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7080" tabRatio="956"/>
  </bookViews>
  <sheets>
    <sheet name="REKAP" sheetId="66" r:id="rId1"/>
    <sheet name="1.A" sheetId="67" r:id="rId2"/>
    <sheet name="S-2934_SD" sheetId="68" r:id="rId3"/>
    <sheet name="S-2936_SD" sheetId="69" r:id="rId4"/>
    <sheet name="S-2939_SD" sheetId="70" r:id="rId5"/>
    <sheet name="S-2949_SD" sheetId="71" r:id="rId6"/>
    <sheet name="PRIKLJUCKI-TIP-I_SD (5)" sheetId="72" r:id="rId7"/>
    <sheet name="1.B" sheetId="45" r:id="rId8"/>
    <sheet name="S-2007_SD" sheetId="26" r:id="rId9"/>
    <sheet name="PRIKLJUCKI-TIP-I_SD" sheetId="41" r:id="rId10"/>
    <sheet name="1.C" sheetId="49" r:id="rId11"/>
    <sheet name="N-28862_SD" sheetId="50" r:id="rId12"/>
    <sheet name="PRIKLJUCKI-TIP-I_SD (2)" sheetId="51" r:id="rId13"/>
    <sheet name="1.D" sheetId="52" r:id="rId14"/>
    <sheet name="zalog_SD" sheetId="54" r:id="rId15"/>
    <sheet name="1.E" sheetId="73" r:id="rId16"/>
    <sheet name="SP-2333_SD" sheetId="74" r:id="rId17"/>
    <sheet name="PRIKLJUCKI-TIP-I_SD (6)" sheetId="75" r:id="rId18"/>
    <sheet name="1.F" sheetId="55" r:id="rId19"/>
    <sheet name="N-18070_SD" sheetId="56" r:id="rId20"/>
    <sheet name="PRIKLJUCKI-TIP-I_SD (3)" sheetId="57" r:id="rId21"/>
    <sheet name="2 SKLOP" sheetId="58" r:id="rId22"/>
    <sheet name="S-5030_SD" sheetId="59" r:id="rId23"/>
    <sheet name="S-5031_SD" sheetId="60" r:id="rId24"/>
    <sheet name="S-5032_SD" sheetId="61" r:id="rId25"/>
    <sheet name="S-5033_SD" sheetId="62" r:id="rId26"/>
    <sheet name="S-5037_SD" sheetId="63" r:id="rId27"/>
    <sheet name="S-5038_SD" sheetId="64" r:id="rId28"/>
    <sheet name="PRIKLJUCKI-TIP-I_SD (4)" sheetId="65" r:id="rId29"/>
  </sheets>
  <externalReferences>
    <externalReference r:id="rId30"/>
  </externalReferences>
  <definedNames>
    <definedName name="_A65636" localSheetId="0">#REF!</definedName>
    <definedName name="_A65636">#REF!</definedName>
    <definedName name="_C99392" localSheetId="0">#REF!</definedName>
    <definedName name="_C99392">#REF!</definedName>
    <definedName name="dfdasf" localSheetId="0">#REF!</definedName>
    <definedName name="dfdasf">#REF!</definedName>
    <definedName name="eh" localSheetId="0">#REF!</definedName>
    <definedName name="eh">#REF!</definedName>
    <definedName name="INV" localSheetId="0">#REF!</definedName>
    <definedName name="INV">#REF!</definedName>
    <definedName name="investicija" localSheetId="1">'1.A'!#REF!</definedName>
    <definedName name="investicija" localSheetId="7">'1.B'!#REF!</definedName>
    <definedName name="investicija" localSheetId="10">'1.C'!#REF!</definedName>
    <definedName name="investicija" localSheetId="15">'1.E'!#REF!</definedName>
    <definedName name="investicija" localSheetId="18">'1.F'!#REF!</definedName>
    <definedName name="investicija" localSheetId="21">'2 SKLOP'!#REF!</definedName>
    <definedName name="investicija" localSheetId="9">#REF!</definedName>
    <definedName name="investicija" localSheetId="12">#REF!</definedName>
    <definedName name="investicija" localSheetId="20">#REF!</definedName>
    <definedName name="investicija" localSheetId="28">#REF!</definedName>
    <definedName name="investicija" localSheetId="6">#REF!</definedName>
    <definedName name="investicija" localSheetId="17">#REF!</definedName>
    <definedName name="investicija" localSheetId="0">[1]Rekapitulacija_SD!#REF!</definedName>
    <definedName name="investicija" localSheetId="3">#REF!</definedName>
    <definedName name="investicija" localSheetId="4">#REF!</definedName>
    <definedName name="investicija" localSheetId="5">#REF!</definedName>
    <definedName name="investicija" localSheetId="23">#REF!</definedName>
    <definedName name="investicija" localSheetId="24">#REF!</definedName>
    <definedName name="investicija" localSheetId="25">#REF!</definedName>
    <definedName name="investicija" localSheetId="26">#REF!</definedName>
    <definedName name="investicija" localSheetId="27">#REF!</definedName>
    <definedName name="investicija">#REF!</definedName>
    <definedName name="JEKLO_SD" localSheetId="13">'1.D'!#REF!</definedName>
    <definedName name="JEKLO_SD" localSheetId="0">#REF!</definedName>
    <definedName name="JEKLO_SD" localSheetId="14">zalog_SD!#REF!</definedName>
    <definedName name="JEKLO_SD">#REF!</definedName>
    <definedName name="jhvfž" localSheetId="0">#REF!</definedName>
    <definedName name="jhvfž">#REF!</definedName>
    <definedName name="plin" localSheetId="0">#REF!</definedName>
    <definedName name="plin">#REF!</definedName>
    <definedName name="_xlnm.Print_Area" localSheetId="1">'1.A'!$A$1:$G$28</definedName>
    <definedName name="_xlnm.Print_Area" localSheetId="7">'1.B'!$A$1:$G$23</definedName>
    <definedName name="_xlnm.Print_Area" localSheetId="10">'1.C'!$A$1:$G$21</definedName>
    <definedName name="_xlnm.Print_Area" localSheetId="13">'1.D'!$A$1:$H$9</definedName>
    <definedName name="_xlnm.Print_Area" localSheetId="15">'1.E'!$A$1:$G$23</definedName>
    <definedName name="_xlnm.Print_Area" localSheetId="18">'1.F'!$A$1:$G$21</definedName>
    <definedName name="_xlnm.Print_Area" localSheetId="21">'2 SKLOP'!$A$1:$G$28</definedName>
    <definedName name="_xlnm.Print_Area" localSheetId="19">'N-18070_SD'!$A$1:$F$60</definedName>
    <definedName name="_xlnm.Print_Area" localSheetId="11">'N-28862_SD'!$A$1:$F$66</definedName>
    <definedName name="_xlnm.Print_Area" localSheetId="9">'PRIKLJUCKI-TIP-I_SD'!$A$1:$F$75</definedName>
    <definedName name="_xlnm.Print_Area" localSheetId="12">'PRIKLJUCKI-TIP-I_SD (2)'!$A$1:$F$64</definedName>
    <definedName name="_xlnm.Print_Area" localSheetId="20">'PRIKLJUCKI-TIP-I_SD (3)'!$A$1:$F$66</definedName>
    <definedName name="_xlnm.Print_Area" localSheetId="28">'PRIKLJUCKI-TIP-I_SD (4)'!$A$1:$F$74</definedName>
    <definedName name="_xlnm.Print_Area" localSheetId="17">'PRIKLJUCKI-TIP-I_SD (6)'!$A$1:$F$55</definedName>
    <definedName name="_xlnm.Print_Area" localSheetId="0">REKAP!$A$1:$G$18</definedName>
    <definedName name="_xlnm.Print_Area" localSheetId="22">'S-5030_SD'!$A$1:$F$111</definedName>
    <definedName name="_xlnm.Print_Area" localSheetId="23">'S-5031_SD'!$A$1:$F$75</definedName>
    <definedName name="_xlnm.Print_Area" localSheetId="24">'S-5032_SD'!$A$1:$F$69</definedName>
    <definedName name="_xlnm.Print_Area" localSheetId="25">'S-5033_SD'!$A$1:$F$63</definedName>
    <definedName name="_xlnm.Print_Area" localSheetId="26">'S-5037_SD'!$A$1:$F$69</definedName>
    <definedName name="_xlnm.Print_Area" localSheetId="27">'S-5038_SD'!$A$1:$F$64</definedName>
    <definedName name="_xlnm.Print_Area" localSheetId="14">zalog_SD!$A$1:$G$53</definedName>
    <definedName name="SWD" localSheetId="0">#REF!</definedName>
    <definedName name="SWD">#REF!</definedName>
    <definedName name="_xlnm.Print_Titles" localSheetId="19">'N-18070_SD'!$5:$5</definedName>
    <definedName name="_xlnm.Print_Titles" localSheetId="11">'N-28862_SD'!$5:$5</definedName>
    <definedName name="_xlnm.Print_Titles" localSheetId="9">'PRIKLJUCKI-TIP-I_SD'!$5:$5</definedName>
    <definedName name="_xlnm.Print_Titles" localSheetId="12">'PRIKLJUCKI-TIP-I_SD (2)'!$5:$5</definedName>
    <definedName name="_xlnm.Print_Titles" localSheetId="20">'PRIKLJUCKI-TIP-I_SD (3)'!$5:$5</definedName>
    <definedName name="_xlnm.Print_Titles" localSheetId="28">'PRIKLJUCKI-TIP-I_SD (4)'!$5:$5</definedName>
    <definedName name="_xlnm.Print_Titles" localSheetId="6">'PRIKLJUCKI-TIP-I_SD (5)'!$5:$5</definedName>
    <definedName name="_xlnm.Print_Titles" localSheetId="17">'PRIKLJUCKI-TIP-I_SD (6)'!$5:$5</definedName>
    <definedName name="_xlnm.Print_Titles" localSheetId="8">'S-2007_SD'!$5:$5</definedName>
    <definedName name="_xlnm.Print_Titles" localSheetId="2">'S-2934_SD'!$5:$5</definedName>
    <definedName name="_xlnm.Print_Titles" localSheetId="3">'S-2936_SD'!$5:$5</definedName>
    <definedName name="_xlnm.Print_Titles" localSheetId="4">'S-2939_SD'!$5:$5</definedName>
    <definedName name="_xlnm.Print_Titles" localSheetId="5">'S-2949_SD'!$5:$5</definedName>
    <definedName name="_xlnm.Print_Titles" localSheetId="22">'S-5030_SD'!$5:$5</definedName>
    <definedName name="_xlnm.Print_Titles" localSheetId="23">'S-5031_SD'!#REF!</definedName>
    <definedName name="_xlnm.Print_Titles" localSheetId="24">'S-5032_SD'!#REF!</definedName>
    <definedName name="_xlnm.Print_Titles" localSheetId="25">'S-5033_SD'!#REF!</definedName>
    <definedName name="_xlnm.Print_Titles" localSheetId="26">'S-5037_SD'!#REF!</definedName>
    <definedName name="_xlnm.Print_Titles" localSheetId="27">'S-5038_SD'!#REF!</definedName>
    <definedName name="_xlnm.Print_Titles" localSheetId="16">'SP-2333_SD'!$5:$5</definedName>
  </definedNames>
  <calcPr calcId="145621" iterate="1" iterateCount="1"/>
</workbook>
</file>

<file path=xl/calcChain.xml><?xml version="1.0" encoding="utf-8"?>
<calcChain xmlns="http://schemas.openxmlformats.org/spreadsheetml/2006/main">
  <c r="F53" i="75" l="1"/>
  <c r="F48" i="75"/>
  <c r="F43" i="75"/>
  <c r="F38" i="75"/>
  <c r="F33" i="75"/>
  <c r="F28" i="75"/>
  <c r="F23" i="75"/>
  <c r="F18" i="75"/>
  <c r="A16" i="75"/>
  <c r="F13" i="75"/>
  <c r="A11" i="75"/>
  <c r="F7" i="75"/>
  <c r="G22" i="73" s="1"/>
  <c r="G23" i="73" s="1"/>
  <c r="G8" i="73" s="1"/>
  <c r="F38" i="74"/>
  <c r="F34" i="74"/>
  <c r="F29" i="74"/>
  <c r="F24" i="74"/>
  <c r="F19" i="74"/>
  <c r="F14" i="74"/>
  <c r="A12" i="74"/>
  <c r="F9" i="74"/>
  <c r="A7" i="74"/>
  <c r="G9" i="73"/>
  <c r="F55" i="75" l="1"/>
  <c r="F48" i="74"/>
  <c r="F43" i="74"/>
  <c r="A17" i="74"/>
  <c r="A21" i="75"/>
  <c r="F50" i="74" l="1"/>
  <c r="G16" i="73" s="1"/>
  <c r="G17" i="73" s="1"/>
  <c r="G7" i="73" s="1"/>
  <c r="G6" i="73" s="1"/>
  <c r="G9" i="66" s="1"/>
  <c r="A26" i="75"/>
  <c r="A27" i="74"/>
  <c r="A22" i="74"/>
  <c r="A36" i="74" s="1"/>
  <c r="A32" i="74"/>
  <c r="A41" i="74" l="1"/>
  <c r="A46" i="74" s="1"/>
  <c r="A31" i="75"/>
  <c r="A36" i="75" l="1"/>
  <c r="A41" i="75" l="1"/>
  <c r="A46" i="75" s="1"/>
  <c r="A51" i="75" s="1"/>
  <c r="F48" i="72" l="1"/>
  <c r="F43" i="72"/>
  <c r="F38" i="72"/>
  <c r="F33" i="72"/>
  <c r="F28" i="72"/>
  <c r="F23" i="72"/>
  <c r="F18" i="72"/>
  <c r="A16" i="72"/>
  <c r="F13" i="72"/>
  <c r="A11" i="72"/>
  <c r="F7" i="72"/>
  <c r="G27" i="67" s="1"/>
  <c r="F39" i="71"/>
  <c r="F34" i="71"/>
  <c r="F29" i="71"/>
  <c r="F24" i="71"/>
  <c r="F19" i="71"/>
  <c r="F14" i="71"/>
  <c r="A12" i="71"/>
  <c r="F9" i="71"/>
  <c r="A7" i="71"/>
  <c r="F39" i="70"/>
  <c r="F34" i="70"/>
  <c r="F29" i="70"/>
  <c r="F24" i="70"/>
  <c r="F19" i="70"/>
  <c r="F14" i="70"/>
  <c r="A12" i="70"/>
  <c r="F9" i="70"/>
  <c r="A7" i="70"/>
  <c r="F59" i="69"/>
  <c r="F54" i="69"/>
  <c r="F49" i="69"/>
  <c r="F44" i="69"/>
  <c r="F39" i="69"/>
  <c r="F34" i="69"/>
  <c r="F29" i="69"/>
  <c r="F24" i="69"/>
  <c r="F19" i="69"/>
  <c r="F14" i="69"/>
  <c r="F9" i="69"/>
  <c r="A7" i="69"/>
  <c r="F49" i="68"/>
  <c r="F44" i="68"/>
  <c r="F39" i="68"/>
  <c r="F34" i="68"/>
  <c r="F29" i="68"/>
  <c r="F24" i="68"/>
  <c r="F19" i="68"/>
  <c r="F14" i="68"/>
  <c r="F9" i="68"/>
  <c r="A7" i="68"/>
  <c r="F27" i="67"/>
  <c r="F44" i="71" l="1"/>
  <c r="F51" i="71" s="1"/>
  <c r="G19" i="67" s="1"/>
  <c r="F44" i="70"/>
  <c r="F63" i="69"/>
  <c r="F54" i="68"/>
  <c r="F49" i="71"/>
  <c r="F49" i="70"/>
  <c r="F53" i="72"/>
  <c r="A17" i="68"/>
  <c r="F68" i="69"/>
  <c r="A26" i="72"/>
  <c r="A31" i="72" s="1"/>
  <c r="F59" i="68"/>
  <c r="A12" i="69"/>
  <c r="A17" i="69" s="1"/>
  <c r="A17" i="71"/>
  <c r="F58" i="72"/>
  <c r="A12" i="68"/>
  <c r="A22" i="68"/>
  <c r="A17" i="70"/>
  <c r="A22" i="70" s="1"/>
  <c r="A21" i="72"/>
  <c r="A36" i="72" s="1"/>
  <c r="F51" i="70" l="1"/>
  <c r="G18" i="67" s="1"/>
  <c r="F70" i="69"/>
  <c r="G17" i="67" s="1"/>
  <c r="F61" i="68"/>
  <c r="G16" i="67" s="1"/>
  <c r="F9" i="72"/>
  <c r="G28" i="67" s="1"/>
  <c r="G8" i="67" s="1"/>
  <c r="A27" i="70"/>
  <c r="A32" i="70" s="1"/>
  <c r="A41" i="72"/>
  <c r="A46" i="72"/>
  <c r="A22" i="71"/>
  <c r="A27" i="71" s="1"/>
  <c r="A22" i="69"/>
  <c r="A27" i="69" s="1"/>
  <c r="A27" i="68"/>
  <c r="A32" i="68" s="1"/>
  <c r="G9" i="67" l="1"/>
  <c r="G21" i="67"/>
  <c r="G7" i="67" s="1"/>
  <c r="G6" i="67" s="1"/>
  <c r="A42" i="68"/>
  <c r="A37" i="68"/>
  <c r="A37" i="70"/>
  <c r="A42" i="70" s="1"/>
  <c r="A32" i="69"/>
  <c r="A37" i="71"/>
  <c r="A51" i="72"/>
  <c r="A56" i="72" s="1"/>
  <c r="A32" i="71"/>
  <c r="G5" i="66" l="1"/>
  <c r="A47" i="70"/>
  <c r="A37" i="69"/>
  <c r="A47" i="69" s="1"/>
  <c r="A47" i="68"/>
  <c r="A52" i="68" s="1"/>
  <c r="A57" i="68" s="1"/>
  <c r="A42" i="69"/>
  <c r="A42" i="71"/>
  <c r="A47" i="71"/>
  <c r="A52" i="69" l="1"/>
  <c r="A57" i="69" s="1"/>
  <c r="A61" i="69"/>
  <c r="A66" i="69" s="1"/>
  <c r="F64" i="65" l="1"/>
  <c r="F59" i="65"/>
  <c r="F54" i="65"/>
  <c r="F49" i="65"/>
  <c r="F44" i="65"/>
  <c r="F39" i="65"/>
  <c r="F34" i="65"/>
  <c r="F29" i="65"/>
  <c r="F24" i="65"/>
  <c r="F19" i="65"/>
  <c r="F18" i="65"/>
  <c r="F13" i="65"/>
  <c r="A11" i="65"/>
  <c r="A16" i="65" s="1"/>
  <c r="F53" i="64"/>
  <c r="F49" i="64"/>
  <c r="F44" i="64"/>
  <c r="F39" i="64"/>
  <c r="F34" i="64"/>
  <c r="F29" i="64"/>
  <c r="F28" i="64"/>
  <c r="F23" i="64"/>
  <c r="F18" i="64"/>
  <c r="F13" i="64"/>
  <c r="A11" i="64"/>
  <c r="F9" i="64"/>
  <c r="A7" i="64"/>
  <c r="F58" i="63"/>
  <c r="F54" i="63"/>
  <c r="F49" i="63"/>
  <c r="F44" i="63"/>
  <c r="F39" i="63"/>
  <c r="F34" i="63"/>
  <c r="F33" i="63"/>
  <c r="F28" i="63"/>
  <c r="F23" i="63"/>
  <c r="F18" i="63"/>
  <c r="F13" i="63"/>
  <c r="F9" i="63"/>
  <c r="A7" i="63"/>
  <c r="F52" i="62"/>
  <c r="F48" i="62"/>
  <c r="F43" i="62"/>
  <c r="F38" i="62"/>
  <c r="F33" i="62"/>
  <c r="F28" i="62"/>
  <c r="F23" i="62"/>
  <c r="F18" i="62"/>
  <c r="F13" i="62"/>
  <c r="F9" i="62"/>
  <c r="A7" i="62"/>
  <c r="F58" i="61"/>
  <c r="F54" i="61"/>
  <c r="F49" i="61"/>
  <c r="F44" i="61"/>
  <c r="F39" i="61"/>
  <c r="F34" i="61"/>
  <c r="F33" i="61"/>
  <c r="F28" i="61"/>
  <c r="F23" i="61"/>
  <c r="F18" i="61"/>
  <c r="F13" i="61"/>
  <c r="F9" i="61"/>
  <c r="A7" i="61"/>
  <c r="A11" i="61" s="1"/>
  <c r="F64" i="60"/>
  <c r="F60" i="60"/>
  <c r="F55" i="60"/>
  <c r="F50" i="60"/>
  <c r="F45" i="60"/>
  <c r="F40" i="60"/>
  <c r="F35" i="60"/>
  <c r="F30" i="60"/>
  <c r="F25" i="60"/>
  <c r="F20" i="60"/>
  <c r="F15" i="60"/>
  <c r="F10" i="60"/>
  <c r="A8" i="60"/>
  <c r="F100" i="59"/>
  <c r="F96" i="59"/>
  <c r="F95" i="59"/>
  <c r="F90" i="59"/>
  <c r="F85" i="59"/>
  <c r="F80" i="59"/>
  <c r="F75" i="59"/>
  <c r="F74" i="59"/>
  <c r="F73" i="59"/>
  <c r="F68" i="59"/>
  <c r="F63" i="59"/>
  <c r="F62" i="59"/>
  <c r="F61" i="59"/>
  <c r="F56" i="59"/>
  <c r="F51" i="59"/>
  <c r="F46" i="59"/>
  <c r="F41" i="59"/>
  <c r="F36" i="59"/>
  <c r="F31" i="59"/>
  <c r="F30" i="59"/>
  <c r="F25" i="59"/>
  <c r="F20" i="59"/>
  <c r="F15" i="59"/>
  <c r="F14" i="59"/>
  <c r="F9" i="59"/>
  <c r="A7" i="59"/>
  <c r="A12" i="59" s="1"/>
  <c r="F27" i="58"/>
  <c r="F68" i="60" l="1"/>
  <c r="F73" i="60"/>
  <c r="F74" i="65"/>
  <c r="F61" i="62"/>
  <c r="F62" i="64"/>
  <c r="F57" i="64"/>
  <c r="F62" i="63"/>
  <c r="F56" i="62"/>
  <c r="F63" i="62" s="1"/>
  <c r="F104" i="59"/>
  <c r="A11" i="63"/>
  <c r="A16" i="63" s="1"/>
  <c r="A18" i="59"/>
  <c r="A13" i="60"/>
  <c r="F109" i="59"/>
  <c r="F67" i="61"/>
  <c r="F62" i="61"/>
  <c r="F67" i="63"/>
  <c r="F69" i="65"/>
  <c r="A16" i="64"/>
  <c r="A22" i="65"/>
  <c r="A16" i="61"/>
  <c r="A21" i="61" s="1"/>
  <c r="A11" i="62"/>
  <c r="A16" i="62" s="1"/>
  <c r="A21" i="62" s="1"/>
  <c r="F69" i="61" l="1"/>
  <c r="G18" i="58" s="1"/>
  <c r="F64" i="64"/>
  <c r="G21" i="58" s="1"/>
  <c r="F75" i="60"/>
  <c r="G17" i="58" s="1"/>
  <c r="F111" i="59"/>
  <c r="G16" i="58" s="1"/>
  <c r="F9" i="65"/>
  <c r="F69" i="63"/>
  <c r="G20" i="58" s="1"/>
  <c r="A27" i="65"/>
  <c r="A32" i="65" s="1"/>
  <c r="G19" i="58"/>
  <c r="F7" i="65"/>
  <c r="G27" i="58" s="1"/>
  <c r="G28" i="58" s="1"/>
  <c r="G8" i="58" s="1"/>
  <c r="G9" i="58" s="1"/>
  <c r="A23" i="59"/>
  <c r="A21" i="64"/>
  <c r="A26" i="64" s="1"/>
  <c r="A26" i="62"/>
  <c r="A18" i="60"/>
  <c r="A23" i="60" s="1"/>
  <c r="A26" i="61"/>
  <c r="A31" i="61" s="1"/>
  <c r="A21" i="63"/>
  <c r="A37" i="65" l="1"/>
  <c r="A37" i="61"/>
  <c r="A42" i="61" s="1"/>
  <c r="G22" i="58"/>
  <c r="G7" i="58" s="1"/>
  <c r="G6" i="58" s="1"/>
  <c r="G14" i="66" s="1"/>
  <c r="G15" i="66" s="1"/>
  <c r="A31" i="62"/>
  <c r="A32" i="64"/>
  <c r="A37" i="64" s="1"/>
  <c r="A28" i="59"/>
  <c r="A26" i="63"/>
  <c r="A28" i="60"/>
  <c r="A42" i="65" l="1"/>
  <c r="A47" i="61"/>
  <c r="A52" i="61" s="1"/>
  <c r="A34" i="59"/>
  <c r="A39" i="59" s="1"/>
  <c r="A44" i="59" s="1"/>
  <c r="A33" i="60"/>
  <c r="A38" i="60" s="1"/>
  <c r="A31" i="63"/>
  <c r="A36" i="62"/>
  <c r="A42" i="64"/>
  <c r="A47" i="64" s="1"/>
  <c r="A47" i="65" l="1"/>
  <c r="A49" i="59"/>
  <c r="A54" i="59" s="1"/>
  <c r="A59" i="59" s="1"/>
  <c r="A66" i="59" s="1"/>
  <c r="A41" i="62"/>
  <c r="A46" i="62" s="1"/>
  <c r="A50" i="62" s="1"/>
  <c r="A43" i="60"/>
  <c r="A56" i="61"/>
  <c r="A51" i="64"/>
  <c r="A55" i="64" s="1"/>
  <c r="A60" i="64" s="1"/>
  <c r="A37" i="63"/>
  <c r="A42" i="63"/>
  <c r="A47" i="63" s="1"/>
  <c r="A52" i="65" l="1"/>
  <c r="A57" i="65" s="1"/>
  <c r="A52" i="63"/>
  <c r="A56" i="63" s="1"/>
  <c r="A60" i="63" s="1"/>
  <c r="A65" i="63" s="1"/>
  <c r="A54" i="62"/>
  <c r="A59" i="62" s="1"/>
  <c r="A71" i="59"/>
  <c r="A78" i="59" s="1"/>
  <c r="A83" i="59" s="1"/>
  <c r="A88" i="59" s="1"/>
  <c r="A60" i="61"/>
  <c r="A65" i="61"/>
  <c r="A48" i="60"/>
  <c r="A53" i="60" s="1"/>
  <c r="A58" i="60" s="1"/>
  <c r="A62" i="65" l="1"/>
  <c r="A67" i="65" s="1"/>
  <c r="A62" i="60"/>
  <c r="A66" i="60" s="1"/>
  <c r="A71" i="60" s="1"/>
  <c r="A93" i="59"/>
  <c r="A98" i="59" s="1"/>
  <c r="A102" i="59" s="1"/>
  <c r="A107" i="59" s="1"/>
  <c r="A72" i="65" l="1"/>
  <c r="F57" i="57"/>
  <c r="F52" i="57"/>
  <c r="F47" i="57"/>
  <c r="F42" i="57"/>
  <c r="F37" i="57"/>
  <c r="F33" i="57"/>
  <c r="F28" i="57"/>
  <c r="F23" i="57"/>
  <c r="F18" i="57"/>
  <c r="F13" i="57"/>
  <c r="A11" i="57"/>
  <c r="A16" i="57" s="1"/>
  <c r="F49" i="56"/>
  <c r="F45" i="56"/>
  <c r="F40" i="56"/>
  <c r="F35" i="56"/>
  <c r="F30" i="56"/>
  <c r="F25" i="56"/>
  <c r="F20" i="56"/>
  <c r="F15" i="56"/>
  <c r="F10" i="56"/>
  <c r="A8" i="56"/>
  <c r="F17" i="55"/>
  <c r="F66" i="57" l="1"/>
  <c r="F58" i="56"/>
  <c r="F53" i="56"/>
  <c r="F60" i="56" s="1"/>
  <c r="F61" i="57"/>
  <c r="A13" i="56"/>
  <c r="A21" i="57"/>
  <c r="F9" i="57" l="1"/>
  <c r="A18" i="56"/>
  <c r="A26" i="57"/>
  <c r="F7" i="57" l="1"/>
  <c r="G17" i="55" s="1"/>
  <c r="G18" i="55" s="1"/>
  <c r="A23" i="56"/>
  <c r="A28" i="56" s="1"/>
  <c r="A31" i="57"/>
  <c r="A35" i="57" s="1"/>
  <c r="A33" i="56" l="1"/>
  <c r="A40" i="57"/>
  <c r="A50" i="57" s="1"/>
  <c r="A38" i="56"/>
  <c r="A43" i="56" s="1"/>
  <c r="A45" i="57" l="1"/>
  <c r="A55" i="57" s="1"/>
  <c r="A59" i="57" l="1"/>
  <c r="A64" i="57"/>
  <c r="A47" i="56"/>
  <c r="A51" i="56" l="1"/>
  <c r="A56" i="56" s="1"/>
  <c r="F44" i="54" l="1"/>
  <c r="F39" i="54"/>
  <c r="F31" i="54"/>
  <c r="F30" i="54"/>
  <c r="F29" i="54"/>
  <c r="F24" i="54"/>
  <c r="F20" i="54"/>
  <c r="F16" i="54"/>
  <c r="F10" i="54"/>
  <c r="A8" i="54"/>
  <c r="F53" i="51"/>
  <c r="F48" i="51"/>
  <c r="F43" i="51"/>
  <c r="F38" i="51"/>
  <c r="F33" i="51"/>
  <c r="F28" i="51"/>
  <c r="F23" i="51"/>
  <c r="F18" i="51"/>
  <c r="F13" i="51"/>
  <c r="A11" i="51"/>
  <c r="A16" i="51" s="1"/>
  <c r="F55" i="50"/>
  <c r="F50" i="50"/>
  <c r="F45" i="50"/>
  <c r="F40" i="50"/>
  <c r="F35" i="50"/>
  <c r="F30" i="50"/>
  <c r="F25" i="50"/>
  <c r="F20" i="50"/>
  <c r="F15" i="50"/>
  <c r="F10" i="50"/>
  <c r="A8" i="50"/>
  <c r="A13" i="50" s="1"/>
  <c r="F17" i="49"/>
  <c r="F51" i="54" l="1"/>
  <c r="F53" i="54" s="1"/>
  <c r="F64" i="50"/>
  <c r="F59" i="50"/>
  <c r="F66" i="50" s="1"/>
  <c r="G11" i="49" s="1"/>
  <c r="G12" i="49" s="1"/>
  <c r="F63" i="51"/>
  <c r="A12" i="54"/>
  <c r="F58" i="51"/>
  <c r="A18" i="50"/>
  <c r="A21" i="51"/>
  <c r="F9" i="51" l="1"/>
  <c r="A18" i="54"/>
  <c r="A22" i="54" s="1"/>
  <c r="F7" i="51"/>
  <c r="G17" i="49" s="1"/>
  <c r="G18" i="49" s="1"/>
  <c r="G21" i="49" s="1"/>
  <c r="G7" i="66" s="1"/>
  <c r="A26" i="51"/>
  <c r="A23" i="50"/>
  <c r="A26" i="54" l="1"/>
  <c r="A35" i="54" s="1"/>
  <c r="A28" i="50"/>
  <c r="A31" i="51"/>
  <c r="A36" i="51" s="1"/>
  <c r="A41" i="54" l="1"/>
  <c r="A46" i="54"/>
  <c r="A41" i="51"/>
  <c r="A33" i="50"/>
  <c r="A38" i="50" l="1"/>
  <c r="A43" i="50" s="1"/>
  <c r="A46" i="51"/>
  <c r="A51" i="51" s="1"/>
  <c r="A56" i="51" s="1"/>
  <c r="A61" i="51" s="1"/>
  <c r="A48" i="50" l="1"/>
  <c r="A53" i="50" l="1"/>
  <c r="A57" i="50" s="1"/>
  <c r="A62" i="50" s="1"/>
  <c r="C63" i="41" l="1"/>
  <c r="C49" i="26"/>
  <c r="F22" i="45" l="1"/>
  <c r="F63" i="41" l="1"/>
  <c r="F58" i="41"/>
  <c r="F53" i="41"/>
  <c r="F48" i="41"/>
  <c r="F43" i="41"/>
  <c r="F38" i="41"/>
  <c r="F33" i="41"/>
  <c r="F28" i="41"/>
  <c r="F23" i="41"/>
  <c r="F18" i="41"/>
  <c r="F13" i="41"/>
  <c r="A11" i="41"/>
  <c r="F68" i="41" l="1"/>
  <c r="F73" i="41"/>
  <c r="A16" i="41"/>
  <c r="A7" i="26"/>
  <c r="F9" i="26"/>
  <c r="F14" i="26"/>
  <c r="F19" i="26"/>
  <c r="F24" i="26"/>
  <c r="F29" i="26"/>
  <c r="F34" i="26"/>
  <c r="F39" i="26"/>
  <c r="F44" i="26"/>
  <c r="F49" i="26"/>
  <c r="F9" i="41" l="1"/>
  <c r="A21" i="41"/>
  <c r="F53" i="26"/>
  <c r="F58" i="26"/>
  <c r="F60" i="26" l="1"/>
  <c r="G16" i="45" s="1"/>
  <c r="G17" i="45" l="1"/>
  <c r="G7" i="45" s="1"/>
  <c r="A26" i="41"/>
  <c r="A12" i="26"/>
  <c r="A17" i="26" s="1"/>
  <c r="A22" i="26" l="1"/>
  <c r="A31" i="41"/>
  <c r="A36" i="41" l="1"/>
  <c r="A41" i="41" l="1"/>
  <c r="A46" i="41" l="1"/>
  <c r="A51" i="41" s="1"/>
  <c r="A56" i="41" s="1"/>
  <c r="A27" i="26"/>
  <c r="A61" i="41" l="1"/>
  <c r="A66" i="41" s="1"/>
  <c r="A71" i="41" s="1"/>
  <c r="A32" i="26" l="1"/>
  <c r="A37" i="26" s="1"/>
  <c r="A42" i="26" l="1"/>
  <c r="A47" i="26" l="1"/>
  <c r="A51" i="26" s="1"/>
  <c r="A56" i="26" s="1"/>
  <c r="F7" i="41" l="1"/>
  <c r="G22" i="45" l="1"/>
  <c r="G23" i="45" s="1"/>
  <c r="G8" i="45" s="1"/>
  <c r="G9" i="45" l="1"/>
  <c r="G6" i="45" s="1"/>
  <c r="G6" i="66" s="1"/>
  <c r="H6" i="52"/>
  <c r="H9" i="52" s="1"/>
  <c r="G8" i="66" s="1"/>
  <c r="G11" i="55"/>
  <c r="G12" i="55" s="1"/>
  <c r="G21" i="55" s="1"/>
  <c r="G10" i="66" s="1"/>
  <c r="G12" i="66" l="1"/>
  <c r="G18" i="66" s="1"/>
</calcChain>
</file>

<file path=xl/sharedStrings.xml><?xml version="1.0" encoding="utf-8"?>
<sst xmlns="http://schemas.openxmlformats.org/spreadsheetml/2006/main" count="1512" uniqueCount="288">
  <si>
    <t>Z. ŠT.</t>
  </si>
  <si>
    <t>kos</t>
  </si>
  <si>
    <t>SKUPAJ</t>
  </si>
  <si>
    <t xml:space="preserve">R E K A P I T U L A C I J A </t>
  </si>
  <si>
    <t>material plinovoda</t>
  </si>
  <si>
    <t>dimenzija
plinovoda</t>
  </si>
  <si>
    <t>investicija</t>
  </si>
  <si>
    <t>( m )</t>
  </si>
  <si>
    <t xml:space="preserve">POPIS MATERIALA IN DEL S PREDRAČUNOM </t>
  </si>
  <si>
    <t>KOLIČINA</t>
  </si>
  <si>
    <t>ENOTA</t>
  </si>
  <si>
    <t>PRIKLJUČEK I</t>
  </si>
  <si>
    <t>Nepredvidena dela odobrena s strani nadzora in obračunana po analizi cen v skladu s kalkulativnimi elementi.</t>
  </si>
  <si>
    <t xml:space="preserve">
OPIS POSTAVKE
</t>
  </si>
  <si>
    <t>STROJNA DELA</t>
  </si>
  <si>
    <t>Litoželezna zaščitna cestna kapa, material SL 18, z napisom plin na pokrovu, zaščitena z bitumnom.</t>
  </si>
  <si>
    <t>Zaščitna cev iz PE</t>
  </si>
  <si>
    <t>Pozicijska tablica-armatura</t>
  </si>
  <si>
    <t>Tlačni preizkusi</t>
  </si>
  <si>
    <t>Prevezava plinovoda</t>
  </si>
  <si>
    <t xml:space="preserve"> </t>
  </si>
  <si>
    <t>Uvodnice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</si>
  <si>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</si>
  <si>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</si>
  <si>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</si>
  <si>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</si>
  <si>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</si>
  <si>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t>Protilomni ventil</t>
  </si>
  <si>
    <t>št.</t>
  </si>
  <si>
    <t>C - GLAVNI PLINOVODI</t>
  </si>
  <si>
    <t>4.2.1</t>
  </si>
  <si>
    <t>4.2.3</t>
  </si>
  <si>
    <t>4.2.4</t>
  </si>
  <si>
    <t>4.2.5</t>
  </si>
  <si>
    <t>4.0</t>
  </si>
  <si>
    <t>4.2</t>
  </si>
  <si>
    <t xml:space="preserve"> PE100</t>
  </si>
  <si>
    <t>PE63x5.8</t>
  </si>
  <si>
    <t>Cev iz materiala PE100 - SDR 11</t>
  </si>
  <si>
    <t>Krogelna pipa iz materiala PE100 - podzemna vgradnja</t>
  </si>
  <si>
    <t>Krogelna pipa iz materiala PE100, tlačne stopnje PN 4, za zemeljski plin, s teleskopsko vgradbilno garnituro z evro nastavkom.</t>
  </si>
  <si>
    <t>PE32</t>
  </si>
  <si>
    <t>PE63</t>
  </si>
  <si>
    <t>Lok iz materiala PE100, 900.</t>
  </si>
  <si>
    <t>T-kos iz materiala PE100</t>
  </si>
  <si>
    <t>Odcepni T-kos iz materiala PE100.</t>
  </si>
  <si>
    <t>Obojka iz materiala PE100</t>
  </si>
  <si>
    <t>Cevna kapa iz materiala PE100</t>
  </si>
  <si>
    <t>Cevna kapa iz materiala PE100.</t>
  </si>
  <si>
    <t>Navrtalno sedlo iz materiala PE100</t>
  </si>
  <si>
    <t>PEsifon - kondenčna cev iz materiala PE100</t>
  </si>
  <si>
    <t>PE32/DN25</t>
  </si>
  <si>
    <t>Priključni sklop tip - D (DN25)</t>
  </si>
  <si>
    <t>Samozaporni protilomni ventil GS tip Z za območje tlakov med 35 mbar in 5.0 bar, vgrajen v obojko, s pretočno odprtino za samodejno deaktiviranje.</t>
  </si>
  <si>
    <t>Cev iz materiala PE100, po SIST EN 12007-2, SDR 11 skupaj z dodatkom za razrez.</t>
  </si>
  <si>
    <t>Obojka iz PE100 z vgrajeno elektro-uporovno žico, skupaj z varjenjem.</t>
  </si>
  <si>
    <t>Cestna kapa</t>
  </si>
  <si>
    <t>Tlačni preizkus</t>
  </si>
  <si>
    <t>Tlačni preizkus priključnih plinovodov izvedenih po navodilih iz projekta, 
izdaja atesta.</t>
  </si>
  <si>
    <t>Pomožna gradbena dela</t>
  </si>
  <si>
    <t>Pomožna gradbena dela, zarisovanje, vrtanje zidov, beljenje zidov, vzpostavitev v prvotno stanje.</t>
  </si>
  <si>
    <t>Nepredvidena dela</t>
  </si>
  <si>
    <t>Cev iz materiala PE100, po SIST EN 12007-2, skupaj z dodatkom za razrez.</t>
  </si>
  <si>
    <t>Tlačni preizkusi plinovoda, izvedeni po navodilih iz projekta, skupaj z izdelavo zapisnikov o preizkusih.</t>
  </si>
  <si>
    <t>Prevezava novoprojektiranega plinovoda na obstoječe plinovodno omrežje, ki ga opravi distributer plina. (Obračun po dejanskih stroških distributerja!)</t>
  </si>
  <si>
    <t>Nepredvidena dela:</t>
  </si>
  <si>
    <t xml:space="preserve">S K U P A J - D : </t>
  </si>
  <si>
    <t xml:space="preserve">PE32x3,0 </t>
  </si>
  <si>
    <t xml:space="preserve">PE63x5,8 </t>
  </si>
  <si>
    <t>Navrtalno sedlo iz materiala PE100 z vgrajeno elektro-uporovno žico, skupaj z varjenjem.</t>
  </si>
  <si>
    <t>DN25 (izvedba A)</t>
  </si>
  <si>
    <t xml:space="preserve">DN25 </t>
  </si>
  <si>
    <t xml:space="preserve">PE63/32 </t>
  </si>
  <si>
    <t xml:space="preserve">PE32/32 </t>
  </si>
  <si>
    <t xml:space="preserve">PE63/63 </t>
  </si>
  <si>
    <t xml:space="preserve">DN190 </t>
  </si>
  <si>
    <t xml:space="preserve">PE63 </t>
  </si>
  <si>
    <t xml:space="preserve">PE32 </t>
  </si>
  <si>
    <t>Skupaj :</t>
  </si>
  <si>
    <t>OZN.</t>
  </si>
  <si>
    <t>IV</t>
  </si>
  <si>
    <t>I</t>
  </si>
  <si>
    <t>II</t>
  </si>
  <si>
    <t>V</t>
  </si>
  <si>
    <t>dolžina
plinovoda</t>
  </si>
  <si>
    <t>šifra plinovoda, ulica</t>
  </si>
  <si>
    <t>število priključkov</t>
  </si>
  <si>
    <t>( kos )</t>
  </si>
  <si>
    <t>POVPREČNA CENA PLINSKEGA PRIKLJUČKA - TIP I</t>
  </si>
  <si>
    <t>PLINSKI PRIKLJUČKI - TIP I</t>
  </si>
  <si>
    <t>tip priključkov</t>
  </si>
  <si>
    <t>vrednost
( EUR )</t>
  </si>
  <si>
    <t>material / dimenzija
priključkov</t>
  </si>
  <si>
    <t xml:space="preserve"> PE100 / PE32x3.0</t>
  </si>
  <si>
    <t xml:space="preserve">S K U P A J - F : </t>
  </si>
  <si>
    <t>4.2 STROJNA DELA</t>
  </si>
  <si>
    <t>PEsifon - kondenčna cev, izdelana iz materiala PE100 dimenzije PE63, dveh kolen dimenzije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</si>
  <si>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Priključni sklop tip - E (DN25)</t>
  </si>
  <si>
    <t>Hišna plinska uvodnica narejena po zahtevah DVGW G 459 in preskušena v skladu z zahtevami DVGW VP 601. Zaporni organ mora biti iz jekla in prirobnične izvedbe, tlačne stopnje PN 4 in termično varovana v skladu z zahtevami DVGW VP 301. V ceni uvodnice je zajeta vgradnja skupaj z vrtanjem zidu in vzpostavitvijo v prvotno stanje.</t>
  </si>
  <si>
    <t>Priključni sklop sestavljen iz:
- prehodnega kosa PE32/jeklo DN25,
- jeklene brezšivne srednjetežke črne cevi po DIN 2440, material St 38.5, DN25,
- zapornega organa DN25 iz jekla prirobnične izvedbe, tlačne stopnje PN 4, standardne dolžine, atestirana za zemeljski plin, z ročko za posluževanje, skupaj z izolirnim kosom in tesnilnim materialom, zaprta s slepo prirobnico,
- omarice za zaporno pipo, izdelane iz nerjaveče pločevine po delavniški risbi proizvajalca, prirejene za pritrditev na zid s pocinkano zaščitno cevjo in z napisom: GLAVNA PLINSKA ZAPORNA PIPA, dimenzije: 350x600x250 mm.</t>
  </si>
  <si>
    <t>Priključni sklop sestavljen iz:
- prehodnega kosa PE32/jeklo DN25,
- jeklene brezšivne srednjetežke črne cevi po DIN 2440, material St 38.5, DN25,
- zapornega organa DN25 iz jekla prirobnične izvedbe, tlačne stopnje PN 4, standardne dolžine, atestirana za zemeljski plin, z ročko za posluževanje, skupaj z izolirnim kosom in tesnilnim materialom, zaprta s slepo prirobnico,
- omarice za zaporno pipo, izdelane iz nerjaveče pločevine po delavniški risbi proizvajalca, prirejene za vgradnjo v zid in z napisom: GLAVNA PLINSKA ZAPORNA PIPA, dimenzije: 350x600x250 mm.</t>
  </si>
  <si>
    <t>PLINOVOD S-2007, PE63x5.8</t>
  </si>
  <si>
    <t>VIDEM 3A - 11H, DOL PRI LJUBLJANI</t>
  </si>
  <si>
    <t>Lok iz materiala PE100-45°</t>
  </si>
  <si>
    <t>Lok iz materiala PE100, 45°.</t>
  </si>
  <si>
    <t>Lok iz materiala PE100-90°</t>
  </si>
  <si>
    <t>Lok iz materiala PE100, 90°.</t>
  </si>
  <si>
    <t>4.2.2</t>
  </si>
  <si>
    <t>PE110 (12x 2.0 m)</t>
  </si>
  <si>
    <t>S-2007, Videm 3A - 11H, Dol pri Ljubljani</t>
  </si>
  <si>
    <t>D - PLINSKI PRIKLJUČKI - TIP I</t>
  </si>
  <si>
    <t>SKUPAJ C + D</t>
  </si>
  <si>
    <t>Objekt: gradnja plinovoda Dol - Videm 3. faza</t>
  </si>
  <si>
    <t>R  E K A P I T U L A C I J A</t>
  </si>
  <si>
    <t>zap. št.</t>
  </si>
  <si>
    <t>ŠT. INV.</t>
  </si>
  <si>
    <t>OBJEKT</t>
  </si>
  <si>
    <t>vrednost                                               ( EUR )</t>
  </si>
  <si>
    <t>1.SKLOP</t>
  </si>
  <si>
    <t>S K U P A J     :</t>
  </si>
  <si>
    <t>2.SKLOP</t>
  </si>
  <si>
    <t>A</t>
  </si>
  <si>
    <t>B</t>
  </si>
  <si>
    <t>C</t>
  </si>
  <si>
    <t>D</t>
  </si>
  <si>
    <t>E</t>
  </si>
  <si>
    <t>SKUPNA REKAPITULACIJA 1 + 2. SKLOP</t>
  </si>
  <si>
    <t>30II-144/176</t>
  </si>
  <si>
    <t>GRADNJA PLINOVODA PO KALINOVI ULICI NA IGU</t>
  </si>
  <si>
    <t>ZAMENJAVA ODORIRNE NAPRAVE V MRP ZALOG</t>
  </si>
  <si>
    <t>SKUPINSKI PRIKLJUČEK NA RONDOJU KOČEVSKE CESTE</t>
  </si>
  <si>
    <t xml:space="preserve">OBNOVA PLINOVODA PO AŽBETOVI ULICI </t>
  </si>
  <si>
    <t>GRADNJA PLINOVODA DOL 
VIDEM 3. FAZA</t>
  </si>
  <si>
    <t>GRADNJA GLAVNEGA PLINOVODA 
PO CESTI 13. JULIJA</t>
  </si>
  <si>
    <t>30II-841-000</t>
  </si>
  <si>
    <t>30II-804-000</t>
  </si>
  <si>
    <t>F</t>
  </si>
  <si>
    <t>30II-792-000</t>
  </si>
  <si>
    <t>30II-144/168</t>
  </si>
  <si>
    <t>30II-825-000</t>
  </si>
  <si>
    <t>30II-829-000</t>
  </si>
  <si>
    <t>GRADNJA PLINOVODA OB GROSUPELJŠČICI, KOZINOVI, SELIŠKARJEVI IN OBMOČJE PREŠERNOVE CESTE</t>
  </si>
  <si>
    <t>Objekt:</t>
  </si>
  <si>
    <t>GRADNJA PLINOVODA PO CESTI 13. JULIJA</t>
  </si>
  <si>
    <t>2.2 STROJNA DELA</t>
  </si>
  <si>
    <t>GLAVNI PLINOVODI</t>
  </si>
  <si>
    <t>2.2.1</t>
  </si>
  <si>
    <t>N-28862, CESTA 13.JULIJA</t>
  </si>
  <si>
    <t>PE 110x6.6</t>
  </si>
  <si>
    <t xml:space="preserve">S K U P A J : </t>
  </si>
  <si>
    <t xml:space="preserve">PLINSKI PRIKLJUČKI </t>
  </si>
  <si>
    <t>2.2.2</t>
  </si>
  <si>
    <t>PLINSKI PRIKLJUČKI</t>
  </si>
  <si>
    <t>2.0</t>
  </si>
  <si>
    <t>2.2</t>
  </si>
  <si>
    <t>PLINOVOD N-28862, PE 110x6.6</t>
  </si>
  <si>
    <t>CESTA 13. JULIJA</t>
  </si>
  <si>
    <t>Cev iz materiala PE100- SDR 17</t>
  </si>
  <si>
    <t>Cev iz materiala PE100, po SIST EN 12007-2, SDR 17 skupaj z dodatkom za razrez.</t>
  </si>
  <si>
    <t>PE110x6,6</t>
  </si>
  <si>
    <r>
      <t>Lok iz materiala PE100-45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</si>
  <si>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45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</si>
  <si>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t>PE110</t>
  </si>
  <si>
    <r>
      <t>Lok iz materiala PE100-90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</si>
  <si>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90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</si>
  <si>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t xml:space="preserve">PE110 </t>
  </si>
  <si>
    <t>Sedlo z obojko iz materiala PE100</t>
  </si>
  <si>
    <t>Elektrovarilno sedlo z obojko iz materiala PE100 z vgrajeno elektro-uporovno žico, skupaj z varjenjem.</t>
  </si>
  <si>
    <t xml:space="preserve">PE110/63 </t>
  </si>
  <si>
    <t>PE160</t>
  </si>
  <si>
    <t>PLINSKI PRIKLJUČKI PE 32x3.0</t>
  </si>
  <si>
    <t xml:space="preserve">PE110/32 </t>
  </si>
  <si>
    <t>Priključni sklop sestavljen iz:
- prehodnega kosa PE32/jeklo DN25,
- jeklene brezšivne srednjetežke črne cevi po DIN 2440, material St 38.5, DN25,
- zapornega organa DN25 iz jekla z navojnima priključkoma, tlačne stopnje PN 4, standardne dolžine, atestirana za zemeljski plin, z ročko za posluževanje, skupaj z izolirnim kosom in tesnilnim materialom, zaprta s slepo prirobnico,
- omarice za zaporno pipo, izdelane iz nerjaveče pločevine po delavniški risbi proizvajalca, prirejene za pritrditev na zid s pocinkano zaščitno cevjo in z napisom: GLAVNA PLINSKA ZAPORNA PIPA, dimenzije: 250x300x200 mm.</t>
  </si>
  <si>
    <t>Priključni sklop sestavljen iz:
- prehodnega kosa PE32/jeklo DN25,
- jeklene brezšivne srednjetežke črne cevi po DIN 2440, material St 38.5, DN25,
- zapornega organa DN25 iz jekla prirobnične izvedbe, tlačne stopnje PN 4, standardne dolžine, atestirana za zemeljski plin, z ročko za posluževanje, skupaj z izolirnim kosom in tesnilnim materialom, zaprta s slepo prirobnico,
- omarice za zaporno pipo, izdelane iz nerjaveče pločevine po delavniški risbi proizvajalca, prirejene za vgradnjo v zid in z napisom: GLAVNA PLINSKA ZAPORNA PIPA, dimenzije: 250x300x200 mm.</t>
  </si>
  <si>
    <t>Pozicijska tablica po DIN 4065 za oznako armatur priključnega plinovoda skupaj s pritrdilnim materialom in izmero.</t>
  </si>
  <si>
    <t xml:space="preserve">POPISI MATERIALA IN DEL S KOLIČINAMI IN </t>
  </si>
  <si>
    <t>PREDRAČUNOM</t>
  </si>
  <si>
    <t>MRP ZALOG</t>
  </si>
  <si>
    <t>SKUPAJ  =</t>
  </si>
  <si>
    <t>B - STROJNA DELA</t>
  </si>
  <si>
    <r>
      <t xml:space="preserve">Oljni zaporni zasun
</t>
    </r>
    <r>
      <rPr>
        <sz val="10"/>
        <rFont val="Arial"/>
        <family val="2"/>
        <charset val="238"/>
      </rPr>
      <t xml:space="preserve">Oljni zaporni zasun, prirejen  za vgradnjo  v  zemljo, za uvaritev v jekleni plinovod, z vgradbilno garnituro.      </t>
    </r>
  </si>
  <si>
    <r>
      <t>Dolžina vgradbilne garniture se  prilagodi na mestu vgradnje, telo zapornega zasuna pa mora  biti  že  tovarniško  zaščiteno proti koroziji. Zasunu sta obojestransko prigrajeni izpihovalni cevi. Ustreza</t>
    </r>
    <r>
      <rPr>
        <b/>
        <sz val="10"/>
        <rFont val="Arial"/>
        <family val="2"/>
        <charset val="238"/>
      </rPr>
      <t xml:space="preserve"> RMA tip ASR NP 16</t>
    </r>
    <r>
      <rPr>
        <sz val="10"/>
        <rFont val="Arial"/>
        <family val="2"/>
        <charset val="238"/>
      </rPr>
      <t>.</t>
    </r>
  </si>
  <si>
    <t xml:space="preserve">armatura DN 150, priključka jeklo DN 150, NP 16   </t>
  </si>
  <si>
    <t>Izdelava mer.  mesta katodne zaščite</t>
  </si>
  <si>
    <t>Izdelava merilnega mesta katodne</t>
  </si>
  <si>
    <t>zaščite s privaritvijo merilnih kablov na</t>
  </si>
  <si>
    <t>plinovod.</t>
  </si>
  <si>
    <r>
      <t>Jekleni cevni lok 90</t>
    </r>
    <r>
      <rPr>
        <b/>
        <u/>
        <vertAlign val="superscript"/>
        <sz val="10"/>
        <color indexed="8"/>
        <rFont val="Arial"/>
        <family val="2"/>
        <charset val="238"/>
      </rPr>
      <t>o</t>
    </r>
  </si>
  <si>
    <t>Tovarniško izdelani loki - kolena po DIN 2605-2 za visoki tlak, iz materiala L245MB. Kolena so tovarniško predizolirane. Loki morajo biti opremljene z dokumenti po SIST EN 10204 3.1 in nostrificirani. Vključno varilni material.
Dobavitelj mora imeti ISO 9001.Kolena 90° se prilagodijo pri montaži (pobrusijo) na ustrezne kote.</t>
  </si>
  <si>
    <t>DN 150(168,3 x 4,5)</t>
  </si>
  <si>
    <t>Jeklena cev JE DN 150</t>
  </si>
  <si>
    <t>Vzdolžno (HFW) varjene cevi za ZP po EN ISO 3183 L245MB ali boljše tovarniško antikorozijsko zaščitene s troslojnim HDPE po SIST EN ISO 21809-1, rumene ali črne barve</t>
  </si>
  <si>
    <t>m</t>
  </si>
  <si>
    <t xml:space="preserve">Izolacija jeklenega plinovoda </t>
  </si>
  <si>
    <t xml:space="preserve">Izolacija neizoliranih delov jeklenega </t>
  </si>
  <si>
    <t>cevovoda (Raychem):</t>
  </si>
  <si>
    <t xml:space="preserve"> - HTLP 60-DN 150</t>
  </si>
  <si>
    <t xml:space="preserve"> - Flexclad II - C30-50 </t>
  </si>
  <si>
    <t xml:space="preserve"> - Overflex - 50 </t>
  </si>
  <si>
    <t>Izvedba izolacije po navodilih</t>
  </si>
  <si>
    <t>proizvajalca.</t>
  </si>
  <si>
    <t>Rentgenska  kontrola  zvarov</t>
  </si>
  <si>
    <t>Rentgenska  kontrola  zvarov z vred-</t>
  </si>
  <si>
    <t>notenjem   pregledanih    zvarov   in</t>
  </si>
  <si>
    <t>izdelavo zapisnika.</t>
  </si>
  <si>
    <t>Tlačni preizkus  napeljave izveden po</t>
  </si>
  <si>
    <t>navodilih iz projekta, izdaja atesta.</t>
  </si>
  <si>
    <t>kpl</t>
  </si>
  <si>
    <t>Nepredvidena dela, odobrena s strani nadzora</t>
  </si>
  <si>
    <t xml:space="preserve">in obračunana po analizi cen v skladu </t>
  </si>
  <si>
    <t xml:space="preserve">s kalkulativnimi elementi </t>
  </si>
  <si>
    <t>OBNOVA PLINOVODA PO AŽBETOVI ULICI</t>
  </si>
  <si>
    <t>N-18070, AŽBETOVA ULICA</t>
  </si>
  <si>
    <t>PE 63x5.8</t>
  </si>
  <si>
    <t>PLINOVOD N-18070, PE 63x5.8</t>
  </si>
  <si>
    <t>AŽBETOVA ULICA</t>
  </si>
  <si>
    <t>Hišna plinska uvodnica narejena po zahtevah DVGW G 459 in preskušena v skladu z zahtevami DVGW VP 601. Zaporni organ mora biti jeklene izvedbe, tlačne stopnje PN 4 in termično varovan v skladu z zahtevami DVGW VP 301. V ceni uvodnice je zajeta vgradnja skupaj z vrtanjem zidu in vzpostavitvijo v prvotno stanje.</t>
  </si>
  <si>
    <t xml:space="preserve">SKUPAJ </t>
  </si>
  <si>
    <t>III</t>
  </si>
  <si>
    <t>S-5030, Ob Grosupeljščici, Hribarjeva cesta, Ulica Ane Galetove</t>
  </si>
  <si>
    <t>PE225x13.4
PE110x6.6
PE63x5.8</t>
  </si>
  <si>
    <t>1
444
55</t>
  </si>
  <si>
    <t>S-5031, Seliškarjeva cesta</t>
  </si>
  <si>
    <t>PE110x6.6</t>
  </si>
  <si>
    <t>S-5032, Kozinova cesta</t>
  </si>
  <si>
    <t>S-5033, Cesta Cankarjeve brigade</t>
  </si>
  <si>
    <t>S-5037, Ob Grosupeljščici</t>
  </si>
  <si>
    <t>4.2.6</t>
  </si>
  <si>
    <t>S-5038, Seliškarjeva cesta</t>
  </si>
  <si>
    <t>4.2.7</t>
  </si>
  <si>
    <t>PLINOVOD S-5030, PE 110x6.6 in PE 63x5.8</t>
  </si>
  <si>
    <t>OB GROSUPELJŠČICI, HRIBARJEVA CESTA, ULICA ANE GALETOVE</t>
  </si>
  <si>
    <t>PE250x14,8</t>
  </si>
  <si>
    <t>Cev iz materiala PE100- SDR 17-za vodeno vrtanje</t>
  </si>
  <si>
    <t>Cev iz materiala PE100, po SIST EN 12007-2, SDR 17 dodatno oplaščena z zaščitnim plaščem proti nastanku risov in brazd.</t>
  </si>
  <si>
    <t>Reducirni T-kos iz materiala PE100</t>
  </si>
  <si>
    <t>Reducirni odcepni T-kos iz materiala PE100.</t>
  </si>
  <si>
    <t xml:space="preserve">PE225/110 </t>
  </si>
  <si>
    <t>Reducirni kos iz materiala PE100</t>
  </si>
  <si>
    <t>Reducirni kos iz materiala PE100.</t>
  </si>
  <si>
    <t xml:space="preserve">PE225 </t>
  </si>
  <si>
    <t>PE225</t>
  </si>
  <si>
    <t>PEizpihovalna cev iz materiala PE100</t>
  </si>
  <si>
    <t>PEizpihovalna cev, izdelana iz cevi PE100, dimenzije PE63, kolena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</si>
  <si>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PLINOVOD S-5031, PE 110x6.6</t>
  </si>
  <si>
    <t>SELIŠKARJEVA CESTA</t>
  </si>
  <si>
    <t xml:space="preserve">PE110/110 </t>
  </si>
  <si>
    <t>PLINOVOD S-5032, PE 63x5.8</t>
  </si>
  <si>
    <t>KOZINOVA CESTA</t>
  </si>
  <si>
    <t>PE110/63</t>
  </si>
  <si>
    <t>PLINOVOD S-5033, PE 63x5.8</t>
  </si>
  <si>
    <t>CESTA CANKARJEVE BRIGADE</t>
  </si>
  <si>
    <t>PLINOVOD S-5037, PE 63x5.8</t>
  </si>
  <si>
    <t>OB GROSUPELJŠČICI</t>
  </si>
  <si>
    <t>PLINOVOD S-5038, PE 63x5.8</t>
  </si>
  <si>
    <t>A.   STROJNA DELA:</t>
  </si>
  <si>
    <t>Objekt: Gradnja plinovoda po Kalinovi ulici na Igu</t>
  </si>
  <si>
    <t>PLINOVODNO OMREŽJE NA OBMOČJU IG</t>
  </si>
  <si>
    <t>D - GLAVNI PLINOVODI</t>
  </si>
  <si>
    <t>S-2934, Ponirkova Ulica</t>
  </si>
  <si>
    <t>PE63x5,8</t>
  </si>
  <si>
    <t>S-2936, Kalinova Ulica</t>
  </si>
  <si>
    <t>S-2939, Kalinova Ulica</t>
  </si>
  <si>
    <t>S-2949, Kalinova Ulica</t>
  </si>
  <si>
    <t>dolžina
priključka</t>
  </si>
  <si>
    <t>F - PLINSKI PRIKLJUČKI - TIP I</t>
  </si>
  <si>
    <t>PLINOVOD S-2934, PE63x5,8</t>
  </si>
  <si>
    <t>PONIRKOVA ULICA</t>
  </si>
  <si>
    <t>PLINOVOD S-2936, PE63x5,8</t>
  </si>
  <si>
    <t>KALINOVA ULICA</t>
  </si>
  <si>
    <t>Lok iz materiala PE100-450</t>
  </si>
  <si>
    <t>Lok iz materiala PE100, 450.</t>
  </si>
  <si>
    <t>PLINOVOD S-2939, PE63x5,8</t>
  </si>
  <si>
    <t>PLINOVOD S-2949, PE63x5,8</t>
  </si>
  <si>
    <t>Lok iz materiala PE100-900</t>
  </si>
  <si>
    <t>C - GLAVNI PLINOVODI - skupinski priključni plinovod</t>
  </si>
  <si>
    <t>SP 2333</t>
  </si>
  <si>
    <t>PE 63x5,8</t>
  </si>
  <si>
    <t xml:space="preserve">S K U P A J - C : </t>
  </si>
  <si>
    <t>P-35165, P-35166, P-35167, Kočevska cesta, 
Malnarjeva ulica</t>
  </si>
  <si>
    <t>PE 32x3,0</t>
  </si>
  <si>
    <t>PLINOVOD SP 2333, PE 63x5,8</t>
  </si>
  <si>
    <t>P-35165, P-35166, P-35167, Kočevska cesta, Malnarjeva ulica</t>
  </si>
  <si>
    <t>Zaščita podzemnih instalacij-plinovodi</t>
  </si>
  <si>
    <t>Fizična zaščita podzemnih instalacij (zaščitna cev l = 2,0m na obeh straneh zaprta s polstjo in objemko ter njeno obsutje).</t>
  </si>
  <si>
    <t>plinovod PE63 - Z.C. PE110</t>
  </si>
  <si>
    <t>PLINOVODNO OMREŽJE NA OBMOČJU DOL - VIDEM, 3. FAZA</t>
  </si>
  <si>
    <t>SKUPAJ D +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</si>
</sst>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SIT&quot;_-;\-* #,##0.00\ &quot;SIT&quot;_-;_-* &quot;-&quot;??\ &quot;SIT&quot;_-;_-@_-"/>
    <numFmt numFmtId="165" formatCode=";;;"/>
    <numFmt numFmtId="166" formatCode="#,##0.00\ [$€-1]"/>
    <numFmt numFmtId="167" formatCode="m\o\n\th\ d\,\ yyyy"/>
    <numFmt numFmtId="168" formatCode="#,#00"/>
    <numFmt numFmtId="169" formatCode="#,"/>
    <numFmt numFmtId="170" formatCode="_-* #,##0.00\ _S_I_T_-;\-* #,##0.00\ _S_I_T_-;_-* &quot;-&quot;??\ _S_I_T_-;_-@_-"/>
  </numFmts>
  <fonts count="4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 CE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2"/>
      <name val="Arial"/>
      <family val="2"/>
      <charset val="238"/>
    </font>
    <font>
      <b/>
      <u/>
      <sz val="20"/>
      <name val="Arial"/>
      <family val="2"/>
      <charset val="238"/>
    </font>
    <font>
      <u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b/>
      <i/>
      <sz val="14"/>
      <color indexed="16"/>
      <name val="Arial"/>
      <family val="2"/>
      <charset val="238"/>
    </font>
    <font>
      <sz val="14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b/>
      <sz val="1"/>
      <color indexed="8"/>
      <name val="Courier"/>
      <family val="3"/>
    </font>
    <font>
      <sz val="12"/>
      <name val="Courier"/>
      <family val="3"/>
    </font>
    <font>
      <sz val="12"/>
      <name val="Courier"/>
      <family val="1"/>
      <charset val="238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sz val="12"/>
      <name val="Times New Roman"/>
      <family val="1"/>
    </font>
    <font>
      <b/>
      <vertAlign val="superscript"/>
      <sz val="10"/>
      <name val="Arial"/>
      <family val="2"/>
      <charset val="238"/>
    </font>
    <font>
      <b/>
      <sz val="14"/>
      <color indexed="16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family val="1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u/>
      <vertAlign val="superscript"/>
      <sz val="10"/>
      <color indexed="8"/>
      <name val="Arial"/>
      <family val="2"/>
      <charset val="238"/>
    </font>
    <font>
      <sz val="10"/>
      <color indexed="8"/>
      <name val="Times New Roman C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871">
    <xf numFmtId="0" fontId="0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 applyNumberFormat="0" applyFill="0" applyBorder="0" applyAlignment="0" applyProtection="0"/>
    <xf numFmtId="0" fontId="16" fillId="0" borderId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24" fillId="0" borderId="0">
      <protection locked="0"/>
    </xf>
    <xf numFmtId="167" fontId="24" fillId="0" borderId="0">
      <protection locked="0"/>
    </xf>
    <xf numFmtId="0" fontId="25" fillId="0" borderId="0"/>
    <xf numFmtId="168" fontId="24" fillId="0" borderId="0">
      <protection locked="0"/>
    </xf>
    <xf numFmtId="168" fontId="24" fillId="0" borderId="0">
      <protection locked="0"/>
    </xf>
    <xf numFmtId="169" fontId="26" fillId="0" borderId="0">
      <protection locked="0"/>
    </xf>
    <xf numFmtId="169" fontId="26" fillId="0" borderId="0">
      <protection locked="0"/>
    </xf>
    <xf numFmtId="169" fontId="26" fillId="0" borderId="0">
      <protection locked="0"/>
    </xf>
    <xf numFmtId="169" fontId="26" fillId="0" borderId="0">
      <protection locked="0"/>
    </xf>
    <xf numFmtId="0" fontId="27" fillId="0" borderId="0"/>
    <xf numFmtId="0" fontId="28" fillId="0" borderId="0"/>
    <xf numFmtId="0" fontId="27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27" fillId="0" borderId="0"/>
    <xf numFmtId="0" fontId="25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4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4" fillId="0" borderId="0" applyFill="0" applyBorder="0"/>
    <xf numFmtId="9" fontId="2" fillId="0" borderId="0" applyFont="0" applyFill="0" applyBorder="0" applyAlignment="0" applyProtection="0"/>
    <xf numFmtId="0" fontId="34" fillId="0" borderId="0"/>
    <xf numFmtId="169" fontId="24" fillId="0" borderId="26">
      <protection locked="0"/>
    </xf>
    <xf numFmtId="169" fontId="24" fillId="0" borderId="26">
      <protection locked="0"/>
    </xf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25" fillId="0" borderId="0" applyFont="0" applyFill="0" applyBorder="0" applyAlignment="0" applyProtection="0"/>
    <xf numFmtId="0" fontId="3" fillId="0" borderId="0"/>
    <xf numFmtId="0" fontId="3" fillId="0" borderId="0"/>
  </cellStyleXfs>
  <cellXfs count="373">
    <xf numFmtId="0" fontId="0" fillId="0" borderId="0" xfId="0"/>
    <xf numFmtId="0" fontId="4" fillId="0" borderId="0" xfId="0" applyFont="1" applyFill="1" applyProtection="1"/>
    <xf numFmtId="4" fontId="5" fillId="0" borderId="4" xfId="0" applyNumberFormat="1" applyFont="1" applyFill="1" applyBorder="1" applyAlignment="1" applyProtection="1">
      <alignment horizontal="center" vertical="center"/>
    </xf>
    <xf numFmtId="49" fontId="4" fillId="0" borderId="5" xfId="0" applyNumberFormat="1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left" vertical="center"/>
    </xf>
    <xf numFmtId="4" fontId="4" fillId="0" borderId="5" xfId="3" applyNumberFormat="1" applyFont="1" applyFill="1" applyBorder="1" applyAlignment="1" applyProtection="1">
      <alignment horizontal="right" vertical="center"/>
    </xf>
    <xf numFmtId="4" fontId="5" fillId="0" borderId="5" xfId="3" applyNumberFormat="1" applyFont="1" applyFill="1" applyBorder="1" applyAlignment="1" applyProtection="1">
      <alignment horizontal="right"/>
    </xf>
    <xf numFmtId="49" fontId="4" fillId="0" borderId="5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right"/>
    </xf>
    <xf numFmtId="4" fontId="5" fillId="0" borderId="0" xfId="0" applyNumberFormat="1" applyFont="1" applyAlignment="1" applyProtection="1"/>
    <xf numFmtId="4" fontId="5" fillId="0" borderId="0" xfId="0" applyNumberFormat="1" applyFont="1" applyAlignment="1" applyProtection="1">
      <alignment horizontal="centerContinuous"/>
    </xf>
    <xf numFmtId="0" fontId="4" fillId="0" borderId="0" xfId="0" applyFont="1" applyProtection="1"/>
    <xf numFmtId="0" fontId="14" fillId="0" borderId="0" xfId="0" applyFont="1" applyProtection="1"/>
    <xf numFmtId="0" fontId="5" fillId="3" borderId="5" xfId="16" applyFont="1" applyFill="1" applyBorder="1" applyAlignment="1" applyProtection="1">
      <alignment horizontal="center" vertical="center"/>
    </xf>
    <xf numFmtId="0" fontId="5" fillId="0" borderId="5" xfId="16" applyFont="1" applyBorder="1" applyAlignment="1" applyProtection="1">
      <alignment horizontal="center" vertical="center"/>
    </xf>
    <xf numFmtId="4" fontId="5" fillId="0" borderId="5" xfId="16" applyNumberFormat="1" applyFont="1" applyBorder="1" applyAlignment="1" applyProtection="1">
      <alignment horizontal="right" vertical="center"/>
    </xf>
    <xf numFmtId="0" fontId="5" fillId="0" borderId="5" xfId="16" applyFont="1" applyFill="1" applyBorder="1" applyAlignment="1" applyProtection="1">
      <alignment horizontal="center" vertical="center"/>
    </xf>
    <xf numFmtId="4" fontId="5" fillId="0" borderId="5" xfId="16" applyNumberFormat="1" applyFont="1" applyFill="1" applyBorder="1" applyAlignment="1" applyProtection="1">
      <alignment horizontal="right" vertical="center"/>
    </xf>
    <xf numFmtId="4" fontId="5" fillId="0" borderId="0" xfId="3" applyNumberFormat="1" applyFont="1" applyFill="1" applyBorder="1" applyAlignment="1" applyProtection="1">
      <alignment horizontal="right"/>
    </xf>
    <xf numFmtId="0" fontId="5" fillId="0" borderId="10" xfId="16" applyFont="1" applyBorder="1" applyAlignment="1" applyProtection="1">
      <alignment horizontal="center" vertical="center"/>
    </xf>
    <xf numFmtId="0" fontId="5" fillId="0" borderId="10" xfId="16" applyFont="1" applyBorder="1" applyAlignment="1" applyProtection="1">
      <alignment vertical="center" wrapText="1"/>
    </xf>
    <xf numFmtId="0" fontId="4" fillId="0" borderId="10" xfId="16" applyFont="1" applyBorder="1" applyAlignment="1" applyProtection="1">
      <alignment vertical="center" wrapText="1"/>
    </xf>
    <xf numFmtId="4" fontId="5" fillId="0" borderId="10" xfId="16" applyNumberFormat="1" applyFont="1" applyBorder="1" applyAlignment="1" applyProtection="1">
      <alignment horizontal="right" vertical="center"/>
    </xf>
    <xf numFmtId="0" fontId="5" fillId="0" borderId="11" xfId="0" applyFont="1" applyFill="1" applyBorder="1" applyAlignment="1" applyProtection="1"/>
    <xf numFmtId="0" fontId="4" fillId="0" borderId="5" xfId="0" applyFont="1" applyFill="1" applyBorder="1" applyAlignment="1" applyProtection="1">
      <alignment horizontal="center" vertical="center"/>
    </xf>
    <xf numFmtId="0" fontId="5" fillId="0" borderId="2" xfId="15" applyNumberFormat="1" applyFont="1" applyBorder="1" applyAlignment="1" applyProtection="1">
      <alignment horizontal="left"/>
    </xf>
    <xf numFmtId="0" fontId="4" fillId="0" borderId="2" xfId="15" applyNumberFormat="1" applyFont="1" applyBorder="1" applyAlignment="1" applyProtection="1">
      <alignment horizontal="left" vertical="top"/>
    </xf>
    <xf numFmtId="4" fontId="5" fillId="0" borderId="2" xfId="15" applyNumberFormat="1" applyFont="1" applyBorder="1" applyAlignment="1" applyProtection="1">
      <alignment horizontal="right" vertical="top"/>
    </xf>
    <xf numFmtId="4" fontId="4" fillId="0" borderId="12" xfId="0" applyNumberFormat="1" applyFont="1" applyBorder="1" applyAlignment="1" applyProtection="1">
      <alignment horizontal="right"/>
      <protection locked="0"/>
    </xf>
    <xf numFmtId="49" fontId="5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centerContinuous"/>
    </xf>
    <xf numFmtId="0" fontId="5" fillId="0" borderId="0" xfId="0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/>
    <xf numFmtId="49" fontId="5" fillId="0" borderId="0" xfId="0" applyNumberFormat="1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4" fontId="4" fillId="0" borderId="0" xfId="0" applyNumberFormat="1" applyFont="1" applyProtection="1"/>
    <xf numFmtId="49" fontId="4" fillId="0" borderId="0" xfId="0" applyNumberFormat="1" applyFont="1" applyAlignment="1" applyProtection="1">
      <alignment horizontal="left" vertical="top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vertical="top"/>
    </xf>
    <xf numFmtId="0" fontId="5" fillId="0" borderId="2" xfId="0" applyFont="1" applyBorder="1" applyAlignment="1" applyProtection="1">
      <alignment vertical="top"/>
    </xf>
    <xf numFmtId="0" fontId="4" fillId="0" borderId="2" xfId="0" applyFont="1" applyBorder="1" applyAlignment="1" applyProtection="1">
      <alignment horizontal="right"/>
    </xf>
    <xf numFmtId="0" fontId="4" fillId="0" borderId="2" xfId="0" applyFont="1" applyBorder="1" applyAlignment="1" applyProtection="1"/>
    <xf numFmtId="4" fontId="5" fillId="0" borderId="2" xfId="0" applyNumberFormat="1" applyFont="1" applyBorder="1" applyAlignment="1" applyProtection="1">
      <alignment horizontal="right"/>
    </xf>
    <xf numFmtId="4" fontId="5" fillId="0" borderId="2" xfId="0" applyNumberFormat="1" applyFont="1" applyBorder="1" applyAlignment="1" applyProtection="1"/>
    <xf numFmtId="0" fontId="5" fillId="0" borderId="0" xfId="0" applyFont="1" applyFill="1" applyBorder="1" applyProtection="1"/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11" fillId="0" borderId="0" xfId="0" applyFont="1" applyFill="1" applyAlignment="1" applyProtection="1">
      <alignment vertical="center"/>
    </xf>
    <xf numFmtId="2" fontId="4" fillId="0" borderId="2" xfId="15" applyNumberFormat="1" applyFont="1" applyFill="1" applyBorder="1" applyAlignment="1" applyProtection="1">
      <alignment horizontal="right" vertical="top"/>
    </xf>
    <xf numFmtId="49" fontId="5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2" xfId="15" applyNumberFormat="1" applyFont="1" applyBorder="1" applyAlignment="1" applyProtection="1">
      <alignment horizontal="center" vertical="top"/>
    </xf>
    <xf numFmtId="0" fontId="6" fillId="0" borderId="16" xfId="0" applyFont="1" applyBorder="1" applyAlignment="1" applyProtection="1">
      <alignment vertical="top"/>
    </xf>
    <xf numFmtId="0" fontId="6" fillId="0" borderId="16" xfId="0" applyFont="1" applyBorder="1" applyAlignment="1" applyProtection="1">
      <alignment horizontal="right"/>
    </xf>
    <xf numFmtId="0" fontId="6" fillId="0" borderId="16" xfId="0" applyFont="1" applyBorder="1" applyProtection="1"/>
    <xf numFmtId="4" fontId="6" fillId="0" borderId="16" xfId="0" applyNumberFormat="1" applyFont="1" applyBorder="1" applyAlignment="1" applyProtection="1">
      <alignment horizontal="center"/>
    </xf>
    <xf numFmtId="0" fontId="4" fillId="0" borderId="0" xfId="2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" fontId="4" fillId="0" borderId="0" xfId="0" applyNumberFormat="1" applyFont="1" applyBorder="1" applyAlignment="1" applyProtection="1"/>
    <xf numFmtId="0" fontId="10" fillId="0" borderId="0" xfId="0" applyFont="1" applyBorder="1" applyAlignment="1" applyProtection="1">
      <alignment vertical="top"/>
    </xf>
    <xf numFmtId="2" fontId="4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justify"/>
    </xf>
    <xf numFmtId="0" fontId="10" fillId="0" borderId="1" xfId="0" applyFont="1" applyBorder="1" applyAlignment="1" applyProtection="1">
      <alignment vertical="top"/>
    </xf>
    <xf numFmtId="2" fontId="4" fillId="0" borderId="1" xfId="0" applyNumberFormat="1" applyFont="1" applyFill="1" applyBorder="1" applyAlignment="1" applyProtection="1">
      <alignment horizontal="right"/>
    </xf>
    <xf numFmtId="0" fontId="4" fillId="0" borderId="1" xfId="0" applyFont="1" applyBorder="1" applyAlignment="1" applyProtection="1">
      <alignment horizontal="justify"/>
    </xf>
    <xf numFmtId="4" fontId="4" fillId="0" borderId="1" xfId="0" applyNumberFormat="1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top"/>
    </xf>
    <xf numFmtId="2" fontId="4" fillId="0" borderId="16" xfId="0" applyNumberFormat="1" applyFont="1" applyFill="1" applyBorder="1" applyAlignment="1" applyProtection="1">
      <alignment horizontal="right"/>
    </xf>
    <xf numFmtId="0" fontId="4" fillId="0" borderId="16" xfId="0" applyFont="1" applyBorder="1" applyAlignment="1" applyProtection="1"/>
    <xf numFmtId="4" fontId="4" fillId="0" borderId="16" xfId="0" applyNumberFormat="1" applyFont="1" applyBorder="1" applyAlignment="1" applyProtection="1"/>
    <xf numFmtId="0" fontId="10" fillId="0" borderId="16" xfId="0" applyFont="1" applyBorder="1" applyAlignment="1" applyProtection="1">
      <alignment vertical="top"/>
    </xf>
    <xf numFmtId="0" fontId="4" fillId="0" borderId="16" xfId="0" applyFont="1" applyBorder="1" applyAlignment="1" applyProtection="1">
      <alignment horizontal="justify"/>
    </xf>
    <xf numFmtId="4" fontId="4" fillId="0" borderId="16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top"/>
    </xf>
    <xf numFmtId="0" fontId="10" fillId="0" borderId="1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vertical="top" wrapText="1"/>
    </xf>
    <xf numFmtId="0" fontId="4" fillId="0" borderId="1" xfId="0" applyFont="1" applyBorder="1" applyAlignment="1" applyProtection="1"/>
    <xf numFmtId="0" fontId="5" fillId="0" borderId="16" xfId="0" applyFont="1" applyBorder="1" applyAlignment="1" applyProtection="1">
      <alignment vertical="top"/>
    </xf>
    <xf numFmtId="4" fontId="4" fillId="0" borderId="0" xfId="0" applyNumberFormat="1" applyFont="1" applyBorder="1" applyAlignment="1" applyProtection="1">
      <alignment horizontal="right"/>
    </xf>
    <xf numFmtId="4" fontId="4" fillId="0" borderId="1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>
      <alignment vertical="top"/>
    </xf>
    <xf numFmtId="0" fontId="4" fillId="0" borderId="1" xfId="0" applyFont="1" applyBorder="1" applyAlignment="1" applyProtection="1">
      <alignment vertical="top"/>
    </xf>
    <xf numFmtId="0" fontId="4" fillId="0" borderId="0" xfId="1" applyFont="1" applyBorder="1" applyAlignment="1" applyProtection="1"/>
    <xf numFmtId="49" fontId="10" fillId="0" borderId="0" xfId="0" applyNumberFormat="1" applyFont="1" applyBorder="1" applyAlignment="1" applyProtection="1">
      <alignment horizontal="left" vertical="top"/>
    </xf>
    <xf numFmtId="0" fontId="4" fillId="0" borderId="16" xfId="1" applyFont="1" applyFill="1" applyBorder="1" applyAlignment="1" applyProtection="1">
      <alignment vertical="top"/>
    </xf>
    <xf numFmtId="0" fontId="4" fillId="0" borderId="16" xfId="1" applyFont="1" applyFill="1" applyBorder="1" applyAlignment="1" applyProtection="1">
      <alignment horizontal="right"/>
    </xf>
    <xf numFmtId="0" fontId="4" fillId="0" borderId="16" xfId="1" applyFont="1" applyFill="1" applyBorder="1" applyAlignment="1" applyProtection="1"/>
    <xf numFmtId="4" fontId="4" fillId="0" borderId="16" xfId="0" applyNumberFormat="1" applyFont="1" applyFill="1" applyBorder="1" applyAlignment="1" applyProtection="1">
      <alignment horizontal="right"/>
    </xf>
    <xf numFmtId="0" fontId="4" fillId="0" borderId="1" xfId="0" applyFont="1" applyBorder="1" applyAlignment="1" applyProtection="1">
      <alignment horizontal="right"/>
    </xf>
    <xf numFmtId="0" fontId="4" fillId="0" borderId="16" xfId="0" applyFont="1" applyBorder="1" applyAlignment="1" applyProtection="1">
      <alignment horizontal="right"/>
    </xf>
    <xf numFmtId="4" fontId="4" fillId="0" borderId="1" xfId="0" applyNumberFormat="1" applyFont="1" applyBorder="1" applyAlignment="1" applyProtection="1"/>
    <xf numFmtId="9" fontId="4" fillId="0" borderId="0" xfId="0" applyNumberFormat="1" applyFont="1" applyBorder="1" applyProtection="1"/>
    <xf numFmtId="0" fontId="4" fillId="0" borderId="16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top" wrapText="1"/>
    </xf>
    <xf numFmtId="165" fontId="4" fillId="0" borderId="16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 vertical="top"/>
    </xf>
    <xf numFmtId="0" fontId="5" fillId="0" borderId="1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0" fontId="5" fillId="0" borderId="16" xfId="0" applyFont="1" applyBorder="1" applyAlignment="1" applyProtection="1">
      <alignment horizontal="center" vertical="top" wrapText="1"/>
    </xf>
    <xf numFmtId="4" fontId="4" fillId="0" borderId="0" xfId="1" applyNumberFormat="1" applyFont="1" applyBorder="1" applyAlignment="1" applyProtection="1">
      <alignment horizontal="right"/>
    </xf>
    <xf numFmtId="0" fontId="5" fillId="0" borderId="16" xfId="0" applyFont="1" applyFill="1" applyBorder="1" applyAlignment="1" applyProtection="1">
      <alignment horizontal="center" vertical="top"/>
    </xf>
    <xf numFmtId="4" fontId="4" fillId="0" borderId="16" xfId="1" applyNumberFormat="1" applyFont="1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/>
    </xf>
    <xf numFmtId="0" fontId="5" fillId="0" borderId="16" xfId="15" applyNumberFormat="1" applyFont="1" applyBorder="1" applyAlignment="1" applyProtection="1">
      <alignment horizontal="left"/>
    </xf>
    <xf numFmtId="0" fontId="4" fillId="0" borderId="16" xfId="15" applyNumberFormat="1" applyFont="1" applyBorder="1" applyAlignment="1" applyProtection="1">
      <alignment horizontal="right" vertical="top"/>
    </xf>
    <xf numFmtId="0" fontId="4" fillId="0" borderId="16" xfId="15" applyNumberFormat="1" applyFont="1" applyBorder="1" applyAlignment="1" applyProtection="1">
      <alignment horizontal="left" vertical="top"/>
    </xf>
    <xf numFmtId="4" fontId="5" fillId="0" borderId="16" xfId="15" applyNumberFormat="1" applyFont="1" applyBorder="1" applyAlignment="1" applyProtection="1">
      <alignment horizontal="right" vertical="top"/>
    </xf>
    <xf numFmtId="0" fontId="4" fillId="0" borderId="0" xfId="4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4" fontId="4" fillId="0" borderId="0" xfId="0" applyNumberFormat="1" applyFont="1" applyBorder="1" applyProtection="1"/>
    <xf numFmtId="49" fontId="10" fillId="0" borderId="1" xfId="0" applyNumberFormat="1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horizontal="left"/>
    </xf>
    <xf numFmtId="49" fontId="10" fillId="0" borderId="16" xfId="0" applyNumberFormat="1" applyFont="1" applyBorder="1" applyAlignment="1" applyProtection="1">
      <alignment horizontal="left" vertical="top"/>
    </xf>
    <xf numFmtId="4" fontId="4" fillId="0" borderId="16" xfId="3" applyNumberFormat="1" applyFont="1" applyBorder="1" applyAlignment="1" applyProtection="1">
      <alignment horizontal="right"/>
    </xf>
    <xf numFmtId="4" fontId="4" fillId="0" borderId="0" xfId="3" applyNumberFormat="1" applyFont="1" applyBorder="1" applyAlignment="1" applyProtection="1">
      <alignment horizontal="right"/>
    </xf>
    <xf numFmtId="49" fontId="4" fillId="0" borderId="0" xfId="4" applyNumberFormat="1" applyFont="1" applyBorder="1" applyAlignment="1" applyProtection="1">
      <alignment horizontal="left" vertical="top" wrapText="1"/>
    </xf>
    <xf numFmtId="49" fontId="4" fillId="0" borderId="16" xfId="0" applyNumberFormat="1" applyFont="1" applyBorder="1" applyAlignment="1" applyProtection="1">
      <alignment horizontal="left" vertical="top"/>
    </xf>
    <xf numFmtId="0" fontId="4" fillId="0" borderId="0" xfId="5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left"/>
    </xf>
    <xf numFmtId="0" fontId="4" fillId="0" borderId="0" xfId="0" applyFont="1" applyBorder="1" applyProtection="1"/>
    <xf numFmtId="49" fontId="4" fillId="0" borderId="0" xfId="0" applyNumberFormat="1" applyFont="1" applyBorder="1" applyAlignment="1" applyProtection="1">
      <alignment horizontal="left" vertical="top"/>
    </xf>
    <xf numFmtId="49" fontId="4" fillId="0" borderId="16" xfId="0" applyNumberFormat="1" applyFont="1" applyFill="1" applyBorder="1" applyAlignment="1" applyProtection="1">
      <alignment horizontal="left" vertical="top"/>
    </xf>
    <xf numFmtId="0" fontId="4" fillId="0" borderId="16" xfId="0" applyFont="1" applyFill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left" vertical="top"/>
    </xf>
    <xf numFmtId="4" fontId="4" fillId="0" borderId="16" xfId="0" applyNumberFormat="1" applyFont="1" applyBorder="1" applyProtection="1"/>
    <xf numFmtId="0" fontId="7" fillId="0" borderId="0" xfId="0" applyFont="1" applyBorder="1" applyAlignment="1" applyProtection="1">
      <alignment horizontal="right"/>
    </xf>
    <xf numFmtId="9" fontId="4" fillId="0" borderId="0" xfId="0" applyNumberFormat="1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right"/>
    </xf>
    <xf numFmtId="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Protection="1"/>
    <xf numFmtId="165" fontId="4" fillId="0" borderId="16" xfId="0" applyNumberFormat="1" applyFont="1" applyBorder="1" applyAlignment="1" applyProtection="1">
      <alignment horizontal="center" vertical="center" textRotation="90"/>
    </xf>
    <xf numFmtId="49" fontId="5" fillId="0" borderId="16" xfId="0" applyNumberFormat="1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textRotation="90"/>
    </xf>
    <xf numFmtId="0" fontId="5" fillId="0" borderId="16" xfId="0" applyFont="1" applyBorder="1" applyAlignment="1" applyProtection="1">
      <alignment horizontal="left"/>
    </xf>
    <xf numFmtId="4" fontId="5" fillId="0" borderId="16" xfId="0" applyNumberFormat="1" applyFont="1" applyBorder="1" applyAlignment="1" applyProtection="1">
      <alignment horizontal="center"/>
    </xf>
    <xf numFmtId="0" fontId="5" fillId="0" borderId="0" xfId="8" applyFont="1" applyBorder="1" applyAlignment="1" applyProtection="1">
      <alignment horizontal="center" wrapText="1"/>
    </xf>
    <xf numFmtId="0" fontId="5" fillId="0" borderId="0" xfId="8" applyFont="1" applyBorder="1" applyAlignment="1" applyProtection="1">
      <alignment horizontal="left" wrapText="1"/>
    </xf>
    <xf numFmtId="0" fontId="4" fillId="0" borderId="0" xfId="8" applyFont="1" applyFill="1" applyBorder="1" applyAlignment="1" applyProtection="1">
      <alignment horizontal="center" vertical="center"/>
    </xf>
    <xf numFmtId="0" fontId="4" fillId="0" borderId="0" xfId="8" applyFont="1" applyBorder="1" applyAlignment="1" applyProtection="1">
      <alignment horizontal="left"/>
    </xf>
    <xf numFmtId="4" fontId="4" fillId="0" borderId="0" xfId="8" applyNumberFormat="1" applyFont="1" applyBorder="1" applyAlignment="1" applyProtection="1">
      <alignment horizontal="right"/>
    </xf>
    <xf numFmtId="0" fontId="5" fillId="0" borderId="0" xfId="8" applyFont="1" applyBorder="1" applyAlignment="1" applyProtection="1">
      <alignment horizontal="center"/>
    </xf>
    <xf numFmtId="0" fontId="4" fillId="0" borderId="0" xfId="8" applyFont="1" applyBorder="1" applyAlignment="1" applyProtection="1">
      <alignment horizontal="right" vertical="center"/>
    </xf>
    <xf numFmtId="4" fontId="7" fillId="0" borderId="0" xfId="8" applyNumberFormat="1" applyFont="1" applyBorder="1" applyAlignment="1" applyProtection="1">
      <alignment horizontal="center"/>
    </xf>
    <xf numFmtId="0" fontId="4" fillId="0" borderId="0" xfId="8" applyFont="1" applyBorder="1" applyAlignment="1" applyProtection="1">
      <alignment horizontal="center"/>
    </xf>
    <xf numFmtId="0" fontId="5" fillId="0" borderId="16" xfId="15" applyNumberFormat="1" applyFont="1" applyBorder="1" applyAlignment="1" applyProtection="1">
      <alignment horizontal="center" vertical="top"/>
    </xf>
    <xf numFmtId="4" fontId="4" fillId="0" borderId="0" xfId="5" applyNumberFormat="1" applyFont="1" applyBorder="1" applyAlignment="1" applyProtection="1">
      <alignment horizontal="right"/>
    </xf>
    <xf numFmtId="49" fontId="5" fillId="0" borderId="17" xfId="0" applyNumberFormat="1" applyFont="1" applyBorder="1" applyAlignment="1" applyProtection="1">
      <alignment horizontal="center" vertical="center" textRotation="90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textRotation="90"/>
    </xf>
    <xf numFmtId="4" fontId="5" fillId="0" borderId="17" xfId="0" applyNumberFormat="1" applyFont="1" applyBorder="1" applyAlignment="1" applyProtection="1">
      <alignment horizontal="right" vertical="center" textRotation="90" wrapText="1"/>
    </xf>
    <xf numFmtId="0" fontId="5" fillId="0" borderId="17" xfId="0" applyFont="1" applyBorder="1" applyAlignment="1" applyProtection="1">
      <alignment vertical="center" textRotation="90"/>
    </xf>
    <xf numFmtId="0" fontId="5" fillId="0" borderId="17" xfId="0" applyFont="1" applyBorder="1" applyAlignment="1" applyProtection="1">
      <alignment horizontal="left" vertical="center" textRotation="90"/>
    </xf>
    <xf numFmtId="2" fontId="4" fillId="0" borderId="0" xfId="0" applyNumberFormat="1" applyFont="1" applyBorder="1" applyAlignment="1" applyProtection="1">
      <alignment horizontal="right"/>
    </xf>
    <xf numFmtId="0" fontId="5" fillId="3" borderId="5" xfId="16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3" borderId="5" xfId="16" applyFont="1" applyFill="1" applyBorder="1" applyAlignment="1" applyProtection="1">
      <alignment horizontal="center" vertical="center" wrapText="1"/>
    </xf>
    <xf numFmtId="49" fontId="17" fillId="0" borderId="0" xfId="0" applyNumberFormat="1" applyFont="1" applyProtection="1"/>
    <xf numFmtId="0" fontId="20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49" fontId="21" fillId="0" borderId="18" xfId="0" applyNumberFormat="1" applyFont="1" applyBorder="1" applyAlignment="1" applyProtection="1">
      <alignment vertical="center" wrapText="1"/>
    </xf>
    <xf numFmtId="0" fontId="21" fillId="0" borderId="12" xfId="0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vertical="top"/>
    </xf>
    <xf numFmtId="0" fontId="6" fillId="0" borderId="12" xfId="0" applyFont="1" applyBorder="1" applyAlignment="1">
      <alignment vertical="top"/>
    </xf>
    <xf numFmtId="166" fontId="6" fillId="0" borderId="12" xfId="0" applyNumberFormat="1" applyFont="1" applyBorder="1" applyAlignment="1" applyProtection="1">
      <alignment vertical="center"/>
    </xf>
    <xf numFmtId="0" fontId="11" fillId="0" borderId="0" xfId="0" applyFont="1" applyBorder="1" applyProtection="1"/>
    <xf numFmtId="49" fontId="6" fillId="0" borderId="0" xfId="0" applyNumberFormat="1" applyFont="1" applyBorder="1" applyAlignment="1" applyProtection="1">
      <alignment horizontal="center"/>
    </xf>
    <xf numFmtId="166" fontId="11" fillId="4" borderId="19" xfId="0" applyNumberFormat="1" applyFont="1" applyFill="1" applyBorder="1" applyProtection="1"/>
    <xf numFmtId="166" fontId="11" fillId="4" borderId="0" xfId="0" applyNumberFormat="1" applyFont="1" applyFill="1" applyBorder="1" applyProtection="1"/>
    <xf numFmtId="49" fontId="6" fillId="0" borderId="20" xfId="0" applyNumberFormat="1" applyFont="1" applyBorder="1" applyProtection="1"/>
    <xf numFmtId="49" fontId="17" fillId="0" borderId="21" xfId="0" applyNumberFormat="1" applyFont="1" applyBorder="1" applyProtection="1"/>
    <xf numFmtId="0" fontId="22" fillId="0" borderId="20" xfId="0" applyFont="1" applyBorder="1" applyAlignment="1" applyProtection="1">
      <alignment horizontal="center"/>
    </xf>
    <xf numFmtId="49" fontId="6" fillId="0" borderId="12" xfId="0" applyNumberFormat="1" applyFont="1" applyBorder="1" applyAlignment="1" applyProtection="1">
      <alignment horizontal="center" vertical="top" wrapText="1"/>
    </xf>
    <xf numFmtId="0" fontId="0" fillId="0" borderId="24" xfId="0" applyBorder="1"/>
    <xf numFmtId="0" fontId="23" fillId="0" borderId="0" xfId="0" applyFont="1"/>
    <xf numFmtId="166" fontId="11" fillId="5" borderId="25" xfId="0" applyNumberFormat="1" applyFont="1" applyFill="1" applyBorder="1" applyProtection="1"/>
    <xf numFmtId="4" fontId="4" fillId="0" borderId="5" xfId="3" applyNumberFormat="1" applyFont="1" applyFill="1" applyBorder="1" applyAlignment="1" applyProtection="1">
      <alignment horizontal="center" vertical="center"/>
    </xf>
    <xf numFmtId="4" fontId="5" fillId="0" borderId="5" xfId="3" applyNumberFormat="1" applyFont="1" applyFill="1" applyBorder="1" applyAlignment="1" applyProtection="1">
      <alignment horizontal="center"/>
    </xf>
    <xf numFmtId="49" fontId="5" fillId="0" borderId="27" xfId="0" applyNumberFormat="1" applyFont="1" applyBorder="1" applyAlignment="1" applyProtection="1">
      <alignment horizontal="center" vertical="center" textRotation="90"/>
    </xf>
    <xf numFmtId="0" fontId="5" fillId="0" borderId="28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 textRotation="90"/>
    </xf>
    <xf numFmtId="4" fontId="5" fillId="0" borderId="28" xfId="0" applyNumberFormat="1" applyFont="1" applyBorder="1" applyAlignment="1" applyProtection="1">
      <alignment horizontal="right" vertical="center" textRotation="90" wrapText="1"/>
    </xf>
    <xf numFmtId="4" fontId="5" fillId="0" borderId="29" xfId="0" applyNumberFormat="1" applyFont="1" applyBorder="1" applyAlignment="1" applyProtection="1">
      <alignment horizontal="right" vertical="center" textRotation="90" wrapText="1"/>
    </xf>
    <xf numFmtId="0" fontId="5" fillId="0" borderId="0" xfId="0" applyFont="1" applyAlignment="1" applyProtection="1">
      <alignment horizontal="center"/>
    </xf>
    <xf numFmtId="0" fontId="5" fillId="0" borderId="28" xfId="0" applyFont="1" applyBorder="1" applyAlignment="1" applyProtection="1">
      <alignment horizontal="left" vertical="center" textRotation="90"/>
    </xf>
    <xf numFmtId="0" fontId="4" fillId="0" borderId="0" xfId="8" applyFont="1" applyBorder="1" applyAlignment="1" applyProtection="1">
      <alignment horizontal="center" vertical="center"/>
    </xf>
    <xf numFmtId="2" fontId="4" fillId="0" borderId="2" xfId="15" applyNumberFormat="1" applyFont="1" applyFill="1" applyBorder="1" applyAlignment="1" applyProtection="1">
      <alignment horizontal="center" vertical="top"/>
    </xf>
    <xf numFmtId="0" fontId="4" fillId="0" borderId="16" xfId="15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/>
    </xf>
    <xf numFmtId="0" fontId="4" fillId="0" borderId="0" xfId="869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/>
    </xf>
    <xf numFmtId="2" fontId="4" fillId="0" borderId="0" xfId="0" applyNumberFormat="1" applyFont="1" applyFill="1" applyBorder="1" applyAlignment="1" applyProtection="1">
      <alignment horizontal="center"/>
    </xf>
    <xf numFmtId="2" fontId="4" fillId="0" borderId="1" xfId="0" applyNumberFormat="1" applyFont="1" applyFill="1" applyBorder="1" applyAlignment="1" applyProtection="1">
      <alignment horizontal="center"/>
    </xf>
    <xf numFmtId="2" fontId="4" fillId="0" borderId="16" xfId="0" applyNumberFormat="1" applyFont="1" applyFill="1" applyBorder="1" applyAlignment="1" applyProtection="1">
      <alignment horizontal="center"/>
    </xf>
    <xf numFmtId="0" fontId="4" fillId="0" borderId="0" xfId="870" applyFont="1" applyBorder="1" applyAlignment="1" applyProtection="1">
      <alignment horizontal="left"/>
    </xf>
    <xf numFmtId="4" fontId="4" fillId="0" borderId="0" xfId="870" applyNumberFormat="1" applyFont="1" applyBorder="1" applyAlignment="1" applyProtection="1">
      <alignment horizontal="right"/>
    </xf>
    <xf numFmtId="49" fontId="4" fillId="0" borderId="0" xfId="869" applyNumberFormat="1" applyFont="1" applyBorder="1" applyAlignment="1" applyProtection="1">
      <alignment horizontal="left" vertical="top" wrapText="1"/>
    </xf>
    <xf numFmtId="0" fontId="4" fillId="0" borderId="16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68" applyFont="1" applyAlignment="1" applyProtection="1">
      <alignment horizontal="center"/>
    </xf>
    <xf numFmtId="0" fontId="4" fillId="0" borderId="0" xfId="68" applyFont="1" applyProtection="1"/>
    <xf numFmtId="0" fontId="36" fillId="0" borderId="0" xfId="68" applyFont="1" applyAlignment="1" applyProtection="1">
      <alignment horizontal="center"/>
    </xf>
    <xf numFmtId="0" fontId="36" fillId="0" borderId="0" xfId="68" applyFont="1" applyAlignment="1" applyProtection="1">
      <alignment horizontal="left"/>
    </xf>
    <xf numFmtId="0" fontId="37" fillId="0" borderId="0" xfId="68" applyFont="1" applyAlignment="1" applyProtection="1">
      <alignment horizontal="left"/>
    </xf>
    <xf numFmtId="4" fontId="37" fillId="0" borderId="0" xfId="68" applyNumberFormat="1" applyFont="1" applyAlignment="1" applyProtection="1">
      <alignment horizontal="left"/>
    </xf>
    <xf numFmtId="0" fontId="38" fillId="0" borderId="0" xfId="68" applyFont="1" applyProtection="1"/>
    <xf numFmtId="0" fontId="37" fillId="0" borderId="0" xfId="68" applyFont="1" applyAlignment="1" applyProtection="1">
      <alignment horizontal="right"/>
    </xf>
    <xf numFmtId="0" fontId="37" fillId="0" borderId="0" xfId="68" applyFont="1" applyAlignment="1" applyProtection="1">
      <alignment horizontal="centerContinuous"/>
    </xf>
    <xf numFmtId="4" fontId="37" fillId="0" borderId="0" xfId="68" applyNumberFormat="1" applyFont="1" applyAlignment="1" applyProtection="1">
      <alignment horizontal="right"/>
    </xf>
    <xf numFmtId="0" fontId="4" fillId="0" borderId="0" xfId="68" applyFont="1" applyBorder="1" applyProtection="1"/>
    <xf numFmtId="0" fontId="41" fillId="0" borderId="0" xfId="68" applyFont="1" applyAlignment="1" applyProtection="1">
      <alignment horizontal="center"/>
    </xf>
    <xf numFmtId="0" fontId="41" fillId="0" borderId="0" xfId="68" applyFont="1" applyProtection="1"/>
    <xf numFmtId="4" fontId="43" fillId="0" borderId="0" xfId="68" applyNumberFormat="1" applyFont="1" applyAlignment="1" applyProtection="1">
      <alignment horizontal="right"/>
      <protection locked="0"/>
    </xf>
    <xf numFmtId="16" fontId="36" fillId="0" borderId="0" xfId="68" applyNumberFormat="1" applyFont="1" applyAlignment="1" applyProtection="1">
      <alignment horizontal="center"/>
    </xf>
    <xf numFmtId="0" fontId="37" fillId="0" borderId="0" xfId="68" applyFont="1" applyAlignment="1" applyProtection="1">
      <alignment horizontal="center"/>
    </xf>
    <xf numFmtId="0" fontId="44" fillId="0" borderId="0" xfId="68" applyFont="1" applyBorder="1" applyAlignment="1" applyProtection="1">
      <alignment horizontal="center"/>
    </xf>
    <xf numFmtId="0" fontId="44" fillId="0" borderId="0" xfId="68" applyFont="1" applyBorder="1" applyProtection="1"/>
    <xf numFmtId="2" fontId="44" fillId="0" borderId="0" xfId="68" applyNumberFormat="1" applyFont="1" applyBorder="1" applyAlignment="1" applyProtection="1">
      <alignment horizontal="center"/>
    </xf>
    <xf numFmtId="4" fontId="44" fillId="0" borderId="0" xfId="68" applyNumberFormat="1" applyFont="1" applyBorder="1" applyAlignment="1" applyProtection="1">
      <alignment horizontal="center"/>
    </xf>
    <xf numFmtId="4" fontId="43" fillId="0" borderId="0" xfId="68" applyNumberFormat="1" applyFont="1" applyAlignment="1" applyProtection="1">
      <alignment horizontal="right"/>
    </xf>
    <xf numFmtId="0" fontId="45" fillId="0" borderId="0" xfId="68" applyFont="1" applyAlignment="1" applyProtection="1">
      <alignment horizontal="left"/>
    </xf>
    <xf numFmtId="2" fontId="43" fillId="0" borderId="0" xfId="68" applyNumberFormat="1" applyFont="1" applyAlignment="1" applyProtection="1">
      <alignment horizontal="right"/>
    </xf>
    <xf numFmtId="2" fontId="4" fillId="0" borderId="0" xfId="68" applyNumberFormat="1" applyFont="1" applyAlignment="1" applyProtection="1">
      <alignment horizontal="right"/>
    </xf>
    <xf numFmtId="0" fontId="4" fillId="0" borderId="0" xfId="68" applyFont="1" applyAlignment="1" applyProtection="1">
      <alignment horizontal="right"/>
    </xf>
    <xf numFmtId="2" fontId="4" fillId="0" borderId="0" xfId="68" applyNumberFormat="1" applyFont="1" applyProtection="1"/>
    <xf numFmtId="0" fontId="5" fillId="0" borderId="0" xfId="68" applyFont="1" applyAlignment="1" applyProtection="1">
      <alignment horizontal="center"/>
    </xf>
    <xf numFmtId="0" fontId="46" fillId="0" borderId="0" xfId="68" applyFont="1" applyProtection="1"/>
    <xf numFmtId="0" fontId="43" fillId="0" borderId="0" xfId="68" applyFont="1" applyAlignment="1" applyProtection="1">
      <alignment horizontal="center"/>
    </xf>
    <xf numFmtId="0" fontId="43" fillId="0" borderId="0" xfId="68" applyFont="1" applyProtection="1"/>
    <xf numFmtId="0" fontId="43" fillId="0" borderId="0" xfId="68" applyFont="1" applyAlignment="1" applyProtection="1">
      <alignment vertical="center" wrapText="1"/>
    </xf>
    <xf numFmtId="4" fontId="4" fillId="0" borderId="0" xfId="68" applyNumberFormat="1" applyFont="1" applyProtection="1"/>
    <xf numFmtId="0" fontId="45" fillId="0" borderId="0" xfId="68" applyFont="1" applyProtection="1"/>
    <xf numFmtId="4" fontId="4" fillId="0" borderId="0" xfId="68" applyNumberFormat="1" applyFont="1" applyAlignment="1" applyProtection="1">
      <alignment horizontal="right"/>
    </xf>
    <xf numFmtId="0" fontId="43" fillId="0" borderId="0" xfId="68" applyFont="1" applyAlignment="1" applyProtection="1">
      <alignment horizontal="right"/>
    </xf>
    <xf numFmtId="9" fontId="43" fillId="0" borderId="0" xfId="68" applyNumberFormat="1" applyFont="1" applyProtection="1"/>
    <xf numFmtId="0" fontId="43" fillId="0" borderId="31" xfId="68" applyFont="1" applyBorder="1" applyAlignment="1" applyProtection="1">
      <alignment horizontal="center"/>
    </xf>
    <xf numFmtId="0" fontId="42" fillId="0" borderId="31" xfId="68" applyFont="1" applyBorder="1" applyProtection="1"/>
    <xf numFmtId="0" fontId="43" fillId="0" borderId="31" xfId="68" applyFont="1" applyBorder="1" applyProtection="1"/>
    <xf numFmtId="4" fontId="42" fillId="0" borderId="31" xfId="68" applyNumberFormat="1" applyFont="1" applyBorder="1" applyAlignment="1" applyProtection="1">
      <alignment horizontal="right"/>
    </xf>
    <xf numFmtId="0" fontId="48" fillId="0" borderId="0" xfId="68" applyFont="1" applyAlignment="1" applyProtection="1">
      <alignment horizontal="center"/>
    </xf>
    <xf numFmtId="0" fontId="48" fillId="0" borderId="0" xfId="68" applyFont="1" applyProtection="1"/>
    <xf numFmtId="4" fontId="48" fillId="0" borderId="0" xfId="68" applyNumberFormat="1" applyFont="1" applyAlignment="1" applyProtection="1">
      <alignment horizontal="right"/>
    </xf>
    <xf numFmtId="4" fontId="41" fillId="0" borderId="0" xfId="68" applyNumberFormat="1" applyFont="1" applyProtection="1"/>
    <xf numFmtId="0" fontId="48" fillId="0" borderId="0" xfId="68" applyFont="1" applyAlignment="1" applyProtection="1">
      <alignment horizontal="left"/>
    </xf>
    <xf numFmtId="0" fontId="3" fillId="0" borderId="0" xfId="68" applyProtection="1"/>
    <xf numFmtId="0" fontId="3" fillId="0" borderId="0" xfId="68" applyAlignment="1" applyProtection="1">
      <alignment horizontal="center"/>
    </xf>
    <xf numFmtId="0" fontId="11" fillId="0" borderId="0" xfId="0" applyFont="1" applyFill="1" applyAlignment="1" applyProtection="1">
      <alignment horizontal="left" vertical="center"/>
    </xf>
    <xf numFmtId="0" fontId="5" fillId="0" borderId="11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left" vertical="top"/>
    </xf>
    <xf numFmtId="0" fontId="6" fillId="0" borderId="16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49" fontId="4" fillId="0" borderId="0" xfId="869" applyNumberFormat="1" applyFont="1" applyBorder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center" vertical="center"/>
    </xf>
    <xf numFmtId="4" fontId="5" fillId="0" borderId="5" xfId="16" applyNumberFormat="1" applyFont="1" applyFill="1" applyBorder="1" applyAlignment="1" applyProtection="1">
      <alignment horizontal="center" vertical="center"/>
    </xf>
    <xf numFmtId="4" fontId="5" fillId="0" borderId="5" xfId="16" applyNumberFormat="1" applyFont="1" applyBorder="1" applyAlignment="1" applyProtection="1">
      <alignment horizontal="center" vertical="center"/>
    </xf>
    <xf numFmtId="0" fontId="4" fillId="0" borderId="10" xfId="16" applyFont="1" applyBorder="1" applyAlignment="1" applyProtection="1">
      <alignment horizontal="center" vertical="center" wrapText="1"/>
    </xf>
    <xf numFmtId="4" fontId="5" fillId="0" borderId="10" xfId="16" applyNumberFormat="1" applyFont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 wrapText="1"/>
    </xf>
    <xf numFmtId="4" fontId="5" fillId="0" borderId="0" xfId="3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4" fillId="0" borderId="16" xfId="0" applyFont="1" applyBorder="1" applyAlignment="1" applyProtection="1">
      <alignment horizontal="left" vertical="top"/>
    </xf>
    <xf numFmtId="0" fontId="4" fillId="0" borderId="0" xfId="0" applyFont="1" applyFill="1" applyBorder="1" applyAlignment="1" applyProtection="1"/>
    <xf numFmtId="4" fontId="4" fillId="0" borderId="0" xfId="0" applyNumberFormat="1" applyFont="1" applyFill="1" applyBorder="1" applyAlignment="1" applyProtection="1"/>
    <xf numFmtId="0" fontId="4" fillId="0" borderId="0" xfId="2" applyFont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justify"/>
    </xf>
    <xf numFmtId="4" fontId="4" fillId="0" borderId="12" xfId="0" applyNumberFormat="1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justify"/>
    </xf>
    <xf numFmtId="4" fontId="4" fillId="0" borderId="1" xfId="0" applyNumberFormat="1" applyFont="1" applyFill="1" applyBorder="1" applyAlignment="1" applyProtection="1">
      <alignment horizontal="right"/>
    </xf>
    <xf numFmtId="49" fontId="5" fillId="0" borderId="0" xfId="0" applyNumberFormat="1" applyFont="1" applyFill="1" applyBorder="1" applyAlignment="1" applyProtection="1">
      <alignment horizontal="left" vertical="top"/>
    </xf>
    <xf numFmtId="4" fontId="4" fillId="0" borderId="0" xfId="3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Protection="1"/>
    <xf numFmtId="49" fontId="10" fillId="0" borderId="0" xfId="0" applyNumberFormat="1" applyFont="1" applyFill="1" applyBorder="1" applyAlignment="1" applyProtection="1">
      <alignment horizontal="left" vertical="top"/>
    </xf>
    <xf numFmtId="49" fontId="10" fillId="0" borderId="1" xfId="0" applyNumberFormat="1" applyFont="1" applyFill="1" applyBorder="1" applyAlignment="1" applyProtection="1">
      <alignment horizontal="left" vertical="top"/>
    </xf>
    <xf numFmtId="4" fontId="4" fillId="0" borderId="0" xfId="8" applyNumberFormat="1" applyFont="1" applyBorder="1" applyAlignment="1" applyProtection="1">
      <alignment horizontal="right"/>
      <protection locked="0"/>
    </xf>
    <xf numFmtId="49" fontId="42" fillId="0" borderId="24" xfId="68" applyNumberFormat="1" applyFont="1" applyBorder="1" applyAlignment="1" applyProtection="1">
      <alignment horizontal="center" vertical="center" textRotation="90"/>
    </xf>
    <xf numFmtId="0" fontId="42" fillId="0" borderId="24" xfId="68" applyFont="1" applyBorder="1" applyAlignment="1" applyProtection="1">
      <alignment horizontal="center" vertical="center" wrapText="1"/>
    </xf>
    <xf numFmtId="0" fontId="42" fillId="0" borderId="24" xfId="68" applyFont="1" applyBorder="1" applyAlignment="1" applyProtection="1">
      <alignment horizontal="center" vertical="center" textRotation="90"/>
    </xf>
    <xf numFmtId="0" fontId="42" fillId="0" borderId="24" xfId="68" applyFont="1" applyBorder="1" applyAlignment="1" applyProtection="1">
      <alignment horizontal="left" vertical="center" textRotation="90"/>
    </xf>
    <xf numFmtId="4" fontId="42" fillId="0" borderId="24" xfId="68" applyNumberFormat="1" applyFont="1" applyBorder="1" applyAlignment="1" applyProtection="1">
      <alignment horizontal="right" vertical="center" textRotation="90" wrapText="1"/>
    </xf>
    <xf numFmtId="0" fontId="5" fillId="0" borderId="0" xfId="68" applyFont="1" applyAlignment="1" applyProtection="1">
      <alignment horizontal="center" vertical="top" wrapText="1"/>
    </xf>
    <xf numFmtId="0" fontId="45" fillId="0" borderId="0" xfId="68" applyFont="1" applyAlignment="1" applyProtection="1">
      <alignment horizontal="left" vertical="top" wrapText="1"/>
    </xf>
    <xf numFmtId="165" fontId="4" fillId="0" borderId="0" xfId="68" applyNumberFormat="1" applyFont="1" applyProtection="1"/>
    <xf numFmtId="0" fontId="4" fillId="0" borderId="0" xfId="68" applyFont="1" applyAlignment="1" applyProtection="1">
      <alignment horizontal="center" vertical="top" wrapText="1"/>
    </xf>
    <xf numFmtId="0" fontId="4" fillId="0" borderId="0" xfId="68" applyFont="1" applyAlignment="1" applyProtection="1">
      <alignment horizontal="left" vertical="top" wrapText="1"/>
    </xf>
    <xf numFmtId="0" fontId="39" fillId="0" borderId="0" xfId="68" applyFont="1" applyBorder="1" applyProtection="1"/>
    <xf numFmtId="0" fontId="3" fillId="0" borderId="0" xfId="68" applyBorder="1" applyProtection="1"/>
    <xf numFmtId="166" fontId="5" fillId="0" borderId="0" xfId="68" applyNumberFormat="1" applyFont="1" applyProtection="1"/>
    <xf numFmtId="0" fontId="39" fillId="0" borderId="30" xfId="68" applyFont="1" applyBorder="1" applyProtection="1"/>
    <xf numFmtId="166" fontId="39" fillId="0" borderId="30" xfId="68" applyNumberFormat="1" applyFont="1" applyBorder="1" applyProtection="1"/>
    <xf numFmtId="166" fontId="3" fillId="0" borderId="0" xfId="68" applyNumberFormat="1" applyProtection="1"/>
    <xf numFmtId="0" fontId="40" fillId="0" borderId="0" xfId="68" applyFont="1" applyProtection="1"/>
    <xf numFmtId="166" fontId="40" fillId="0" borderId="0" xfId="68" applyNumberFormat="1" applyFont="1" applyBorder="1" applyProtection="1"/>
    <xf numFmtId="4" fontId="4" fillId="6" borderId="12" xfId="0" applyNumberFormat="1" applyFont="1" applyFill="1" applyBorder="1" applyAlignment="1" applyProtection="1">
      <alignment horizontal="right"/>
      <protection locked="0"/>
    </xf>
    <xf numFmtId="4" fontId="4" fillId="0" borderId="16" xfId="0" applyNumberFormat="1" applyFont="1" applyBorder="1" applyAlignment="1" applyProtection="1">
      <alignment horizontal="right"/>
      <protection locked="0"/>
    </xf>
    <xf numFmtId="4" fontId="4" fillId="0" borderId="0" xfId="8" applyNumberFormat="1" applyFont="1" applyFill="1" applyBorder="1" applyAlignment="1" applyProtection="1">
      <alignment horizontal="right"/>
      <protection locked="0"/>
    </xf>
    <xf numFmtId="0" fontId="4" fillId="0" borderId="24" xfId="0" applyFont="1" applyBorder="1" applyAlignment="1" applyProtection="1">
      <alignment horizontal="center" vertical="top"/>
    </xf>
    <xf numFmtId="49" fontId="4" fillId="0" borderId="24" xfId="0" applyNumberFormat="1" applyFont="1" applyBorder="1" applyAlignment="1" applyProtection="1">
      <alignment horizontal="left" vertical="top"/>
    </xf>
    <xf numFmtId="0" fontId="4" fillId="0" borderId="24" xfId="0" applyFont="1" applyBorder="1" applyAlignment="1" applyProtection="1">
      <alignment horizontal="right"/>
    </xf>
    <xf numFmtId="0" fontId="4" fillId="0" borderId="24" xfId="0" applyFont="1" applyBorder="1" applyAlignment="1" applyProtection="1">
      <alignment horizontal="left"/>
    </xf>
    <xf numFmtId="4" fontId="4" fillId="0" borderId="24" xfId="0" applyNumberFormat="1" applyFont="1" applyBorder="1" applyProtection="1"/>
    <xf numFmtId="0" fontId="5" fillId="0" borderId="0" xfId="15" applyNumberFormat="1" applyFont="1" applyBorder="1" applyAlignment="1" applyProtection="1">
      <alignment horizontal="center" vertical="top"/>
    </xf>
    <xf numFmtId="0" fontId="5" fillId="0" borderId="0" xfId="15" applyNumberFormat="1" applyFont="1" applyBorder="1" applyAlignment="1" applyProtection="1">
      <alignment horizontal="left"/>
    </xf>
    <xf numFmtId="0" fontId="4" fillId="0" borderId="0" xfId="15" applyNumberFormat="1" applyFont="1" applyBorder="1" applyAlignment="1" applyProtection="1">
      <alignment horizontal="right" vertical="top"/>
    </xf>
    <xf numFmtId="0" fontId="4" fillId="0" borderId="0" xfId="15" applyNumberFormat="1" applyFont="1" applyBorder="1" applyAlignment="1" applyProtection="1">
      <alignment horizontal="left" vertical="top"/>
    </xf>
    <xf numFmtId="4" fontId="5" fillId="0" borderId="0" xfId="15" applyNumberFormat="1" applyFont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right"/>
    </xf>
    <xf numFmtId="4" fontId="4" fillId="0" borderId="0" xfId="0" applyNumberFormat="1" applyFont="1" applyFill="1" applyAlignment="1" applyProtection="1">
      <alignment horizontal="center"/>
    </xf>
    <xf numFmtId="0" fontId="6" fillId="0" borderId="12" xfId="0" applyFont="1" applyBorder="1" applyAlignment="1" applyProtection="1">
      <alignment vertical="top" wrapText="1"/>
    </xf>
    <xf numFmtId="0" fontId="17" fillId="0" borderId="12" xfId="0" applyFont="1" applyBorder="1" applyAlignment="1" applyProtection="1">
      <alignment vertical="top" wrapText="1"/>
    </xf>
    <xf numFmtId="0" fontId="18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/>
    <xf numFmtId="0" fontId="20" fillId="0" borderId="16" xfId="0" applyFont="1" applyBorder="1" applyAlignment="1" applyProtection="1"/>
    <xf numFmtId="0" fontId="4" fillId="0" borderId="23" xfId="0" applyFont="1" applyBorder="1" applyAlignment="1" applyProtection="1"/>
    <xf numFmtId="0" fontId="5" fillId="0" borderId="5" xfId="16" applyFont="1" applyBorder="1" applyAlignment="1" applyProtection="1">
      <alignment vertical="center" wrapText="1"/>
    </xf>
    <xf numFmtId="0" fontId="4" fillId="0" borderId="5" xfId="16" applyFont="1" applyBorder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 wrapText="1"/>
    </xf>
    <xf numFmtId="0" fontId="5" fillId="3" borderId="5" xfId="16" applyFont="1" applyFill="1" applyBorder="1" applyAlignment="1" applyProtection="1">
      <alignment horizontal="center" vertical="center" wrapText="1"/>
    </xf>
    <xf numFmtId="0" fontId="4" fillId="0" borderId="5" xfId="16" applyFont="1" applyBorder="1" applyAlignment="1" applyProtection="1">
      <alignment vertical="center"/>
    </xf>
    <xf numFmtId="0" fontId="5" fillId="0" borderId="5" xfId="16" applyFont="1" applyBorder="1" applyAlignment="1" applyProtection="1">
      <alignment horizontal="left" vertical="center" wrapText="1"/>
    </xf>
    <xf numFmtId="0" fontId="5" fillId="2" borderId="6" xfId="0" applyFont="1" applyFill="1" applyBorder="1" applyAlignment="1" applyProtection="1">
      <alignment horizontal="left"/>
    </xf>
    <xf numFmtId="0" fontId="5" fillId="2" borderId="7" xfId="0" applyFont="1" applyFill="1" applyBorder="1" applyAlignment="1" applyProtection="1">
      <alignment horizontal="left"/>
    </xf>
    <xf numFmtId="0" fontId="5" fillId="2" borderId="8" xfId="0" applyFont="1" applyFill="1" applyBorder="1" applyAlignment="1" applyProtection="1">
      <alignment horizontal="left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right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right"/>
    </xf>
    <xf numFmtId="0" fontId="5" fillId="0" borderId="7" xfId="0" applyFont="1" applyFill="1" applyBorder="1" applyAlignment="1" applyProtection="1">
      <alignment horizontal="right"/>
    </xf>
    <xf numFmtId="0" fontId="5" fillId="0" borderId="8" xfId="0" applyFont="1" applyFill="1" applyBorder="1" applyAlignment="1" applyProtection="1">
      <alignment horizontal="right"/>
    </xf>
    <xf numFmtId="0" fontId="4" fillId="0" borderId="6" xfId="0" applyFont="1" applyFill="1" applyBorder="1" applyAlignment="1" applyProtection="1">
      <alignment horizontal="left" vertical="center" wrapText="1"/>
    </xf>
    <xf numFmtId="0" fontId="4" fillId="0" borderId="8" xfId="0" applyFont="1" applyFill="1" applyBorder="1" applyAlignment="1" applyProtection="1">
      <alignment horizontal="left" vertical="center" wrapText="1"/>
    </xf>
    <xf numFmtId="0" fontId="5" fillId="5" borderId="0" xfId="0" applyFont="1" applyFill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/>
    </xf>
  </cellXfs>
  <cellStyles count="871">
    <cellStyle name="Currency_1.3.2" xfId="18"/>
    <cellStyle name="Date" xfId="19"/>
    <cellStyle name="Date 2" xfId="20"/>
    <cellStyle name="Excel Built-in Normal" xfId="21"/>
    <cellStyle name="Fixed" xfId="22"/>
    <cellStyle name="Fixed 2" xfId="23"/>
    <cellStyle name="Heading1" xfId="24"/>
    <cellStyle name="Heading1 2" xfId="25"/>
    <cellStyle name="Heading2" xfId="26"/>
    <cellStyle name="Heading2 2" xfId="27"/>
    <cellStyle name="Navadno" xfId="0" builtinId="0"/>
    <cellStyle name="Navadno 10" xfId="28"/>
    <cellStyle name="Navadno 10 2" xfId="29"/>
    <cellStyle name="Navadno 10 3" xfId="30"/>
    <cellStyle name="Navadno 10_Vodovod_Žepovci_Stogovci_Podgorje_Vratja_vas" xfId="31"/>
    <cellStyle name="Navadno 11" xfId="32"/>
    <cellStyle name="Navadno 11 2" xfId="33"/>
    <cellStyle name="Navadno 11_Vodovod_Žepovci_Stogovci_Podgorje_Vratja_vas" xfId="34"/>
    <cellStyle name="Navadno 12" xfId="35"/>
    <cellStyle name="Navadno 13" xfId="36"/>
    <cellStyle name="Navadno 14" xfId="37"/>
    <cellStyle name="Navadno 14 2" xfId="38"/>
    <cellStyle name="Navadno 15" xfId="6"/>
    <cellStyle name="Navadno 16" xfId="7"/>
    <cellStyle name="Navadno 17" xfId="39"/>
    <cellStyle name="Navadno 17 2" xfId="40"/>
    <cellStyle name="Navadno 18" xfId="41"/>
    <cellStyle name="Navadno 18 2" xfId="42"/>
    <cellStyle name="Navadno 19" xfId="43"/>
    <cellStyle name="Navadno 19 2" xfId="44"/>
    <cellStyle name="Navadno 2" xfId="45"/>
    <cellStyle name="Navadno 2 10" xfId="46"/>
    <cellStyle name="Navadno 2 10 2" xfId="47"/>
    <cellStyle name="Navadno 2 11" xfId="48"/>
    <cellStyle name="Navadno 2 11 2" xfId="49"/>
    <cellStyle name="Navadno 2 12" xfId="50"/>
    <cellStyle name="Navadno 2 12 2" xfId="51"/>
    <cellStyle name="Navadno 2 13" xfId="52"/>
    <cellStyle name="Navadno 2 13 2" xfId="53"/>
    <cellStyle name="Navadno 2 14" xfId="54"/>
    <cellStyle name="Navadno 2 14 2" xfId="55"/>
    <cellStyle name="Navadno 2 15" xfId="56"/>
    <cellStyle name="Navadno 2 15 2" xfId="57"/>
    <cellStyle name="Navadno 2 16" xfId="58"/>
    <cellStyle name="Navadno 2 16 2" xfId="59"/>
    <cellStyle name="Navadno 2 17" xfId="60"/>
    <cellStyle name="Navadno 2 17 2" xfId="61"/>
    <cellStyle name="Navadno 2 18" xfId="62"/>
    <cellStyle name="Navadno 2 18 2" xfId="63"/>
    <cellStyle name="Navadno 2 19" xfId="64"/>
    <cellStyle name="Navadno 2 19 2" xfId="65"/>
    <cellStyle name="Navadno 2 2" xfId="66"/>
    <cellStyle name="Navadno 2 2 2" xfId="67"/>
    <cellStyle name="Navadno 2 2 3" xfId="68"/>
    <cellStyle name="Navadno 2 20" xfId="69"/>
    <cellStyle name="Navadno 2 20 2" xfId="70"/>
    <cellStyle name="Navadno 2 21" xfId="71"/>
    <cellStyle name="Navadno 2 21 2" xfId="72"/>
    <cellStyle name="Navadno 2 22" xfId="73"/>
    <cellStyle name="Navadno 2 22 2" xfId="74"/>
    <cellStyle name="Navadno 2 23" xfId="75"/>
    <cellStyle name="Navadno 2 23 2" xfId="76"/>
    <cellStyle name="Navadno 2 24" xfId="77"/>
    <cellStyle name="Navadno 2 24 2" xfId="78"/>
    <cellStyle name="Navadno 2 25" xfId="79"/>
    <cellStyle name="Navadno 2 25 2" xfId="80"/>
    <cellStyle name="Navadno 2 26" xfId="81"/>
    <cellStyle name="Navadno 2 26 2" xfId="82"/>
    <cellStyle name="Navadno 2 27" xfId="83"/>
    <cellStyle name="Navadno 2 27 2" xfId="84"/>
    <cellStyle name="Navadno 2 28" xfId="85"/>
    <cellStyle name="Navadno 2 28 2" xfId="86"/>
    <cellStyle name="Navadno 2 29" xfId="87"/>
    <cellStyle name="Navadno 2 29 2" xfId="88"/>
    <cellStyle name="Navadno 2 3" xfId="89"/>
    <cellStyle name="Navadno 2 3 2" xfId="90"/>
    <cellStyle name="Navadno 2 30" xfId="91"/>
    <cellStyle name="Navadno 2 30 2" xfId="92"/>
    <cellStyle name="Navadno 2 31" xfId="93"/>
    <cellStyle name="Navadno 2 31 2" xfId="94"/>
    <cellStyle name="Navadno 2 32" xfId="95"/>
    <cellStyle name="Navadno 2 32 2" xfId="96"/>
    <cellStyle name="Navadno 2 33" xfId="97"/>
    <cellStyle name="Navadno 2 33 2" xfId="98"/>
    <cellStyle name="Navadno 2 34" xfId="99"/>
    <cellStyle name="Navadno 2 34 2" xfId="100"/>
    <cellStyle name="Navadno 2 35" xfId="101"/>
    <cellStyle name="Navadno 2 35 2" xfId="102"/>
    <cellStyle name="Navadno 2 36" xfId="103"/>
    <cellStyle name="Navadno 2 36 2" xfId="104"/>
    <cellStyle name="Navadno 2 37" xfId="105"/>
    <cellStyle name="Navadno 2 37 2" xfId="106"/>
    <cellStyle name="Navadno 2 38" xfId="107"/>
    <cellStyle name="Navadno 2 38 2" xfId="108"/>
    <cellStyle name="Navadno 2 39" xfId="109"/>
    <cellStyle name="Navadno 2 39 2" xfId="110"/>
    <cellStyle name="Navadno 2 4" xfId="111"/>
    <cellStyle name="Navadno 2 4 2" xfId="112"/>
    <cellStyle name="Navadno 2 40" xfId="113"/>
    <cellStyle name="Navadno 2 40 2" xfId="114"/>
    <cellStyle name="Navadno 2 41" xfId="115"/>
    <cellStyle name="Navadno 2 41 2" xfId="116"/>
    <cellStyle name="Navadno 2 42" xfId="117"/>
    <cellStyle name="Navadno 2 42 2" xfId="118"/>
    <cellStyle name="Navadno 2 43" xfId="119"/>
    <cellStyle name="Navadno 2 43 2" xfId="120"/>
    <cellStyle name="Navadno 2 44" xfId="121"/>
    <cellStyle name="Navadno 2 44 2" xfId="122"/>
    <cellStyle name="Navadno 2 45" xfId="123"/>
    <cellStyle name="Navadno 2 45 2" xfId="124"/>
    <cellStyle name="Navadno 2 46" xfId="125"/>
    <cellStyle name="Navadno 2 46 2" xfId="126"/>
    <cellStyle name="Navadno 2 47" xfId="127"/>
    <cellStyle name="Navadno 2 47 2" xfId="128"/>
    <cellStyle name="Navadno 2 48" xfId="129"/>
    <cellStyle name="Navadno 2 49" xfId="130"/>
    <cellStyle name="Navadno 2 5" xfId="131"/>
    <cellStyle name="Navadno 2 5 2" xfId="132"/>
    <cellStyle name="Navadno 2 50" xfId="8"/>
    <cellStyle name="Navadno 2 51" xfId="133"/>
    <cellStyle name="Navadno 2 6" xfId="134"/>
    <cellStyle name="Navadno 2 6 2" xfId="135"/>
    <cellStyle name="Navadno 2 7" xfId="136"/>
    <cellStyle name="Navadno 2 7 2" xfId="137"/>
    <cellStyle name="Navadno 2 8" xfId="138"/>
    <cellStyle name="Navadno 2 8 2" xfId="139"/>
    <cellStyle name="Navadno 2 9" xfId="140"/>
    <cellStyle name="Navadno 2 9 2" xfId="141"/>
    <cellStyle name="Navadno 2_Vodovod_Drobti_S_Grabe_Z_Grabe_Pogled_10_HP_Grabe_NN" xfId="142"/>
    <cellStyle name="Navadno 20" xfId="143"/>
    <cellStyle name="Navadno 20 2" xfId="144"/>
    <cellStyle name="Navadno 21" xfId="145"/>
    <cellStyle name="Navadno 21 2" xfId="146"/>
    <cellStyle name="Navadno 22" xfId="147"/>
    <cellStyle name="Navadno 22 2" xfId="148"/>
    <cellStyle name="Navadno 23" xfId="149"/>
    <cellStyle name="Navadno 23 2" xfId="150"/>
    <cellStyle name="Navadno 24" xfId="151"/>
    <cellStyle name="Navadno 24 2" xfId="152"/>
    <cellStyle name="Navadno 25" xfId="153"/>
    <cellStyle name="Navadno 25 2" xfId="154"/>
    <cellStyle name="Navadno 26" xfId="155"/>
    <cellStyle name="Navadno 26 2" xfId="156"/>
    <cellStyle name="Navadno 27" xfId="157"/>
    <cellStyle name="Navadno 27 2" xfId="158"/>
    <cellStyle name="Navadno 28" xfId="159"/>
    <cellStyle name="Navadno 28 2" xfId="160"/>
    <cellStyle name="Navadno 29" xfId="161"/>
    <cellStyle name="Navadno 29 2" xfId="162"/>
    <cellStyle name="Navadno 3" xfId="163"/>
    <cellStyle name="Navadno 3 10" xfId="164"/>
    <cellStyle name="Navadno 3 10 2" xfId="165"/>
    <cellStyle name="Navadno 3 11" xfId="166"/>
    <cellStyle name="Navadno 3 11 2" xfId="167"/>
    <cellStyle name="Navadno 3 12" xfId="168"/>
    <cellStyle name="Navadno 3 12 2" xfId="169"/>
    <cellStyle name="Navadno 3 13" xfId="170"/>
    <cellStyle name="Navadno 3 13 2" xfId="171"/>
    <cellStyle name="Navadno 3 14" xfId="172"/>
    <cellStyle name="Navadno 3 14 2" xfId="173"/>
    <cellStyle name="Navadno 3 15" xfId="174"/>
    <cellStyle name="Navadno 3 15 2" xfId="175"/>
    <cellStyle name="Navadno 3 16" xfId="176"/>
    <cellStyle name="Navadno 3 16 2" xfId="177"/>
    <cellStyle name="Navadno 3 17" xfId="178"/>
    <cellStyle name="Navadno 3 17 2" xfId="179"/>
    <cellStyle name="Navadno 3 18" xfId="180"/>
    <cellStyle name="Navadno 3 18 2" xfId="181"/>
    <cellStyle name="Navadno 3 19" xfId="182"/>
    <cellStyle name="Navadno 3 19 2" xfId="183"/>
    <cellStyle name="Navadno 3 2" xfId="184"/>
    <cellStyle name="Navadno 3 2 2" xfId="185"/>
    <cellStyle name="Navadno 3 20" xfId="186"/>
    <cellStyle name="Navadno 3 20 2" xfId="187"/>
    <cellStyle name="Navadno 3 21" xfId="188"/>
    <cellStyle name="Navadno 3 21 2" xfId="189"/>
    <cellStyle name="Navadno 3 22" xfId="190"/>
    <cellStyle name="Navadno 3 22 2" xfId="191"/>
    <cellStyle name="Navadno 3 23" xfId="192"/>
    <cellStyle name="Navadno 3 23 2" xfId="193"/>
    <cellStyle name="Navadno 3 24" xfId="194"/>
    <cellStyle name="Navadno 3 24 2" xfId="195"/>
    <cellStyle name="Navadno 3 25" xfId="196"/>
    <cellStyle name="Navadno 3 25 2" xfId="197"/>
    <cellStyle name="Navadno 3 26" xfId="198"/>
    <cellStyle name="Navadno 3 26 2" xfId="199"/>
    <cellStyle name="Navadno 3 27" xfId="200"/>
    <cellStyle name="Navadno 3 27 2" xfId="201"/>
    <cellStyle name="Navadno 3 28" xfId="202"/>
    <cellStyle name="Navadno 3 28 2" xfId="203"/>
    <cellStyle name="Navadno 3 29" xfId="204"/>
    <cellStyle name="Navadno 3 29 2" xfId="205"/>
    <cellStyle name="Navadno 3 3" xfId="206"/>
    <cellStyle name="Navadno 3 3 2" xfId="207"/>
    <cellStyle name="Navadno 3 30" xfId="208"/>
    <cellStyle name="Navadno 3 30 2" xfId="209"/>
    <cellStyle name="Navadno 3 31" xfId="210"/>
    <cellStyle name="Navadno 3 31 2" xfId="211"/>
    <cellStyle name="Navadno 3 32" xfId="212"/>
    <cellStyle name="Navadno 3 32 2" xfId="213"/>
    <cellStyle name="Navadno 3 33" xfId="214"/>
    <cellStyle name="Navadno 3 33 2" xfId="215"/>
    <cellStyle name="Navadno 3 34" xfId="216"/>
    <cellStyle name="Navadno 3 34 2" xfId="217"/>
    <cellStyle name="Navadno 3 35" xfId="218"/>
    <cellStyle name="Navadno 3 35 2" xfId="219"/>
    <cellStyle name="Navadno 3 36" xfId="220"/>
    <cellStyle name="Navadno 3 36 2" xfId="221"/>
    <cellStyle name="Navadno 3 37" xfId="222"/>
    <cellStyle name="Navadno 3 37 2" xfId="223"/>
    <cellStyle name="Navadno 3 38" xfId="224"/>
    <cellStyle name="Navadno 3 38 2" xfId="225"/>
    <cellStyle name="Navadno 3 39" xfId="226"/>
    <cellStyle name="Navadno 3 39 2" xfId="227"/>
    <cellStyle name="Navadno 3 4" xfId="228"/>
    <cellStyle name="Navadno 3 4 2" xfId="229"/>
    <cellStyle name="Navadno 3 40" xfId="230"/>
    <cellStyle name="Navadno 3 40 2" xfId="231"/>
    <cellStyle name="Navadno 3 41" xfId="232"/>
    <cellStyle name="Navadno 3 41 2" xfId="233"/>
    <cellStyle name="Navadno 3 42" xfId="234"/>
    <cellStyle name="Navadno 3 42 2" xfId="235"/>
    <cellStyle name="Navadno 3 43" xfId="236"/>
    <cellStyle name="Navadno 3 43 2" xfId="237"/>
    <cellStyle name="Navadno 3 44" xfId="238"/>
    <cellStyle name="Navadno 3 44 2" xfId="239"/>
    <cellStyle name="Navadno 3 45" xfId="240"/>
    <cellStyle name="Navadno 3 45 2" xfId="241"/>
    <cellStyle name="Navadno 3 46" xfId="242"/>
    <cellStyle name="Navadno 3 46 2" xfId="243"/>
    <cellStyle name="Navadno 3 47" xfId="244"/>
    <cellStyle name="Navadno 3 47 2" xfId="245"/>
    <cellStyle name="Navadno 3 48" xfId="246"/>
    <cellStyle name="Navadno 3 49" xfId="247"/>
    <cellStyle name="Navadno 3 5" xfId="248"/>
    <cellStyle name="Navadno 3 5 2" xfId="249"/>
    <cellStyle name="Navadno 3 6" xfId="250"/>
    <cellStyle name="Navadno 3 6 2" xfId="251"/>
    <cellStyle name="Navadno 3 7" xfId="252"/>
    <cellStyle name="Navadno 3 7 2" xfId="253"/>
    <cellStyle name="Navadno 3 8" xfId="254"/>
    <cellStyle name="Navadno 3 8 2" xfId="255"/>
    <cellStyle name="Navadno 3 9" xfId="256"/>
    <cellStyle name="Navadno 3 9 2" xfId="257"/>
    <cellStyle name="Navadno 30" xfId="258"/>
    <cellStyle name="Navadno 30 2" xfId="259"/>
    <cellStyle name="Navadno 31" xfId="260"/>
    <cellStyle name="Navadno 31 2" xfId="261"/>
    <cellStyle name="Navadno 32" xfId="262"/>
    <cellStyle name="Navadno 32 2" xfId="263"/>
    <cellStyle name="Navadno 33" xfId="264"/>
    <cellStyle name="Navadno 33 2" xfId="265"/>
    <cellStyle name="Navadno 34" xfId="266"/>
    <cellStyle name="Navadno 34 2" xfId="267"/>
    <cellStyle name="Navadno 35" xfId="268"/>
    <cellStyle name="Navadno 35 2" xfId="269"/>
    <cellStyle name="Navadno 36" xfId="270"/>
    <cellStyle name="Navadno 36 2" xfId="271"/>
    <cellStyle name="Navadno 37" xfId="272"/>
    <cellStyle name="Navadno 37 2" xfId="273"/>
    <cellStyle name="Navadno 38" xfId="274"/>
    <cellStyle name="Navadno 38 2" xfId="275"/>
    <cellStyle name="Navadno 39" xfId="276"/>
    <cellStyle name="Navadno 39 2" xfId="277"/>
    <cellStyle name="Navadno 4" xfId="278"/>
    <cellStyle name="Navadno 4 10" xfId="279"/>
    <cellStyle name="Navadno 4 10 2" xfId="280"/>
    <cellStyle name="Navadno 4 11" xfId="281"/>
    <cellStyle name="Navadno 4 11 2" xfId="282"/>
    <cellStyle name="Navadno 4 12" xfId="283"/>
    <cellStyle name="Navadno 4 12 2" xfId="284"/>
    <cellStyle name="Navadno 4 13" xfId="285"/>
    <cellStyle name="Navadno 4 13 2" xfId="286"/>
    <cellStyle name="Navadno 4 14" xfId="287"/>
    <cellStyle name="Navadno 4 14 2" xfId="288"/>
    <cellStyle name="Navadno 4 15" xfId="289"/>
    <cellStyle name="Navadno 4 15 2" xfId="290"/>
    <cellStyle name="Navadno 4 16" xfId="291"/>
    <cellStyle name="Navadno 4 16 2" xfId="292"/>
    <cellStyle name="Navadno 4 17" xfId="293"/>
    <cellStyle name="Navadno 4 17 2" xfId="294"/>
    <cellStyle name="Navadno 4 18" xfId="295"/>
    <cellStyle name="Navadno 4 18 2" xfId="296"/>
    <cellStyle name="Navadno 4 19" xfId="297"/>
    <cellStyle name="Navadno 4 19 2" xfId="298"/>
    <cellStyle name="Navadno 4 2" xfId="299"/>
    <cellStyle name="Navadno 4 2 2" xfId="300"/>
    <cellStyle name="Navadno 4 20" xfId="301"/>
    <cellStyle name="Navadno 4 20 2" xfId="302"/>
    <cellStyle name="Navadno 4 21" xfId="303"/>
    <cellStyle name="Navadno 4 21 2" xfId="304"/>
    <cellStyle name="Navadno 4 22" xfId="305"/>
    <cellStyle name="Navadno 4 22 2" xfId="306"/>
    <cellStyle name="Navadno 4 23" xfId="307"/>
    <cellStyle name="Navadno 4 23 2" xfId="308"/>
    <cellStyle name="Navadno 4 24" xfId="309"/>
    <cellStyle name="Navadno 4 24 2" xfId="310"/>
    <cellStyle name="Navadno 4 25" xfId="311"/>
    <cellStyle name="Navadno 4 25 2" xfId="312"/>
    <cellStyle name="Navadno 4 26" xfId="313"/>
    <cellStyle name="Navadno 4 26 2" xfId="314"/>
    <cellStyle name="Navadno 4 27" xfId="315"/>
    <cellStyle name="Navadno 4 27 2" xfId="316"/>
    <cellStyle name="Navadno 4 28" xfId="317"/>
    <cellStyle name="Navadno 4 28 2" xfId="318"/>
    <cellStyle name="Navadno 4 29" xfId="319"/>
    <cellStyle name="Navadno 4 29 2" xfId="320"/>
    <cellStyle name="Navadno 4 3" xfId="321"/>
    <cellStyle name="Navadno 4 3 2" xfId="322"/>
    <cellStyle name="Navadno 4 30" xfId="323"/>
    <cellStyle name="Navadno 4 30 2" xfId="324"/>
    <cellStyle name="Navadno 4 31" xfId="325"/>
    <cellStyle name="Navadno 4 31 2" xfId="326"/>
    <cellStyle name="Navadno 4 32" xfId="327"/>
    <cellStyle name="Navadno 4 32 2" xfId="328"/>
    <cellStyle name="Navadno 4 33" xfId="329"/>
    <cellStyle name="Navadno 4 33 2" xfId="330"/>
    <cellStyle name="Navadno 4 34" xfId="331"/>
    <cellStyle name="Navadno 4 34 2" xfId="332"/>
    <cellStyle name="Navadno 4 35" xfId="333"/>
    <cellStyle name="Navadno 4 35 2" xfId="334"/>
    <cellStyle name="Navadno 4 36" xfId="335"/>
    <cellStyle name="Navadno 4 36 2" xfId="336"/>
    <cellStyle name="Navadno 4 37" xfId="337"/>
    <cellStyle name="Navadno 4 37 2" xfId="338"/>
    <cellStyle name="Navadno 4 38" xfId="339"/>
    <cellStyle name="Navadno 4 38 2" xfId="340"/>
    <cellStyle name="Navadno 4 39" xfId="341"/>
    <cellStyle name="Navadno 4 39 2" xfId="342"/>
    <cellStyle name="Navadno 4 4" xfId="343"/>
    <cellStyle name="Navadno 4 4 2" xfId="344"/>
    <cellStyle name="Navadno 4 40" xfId="345"/>
    <cellStyle name="Navadno 4 40 2" xfId="346"/>
    <cellStyle name="Navadno 4 41" xfId="347"/>
    <cellStyle name="Navadno 4 41 2" xfId="348"/>
    <cellStyle name="Navadno 4 42" xfId="349"/>
    <cellStyle name="Navadno 4 42 2" xfId="350"/>
    <cellStyle name="Navadno 4 43" xfId="351"/>
    <cellStyle name="Navadno 4 43 2" xfId="352"/>
    <cellStyle name="Navadno 4 44" xfId="353"/>
    <cellStyle name="Navadno 4 44 2" xfId="354"/>
    <cellStyle name="Navadno 4 45" xfId="355"/>
    <cellStyle name="Navadno 4 45 2" xfId="356"/>
    <cellStyle name="Navadno 4 46" xfId="357"/>
    <cellStyle name="Navadno 4 46 2" xfId="358"/>
    <cellStyle name="Navadno 4 47" xfId="359"/>
    <cellStyle name="Navadno 4 47 2" xfId="360"/>
    <cellStyle name="Navadno 4 48" xfId="361"/>
    <cellStyle name="Navadno 4 49" xfId="362"/>
    <cellStyle name="Navadno 4 5" xfId="363"/>
    <cellStyle name="Navadno 4 5 2" xfId="364"/>
    <cellStyle name="Navadno 4 6" xfId="365"/>
    <cellStyle name="Navadno 4 6 2" xfId="366"/>
    <cellStyle name="Navadno 4 7" xfId="367"/>
    <cellStyle name="Navadno 4 7 2" xfId="368"/>
    <cellStyle name="Navadno 4 8" xfId="369"/>
    <cellStyle name="Navadno 4 8 2" xfId="370"/>
    <cellStyle name="Navadno 4 9" xfId="371"/>
    <cellStyle name="Navadno 4 9 2" xfId="372"/>
    <cellStyle name="Navadno 40" xfId="373"/>
    <cellStyle name="Navadno 40 2" xfId="374"/>
    <cellStyle name="Navadno 41" xfId="375"/>
    <cellStyle name="Navadno 41 2" xfId="376"/>
    <cellStyle name="Navadno 42" xfId="377"/>
    <cellStyle name="Navadno 42 2" xfId="378"/>
    <cellStyle name="Navadno 43" xfId="379"/>
    <cellStyle name="Navadno 43 2" xfId="380"/>
    <cellStyle name="Navadno 44" xfId="381"/>
    <cellStyle name="Navadno 44 2" xfId="382"/>
    <cellStyle name="Navadno 45" xfId="383"/>
    <cellStyle name="Navadno 46" xfId="384"/>
    <cellStyle name="Navadno 46 2" xfId="385"/>
    <cellStyle name="Navadno 47" xfId="386"/>
    <cellStyle name="Navadno 47 2" xfId="387"/>
    <cellStyle name="Navadno 48" xfId="388"/>
    <cellStyle name="Navadno 48 2" xfId="389"/>
    <cellStyle name="Navadno 49" xfId="9"/>
    <cellStyle name="Navadno 5" xfId="390"/>
    <cellStyle name="Navadno 5 10" xfId="391"/>
    <cellStyle name="Navadno 5 10 2" xfId="392"/>
    <cellStyle name="Navadno 5 11" xfId="393"/>
    <cellStyle name="Navadno 5 11 2" xfId="394"/>
    <cellStyle name="Navadno 5 12" xfId="395"/>
    <cellStyle name="Navadno 5 12 2" xfId="396"/>
    <cellStyle name="Navadno 5 13" xfId="397"/>
    <cellStyle name="Navadno 5 13 2" xfId="398"/>
    <cellStyle name="Navadno 5 14" xfId="399"/>
    <cellStyle name="Navadno 5 14 2" xfId="400"/>
    <cellStyle name="Navadno 5 15" xfId="401"/>
    <cellStyle name="Navadno 5 15 2" xfId="402"/>
    <cellStyle name="Navadno 5 16" xfId="403"/>
    <cellStyle name="Navadno 5 16 2" xfId="404"/>
    <cellStyle name="Navadno 5 17" xfId="405"/>
    <cellStyle name="Navadno 5 17 2" xfId="406"/>
    <cellStyle name="Navadno 5 18" xfId="407"/>
    <cellStyle name="Navadno 5 18 2" xfId="408"/>
    <cellStyle name="Navadno 5 19" xfId="409"/>
    <cellStyle name="Navadno 5 19 2" xfId="410"/>
    <cellStyle name="Navadno 5 2" xfId="411"/>
    <cellStyle name="Navadno 5 2 2" xfId="412"/>
    <cellStyle name="Navadno 5 20" xfId="413"/>
    <cellStyle name="Navadno 5 20 2" xfId="414"/>
    <cellStyle name="Navadno 5 21" xfId="415"/>
    <cellStyle name="Navadno 5 21 2" xfId="416"/>
    <cellStyle name="Navadno 5 22" xfId="417"/>
    <cellStyle name="Navadno 5 22 2" xfId="418"/>
    <cellStyle name="Navadno 5 23" xfId="419"/>
    <cellStyle name="Navadno 5 23 2" xfId="420"/>
    <cellStyle name="Navadno 5 24" xfId="421"/>
    <cellStyle name="Navadno 5 24 2" xfId="422"/>
    <cellStyle name="Navadno 5 25" xfId="423"/>
    <cellStyle name="Navadno 5 25 2" xfId="424"/>
    <cellStyle name="Navadno 5 26" xfId="425"/>
    <cellStyle name="Navadno 5 26 2" xfId="426"/>
    <cellStyle name="Navadno 5 27" xfId="427"/>
    <cellStyle name="Navadno 5 27 2" xfId="428"/>
    <cellStyle name="Navadno 5 28" xfId="429"/>
    <cellStyle name="Navadno 5 28 2" xfId="430"/>
    <cellStyle name="Navadno 5 29" xfId="431"/>
    <cellStyle name="Navadno 5 29 2" xfId="432"/>
    <cellStyle name="Navadno 5 3" xfId="433"/>
    <cellStyle name="Navadno 5 3 2" xfId="434"/>
    <cellStyle name="Navadno 5 30" xfId="435"/>
    <cellStyle name="Navadno 5 30 2" xfId="436"/>
    <cellStyle name="Navadno 5 31" xfId="437"/>
    <cellStyle name="Navadno 5 31 2" xfId="438"/>
    <cellStyle name="Navadno 5 32" xfId="439"/>
    <cellStyle name="Navadno 5 32 2" xfId="440"/>
    <cellStyle name="Navadno 5 33" xfId="441"/>
    <cellStyle name="Navadno 5 33 2" xfId="442"/>
    <cellStyle name="Navadno 5 34" xfId="443"/>
    <cellStyle name="Navadno 5 34 2" xfId="444"/>
    <cellStyle name="Navadno 5 35" xfId="445"/>
    <cellStyle name="Navadno 5 35 2" xfId="446"/>
    <cellStyle name="Navadno 5 36" xfId="447"/>
    <cellStyle name="Navadno 5 36 2" xfId="448"/>
    <cellStyle name="Navadno 5 37" xfId="449"/>
    <cellStyle name="Navadno 5 37 2" xfId="450"/>
    <cellStyle name="Navadno 5 38" xfId="451"/>
    <cellStyle name="Navadno 5 38 2" xfId="452"/>
    <cellStyle name="Navadno 5 39" xfId="453"/>
    <cellStyle name="Navadno 5 39 2" xfId="454"/>
    <cellStyle name="Navadno 5 4" xfId="455"/>
    <cellStyle name="Navadno 5 4 2" xfId="456"/>
    <cellStyle name="Navadno 5 40" xfId="457"/>
    <cellStyle name="Navadno 5 40 2" xfId="458"/>
    <cellStyle name="Navadno 5 41" xfId="459"/>
    <cellStyle name="Navadno 5 41 2" xfId="460"/>
    <cellStyle name="Navadno 5 42" xfId="461"/>
    <cellStyle name="Navadno 5 42 2" xfId="462"/>
    <cellStyle name="Navadno 5 43" xfId="463"/>
    <cellStyle name="Navadno 5 43 2" xfId="464"/>
    <cellStyle name="Navadno 5 44" xfId="465"/>
    <cellStyle name="Navadno 5 44 2" xfId="466"/>
    <cellStyle name="Navadno 5 45" xfId="467"/>
    <cellStyle name="Navadno 5 45 2" xfId="468"/>
    <cellStyle name="Navadno 5 46" xfId="469"/>
    <cellStyle name="Navadno 5 46 2" xfId="470"/>
    <cellStyle name="Navadno 5 47" xfId="471"/>
    <cellStyle name="Navadno 5 47 2" xfId="472"/>
    <cellStyle name="Navadno 5 48" xfId="473"/>
    <cellStyle name="Navadno 5 5" xfId="474"/>
    <cellStyle name="Navadno 5 5 2" xfId="475"/>
    <cellStyle name="Navadno 5 6" xfId="476"/>
    <cellStyle name="Navadno 5 6 2" xfId="477"/>
    <cellStyle name="Navadno 5 7" xfId="478"/>
    <cellStyle name="Navadno 5 7 2" xfId="479"/>
    <cellStyle name="Navadno 5 8" xfId="480"/>
    <cellStyle name="Navadno 5 8 2" xfId="481"/>
    <cellStyle name="Navadno 5 9" xfId="482"/>
    <cellStyle name="Navadno 5 9 2" xfId="483"/>
    <cellStyle name="Navadno 50" xfId="10"/>
    <cellStyle name="Navadno 51" xfId="14"/>
    <cellStyle name="Navadno 52" xfId="12"/>
    <cellStyle name="Navadno 53" xfId="13"/>
    <cellStyle name="Navadno 54" xfId="11"/>
    <cellStyle name="Navadno 55" xfId="484"/>
    <cellStyle name="Navadno 56" xfId="485"/>
    <cellStyle name="Navadno 6" xfId="486"/>
    <cellStyle name="Navadno 6 10" xfId="487"/>
    <cellStyle name="Navadno 6 10 2" xfId="488"/>
    <cellStyle name="Navadno 6 11" xfId="489"/>
    <cellStyle name="Navadno 6 11 2" xfId="490"/>
    <cellStyle name="Navadno 6 12" xfId="491"/>
    <cellStyle name="Navadno 6 12 2" xfId="492"/>
    <cellStyle name="Navadno 6 13" xfId="493"/>
    <cellStyle name="Navadno 6 13 2" xfId="494"/>
    <cellStyle name="Navadno 6 14" xfId="495"/>
    <cellStyle name="Navadno 6 14 2" xfId="496"/>
    <cellStyle name="Navadno 6 15" xfId="497"/>
    <cellStyle name="Navadno 6 15 2" xfId="498"/>
    <cellStyle name="Navadno 6 16" xfId="499"/>
    <cellStyle name="Navadno 6 16 2" xfId="500"/>
    <cellStyle name="Navadno 6 17" xfId="501"/>
    <cellStyle name="Navadno 6 17 2" xfId="502"/>
    <cellStyle name="Navadno 6 18" xfId="503"/>
    <cellStyle name="Navadno 6 18 2" xfId="504"/>
    <cellStyle name="Navadno 6 19" xfId="505"/>
    <cellStyle name="Navadno 6 19 2" xfId="506"/>
    <cellStyle name="Navadno 6 2" xfId="507"/>
    <cellStyle name="Navadno 6 2 2" xfId="508"/>
    <cellStyle name="Navadno 6 20" xfId="509"/>
    <cellStyle name="Navadno 6 20 2" xfId="510"/>
    <cellStyle name="Navadno 6 21" xfId="511"/>
    <cellStyle name="Navadno 6 21 2" xfId="512"/>
    <cellStyle name="Navadno 6 22" xfId="513"/>
    <cellStyle name="Navadno 6 22 2" xfId="514"/>
    <cellStyle name="Navadno 6 23" xfId="515"/>
    <cellStyle name="Navadno 6 23 2" xfId="516"/>
    <cellStyle name="Navadno 6 24" xfId="517"/>
    <cellStyle name="Navadno 6 24 2" xfId="518"/>
    <cellStyle name="Navadno 6 25" xfId="519"/>
    <cellStyle name="Navadno 6 25 2" xfId="520"/>
    <cellStyle name="Navadno 6 26" xfId="521"/>
    <cellStyle name="Navadno 6 26 2" xfId="522"/>
    <cellStyle name="Navadno 6 27" xfId="523"/>
    <cellStyle name="Navadno 6 27 2" xfId="524"/>
    <cellStyle name="Navadno 6 28" xfId="525"/>
    <cellStyle name="Navadno 6 28 2" xfId="526"/>
    <cellStyle name="Navadno 6 29" xfId="527"/>
    <cellStyle name="Navadno 6 29 2" xfId="528"/>
    <cellStyle name="Navadno 6 3" xfId="529"/>
    <cellStyle name="Navadno 6 3 2" xfId="530"/>
    <cellStyle name="Navadno 6 30" xfId="531"/>
    <cellStyle name="Navadno 6 30 2" xfId="532"/>
    <cellStyle name="Navadno 6 31" xfId="533"/>
    <cellStyle name="Navadno 6 31 2" xfId="534"/>
    <cellStyle name="Navadno 6 32" xfId="535"/>
    <cellStyle name="Navadno 6 32 2" xfId="536"/>
    <cellStyle name="Navadno 6 33" xfId="537"/>
    <cellStyle name="Navadno 6 33 2" xfId="538"/>
    <cellStyle name="Navadno 6 34" xfId="539"/>
    <cellStyle name="Navadno 6 34 2" xfId="540"/>
    <cellStyle name="Navadno 6 35" xfId="541"/>
    <cellStyle name="Navadno 6 35 2" xfId="542"/>
    <cellStyle name="Navadno 6 36" xfId="543"/>
    <cellStyle name="Navadno 6 36 2" xfId="544"/>
    <cellStyle name="Navadno 6 37" xfId="545"/>
    <cellStyle name="Navadno 6 37 2" xfId="546"/>
    <cellStyle name="Navadno 6 38" xfId="547"/>
    <cellStyle name="Navadno 6 38 2" xfId="548"/>
    <cellStyle name="Navadno 6 39" xfId="549"/>
    <cellStyle name="Navadno 6 39 2" xfId="550"/>
    <cellStyle name="Navadno 6 4" xfId="551"/>
    <cellStyle name="Navadno 6 4 2" xfId="552"/>
    <cellStyle name="Navadno 6 40" xfId="553"/>
    <cellStyle name="Navadno 6 40 2" xfId="554"/>
    <cellStyle name="Navadno 6 41" xfId="555"/>
    <cellStyle name="Navadno 6 41 2" xfId="556"/>
    <cellStyle name="Navadno 6 42" xfId="557"/>
    <cellStyle name="Navadno 6 42 2" xfId="558"/>
    <cellStyle name="Navadno 6 43" xfId="559"/>
    <cellStyle name="Navadno 6 43 2" xfId="560"/>
    <cellStyle name="Navadno 6 44" xfId="561"/>
    <cellStyle name="Navadno 6 44 2" xfId="562"/>
    <cellStyle name="Navadno 6 45" xfId="563"/>
    <cellStyle name="Navadno 6 45 2" xfId="564"/>
    <cellStyle name="Navadno 6 46" xfId="565"/>
    <cellStyle name="Navadno 6 46 2" xfId="566"/>
    <cellStyle name="Navadno 6 47" xfId="567"/>
    <cellStyle name="Navadno 6 47 2" xfId="568"/>
    <cellStyle name="Navadno 6 48" xfId="569"/>
    <cellStyle name="Navadno 6 5" xfId="570"/>
    <cellStyle name="Navadno 6 5 2" xfId="571"/>
    <cellStyle name="Navadno 6 6" xfId="572"/>
    <cellStyle name="Navadno 6 6 2" xfId="573"/>
    <cellStyle name="Navadno 6 7" xfId="574"/>
    <cellStyle name="Navadno 6 7 2" xfId="575"/>
    <cellStyle name="Navadno 6 8" xfId="576"/>
    <cellStyle name="Navadno 6 8 2" xfId="577"/>
    <cellStyle name="Navadno 6 9" xfId="578"/>
    <cellStyle name="Navadno 6 9 2" xfId="579"/>
    <cellStyle name="Navadno 7" xfId="580"/>
    <cellStyle name="Navadno 7 10" xfId="581"/>
    <cellStyle name="Navadno 7 10 2" xfId="582"/>
    <cellStyle name="Navadno 7 11" xfId="583"/>
    <cellStyle name="Navadno 7 11 2" xfId="584"/>
    <cellStyle name="Navadno 7 12" xfId="585"/>
    <cellStyle name="Navadno 7 12 2" xfId="586"/>
    <cellStyle name="Navadno 7 13" xfId="587"/>
    <cellStyle name="Navadno 7 13 2" xfId="588"/>
    <cellStyle name="Navadno 7 14" xfId="589"/>
    <cellStyle name="Navadno 7 14 2" xfId="590"/>
    <cellStyle name="Navadno 7 15" xfId="591"/>
    <cellStyle name="Navadno 7 15 2" xfId="592"/>
    <cellStyle name="Navadno 7 16" xfId="593"/>
    <cellStyle name="Navadno 7 16 2" xfId="594"/>
    <cellStyle name="Navadno 7 17" xfId="595"/>
    <cellStyle name="Navadno 7 17 2" xfId="596"/>
    <cellStyle name="Navadno 7 18" xfId="597"/>
    <cellStyle name="Navadno 7 18 2" xfId="598"/>
    <cellStyle name="Navadno 7 19" xfId="599"/>
    <cellStyle name="Navadno 7 19 2" xfId="600"/>
    <cellStyle name="Navadno 7 2" xfId="601"/>
    <cellStyle name="Navadno 7 2 2" xfId="602"/>
    <cellStyle name="Navadno 7 20" xfId="603"/>
    <cellStyle name="Navadno 7 20 2" xfId="604"/>
    <cellStyle name="Navadno 7 21" xfId="605"/>
    <cellStyle name="Navadno 7 21 2" xfId="606"/>
    <cellStyle name="Navadno 7 22" xfId="607"/>
    <cellStyle name="Navadno 7 22 2" xfId="608"/>
    <cellStyle name="Navadno 7 23" xfId="609"/>
    <cellStyle name="Navadno 7 23 2" xfId="610"/>
    <cellStyle name="Navadno 7 24" xfId="611"/>
    <cellStyle name="Navadno 7 24 2" xfId="612"/>
    <cellStyle name="Navadno 7 25" xfId="613"/>
    <cellStyle name="Navadno 7 25 2" xfId="614"/>
    <cellStyle name="Navadno 7 26" xfId="615"/>
    <cellStyle name="Navadno 7 26 2" xfId="616"/>
    <cellStyle name="Navadno 7 27" xfId="617"/>
    <cellStyle name="Navadno 7 27 2" xfId="618"/>
    <cellStyle name="Navadno 7 28" xfId="619"/>
    <cellStyle name="Navadno 7 28 2" xfId="620"/>
    <cellStyle name="Navadno 7 29" xfId="621"/>
    <cellStyle name="Navadno 7 29 2" xfId="622"/>
    <cellStyle name="Navadno 7 3" xfId="623"/>
    <cellStyle name="Navadno 7 3 2" xfId="624"/>
    <cellStyle name="Navadno 7 30" xfId="625"/>
    <cellStyle name="Navadno 7 30 2" xfId="626"/>
    <cellStyle name="Navadno 7 31" xfId="627"/>
    <cellStyle name="Navadno 7 31 2" xfId="628"/>
    <cellStyle name="Navadno 7 32" xfId="629"/>
    <cellStyle name="Navadno 7 32 2" xfId="630"/>
    <cellStyle name="Navadno 7 33" xfId="631"/>
    <cellStyle name="Navadno 7 33 2" xfId="632"/>
    <cellStyle name="Navadno 7 34" xfId="633"/>
    <cellStyle name="Navadno 7 34 2" xfId="634"/>
    <cellStyle name="Navadno 7 35" xfId="635"/>
    <cellStyle name="Navadno 7 35 2" xfId="636"/>
    <cellStyle name="Navadno 7 36" xfId="637"/>
    <cellStyle name="Navadno 7 36 2" xfId="638"/>
    <cellStyle name="Navadno 7 37" xfId="639"/>
    <cellStyle name="Navadno 7 37 2" xfId="640"/>
    <cellStyle name="Navadno 7 38" xfId="641"/>
    <cellStyle name="Navadno 7 38 2" xfId="642"/>
    <cellStyle name="Navadno 7 39" xfId="643"/>
    <cellStyle name="Navadno 7 39 2" xfId="644"/>
    <cellStyle name="Navadno 7 4" xfId="645"/>
    <cellStyle name="Navadno 7 4 2" xfId="646"/>
    <cellStyle name="Navadno 7 40" xfId="647"/>
    <cellStyle name="Navadno 7 40 2" xfId="648"/>
    <cellStyle name="Navadno 7 41" xfId="649"/>
    <cellStyle name="Navadno 7 41 2" xfId="650"/>
    <cellStyle name="Navadno 7 42" xfId="651"/>
    <cellStyle name="Navadno 7 42 2" xfId="652"/>
    <cellStyle name="Navadno 7 43" xfId="653"/>
    <cellStyle name="Navadno 7 43 2" xfId="654"/>
    <cellStyle name="Navadno 7 44" xfId="655"/>
    <cellStyle name="Navadno 7 44 2" xfId="656"/>
    <cellStyle name="Navadno 7 45" xfId="657"/>
    <cellStyle name="Navadno 7 45 2" xfId="658"/>
    <cellStyle name="Navadno 7 46" xfId="659"/>
    <cellStyle name="Navadno 7 46 2" xfId="660"/>
    <cellStyle name="Navadno 7 47" xfId="661"/>
    <cellStyle name="Navadno 7 47 2" xfId="662"/>
    <cellStyle name="Navadno 7 48" xfId="663"/>
    <cellStyle name="Navadno 7 5" xfId="664"/>
    <cellStyle name="Navadno 7 5 2" xfId="665"/>
    <cellStyle name="Navadno 7 6" xfId="666"/>
    <cellStyle name="Navadno 7 6 2" xfId="667"/>
    <cellStyle name="Navadno 7 7" xfId="668"/>
    <cellStyle name="Navadno 7 7 2" xfId="669"/>
    <cellStyle name="Navadno 7 8" xfId="670"/>
    <cellStyle name="Navadno 7 8 2" xfId="671"/>
    <cellStyle name="Navadno 7 9" xfId="672"/>
    <cellStyle name="Navadno 7 9 2" xfId="673"/>
    <cellStyle name="Navadno 8" xfId="674"/>
    <cellStyle name="Navadno 8 10" xfId="675"/>
    <cellStyle name="Navadno 8 10 2" xfId="676"/>
    <cellStyle name="Navadno 8 11" xfId="677"/>
    <cellStyle name="Navadno 8 11 2" xfId="678"/>
    <cellStyle name="Navadno 8 12" xfId="679"/>
    <cellStyle name="Navadno 8 12 2" xfId="680"/>
    <cellStyle name="Navadno 8 13" xfId="681"/>
    <cellStyle name="Navadno 8 13 2" xfId="682"/>
    <cellStyle name="Navadno 8 14" xfId="683"/>
    <cellStyle name="Navadno 8 14 2" xfId="684"/>
    <cellStyle name="Navadno 8 15" xfId="685"/>
    <cellStyle name="Navadno 8 15 2" xfId="686"/>
    <cellStyle name="Navadno 8 16" xfId="687"/>
    <cellStyle name="Navadno 8 16 2" xfId="688"/>
    <cellStyle name="Navadno 8 17" xfId="689"/>
    <cellStyle name="Navadno 8 17 2" xfId="690"/>
    <cellStyle name="Navadno 8 18" xfId="691"/>
    <cellStyle name="Navadno 8 18 2" xfId="692"/>
    <cellStyle name="Navadno 8 19" xfId="693"/>
    <cellStyle name="Navadno 8 19 2" xfId="694"/>
    <cellStyle name="Navadno 8 2" xfId="695"/>
    <cellStyle name="Navadno 8 2 2" xfId="696"/>
    <cellStyle name="Navadno 8 20" xfId="697"/>
    <cellStyle name="Navadno 8 20 2" xfId="698"/>
    <cellStyle name="Navadno 8 21" xfId="699"/>
    <cellStyle name="Navadno 8 21 2" xfId="700"/>
    <cellStyle name="Navadno 8 22" xfId="701"/>
    <cellStyle name="Navadno 8 22 2" xfId="702"/>
    <cellStyle name="Navadno 8 23" xfId="703"/>
    <cellStyle name="Navadno 8 23 2" xfId="704"/>
    <cellStyle name="Navadno 8 24" xfId="705"/>
    <cellStyle name="Navadno 8 24 2" xfId="706"/>
    <cellStyle name="Navadno 8 25" xfId="707"/>
    <cellStyle name="Navadno 8 25 2" xfId="708"/>
    <cellStyle name="Navadno 8 26" xfId="709"/>
    <cellStyle name="Navadno 8 26 2" xfId="710"/>
    <cellStyle name="Navadno 8 27" xfId="711"/>
    <cellStyle name="Navadno 8 27 2" xfId="712"/>
    <cellStyle name="Navadno 8 28" xfId="713"/>
    <cellStyle name="Navadno 8 28 2" xfId="714"/>
    <cellStyle name="Navadno 8 29" xfId="715"/>
    <cellStyle name="Navadno 8 29 2" xfId="716"/>
    <cellStyle name="Navadno 8 3" xfId="717"/>
    <cellStyle name="Navadno 8 3 2" xfId="718"/>
    <cellStyle name="Navadno 8 30" xfId="719"/>
    <cellStyle name="Navadno 8 30 2" xfId="720"/>
    <cellStyle name="Navadno 8 31" xfId="721"/>
    <cellStyle name="Navadno 8 31 2" xfId="722"/>
    <cellStyle name="Navadno 8 32" xfId="723"/>
    <cellStyle name="Navadno 8 32 2" xfId="724"/>
    <cellStyle name="Navadno 8 33" xfId="725"/>
    <cellStyle name="Navadno 8 33 2" xfId="726"/>
    <cellStyle name="Navadno 8 34" xfId="727"/>
    <cellStyle name="Navadno 8 34 2" xfId="728"/>
    <cellStyle name="Navadno 8 35" xfId="729"/>
    <cellStyle name="Navadno 8 35 2" xfId="730"/>
    <cellStyle name="Navadno 8 36" xfId="731"/>
    <cellStyle name="Navadno 8 36 2" xfId="732"/>
    <cellStyle name="Navadno 8 37" xfId="733"/>
    <cellStyle name="Navadno 8 37 2" xfId="734"/>
    <cellStyle name="Navadno 8 38" xfId="735"/>
    <cellStyle name="Navadno 8 38 2" xfId="736"/>
    <cellStyle name="Navadno 8 39" xfId="737"/>
    <cellStyle name="Navadno 8 39 2" xfId="738"/>
    <cellStyle name="Navadno 8 4" xfId="739"/>
    <cellStyle name="Navadno 8 4 2" xfId="740"/>
    <cellStyle name="Navadno 8 40" xfId="741"/>
    <cellStyle name="Navadno 8 40 2" xfId="742"/>
    <cellStyle name="Navadno 8 41" xfId="743"/>
    <cellStyle name="Navadno 8 41 2" xfId="744"/>
    <cellStyle name="Navadno 8 42" xfId="745"/>
    <cellStyle name="Navadno 8 42 2" xfId="746"/>
    <cellStyle name="Navadno 8 43" xfId="747"/>
    <cellStyle name="Navadno 8 43 2" xfId="748"/>
    <cellStyle name="Navadno 8 44" xfId="749"/>
    <cellStyle name="Navadno 8 44 2" xfId="750"/>
    <cellStyle name="Navadno 8 45" xfId="751"/>
    <cellStyle name="Navadno 8 45 2" xfId="752"/>
    <cellStyle name="Navadno 8 46" xfId="753"/>
    <cellStyle name="Navadno 8 46 2" xfId="754"/>
    <cellStyle name="Navadno 8 47" xfId="755"/>
    <cellStyle name="Navadno 8 5" xfId="756"/>
    <cellStyle name="Navadno 8 5 2" xfId="757"/>
    <cellStyle name="Navadno 8 6" xfId="758"/>
    <cellStyle name="Navadno 8 6 2" xfId="759"/>
    <cellStyle name="Navadno 8 7" xfId="760"/>
    <cellStyle name="Navadno 8 7 2" xfId="761"/>
    <cellStyle name="Navadno 8 8" xfId="762"/>
    <cellStyle name="Navadno 8 8 2" xfId="763"/>
    <cellStyle name="Navadno 8 9" xfId="764"/>
    <cellStyle name="Navadno 8 9 2" xfId="765"/>
    <cellStyle name="Navadno 8_Vodovod_Žepovci_Stogovci_Podgorje_Vratja_vas" xfId="766"/>
    <cellStyle name="Navadno 9" xfId="767"/>
    <cellStyle name="Navadno 9 10" xfId="768"/>
    <cellStyle name="Navadno 9 10 2" xfId="769"/>
    <cellStyle name="Navadno 9 11" xfId="770"/>
    <cellStyle name="Navadno 9 11 2" xfId="771"/>
    <cellStyle name="Navadno 9 12" xfId="772"/>
    <cellStyle name="Navadno 9 12 2" xfId="773"/>
    <cellStyle name="Navadno 9 13" xfId="774"/>
    <cellStyle name="Navadno 9 13 2" xfId="775"/>
    <cellStyle name="Navadno 9 14" xfId="776"/>
    <cellStyle name="Navadno 9 14 2" xfId="777"/>
    <cellStyle name="Navadno 9 15" xfId="778"/>
    <cellStyle name="Navadno 9 15 2" xfId="779"/>
    <cellStyle name="Navadno 9 16" xfId="780"/>
    <cellStyle name="Navadno 9 16 2" xfId="781"/>
    <cellStyle name="Navadno 9 17" xfId="782"/>
    <cellStyle name="Navadno 9 17 2" xfId="783"/>
    <cellStyle name="Navadno 9 18" xfId="784"/>
    <cellStyle name="Navadno 9 18 2" xfId="785"/>
    <cellStyle name="Navadno 9 19" xfId="786"/>
    <cellStyle name="Navadno 9 19 2" xfId="787"/>
    <cellStyle name="Navadno 9 2" xfId="788"/>
    <cellStyle name="Navadno 9 2 2" xfId="789"/>
    <cellStyle name="Navadno 9 20" xfId="790"/>
    <cellStyle name="Navadno 9 20 2" xfId="791"/>
    <cellStyle name="Navadno 9 21" xfId="792"/>
    <cellStyle name="Navadno 9 21 2" xfId="793"/>
    <cellStyle name="Navadno 9 22" xfId="794"/>
    <cellStyle name="Navadno 9 22 2" xfId="795"/>
    <cellStyle name="Navadno 9 23" xfId="796"/>
    <cellStyle name="Navadno 9 23 2" xfId="797"/>
    <cellStyle name="Navadno 9 24" xfId="798"/>
    <cellStyle name="Navadno 9 24 2" xfId="799"/>
    <cellStyle name="Navadno 9 25" xfId="800"/>
    <cellStyle name="Navadno 9 25 2" xfId="801"/>
    <cellStyle name="Navadno 9 26" xfId="802"/>
    <cellStyle name="Navadno 9 26 2" xfId="803"/>
    <cellStyle name="Navadno 9 27" xfId="804"/>
    <cellStyle name="Navadno 9 27 2" xfId="805"/>
    <cellStyle name="Navadno 9 28" xfId="806"/>
    <cellStyle name="Navadno 9 28 2" xfId="807"/>
    <cellStyle name="Navadno 9 29" xfId="808"/>
    <cellStyle name="Navadno 9 29 2" xfId="809"/>
    <cellStyle name="Navadno 9 3" xfId="810"/>
    <cellStyle name="Navadno 9 3 2" xfId="811"/>
    <cellStyle name="Navadno 9 30" xfId="812"/>
    <cellStyle name="Navadno 9 30 2" xfId="813"/>
    <cellStyle name="Navadno 9 31" xfId="814"/>
    <cellStyle name="Navadno 9 31 2" xfId="815"/>
    <cellStyle name="Navadno 9 32" xfId="816"/>
    <cellStyle name="Navadno 9 32 2" xfId="817"/>
    <cellStyle name="Navadno 9 33" xfId="818"/>
    <cellStyle name="Navadno 9 33 2" xfId="819"/>
    <cellStyle name="Navadno 9 34" xfId="820"/>
    <cellStyle name="Navadno 9 34 2" xfId="821"/>
    <cellStyle name="Navadno 9 35" xfId="822"/>
    <cellStyle name="Navadno 9 35 2" xfId="823"/>
    <cellStyle name="Navadno 9 36" xfId="824"/>
    <cellStyle name="Navadno 9 36 2" xfId="825"/>
    <cellStyle name="Navadno 9 37" xfId="826"/>
    <cellStyle name="Navadno 9 37 2" xfId="827"/>
    <cellStyle name="Navadno 9 38" xfId="828"/>
    <cellStyle name="Navadno 9 38 2" xfId="829"/>
    <cellStyle name="Navadno 9 39" xfId="830"/>
    <cellStyle name="Navadno 9 39 2" xfId="831"/>
    <cellStyle name="Navadno 9 4" xfId="832"/>
    <cellStyle name="Navadno 9 4 2" xfId="833"/>
    <cellStyle name="Navadno 9 40" xfId="834"/>
    <cellStyle name="Navadno 9 40 2" xfId="835"/>
    <cellStyle name="Navadno 9 41" xfId="836"/>
    <cellStyle name="Navadno 9 41 2" xfId="837"/>
    <cellStyle name="Navadno 9 42" xfId="838"/>
    <cellStyle name="Navadno 9 42 2" xfId="839"/>
    <cellStyle name="Navadno 9 43" xfId="840"/>
    <cellStyle name="Navadno 9 43 2" xfId="841"/>
    <cellStyle name="Navadno 9 44" xfId="842"/>
    <cellStyle name="Navadno 9 44 2" xfId="843"/>
    <cellStyle name="Navadno 9 45" xfId="844"/>
    <cellStyle name="Navadno 9 45 2" xfId="845"/>
    <cellStyle name="Navadno 9 46" xfId="846"/>
    <cellStyle name="Navadno 9 46 2" xfId="847"/>
    <cellStyle name="Navadno 9 47" xfId="848"/>
    <cellStyle name="Navadno 9 5" xfId="849"/>
    <cellStyle name="Navadno 9 5 2" xfId="850"/>
    <cellStyle name="Navadno 9 6" xfId="851"/>
    <cellStyle name="Navadno 9 6 2" xfId="852"/>
    <cellStyle name="Navadno 9 7" xfId="853"/>
    <cellStyle name="Navadno 9 7 2" xfId="854"/>
    <cellStyle name="Navadno 9 8" xfId="855"/>
    <cellStyle name="Navadno 9 8 2" xfId="856"/>
    <cellStyle name="Navadno 9 9" xfId="857"/>
    <cellStyle name="Navadno 9 9 2" xfId="858"/>
    <cellStyle name="Navadno 9_Vodovod_Žepovci_Stogovci_Podgorje_Vratja_vas" xfId="859"/>
    <cellStyle name="Navadno_POPIS DEL ZA GRADBENA DELA ILOVICA1" xfId="16"/>
    <cellStyle name="Normal_1.3.2" xfId="860"/>
    <cellStyle name="Normal_N36023 (2)" xfId="1"/>
    <cellStyle name="Normal_N36023 (2)_popisi_plin_1bar_20090805" xfId="5"/>
    <cellStyle name="Normal_N36023 (2)_popisi_plin_1bar_20090805 2" xfId="870"/>
    <cellStyle name="Normal_PL_SD" xfId="2"/>
    <cellStyle name="Normal_PL_SD_popisi_plin_1bar_20090805" xfId="4"/>
    <cellStyle name="Normal_PL_SD_popisi_plin_1bar_20090805 2" xfId="869"/>
    <cellStyle name="Odstotek 2" xfId="861"/>
    <cellStyle name="Pojasnjevalno besedilo 2" xfId="15"/>
    <cellStyle name="Slog 1" xfId="862"/>
    <cellStyle name="Total" xfId="863"/>
    <cellStyle name="Total 2" xfId="864"/>
    <cellStyle name="Valuta" xfId="3" builtinId="4"/>
    <cellStyle name="Valuta 2" xfId="17"/>
    <cellStyle name="Valuta 3" xfId="865"/>
    <cellStyle name="Valuta 3 2" xfId="866"/>
    <cellStyle name="Vejica 2" xfId="867"/>
    <cellStyle name="Vejica 3" xfId="8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2005\Ostalo%202005\Popisi%202005\plin\popisi_plin_SD_100%20mbar_2005-08-30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_SD"/>
      <sheetName val="plinovodi_SD(100mbar)"/>
      <sheetName val="PP_SD(100mbar)"/>
      <sheetName val="HPR_SD_stara verzij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19"/>
  <sheetViews>
    <sheetView tabSelected="1" zoomScaleNormal="100" zoomScaleSheetLayoutView="112" workbookViewId="0">
      <selection activeCell="K9" sqref="K9"/>
    </sheetView>
  </sheetViews>
  <sheetFormatPr defaultRowHeight="12.75" x14ac:dyDescent="0.2"/>
  <cols>
    <col min="1" max="1" width="10.42578125" customWidth="1"/>
    <col min="2" max="2" width="14.28515625" customWidth="1"/>
    <col min="6" max="6" width="19.28515625" customWidth="1"/>
    <col min="7" max="7" width="20.7109375" customWidth="1"/>
    <col min="258" max="258" width="16.140625" customWidth="1"/>
    <col min="262" max="262" width="15.5703125" customWidth="1"/>
    <col min="263" max="263" width="21" customWidth="1"/>
    <col min="514" max="514" width="16.140625" customWidth="1"/>
    <col min="518" max="518" width="15.5703125" customWidth="1"/>
    <col min="519" max="519" width="21" customWidth="1"/>
    <col min="770" max="770" width="16.140625" customWidth="1"/>
    <col min="774" max="774" width="15.5703125" customWidth="1"/>
    <col min="775" max="775" width="21" customWidth="1"/>
    <col min="1026" max="1026" width="16.140625" customWidth="1"/>
    <col min="1030" max="1030" width="15.5703125" customWidth="1"/>
    <col min="1031" max="1031" width="21" customWidth="1"/>
    <col min="1282" max="1282" width="16.140625" customWidth="1"/>
    <col min="1286" max="1286" width="15.5703125" customWidth="1"/>
    <col min="1287" max="1287" width="21" customWidth="1"/>
    <col min="1538" max="1538" width="16.140625" customWidth="1"/>
    <col min="1542" max="1542" width="15.5703125" customWidth="1"/>
    <col min="1543" max="1543" width="21" customWidth="1"/>
    <col min="1794" max="1794" width="16.140625" customWidth="1"/>
    <col min="1798" max="1798" width="15.5703125" customWidth="1"/>
    <col min="1799" max="1799" width="21" customWidth="1"/>
    <col min="2050" max="2050" width="16.140625" customWidth="1"/>
    <col min="2054" max="2054" width="15.5703125" customWidth="1"/>
    <col min="2055" max="2055" width="21" customWidth="1"/>
    <col min="2306" max="2306" width="16.140625" customWidth="1"/>
    <col min="2310" max="2310" width="15.5703125" customWidth="1"/>
    <col min="2311" max="2311" width="21" customWidth="1"/>
    <col min="2562" max="2562" width="16.140625" customWidth="1"/>
    <col min="2566" max="2566" width="15.5703125" customWidth="1"/>
    <col min="2567" max="2567" width="21" customWidth="1"/>
    <col min="2818" max="2818" width="16.140625" customWidth="1"/>
    <col min="2822" max="2822" width="15.5703125" customWidth="1"/>
    <col min="2823" max="2823" width="21" customWidth="1"/>
    <col min="3074" max="3074" width="16.140625" customWidth="1"/>
    <col min="3078" max="3078" width="15.5703125" customWidth="1"/>
    <col min="3079" max="3079" width="21" customWidth="1"/>
    <col min="3330" max="3330" width="16.140625" customWidth="1"/>
    <col min="3334" max="3334" width="15.5703125" customWidth="1"/>
    <col min="3335" max="3335" width="21" customWidth="1"/>
    <col min="3586" max="3586" width="16.140625" customWidth="1"/>
    <col min="3590" max="3590" width="15.5703125" customWidth="1"/>
    <col min="3591" max="3591" width="21" customWidth="1"/>
    <col min="3842" max="3842" width="16.140625" customWidth="1"/>
    <col min="3846" max="3846" width="15.5703125" customWidth="1"/>
    <col min="3847" max="3847" width="21" customWidth="1"/>
    <col min="4098" max="4098" width="16.140625" customWidth="1"/>
    <col min="4102" max="4102" width="15.5703125" customWidth="1"/>
    <col min="4103" max="4103" width="21" customWidth="1"/>
    <col min="4354" max="4354" width="16.140625" customWidth="1"/>
    <col min="4358" max="4358" width="15.5703125" customWidth="1"/>
    <col min="4359" max="4359" width="21" customWidth="1"/>
    <col min="4610" max="4610" width="16.140625" customWidth="1"/>
    <col min="4614" max="4614" width="15.5703125" customWidth="1"/>
    <col min="4615" max="4615" width="21" customWidth="1"/>
    <col min="4866" max="4866" width="16.140625" customWidth="1"/>
    <col min="4870" max="4870" width="15.5703125" customWidth="1"/>
    <col min="4871" max="4871" width="21" customWidth="1"/>
    <col min="5122" max="5122" width="16.140625" customWidth="1"/>
    <col min="5126" max="5126" width="15.5703125" customWidth="1"/>
    <col min="5127" max="5127" width="21" customWidth="1"/>
    <col min="5378" max="5378" width="16.140625" customWidth="1"/>
    <col min="5382" max="5382" width="15.5703125" customWidth="1"/>
    <col min="5383" max="5383" width="21" customWidth="1"/>
    <col min="5634" max="5634" width="16.140625" customWidth="1"/>
    <col min="5638" max="5638" width="15.5703125" customWidth="1"/>
    <col min="5639" max="5639" width="21" customWidth="1"/>
    <col min="5890" max="5890" width="16.140625" customWidth="1"/>
    <col min="5894" max="5894" width="15.5703125" customWidth="1"/>
    <col min="5895" max="5895" width="21" customWidth="1"/>
    <col min="6146" max="6146" width="16.140625" customWidth="1"/>
    <col min="6150" max="6150" width="15.5703125" customWidth="1"/>
    <col min="6151" max="6151" width="21" customWidth="1"/>
    <col min="6402" max="6402" width="16.140625" customWidth="1"/>
    <col min="6406" max="6406" width="15.5703125" customWidth="1"/>
    <col min="6407" max="6407" width="21" customWidth="1"/>
    <col min="6658" max="6658" width="16.140625" customWidth="1"/>
    <col min="6662" max="6662" width="15.5703125" customWidth="1"/>
    <col min="6663" max="6663" width="21" customWidth="1"/>
    <col min="6914" max="6914" width="16.140625" customWidth="1"/>
    <col min="6918" max="6918" width="15.5703125" customWidth="1"/>
    <col min="6919" max="6919" width="21" customWidth="1"/>
    <col min="7170" max="7170" width="16.140625" customWidth="1"/>
    <col min="7174" max="7174" width="15.5703125" customWidth="1"/>
    <col min="7175" max="7175" width="21" customWidth="1"/>
    <col min="7426" max="7426" width="16.140625" customWidth="1"/>
    <col min="7430" max="7430" width="15.5703125" customWidth="1"/>
    <col min="7431" max="7431" width="21" customWidth="1"/>
    <col min="7682" max="7682" width="16.140625" customWidth="1"/>
    <col min="7686" max="7686" width="15.5703125" customWidth="1"/>
    <col min="7687" max="7687" width="21" customWidth="1"/>
    <col min="7938" max="7938" width="16.140625" customWidth="1"/>
    <col min="7942" max="7942" width="15.5703125" customWidth="1"/>
    <col min="7943" max="7943" width="21" customWidth="1"/>
    <col min="8194" max="8194" width="16.140625" customWidth="1"/>
    <col min="8198" max="8198" width="15.5703125" customWidth="1"/>
    <col min="8199" max="8199" width="21" customWidth="1"/>
    <col min="8450" max="8450" width="16.140625" customWidth="1"/>
    <col min="8454" max="8454" width="15.5703125" customWidth="1"/>
    <col min="8455" max="8455" width="21" customWidth="1"/>
    <col min="8706" max="8706" width="16.140625" customWidth="1"/>
    <col min="8710" max="8710" width="15.5703125" customWidth="1"/>
    <col min="8711" max="8711" width="21" customWidth="1"/>
    <col min="8962" max="8962" width="16.140625" customWidth="1"/>
    <col min="8966" max="8966" width="15.5703125" customWidth="1"/>
    <col min="8967" max="8967" width="21" customWidth="1"/>
    <col min="9218" max="9218" width="16.140625" customWidth="1"/>
    <col min="9222" max="9222" width="15.5703125" customWidth="1"/>
    <col min="9223" max="9223" width="21" customWidth="1"/>
    <col min="9474" max="9474" width="16.140625" customWidth="1"/>
    <col min="9478" max="9478" width="15.5703125" customWidth="1"/>
    <col min="9479" max="9479" width="21" customWidth="1"/>
    <col min="9730" max="9730" width="16.140625" customWidth="1"/>
    <col min="9734" max="9734" width="15.5703125" customWidth="1"/>
    <col min="9735" max="9735" width="21" customWidth="1"/>
    <col min="9986" max="9986" width="16.140625" customWidth="1"/>
    <col min="9990" max="9990" width="15.5703125" customWidth="1"/>
    <col min="9991" max="9991" width="21" customWidth="1"/>
    <col min="10242" max="10242" width="16.140625" customWidth="1"/>
    <col min="10246" max="10246" width="15.5703125" customWidth="1"/>
    <col min="10247" max="10247" width="21" customWidth="1"/>
    <col min="10498" max="10498" width="16.140625" customWidth="1"/>
    <col min="10502" max="10502" width="15.5703125" customWidth="1"/>
    <col min="10503" max="10503" width="21" customWidth="1"/>
    <col min="10754" max="10754" width="16.140625" customWidth="1"/>
    <col min="10758" max="10758" width="15.5703125" customWidth="1"/>
    <col min="10759" max="10759" width="21" customWidth="1"/>
    <col min="11010" max="11010" width="16.140625" customWidth="1"/>
    <col min="11014" max="11014" width="15.5703125" customWidth="1"/>
    <col min="11015" max="11015" width="21" customWidth="1"/>
    <col min="11266" max="11266" width="16.140625" customWidth="1"/>
    <col min="11270" max="11270" width="15.5703125" customWidth="1"/>
    <col min="11271" max="11271" width="21" customWidth="1"/>
    <col min="11522" max="11522" width="16.140625" customWidth="1"/>
    <col min="11526" max="11526" width="15.5703125" customWidth="1"/>
    <col min="11527" max="11527" width="21" customWidth="1"/>
    <col min="11778" max="11778" width="16.140625" customWidth="1"/>
    <col min="11782" max="11782" width="15.5703125" customWidth="1"/>
    <col min="11783" max="11783" width="21" customWidth="1"/>
    <col min="12034" max="12034" width="16.140625" customWidth="1"/>
    <col min="12038" max="12038" width="15.5703125" customWidth="1"/>
    <col min="12039" max="12039" width="21" customWidth="1"/>
    <col min="12290" max="12290" width="16.140625" customWidth="1"/>
    <col min="12294" max="12294" width="15.5703125" customWidth="1"/>
    <col min="12295" max="12295" width="21" customWidth="1"/>
    <col min="12546" max="12546" width="16.140625" customWidth="1"/>
    <col min="12550" max="12550" width="15.5703125" customWidth="1"/>
    <col min="12551" max="12551" width="21" customWidth="1"/>
    <col min="12802" max="12802" width="16.140625" customWidth="1"/>
    <col min="12806" max="12806" width="15.5703125" customWidth="1"/>
    <col min="12807" max="12807" width="21" customWidth="1"/>
    <col min="13058" max="13058" width="16.140625" customWidth="1"/>
    <col min="13062" max="13062" width="15.5703125" customWidth="1"/>
    <col min="13063" max="13063" width="21" customWidth="1"/>
    <col min="13314" max="13314" width="16.140625" customWidth="1"/>
    <col min="13318" max="13318" width="15.5703125" customWidth="1"/>
    <col min="13319" max="13319" width="21" customWidth="1"/>
    <col min="13570" max="13570" width="16.140625" customWidth="1"/>
    <col min="13574" max="13574" width="15.5703125" customWidth="1"/>
    <col min="13575" max="13575" width="21" customWidth="1"/>
    <col min="13826" max="13826" width="16.140625" customWidth="1"/>
    <col min="13830" max="13830" width="15.5703125" customWidth="1"/>
    <col min="13831" max="13831" width="21" customWidth="1"/>
    <col min="14082" max="14082" width="16.140625" customWidth="1"/>
    <col min="14086" max="14086" width="15.5703125" customWidth="1"/>
    <col min="14087" max="14087" width="21" customWidth="1"/>
    <col min="14338" max="14338" width="16.140625" customWidth="1"/>
    <col min="14342" max="14342" width="15.5703125" customWidth="1"/>
    <col min="14343" max="14343" width="21" customWidth="1"/>
    <col min="14594" max="14594" width="16.140625" customWidth="1"/>
    <col min="14598" max="14598" width="15.5703125" customWidth="1"/>
    <col min="14599" max="14599" width="21" customWidth="1"/>
    <col min="14850" max="14850" width="16.140625" customWidth="1"/>
    <col min="14854" max="14854" width="15.5703125" customWidth="1"/>
    <col min="14855" max="14855" width="21" customWidth="1"/>
    <col min="15106" max="15106" width="16.140625" customWidth="1"/>
    <col min="15110" max="15110" width="15.5703125" customWidth="1"/>
    <col min="15111" max="15111" width="21" customWidth="1"/>
    <col min="15362" max="15362" width="16.140625" customWidth="1"/>
    <col min="15366" max="15366" width="15.5703125" customWidth="1"/>
    <col min="15367" max="15367" width="21" customWidth="1"/>
    <col min="15618" max="15618" width="16.140625" customWidth="1"/>
    <col min="15622" max="15622" width="15.5703125" customWidth="1"/>
    <col min="15623" max="15623" width="21" customWidth="1"/>
    <col min="15874" max="15874" width="16.140625" customWidth="1"/>
    <col min="15878" max="15878" width="15.5703125" customWidth="1"/>
    <col min="15879" max="15879" width="21" customWidth="1"/>
    <col min="16130" max="16130" width="16.140625" customWidth="1"/>
    <col min="16134" max="16134" width="15.5703125" customWidth="1"/>
    <col min="16135" max="16135" width="21" customWidth="1"/>
  </cols>
  <sheetData>
    <row r="1" spans="1:7" ht="21.75" customHeight="1" x14ac:dyDescent="0.2">
      <c r="A1" s="178"/>
      <c r="B1" s="178"/>
      <c r="C1" s="337" t="s">
        <v>113</v>
      </c>
      <c r="D1" s="338"/>
      <c r="E1" s="338"/>
      <c r="F1" s="338"/>
      <c r="G1" s="339"/>
    </row>
    <row r="2" spans="1:7" ht="26.25" x14ac:dyDescent="0.2">
      <c r="A2" s="178"/>
      <c r="B2" s="178"/>
      <c r="C2" s="179"/>
      <c r="D2" s="180"/>
      <c r="E2" s="180"/>
      <c r="F2" s="180"/>
      <c r="G2" s="180"/>
    </row>
    <row r="3" spans="1:7" ht="40.5" x14ac:dyDescent="0.2">
      <c r="A3" s="181" t="s">
        <v>114</v>
      </c>
      <c r="B3" s="181" t="s">
        <v>115</v>
      </c>
      <c r="C3" s="340" t="s">
        <v>116</v>
      </c>
      <c r="D3" s="341"/>
      <c r="E3" s="341"/>
      <c r="F3" s="341"/>
      <c r="G3" s="182" t="s">
        <v>117</v>
      </c>
    </row>
    <row r="4" spans="1:7" ht="26.25" x14ac:dyDescent="0.4">
      <c r="A4" s="190" t="s">
        <v>118</v>
      </c>
      <c r="B4" s="191"/>
      <c r="C4" s="342"/>
      <c r="D4" s="343"/>
      <c r="E4" s="343"/>
      <c r="F4" s="344"/>
      <c r="G4" s="192"/>
    </row>
    <row r="5" spans="1:7" ht="33" customHeight="1" x14ac:dyDescent="0.2">
      <c r="A5" s="193" t="s">
        <v>121</v>
      </c>
      <c r="B5" s="184" t="s">
        <v>127</v>
      </c>
      <c r="C5" s="335" t="s">
        <v>128</v>
      </c>
      <c r="D5" s="336"/>
      <c r="E5" s="336"/>
      <c r="F5" s="336"/>
      <c r="G5" s="185">
        <f>'1.A'!G6</f>
        <v>0</v>
      </c>
    </row>
    <row r="6" spans="1:7" ht="32.25" customHeight="1" x14ac:dyDescent="0.2">
      <c r="A6" s="193" t="s">
        <v>122</v>
      </c>
      <c r="B6" s="184" t="s">
        <v>134</v>
      </c>
      <c r="C6" s="335" t="s">
        <v>132</v>
      </c>
      <c r="D6" s="336"/>
      <c r="E6" s="336"/>
      <c r="F6" s="336"/>
      <c r="G6" s="185">
        <f>'1.B'!G6</f>
        <v>0</v>
      </c>
    </row>
    <row r="7" spans="1:7" ht="32.25" customHeight="1" x14ac:dyDescent="0.2">
      <c r="A7" s="193" t="s">
        <v>123</v>
      </c>
      <c r="B7" s="184" t="s">
        <v>135</v>
      </c>
      <c r="C7" s="335" t="s">
        <v>133</v>
      </c>
      <c r="D7" s="336"/>
      <c r="E7" s="336"/>
      <c r="F7" s="336"/>
      <c r="G7" s="185">
        <f>'1.C'!G21</f>
        <v>0</v>
      </c>
    </row>
    <row r="8" spans="1:7" ht="32.25" customHeight="1" x14ac:dyDescent="0.2">
      <c r="A8" s="193" t="s">
        <v>124</v>
      </c>
      <c r="B8" s="184" t="s">
        <v>137</v>
      </c>
      <c r="C8" s="335" t="s">
        <v>129</v>
      </c>
      <c r="D8" s="336"/>
      <c r="E8" s="336"/>
      <c r="F8" s="336"/>
      <c r="G8" s="185">
        <f>'1.D'!H9</f>
        <v>0</v>
      </c>
    </row>
    <row r="9" spans="1:7" ht="32.25" customHeight="1" x14ac:dyDescent="0.2">
      <c r="A9" s="193" t="s">
        <v>125</v>
      </c>
      <c r="B9" s="184" t="s">
        <v>138</v>
      </c>
      <c r="C9" s="335" t="s">
        <v>130</v>
      </c>
      <c r="D9" s="336"/>
      <c r="E9" s="336"/>
      <c r="F9" s="336"/>
      <c r="G9" s="185">
        <f>'1.E'!G6</f>
        <v>0</v>
      </c>
    </row>
    <row r="10" spans="1:7" ht="32.25" customHeight="1" x14ac:dyDescent="0.2">
      <c r="A10" s="193" t="s">
        <v>136</v>
      </c>
      <c r="B10" s="184" t="s">
        <v>139</v>
      </c>
      <c r="C10" s="335" t="s">
        <v>131</v>
      </c>
      <c r="D10" s="336"/>
      <c r="E10" s="336"/>
      <c r="F10" s="336"/>
      <c r="G10" s="185">
        <f>'1.F'!G21</f>
        <v>0</v>
      </c>
    </row>
    <row r="11" spans="1:7" ht="17.25" customHeight="1" thickBot="1" x14ac:dyDescent="0.25"/>
    <row r="12" spans="1:7" ht="18.75" thickBot="1" x14ac:dyDescent="0.3">
      <c r="A12" s="186" t="s">
        <v>119</v>
      </c>
      <c r="B12" s="187"/>
      <c r="D12" s="48"/>
      <c r="E12" s="48"/>
      <c r="F12" s="48"/>
      <c r="G12" s="188">
        <f>SUM(G5:G11)</f>
        <v>0</v>
      </c>
    </row>
    <row r="13" spans="1:7" ht="18" x14ac:dyDescent="0.25">
      <c r="A13" s="186"/>
      <c r="B13" s="187"/>
      <c r="D13" s="48"/>
      <c r="E13" s="48"/>
      <c r="F13" s="48"/>
      <c r="G13" s="189"/>
    </row>
    <row r="14" spans="1:7" ht="65.25" customHeight="1" thickBot="1" x14ac:dyDescent="0.25">
      <c r="A14" s="183" t="s">
        <v>120</v>
      </c>
      <c r="B14" s="184" t="s">
        <v>140</v>
      </c>
      <c r="C14" s="335" t="s">
        <v>141</v>
      </c>
      <c r="D14" s="336"/>
      <c r="E14" s="336"/>
      <c r="F14" s="336"/>
      <c r="G14" s="185">
        <f>'2 SKLOP'!G6</f>
        <v>0</v>
      </c>
    </row>
    <row r="15" spans="1:7" ht="18.75" thickBot="1" x14ac:dyDescent="0.3">
      <c r="A15" s="186" t="s">
        <v>119</v>
      </c>
      <c r="B15" s="187"/>
      <c r="D15" s="48"/>
      <c r="E15" s="48"/>
      <c r="F15" s="48"/>
      <c r="G15" s="188">
        <f>SUM(G14:G14)</f>
        <v>0</v>
      </c>
    </row>
    <row r="17" spans="1:7" ht="19.5" customHeight="1" thickBot="1" x14ac:dyDescent="0.25">
      <c r="A17" s="194"/>
      <c r="B17" s="194"/>
      <c r="C17" s="194"/>
      <c r="D17" s="194"/>
      <c r="E17" s="194"/>
      <c r="F17" s="194"/>
      <c r="G17" s="194"/>
    </row>
    <row r="18" spans="1:7" ht="19.5" thickTop="1" thickBot="1" x14ac:dyDescent="0.3">
      <c r="A18" s="195" t="s">
        <v>126</v>
      </c>
      <c r="B18" s="195"/>
      <c r="C18" s="195"/>
      <c r="D18" s="195"/>
      <c r="E18" s="195"/>
      <c r="F18" s="195"/>
      <c r="G18" s="196">
        <f>G12+G15</f>
        <v>0</v>
      </c>
    </row>
    <row r="19" spans="1:7" s="195" customFormat="1" ht="18" x14ac:dyDescent="0.25">
      <c r="A19"/>
      <c r="B19"/>
      <c r="C19"/>
      <c r="D19"/>
      <c r="E19"/>
      <c r="F19"/>
      <c r="G19"/>
    </row>
  </sheetData>
  <sheetProtection password="CF65" sheet="1" objects="1" scenarios="1"/>
  <mergeCells count="10">
    <mergeCell ref="C8:F8"/>
    <mergeCell ref="C9:F9"/>
    <mergeCell ref="C10:F10"/>
    <mergeCell ref="C14:F14"/>
    <mergeCell ref="C1:G1"/>
    <mergeCell ref="C3:F3"/>
    <mergeCell ref="C4:F4"/>
    <mergeCell ref="C5:F5"/>
    <mergeCell ref="C6:F6"/>
    <mergeCell ref="C7:F7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zoomScaleNormal="100" zoomScaleSheetLayoutView="100" workbookViewId="0">
      <selection activeCell="E63" sqref="E63"/>
    </sheetView>
  </sheetViews>
  <sheetFormatPr defaultColWidth="9" defaultRowHeight="12.75" x14ac:dyDescent="0.2"/>
  <cols>
    <col min="1" max="1" width="5.7109375" style="63" customWidth="1"/>
    <col min="2" max="2" width="50.7109375" style="46" customWidth="1"/>
    <col min="3" max="3" width="7.7109375" style="8" customWidth="1"/>
    <col min="4" max="4" width="4.7109375" style="44" customWidth="1"/>
    <col min="5" max="5" width="11.7109375" style="45" customWidth="1"/>
    <col min="6" max="6" width="12.7109375" style="45" customWidth="1"/>
    <col min="7" max="256" width="9" style="13"/>
    <col min="257" max="257" width="6.7109375" style="13" bestFit="1" customWidth="1"/>
    <col min="258" max="258" width="41.28515625" style="13" customWidth="1"/>
    <col min="259" max="259" width="6" style="13" bestFit="1" customWidth="1"/>
    <col min="260" max="260" width="3.7109375" style="13" customWidth="1"/>
    <col min="261" max="261" width="15.28515625" style="13" customWidth="1"/>
    <col min="262" max="262" width="13.42578125" style="13" customWidth="1"/>
    <col min="263" max="512" width="9" style="13"/>
    <col min="513" max="513" width="6.7109375" style="13" bestFit="1" customWidth="1"/>
    <col min="514" max="514" width="41.28515625" style="13" customWidth="1"/>
    <col min="515" max="515" width="6" style="13" bestFit="1" customWidth="1"/>
    <col min="516" max="516" width="3.7109375" style="13" customWidth="1"/>
    <col min="517" max="517" width="15.28515625" style="13" customWidth="1"/>
    <col min="518" max="518" width="13.42578125" style="13" customWidth="1"/>
    <col min="519" max="768" width="9" style="13"/>
    <col min="769" max="769" width="6.7109375" style="13" bestFit="1" customWidth="1"/>
    <col min="770" max="770" width="41.28515625" style="13" customWidth="1"/>
    <col min="771" max="771" width="6" style="13" bestFit="1" customWidth="1"/>
    <col min="772" max="772" width="3.7109375" style="13" customWidth="1"/>
    <col min="773" max="773" width="15.28515625" style="13" customWidth="1"/>
    <col min="774" max="774" width="13.42578125" style="13" customWidth="1"/>
    <col min="775" max="1024" width="9" style="13"/>
    <col min="1025" max="1025" width="6.7109375" style="13" bestFit="1" customWidth="1"/>
    <col min="1026" max="1026" width="41.28515625" style="13" customWidth="1"/>
    <col min="1027" max="1027" width="6" style="13" bestFit="1" customWidth="1"/>
    <col min="1028" max="1028" width="3.7109375" style="13" customWidth="1"/>
    <col min="1029" max="1029" width="15.28515625" style="13" customWidth="1"/>
    <col min="1030" max="1030" width="13.42578125" style="13" customWidth="1"/>
    <col min="1031" max="1280" width="9" style="13"/>
    <col min="1281" max="1281" width="6.7109375" style="13" bestFit="1" customWidth="1"/>
    <col min="1282" max="1282" width="41.28515625" style="13" customWidth="1"/>
    <col min="1283" max="1283" width="6" style="13" bestFit="1" customWidth="1"/>
    <col min="1284" max="1284" width="3.7109375" style="13" customWidth="1"/>
    <col min="1285" max="1285" width="15.28515625" style="13" customWidth="1"/>
    <col min="1286" max="1286" width="13.42578125" style="13" customWidth="1"/>
    <col min="1287" max="1536" width="9" style="13"/>
    <col min="1537" max="1537" width="6.7109375" style="13" bestFit="1" customWidth="1"/>
    <col min="1538" max="1538" width="41.28515625" style="13" customWidth="1"/>
    <col min="1539" max="1539" width="6" style="13" bestFit="1" customWidth="1"/>
    <col min="1540" max="1540" width="3.7109375" style="13" customWidth="1"/>
    <col min="1541" max="1541" width="15.28515625" style="13" customWidth="1"/>
    <col min="1542" max="1542" width="13.42578125" style="13" customWidth="1"/>
    <col min="1543" max="1792" width="9" style="13"/>
    <col min="1793" max="1793" width="6.7109375" style="13" bestFit="1" customWidth="1"/>
    <col min="1794" max="1794" width="41.28515625" style="13" customWidth="1"/>
    <col min="1795" max="1795" width="6" style="13" bestFit="1" customWidth="1"/>
    <col min="1796" max="1796" width="3.7109375" style="13" customWidth="1"/>
    <col min="1797" max="1797" width="15.28515625" style="13" customWidth="1"/>
    <col min="1798" max="1798" width="13.42578125" style="13" customWidth="1"/>
    <col min="1799" max="2048" width="9" style="13"/>
    <col min="2049" max="2049" width="6.7109375" style="13" bestFit="1" customWidth="1"/>
    <col min="2050" max="2050" width="41.28515625" style="13" customWidth="1"/>
    <col min="2051" max="2051" width="6" style="13" bestFit="1" customWidth="1"/>
    <col min="2052" max="2052" width="3.7109375" style="13" customWidth="1"/>
    <col min="2053" max="2053" width="15.28515625" style="13" customWidth="1"/>
    <col min="2054" max="2054" width="13.42578125" style="13" customWidth="1"/>
    <col min="2055" max="2304" width="9" style="13"/>
    <col min="2305" max="2305" width="6.7109375" style="13" bestFit="1" customWidth="1"/>
    <col min="2306" max="2306" width="41.28515625" style="13" customWidth="1"/>
    <col min="2307" max="2307" width="6" style="13" bestFit="1" customWidth="1"/>
    <col min="2308" max="2308" width="3.7109375" style="13" customWidth="1"/>
    <col min="2309" max="2309" width="15.28515625" style="13" customWidth="1"/>
    <col min="2310" max="2310" width="13.42578125" style="13" customWidth="1"/>
    <col min="2311" max="2560" width="9" style="13"/>
    <col min="2561" max="2561" width="6.7109375" style="13" bestFit="1" customWidth="1"/>
    <col min="2562" max="2562" width="41.28515625" style="13" customWidth="1"/>
    <col min="2563" max="2563" width="6" style="13" bestFit="1" customWidth="1"/>
    <col min="2564" max="2564" width="3.7109375" style="13" customWidth="1"/>
    <col min="2565" max="2565" width="15.28515625" style="13" customWidth="1"/>
    <col min="2566" max="2566" width="13.42578125" style="13" customWidth="1"/>
    <col min="2567" max="2816" width="9" style="13"/>
    <col min="2817" max="2817" width="6.7109375" style="13" bestFit="1" customWidth="1"/>
    <col min="2818" max="2818" width="41.28515625" style="13" customWidth="1"/>
    <col min="2819" max="2819" width="6" style="13" bestFit="1" customWidth="1"/>
    <col min="2820" max="2820" width="3.7109375" style="13" customWidth="1"/>
    <col min="2821" max="2821" width="15.28515625" style="13" customWidth="1"/>
    <col min="2822" max="2822" width="13.42578125" style="13" customWidth="1"/>
    <col min="2823" max="3072" width="9" style="13"/>
    <col min="3073" max="3073" width="6.7109375" style="13" bestFit="1" customWidth="1"/>
    <col min="3074" max="3074" width="41.28515625" style="13" customWidth="1"/>
    <col min="3075" max="3075" width="6" style="13" bestFit="1" customWidth="1"/>
    <col min="3076" max="3076" width="3.7109375" style="13" customWidth="1"/>
    <col min="3077" max="3077" width="15.28515625" style="13" customWidth="1"/>
    <col min="3078" max="3078" width="13.42578125" style="13" customWidth="1"/>
    <col min="3079" max="3328" width="9" style="13"/>
    <col min="3329" max="3329" width="6.7109375" style="13" bestFit="1" customWidth="1"/>
    <col min="3330" max="3330" width="41.28515625" style="13" customWidth="1"/>
    <col min="3331" max="3331" width="6" style="13" bestFit="1" customWidth="1"/>
    <col min="3332" max="3332" width="3.7109375" style="13" customWidth="1"/>
    <col min="3333" max="3333" width="15.28515625" style="13" customWidth="1"/>
    <col min="3334" max="3334" width="13.42578125" style="13" customWidth="1"/>
    <col min="3335" max="3584" width="9" style="13"/>
    <col min="3585" max="3585" width="6.7109375" style="13" bestFit="1" customWidth="1"/>
    <col min="3586" max="3586" width="41.28515625" style="13" customWidth="1"/>
    <col min="3587" max="3587" width="6" style="13" bestFit="1" customWidth="1"/>
    <col min="3588" max="3588" width="3.7109375" style="13" customWidth="1"/>
    <col min="3589" max="3589" width="15.28515625" style="13" customWidth="1"/>
    <col min="3590" max="3590" width="13.42578125" style="13" customWidth="1"/>
    <col min="3591" max="3840" width="9" style="13"/>
    <col min="3841" max="3841" width="6.7109375" style="13" bestFit="1" customWidth="1"/>
    <col min="3842" max="3842" width="41.28515625" style="13" customWidth="1"/>
    <col min="3843" max="3843" width="6" style="13" bestFit="1" customWidth="1"/>
    <col min="3844" max="3844" width="3.7109375" style="13" customWidth="1"/>
    <col min="3845" max="3845" width="15.28515625" style="13" customWidth="1"/>
    <col min="3846" max="3846" width="13.42578125" style="13" customWidth="1"/>
    <col min="3847" max="4096" width="9" style="13"/>
    <col min="4097" max="4097" width="6.7109375" style="13" bestFit="1" customWidth="1"/>
    <col min="4098" max="4098" width="41.28515625" style="13" customWidth="1"/>
    <col min="4099" max="4099" width="6" style="13" bestFit="1" customWidth="1"/>
    <col min="4100" max="4100" width="3.7109375" style="13" customWidth="1"/>
    <col min="4101" max="4101" width="15.28515625" style="13" customWidth="1"/>
    <col min="4102" max="4102" width="13.42578125" style="13" customWidth="1"/>
    <col min="4103" max="4352" width="9" style="13"/>
    <col min="4353" max="4353" width="6.7109375" style="13" bestFit="1" customWidth="1"/>
    <col min="4354" max="4354" width="41.28515625" style="13" customWidth="1"/>
    <col min="4355" max="4355" width="6" style="13" bestFit="1" customWidth="1"/>
    <col min="4356" max="4356" width="3.7109375" style="13" customWidth="1"/>
    <col min="4357" max="4357" width="15.28515625" style="13" customWidth="1"/>
    <col min="4358" max="4358" width="13.42578125" style="13" customWidth="1"/>
    <col min="4359" max="4608" width="9" style="13"/>
    <col min="4609" max="4609" width="6.7109375" style="13" bestFit="1" customWidth="1"/>
    <col min="4610" max="4610" width="41.28515625" style="13" customWidth="1"/>
    <col min="4611" max="4611" width="6" style="13" bestFit="1" customWidth="1"/>
    <col min="4612" max="4612" width="3.7109375" style="13" customWidth="1"/>
    <col min="4613" max="4613" width="15.28515625" style="13" customWidth="1"/>
    <col min="4614" max="4614" width="13.42578125" style="13" customWidth="1"/>
    <col min="4615" max="4864" width="9" style="13"/>
    <col min="4865" max="4865" width="6.7109375" style="13" bestFit="1" customWidth="1"/>
    <col min="4866" max="4866" width="41.28515625" style="13" customWidth="1"/>
    <col min="4867" max="4867" width="6" style="13" bestFit="1" customWidth="1"/>
    <col min="4868" max="4868" width="3.7109375" style="13" customWidth="1"/>
    <col min="4869" max="4869" width="15.28515625" style="13" customWidth="1"/>
    <col min="4870" max="4870" width="13.42578125" style="13" customWidth="1"/>
    <col min="4871" max="5120" width="9" style="13"/>
    <col min="5121" max="5121" width="6.7109375" style="13" bestFit="1" customWidth="1"/>
    <col min="5122" max="5122" width="41.28515625" style="13" customWidth="1"/>
    <col min="5123" max="5123" width="6" style="13" bestFit="1" customWidth="1"/>
    <col min="5124" max="5124" width="3.7109375" style="13" customWidth="1"/>
    <col min="5125" max="5125" width="15.28515625" style="13" customWidth="1"/>
    <col min="5126" max="5126" width="13.42578125" style="13" customWidth="1"/>
    <col min="5127" max="5376" width="9" style="13"/>
    <col min="5377" max="5377" width="6.7109375" style="13" bestFit="1" customWidth="1"/>
    <col min="5378" max="5378" width="41.28515625" style="13" customWidth="1"/>
    <col min="5379" max="5379" width="6" style="13" bestFit="1" customWidth="1"/>
    <col min="5380" max="5380" width="3.7109375" style="13" customWidth="1"/>
    <col min="5381" max="5381" width="15.28515625" style="13" customWidth="1"/>
    <col min="5382" max="5382" width="13.42578125" style="13" customWidth="1"/>
    <col min="5383" max="5632" width="9" style="13"/>
    <col min="5633" max="5633" width="6.7109375" style="13" bestFit="1" customWidth="1"/>
    <col min="5634" max="5634" width="41.28515625" style="13" customWidth="1"/>
    <col min="5635" max="5635" width="6" style="13" bestFit="1" customWidth="1"/>
    <col min="5636" max="5636" width="3.7109375" style="13" customWidth="1"/>
    <col min="5637" max="5637" width="15.28515625" style="13" customWidth="1"/>
    <col min="5638" max="5638" width="13.42578125" style="13" customWidth="1"/>
    <col min="5639" max="5888" width="9" style="13"/>
    <col min="5889" max="5889" width="6.7109375" style="13" bestFit="1" customWidth="1"/>
    <col min="5890" max="5890" width="41.28515625" style="13" customWidth="1"/>
    <col min="5891" max="5891" width="6" style="13" bestFit="1" customWidth="1"/>
    <col min="5892" max="5892" width="3.7109375" style="13" customWidth="1"/>
    <col min="5893" max="5893" width="15.28515625" style="13" customWidth="1"/>
    <col min="5894" max="5894" width="13.42578125" style="13" customWidth="1"/>
    <col min="5895" max="6144" width="9" style="13"/>
    <col min="6145" max="6145" width="6.7109375" style="13" bestFit="1" customWidth="1"/>
    <col min="6146" max="6146" width="41.28515625" style="13" customWidth="1"/>
    <col min="6147" max="6147" width="6" style="13" bestFit="1" customWidth="1"/>
    <col min="6148" max="6148" width="3.7109375" style="13" customWidth="1"/>
    <col min="6149" max="6149" width="15.28515625" style="13" customWidth="1"/>
    <col min="6150" max="6150" width="13.42578125" style="13" customWidth="1"/>
    <col min="6151" max="6400" width="9" style="13"/>
    <col min="6401" max="6401" width="6.7109375" style="13" bestFit="1" customWidth="1"/>
    <col min="6402" max="6402" width="41.28515625" style="13" customWidth="1"/>
    <col min="6403" max="6403" width="6" style="13" bestFit="1" customWidth="1"/>
    <col min="6404" max="6404" width="3.7109375" style="13" customWidth="1"/>
    <col min="6405" max="6405" width="15.28515625" style="13" customWidth="1"/>
    <col min="6406" max="6406" width="13.42578125" style="13" customWidth="1"/>
    <col min="6407" max="6656" width="9" style="13"/>
    <col min="6657" max="6657" width="6.7109375" style="13" bestFit="1" customWidth="1"/>
    <col min="6658" max="6658" width="41.28515625" style="13" customWidth="1"/>
    <col min="6659" max="6659" width="6" style="13" bestFit="1" customWidth="1"/>
    <col min="6660" max="6660" width="3.7109375" style="13" customWidth="1"/>
    <col min="6661" max="6661" width="15.28515625" style="13" customWidth="1"/>
    <col min="6662" max="6662" width="13.42578125" style="13" customWidth="1"/>
    <col min="6663" max="6912" width="9" style="13"/>
    <col min="6913" max="6913" width="6.7109375" style="13" bestFit="1" customWidth="1"/>
    <col min="6914" max="6914" width="41.28515625" style="13" customWidth="1"/>
    <col min="6915" max="6915" width="6" style="13" bestFit="1" customWidth="1"/>
    <col min="6916" max="6916" width="3.7109375" style="13" customWidth="1"/>
    <col min="6917" max="6917" width="15.28515625" style="13" customWidth="1"/>
    <col min="6918" max="6918" width="13.42578125" style="13" customWidth="1"/>
    <col min="6919" max="7168" width="9" style="13"/>
    <col min="7169" max="7169" width="6.7109375" style="13" bestFit="1" customWidth="1"/>
    <col min="7170" max="7170" width="41.28515625" style="13" customWidth="1"/>
    <col min="7171" max="7171" width="6" style="13" bestFit="1" customWidth="1"/>
    <col min="7172" max="7172" width="3.7109375" style="13" customWidth="1"/>
    <col min="7173" max="7173" width="15.28515625" style="13" customWidth="1"/>
    <col min="7174" max="7174" width="13.42578125" style="13" customWidth="1"/>
    <col min="7175" max="7424" width="9" style="13"/>
    <col min="7425" max="7425" width="6.7109375" style="13" bestFit="1" customWidth="1"/>
    <col min="7426" max="7426" width="41.28515625" style="13" customWidth="1"/>
    <col min="7427" max="7427" width="6" style="13" bestFit="1" customWidth="1"/>
    <col min="7428" max="7428" width="3.7109375" style="13" customWidth="1"/>
    <col min="7429" max="7429" width="15.28515625" style="13" customWidth="1"/>
    <col min="7430" max="7430" width="13.42578125" style="13" customWidth="1"/>
    <col min="7431" max="7680" width="9" style="13"/>
    <col min="7681" max="7681" width="6.7109375" style="13" bestFit="1" customWidth="1"/>
    <col min="7682" max="7682" width="41.28515625" style="13" customWidth="1"/>
    <col min="7683" max="7683" width="6" style="13" bestFit="1" customWidth="1"/>
    <col min="7684" max="7684" width="3.7109375" style="13" customWidth="1"/>
    <col min="7685" max="7685" width="15.28515625" style="13" customWidth="1"/>
    <col min="7686" max="7686" width="13.42578125" style="13" customWidth="1"/>
    <col min="7687" max="7936" width="9" style="13"/>
    <col min="7937" max="7937" width="6.7109375" style="13" bestFit="1" customWidth="1"/>
    <col min="7938" max="7938" width="41.28515625" style="13" customWidth="1"/>
    <col min="7939" max="7939" width="6" style="13" bestFit="1" customWidth="1"/>
    <col min="7940" max="7940" width="3.7109375" style="13" customWidth="1"/>
    <col min="7941" max="7941" width="15.28515625" style="13" customWidth="1"/>
    <col min="7942" max="7942" width="13.42578125" style="13" customWidth="1"/>
    <col min="7943" max="8192" width="9" style="13"/>
    <col min="8193" max="8193" width="6.7109375" style="13" bestFit="1" customWidth="1"/>
    <col min="8194" max="8194" width="41.28515625" style="13" customWidth="1"/>
    <col min="8195" max="8195" width="6" style="13" bestFit="1" customWidth="1"/>
    <col min="8196" max="8196" width="3.7109375" style="13" customWidth="1"/>
    <col min="8197" max="8197" width="15.28515625" style="13" customWidth="1"/>
    <col min="8198" max="8198" width="13.42578125" style="13" customWidth="1"/>
    <col min="8199" max="8448" width="9" style="13"/>
    <col min="8449" max="8449" width="6.7109375" style="13" bestFit="1" customWidth="1"/>
    <col min="8450" max="8450" width="41.28515625" style="13" customWidth="1"/>
    <col min="8451" max="8451" width="6" style="13" bestFit="1" customWidth="1"/>
    <col min="8452" max="8452" width="3.7109375" style="13" customWidth="1"/>
    <col min="8453" max="8453" width="15.28515625" style="13" customWidth="1"/>
    <col min="8454" max="8454" width="13.42578125" style="13" customWidth="1"/>
    <col min="8455" max="8704" width="9" style="13"/>
    <col min="8705" max="8705" width="6.7109375" style="13" bestFit="1" customWidth="1"/>
    <col min="8706" max="8706" width="41.28515625" style="13" customWidth="1"/>
    <col min="8707" max="8707" width="6" style="13" bestFit="1" customWidth="1"/>
    <col min="8708" max="8708" width="3.7109375" style="13" customWidth="1"/>
    <col min="8709" max="8709" width="15.28515625" style="13" customWidth="1"/>
    <col min="8710" max="8710" width="13.42578125" style="13" customWidth="1"/>
    <col min="8711" max="8960" width="9" style="13"/>
    <col min="8961" max="8961" width="6.7109375" style="13" bestFit="1" customWidth="1"/>
    <col min="8962" max="8962" width="41.28515625" style="13" customWidth="1"/>
    <col min="8963" max="8963" width="6" style="13" bestFit="1" customWidth="1"/>
    <col min="8964" max="8964" width="3.7109375" style="13" customWidth="1"/>
    <col min="8965" max="8965" width="15.28515625" style="13" customWidth="1"/>
    <col min="8966" max="8966" width="13.42578125" style="13" customWidth="1"/>
    <col min="8967" max="9216" width="9" style="13"/>
    <col min="9217" max="9217" width="6.7109375" style="13" bestFit="1" customWidth="1"/>
    <col min="9218" max="9218" width="41.28515625" style="13" customWidth="1"/>
    <col min="9219" max="9219" width="6" style="13" bestFit="1" customWidth="1"/>
    <col min="9220" max="9220" width="3.7109375" style="13" customWidth="1"/>
    <col min="9221" max="9221" width="15.28515625" style="13" customWidth="1"/>
    <col min="9222" max="9222" width="13.42578125" style="13" customWidth="1"/>
    <col min="9223" max="9472" width="9" style="13"/>
    <col min="9473" max="9473" width="6.7109375" style="13" bestFit="1" customWidth="1"/>
    <col min="9474" max="9474" width="41.28515625" style="13" customWidth="1"/>
    <col min="9475" max="9475" width="6" style="13" bestFit="1" customWidth="1"/>
    <col min="9476" max="9476" width="3.7109375" style="13" customWidth="1"/>
    <col min="9477" max="9477" width="15.28515625" style="13" customWidth="1"/>
    <col min="9478" max="9478" width="13.42578125" style="13" customWidth="1"/>
    <col min="9479" max="9728" width="9" style="13"/>
    <col min="9729" max="9729" width="6.7109375" style="13" bestFit="1" customWidth="1"/>
    <col min="9730" max="9730" width="41.28515625" style="13" customWidth="1"/>
    <col min="9731" max="9731" width="6" style="13" bestFit="1" customWidth="1"/>
    <col min="9732" max="9732" width="3.7109375" style="13" customWidth="1"/>
    <col min="9733" max="9733" width="15.28515625" style="13" customWidth="1"/>
    <col min="9734" max="9734" width="13.42578125" style="13" customWidth="1"/>
    <col min="9735" max="9984" width="9" style="13"/>
    <col min="9985" max="9985" width="6.7109375" style="13" bestFit="1" customWidth="1"/>
    <col min="9986" max="9986" width="41.28515625" style="13" customWidth="1"/>
    <col min="9987" max="9987" width="6" style="13" bestFit="1" customWidth="1"/>
    <col min="9988" max="9988" width="3.7109375" style="13" customWidth="1"/>
    <col min="9989" max="9989" width="15.28515625" style="13" customWidth="1"/>
    <col min="9990" max="9990" width="13.42578125" style="13" customWidth="1"/>
    <col min="9991" max="10240" width="9" style="13"/>
    <col min="10241" max="10241" width="6.7109375" style="13" bestFit="1" customWidth="1"/>
    <col min="10242" max="10242" width="41.28515625" style="13" customWidth="1"/>
    <col min="10243" max="10243" width="6" style="13" bestFit="1" customWidth="1"/>
    <col min="10244" max="10244" width="3.7109375" style="13" customWidth="1"/>
    <col min="10245" max="10245" width="15.28515625" style="13" customWidth="1"/>
    <col min="10246" max="10246" width="13.42578125" style="13" customWidth="1"/>
    <col min="10247" max="10496" width="9" style="13"/>
    <col min="10497" max="10497" width="6.7109375" style="13" bestFit="1" customWidth="1"/>
    <col min="10498" max="10498" width="41.28515625" style="13" customWidth="1"/>
    <col min="10499" max="10499" width="6" style="13" bestFit="1" customWidth="1"/>
    <col min="10500" max="10500" width="3.7109375" style="13" customWidth="1"/>
    <col min="10501" max="10501" width="15.28515625" style="13" customWidth="1"/>
    <col min="10502" max="10502" width="13.42578125" style="13" customWidth="1"/>
    <col min="10503" max="10752" width="9" style="13"/>
    <col min="10753" max="10753" width="6.7109375" style="13" bestFit="1" customWidth="1"/>
    <col min="10754" max="10754" width="41.28515625" style="13" customWidth="1"/>
    <col min="10755" max="10755" width="6" style="13" bestFit="1" customWidth="1"/>
    <col min="10756" max="10756" width="3.7109375" style="13" customWidth="1"/>
    <col min="10757" max="10757" width="15.28515625" style="13" customWidth="1"/>
    <col min="10758" max="10758" width="13.42578125" style="13" customWidth="1"/>
    <col min="10759" max="11008" width="9" style="13"/>
    <col min="11009" max="11009" width="6.7109375" style="13" bestFit="1" customWidth="1"/>
    <col min="11010" max="11010" width="41.28515625" style="13" customWidth="1"/>
    <col min="11011" max="11011" width="6" style="13" bestFit="1" customWidth="1"/>
    <col min="11012" max="11012" width="3.7109375" style="13" customWidth="1"/>
    <col min="11013" max="11013" width="15.28515625" style="13" customWidth="1"/>
    <col min="11014" max="11014" width="13.42578125" style="13" customWidth="1"/>
    <col min="11015" max="11264" width="9" style="13"/>
    <col min="11265" max="11265" width="6.7109375" style="13" bestFit="1" customWidth="1"/>
    <col min="11266" max="11266" width="41.28515625" style="13" customWidth="1"/>
    <col min="11267" max="11267" width="6" style="13" bestFit="1" customWidth="1"/>
    <col min="11268" max="11268" width="3.7109375" style="13" customWidth="1"/>
    <col min="11269" max="11269" width="15.28515625" style="13" customWidth="1"/>
    <col min="11270" max="11270" width="13.42578125" style="13" customWidth="1"/>
    <col min="11271" max="11520" width="9" style="13"/>
    <col min="11521" max="11521" width="6.7109375" style="13" bestFit="1" customWidth="1"/>
    <col min="11522" max="11522" width="41.28515625" style="13" customWidth="1"/>
    <col min="11523" max="11523" width="6" style="13" bestFit="1" customWidth="1"/>
    <col min="11524" max="11524" width="3.7109375" style="13" customWidth="1"/>
    <col min="11525" max="11525" width="15.28515625" style="13" customWidth="1"/>
    <col min="11526" max="11526" width="13.42578125" style="13" customWidth="1"/>
    <col min="11527" max="11776" width="9" style="13"/>
    <col min="11777" max="11777" width="6.7109375" style="13" bestFit="1" customWidth="1"/>
    <col min="11778" max="11778" width="41.28515625" style="13" customWidth="1"/>
    <col min="11779" max="11779" width="6" style="13" bestFit="1" customWidth="1"/>
    <col min="11780" max="11780" width="3.7109375" style="13" customWidth="1"/>
    <col min="11781" max="11781" width="15.28515625" style="13" customWidth="1"/>
    <col min="11782" max="11782" width="13.42578125" style="13" customWidth="1"/>
    <col min="11783" max="12032" width="9" style="13"/>
    <col min="12033" max="12033" width="6.7109375" style="13" bestFit="1" customWidth="1"/>
    <col min="12034" max="12034" width="41.28515625" style="13" customWidth="1"/>
    <col min="12035" max="12035" width="6" style="13" bestFit="1" customWidth="1"/>
    <col min="12036" max="12036" width="3.7109375" style="13" customWidth="1"/>
    <col min="12037" max="12037" width="15.28515625" style="13" customWidth="1"/>
    <col min="12038" max="12038" width="13.42578125" style="13" customWidth="1"/>
    <col min="12039" max="12288" width="9" style="13"/>
    <col min="12289" max="12289" width="6.7109375" style="13" bestFit="1" customWidth="1"/>
    <col min="12290" max="12290" width="41.28515625" style="13" customWidth="1"/>
    <col min="12291" max="12291" width="6" style="13" bestFit="1" customWidth="1"/>
    <col min="12292" max="12292" width="3.7109375" style="13" customWidth="1"/>
    <col min="12293" max="12293" width="15.28515625" style="13" customWidth="1"/>
    <col min="12294" max="12294" width="13.42578125" style="13" customWidth="1"/>
    <col min="12295" max="12544" width="9" style="13"/>
    <col min="12545" max="12545" width="6.7109375" style="13" bestFit="1" customWidth="1"/>
    <col min="12546" max="12546" width="41.28515625" style="13" customWidth="1"/>
    <col min="12547" max="12547" width="6" style="13" bestFit="1" customWidth="1"/>
    <col min="12548" max="12548" width="3.7109375" style="13" customWidth="1"/>
    <col min="12549" max="12549" width="15.28515625" style="13" customWidth="1"/>
    <col min="12550" max="12550" width="13.42578125" style="13" customWidth="1"/>
    <col min="12551" max="12800" width="9" style="13"/>
    <col min="12801" max="12801" width="6.7109375" style="13" bestFit="1" customWidth="1"/>
    <col min="12802" max="12802" width="41.28515625" style="13" customWidth="1"/>
    <col min="12803" max="12803" width="6" style="13" bestFit="1" customWidth="1"/>
    <col min="12804" max="12804" width="3.7109375" style="13" customWidth="1"/>
    <col min="12805" max="12805" width="15.28515625" style="13" customWidth="1"/>
    <col min="12806" max="12806" width="13.42578125" style="13" customWidth="1"/>
    <col min="12807" max="13056" width="9" style="13"/>
    <col min="13057" max="13057" width="6.7109375" style="13" bestFit="1" customWidth="1"/>
    <col min="13058" max="13058" width="41.28515625" style="13" customWidth="1"/>
    <col min="13059" max="13059" width="6" style="13" bestFit="1" customWidth="1"/>
    <col min="13060" max="13060" width="3.7109375" style="13" customWidth="1"/>
    <col min="13061" max="13061" width="15.28515625" style="13" customWidth="1"/>
    <col min="13062" max="13062" width="13.42578125" style="13" customWidth="1"/>
    <col min="13063" max="13312" width="9" style="13"/>
    <col min="13313" max="13313" width="6.7109375" style="13" bestFit="1" customWidth="1"/>
    <col min="13314" max="13314" width="41.28515625" style="13" customWidth="1"/>
    <col min="13315" max="13315" width="6" style="13" bestFit="1" customWidth="1"/>
    <col min="13316" max="13316" width="3.7109375" style="13" customWidth="1"/>
    <col min="13317" max="13317" width="15.28515625" style="13" customWidth="1"/>
    <col min="13318" max="13318" width="13.42578125" style="13" customWidth="1"/>
    <col min="13319" max="13568" width="9" style="13"/>
    <col min="13569" max="13569" width="6.7109375" style="13" bestFit="1" customWidth="1"/>
    <col min="13570" max="13570" width="41.28515625" style="13" customWidth="1"/>
    <col min="13571" max="13571" width="6" style="13" bestFit="1" customWidth="1"/>
    <col min="13572" max="13572" width="3.7109375" style="13" customWidth="1"/>
    <col min="13573" max="13573" width="15.28515625" style="13" customWidth="1"/>
    <col min="13574" max="13574" width="13.42578125" style="13" customWidth="1"/>
    <col min="13575" max="13824" width="9" style="13"/>
    <col min="13825" max="13825" width="6.7109375" style="13" bestFit="1" customWidth="1"/>
    <col min="13826" max="13826" width="41.28515625" style="13" customWidth="1"/>
    <col min="13827" max="13827" width="6" style="13" bestFit="1" customWidth="1"/>
    <col min="13828" max="13828" width="3.7109375" style="13" customWidth="1"/>
    <col min="13829" max="13829" width="15.28515625" style="13" customWidth="1"/>
    <col min="13830" max="13830" width="13.42578125" style="13" customWidth="1"/>
    <col min="13831" max="14080" width="9" style="13"/>
    <col min="14081" max="14081" width="6.7109375" style="13" bestFit="1" customWidth="1"/>
    <col min="14082" max="14082" width="41.28515625" style="13" customWidth="1"/>
    <col min="14083" max="14083" width="6" style="13" bestFit="1" customWidth="1"/>
    <col min="14084" max="14084" width="3.7109375" style="13" customWidth="1"/>
    <col min="14085" max="14085" width="15.28515625" style="13" customWidth="1"/>
    <col min="14086" max="14086" width="13.42578125" style="13" customWidth="1"/>
    <col min="14087" max="14336" width="9" style="13"/>
    <col min="14337" max="14337" width="6.7109375" style="13" bestFit="1" customWidth="1"/>
    <col min="14338" max="14338" width="41.28515625" style="13" customWidth="1"/>
    <col min="14339" max="14339" width="6" style="13" bestFit="1" customWidth="1"/>
    <col min="14340" max="14340" width="3.7109375" style="13" customWidth="1"/>
    <col min="14341" max="14341" width="15.28515625" style="13" customWidth="1"/>
    <col min="14342" max="14342" width="13.42578125" style="13" customWidth="1"/>
    <col min="14343" max="14592" width="9" style="13"/>
    <col min="14593" max="14593" width="6.7109375" style="13" bestFit="1" customWidth="1"/>
    <col min="14594" max="14594" width="41.28515625" style="13" customWidth="1"/>
    <col min="14595" max="14595" width="6" style="13" bestFit="1" customWidth="1"/>
    <col min="14596" max="14596" width="3.7109375" style="13" customWidth="1"/>
    <col min="14597" max="14597" width="15.28515625" style="13" customWidth="1"/>
    <col min="14598" max="14598" width="13.42578125" style="13" customWidth="1"/>
    <col min="14599" max="14848" width="9" style="13"/>
    <col min="14849" max="14849" width="6.7109375" style="13" bestFit="1" customWidth="1"/>
    <col min="14850" max="14850" width="41.28515625" style="13" customWidth="1"/>
    <col min="14851" max="14851" width="6" style="13" bestFit="1" customWidth="1"/>
    <col min="14852" max="14852" width="3.7109375" style="13" customWidth="1"/>
    <col min="14853" max="14853" width="15.28515625" style="13" customWidth="1"/>
    <col min="14854" max="14854" width="13.42578125" style="13" customWidth="1"/>
    <col min="14855" max="15104" width="9" style="13"/>
    <col min="15105" max="15105" width="6.7109375" style="13" bestFit="1" customWidth="1"/>
    <col min="15106" max="15106" width="41.28515625" style="13" customWidth="1"/>
    <col min="15107" max="15107" width="6" style="13" bestFit="1" customWidth="1"/>
    <col min="15108" max="15108" width="3.7109375" style="13" customWidth="1"/>
    <col min="15109" max="15109" width="15.28515625" style="13" customWidth="1"/>
    <col min="15110" max="15110" width="13.42578125" style="13" customWidth="1"/>
    <col min="15111" max="15360" width="9" style="13"/>
    <col min="15361" max="15361" width="6.7109375" style="13" bestFit="1" customWidth="1"/>
    <col min="15362" max="15362" width="41.28515625" style="13" customWidth="1"/>
    <col min="15363" max="15363" width="6" style="13" bestFit="1" customWidth="1"/>
    <col min="15364" max="15364" width="3.7109375" style="13" customWidth="1"/>
    <col min="15365" max="15365" width="15.28515625" style="13" customWidth="1"/>
    <col min="15366" max="15366" width="13.42578125" style="13" customWidth="1"/>
    <col min="15367" max="15616" width="9" style="13"/>
    <col min="15617" max="15617" width="6.7109375" style="13" bestFit="1" customWidth="1"/>
    <col min="15618" max="15618" width="41.28515625" style="13" customWidth="1"/>
    <col min="15619" max="15619" width="6" style="13" bestFit="1" customWidth="1"/>
    <col min="15620" max="15620" width="3.7109375" style="13" customWidth="1"/>
    <col min="15621" max="15621" width="15.28515625" style="13" customWidth="1"/>
    <col min="15622" max="15622" width="13.42578125" style="13" customWidth="1"/>
    <col min="15623" max="15872" width="9" style="13"/>
    <col min="15873" max="15873" width="6.7109375" style="13" bestFit="1" customWidth="1"/>
    <col min="15874" max="15874" width="41.28515625" style="13" customWidth="1"/>
    <col min="15875" max="15875" width="6" style="13" bestFit="1" customWidth="1"/>
    <col min="15876" max="15876" width="3.7109375" style="13" customWidth="1"/>
    <col min="15877" max="15877" width="15.28515625" style="13" customWidth="1"/>
    <col min="15878" max="15878" width="13.42578125" style="13" customWidth="1"/>
    <col min="15879" max="16128" width="9" style="13"/>
    <col min="16129" max="16129" width="6.7109375" style="13" bestFit="1" customWidth="1"/>
    <col min="16130" max="16130" width="41.28515625" style="13" customWidth="1"/>
    <col min="16131" max="16131" width="6" style="13" bestFit="1" customWidth="1"/>
    <col min="16132" max="16132" width="3.7109375" style="13" customWidth="1"/>
    <col min="16133" max="16133" width="15.28515625" style="13" customWidth="1"/>
    <col min="16134" max="16134" width="13.42578125" style="13" customWidth="1"/>
    <col min="16135" max="16384" width="9" style="13"/>
  </cols>
  <sheetData>
    <row r="1" spans="1:7" x14ac:dyDescent="0.2">
      <c r="A1" s="31" t="s">
        <v>34</v>
      </c>
      <c r="B1" s="9" t="s">
        <v>8</v>
      </c>
      <c r="C1" s="10"/>
      <c r="D1" s="9"/>
      <c r="E1" s="11"/>
      <c r="F1" s="11"/>
    </row>
    <row r="2" spans="1:7" x14ac:dyDescent="0.2">
      <c r="A2" s="31" t="s">
        <v>35</v>
      </c>
      <c r="B2" s="9" t="s">
        <v>14</v>
      </c>
      <c r="C2" s="10"/>
      <c r="D2" s="9"/>
      <c r="E2" s="11"/>
      <c r="F2" s="11"/>
    </row>
    <row r="3" spans="1:7" x14ac:dyDescent="0.2">
      <c r="A3" s="31" t="s">
        <v>33</v>
      </c>
      <c r="B3" s="9" t="s">
        <v>89</v>
      </c>
      <c r="C3" s="10"/>
      <c r="D3" s="9"/>
      <c r="E3" s="11"/>
      <c r="F3" s="11"/>
    </row>
    <row r="4" spans="1:7" x14ac:dyDescent="0.2">
      <c r="A4" s="62"/>
      <c r="B4" s="9"/>
      <c r="C4" s="10"/>
      <c r="D4" s="9"/>
      <c r="E4" s="11"/>
      <c r="F4" s="11"/>
    </row>
    <row r="5" spans="1:7" s="38" customFormat="1" ht="76.5" x14ac:dyDescent="0.2">
      <c r="A5" s="167" t="s">
        <v>0</v>
      </c>
      <c r="B5" s="168" t="s">
        <v>13</v>
      </c>
      <c r="C5" s="171" t="s">
        <v>9</v>
      </c>
      <c r="D5" s="172" t="s">
        <v>10</v>
      </c>
      <c r="E5" s="170" t="s">
        <v>23</v>
      </c>
      <c r="F5" s="170" t="s">
        <v>24</v>
      </c>
    </row>
    <row r="6" spans="1:7" s="41" customFormat="1" x14ac:dyDescent="0.2">
      <c r="A6" s="151">
        <v>1</v>
      </c>
      <c r="B6" s="152"/>
      <c r="C6" s="153"/>
      <c r="D6" s="154"/>
      <c r="E6" s="155"/>
      <c r="F6" s="155"/>
    </row>
    <row r="7" spans="1:7" x14ac:dyDescent="0.2">
      <c r="A7" s="156"/>
      <c r="B7" s="157" t="s">
        <v>89</v>
      </c>
      <c r="C7" s="158">
        <v>25</v>
      </c>
      <c r="D7" s="159" t="s">
        <v>1</v>
      </c>
      <c r="E7" s="300"/>
      <c r="F7" s="160">
        <f>C7*E7</f>
        <v>0</v>
      </c>
      <c r="G7" s="14"/>
    </row>
    <row r="8" spans="1:7" x14ac:dyDescent="0.2">
      <c r="A8" s="161"/>
      <c r="B8" s="159"/>
      <c r="C8" s="162"/>
      <c r="D8" s="159"/>
      <c r="E8" s="163"/>
      <c r="F8" s="164"/>
      <c r="G8" s="14"/>
    </row>
    <row r="9" spans="1:7" x14ac:dyDescent="0.2">
      <c r="A9" s="65"/>
      <c r="B9" s="27" t="s">
        <v>78</v>
      </c>
      <c r="C9" s="61"/>
      <c r="D9" s="28"/>
      <c r="E9" s="29"/>
      <c r="F9" s="29">
        <f>SUM(F11:F74)</f>
        <v>0</v>
      </c>
      <c r="G9" s="14"/>
    </row>
    <row r="10" spans="1:7" x14ac:dyDescent="0.2">
      <c r="A10" s="165"/>
      <c r="B10" s="122"/>
      <c r="C10" s="123"/>
      <c r="D10" s="124"/>
      <c r="E10" s="125"/>
      <c r="F10" s="125"/>
    </row>
    <row r="11" spans="1:7" x14ac:dyDescent="0.2">
      <c r="A11" s="111">
        <f>COUNT(A6+1)</f>
        <v>1</v>
      </c>
      <c r="B11" s="42" t="s">
        <v>38</v>
      </c>
      <c r="C11" s="43"/>
      <c r="D11" s="39"/>
      <c r="E11" s="40"/>
      <c r="F11" s="40"/>
    </row>
    <row r="12" spans="1:7" ht="25.5" x14ac:dyDescent="0.2">
      <c r="A12" s="111"/>
      <c r="B12" s="126" t="s">
        <v>54</v>
      </c>
      <c r="C12" s="71"/>
      <c r="D12" s="127"/>
      <c r="E12" s="128"/>
      <c r="F12" s="128"/>
    </row>
    <row r="13" spans="1:7" ht="14.25" x14ac:dyDescent="0.2">
      <c r="A13" s="111"/>
      <c r="B13" s="99" t="s">
        <v>67</v>
      </c>
      <c r="C13" s="75">
        <v>323</v>
      </c>
      <c r="D13" s="127" t="s">
        <v>22</v>
      </c>
      <c r="E13" s="30"/>
      <c r="F13" s="112">
        <f>C13*E13</f>
        <v>0</v>
      </c>
    </row>
    <row r="14" spans="1:7" x14ac:dyDescent="0.2">
      <c r="A14" s="113"/>
      <c r="B14" s="129"/>
      <c r="C14" s="78"/>
      <c r="D14" s="130"/>
      <c r="E14" s="95"/>
      <c r="F14" s="95"/>
    </row>
    <row r="15" spans="1:7" x14ac:dyDescent="0.2">
      <c r="A15" s="114"/>
      <c r="B15" s="135"/>
      <c r="C15" s="82"/>
      <c r="D15" s="108"/>
      <c r="E15" s="132"/>
      <c r="F15" s="145"/>
    </row>
    <row r="16" spans="1:7" x14ac:dyDescent="0.2">
      <c r="A16" s="111">
        <f>COUNT($A$11:A14)+1</f>
        <v>2</v>
      </c>
      <c r="B16" s="42" t="s">
        <v>49</v>
      </c>
      <c r="C16" s="75"/>
      <c r="D16" s="127"/>
      <c r="E16" s="133"/>
      <c r="F16" s="128"/>
    </row>
    <row r="17" spans="1:6" ht="25.5" x14ac:dyDescent="0.2">
      <c r="A17" s="111"/>
      <c r="B17" s="109" t="s">
        <v>69</v>
      </c>
      <c r="C17" s="75"/>
      <c r="D17" s="127"/>
      <c r="E17" s="133"/>
      <c r="F17" s="128"/>
    </row>
    <row r="18" spans="1:6" x14ac:dyDescent="0.2">
      <c r="A18" s="111"/>
      <c r="B18" s="99" t="s">
        <v>72</v>
      </c>
      <c r="C18" s="75">
        <v>22</v>
      </c>
      <c r="D18" s="127" t="s">
        <v>1</v>
      </c>
      <c r="E18" s="30"/>
      <c r="F18" s="94">
        <f t="shared" ref="F18" si="0">C18*E18</f>
        <v>0</v>
      </c>
    </row>
    <row r="19" spans="1:6" x14ac:dyDescent="0.2">
      <c r="A19" s="113"/>
      <c r="B19" s="129"/>
      <c r="C19" s="78"/>
      <c r="D19" s="130"/>
      <c r="E19" s="95"/>
      <c r="F19" s="95"/>
    </row>
    <row r="20" spans="1:6" x14ac:dyDescent="0.2">
      <c r="A20" s="114"/>
      <c r="B20" s="131"/>
      <c r="C20" s="82"/>
      <c r="D20" s="108"/>
      <c r="E20" s="132"/>
      <c r="F20" s="87"/>
    </row>
    <row r="21" spans="1:6" x14ac:dyDescent="0.2">
      <c r="A21" s="111">
        <f>COUNT($A$11:A20)+1</f>
        <v>3</v>
      </c>
      <c r="B21" s="88" t="s">
        <v>27</v>
      </c>
      <c r="C21" s="75"/>
      <c r="D21" s="136"/>
      <c r="E21" s="94"/>
      <c r="F21" s="166"/>
    </row>
    <row r="22" spans="1:6" ht="38.25" x14ac:dyDescent="0.2">
      <c r="A22" s="111"/>
      <c r="B22" s="137" t="s">
        <v>53</v>
      </c>
      <c r="C22" s="75"/>
      <c r="D22" s="138"/>
      <c r="E22" s="112"/>
      <c r="F22" s="112"/>
    </row>
    <row r="23" spans="1:6" x14ac:dyDescent="0.2">
      <c r="A23" s="111"/>
      <c r="B23" s="89" t="s">
        <v>51</v>
      </c>
      <c r="C23" s="75">
        <v>25</v>
      </c>
      <c r="D23" s="138" t="s">
        <v>1</v>
      </c>
      <c r="E23" s="30"/>
      <c r="F23" s="94">
        <f>C23*E23</f>
        <v>0</v>
      </c>
    </row>
    <row r="24" spans="1:6" x14ac:dyDescent="0.2">
      <c r="A24" s="113"/>
      <c r="B24" s="90"/>
      <c r="C24" s="78"/>
      <c r="D24" s="139"/>
      <c r="E24" s="95"/>
      <c r="F24" s="95"/>
    </row>
    <row r="25" spans="1:6" x14ac:dyDescent="0.2">
      <c r="A25" s="114"/>
      <c r="B25" s="131"/>
      <c r="C25" s="82"/>
      <c r="D25" s="108"/>
      <c r="E25" s="132"/>
      <c r="F25" s="87"/>
    </row>
    <row r="26" spans="1:6" x14ac:dyDescent="0.2">
      <c r="A26" s="111">
        <f>COUNT($A$11:A25)+1</f>
        <v>4</v>
      </c>
      <c r="B26" s="42" t="s">
        <v>103</v>
      </c>
      <c r="C26" s="75"/>
      <c r="D26" s="127"/>
      <c r="E26" s="133"/>
      <c r="F26" s="94"/>
    </row>
    <row r="27" spans="1:6" x14ac:dyDescent="0.2">
      <c r="A27" s="120"/>
      <c r="B27" s="109" t="s">
        <v>104</v>
      </c>
      <c r="C27" s="75"/>
      <c r="D27" s="127"/>
      <c r="E27" s="133"/>
      <c r="F27" s="128"/>
    </row>
    <row r="28" spans="1:6" x14ac:dyDescent="0.2">
      <c r="A28" s="111"/>
      <c r="B28" s="99" t="s">
        <v>41</v>
      </c>
      <c r="C28" s="75">
        <v>8</v>
      </c>
      <c r="D28" s="127" t="s">
        <v>1</v>
      </c>
      <c r="E28" s="30"/>
      <c r="F28" s="94">
        <f>C28*E28</f>
        <v>0</v>
      </c>
    </row>
    <row r="29" spans="1:6" x14ac:dyDescent="0.2">
      <c r="A29" s="113"/>
      <c r="B29" s="129"/>
      <c r="C29" s="78"/>
      <c r="D29" s="130"/>
      <c r="E29" s="95"/>
      <c r="F29" s="95"/>
    </row>
    <row r="30" spans="1:6" x14ac:dyDescent="0.2">
      <c r="A30" s="114"/>
      <c r="B30" s="135"/>
      <c r="C30" s="82"/>
      <c r="D30" s="108"/>
      <c r="E30" s="132"/>
      <c r="F30" s="145"/>
    </row>
    <row r="31" spans="1:6" x14ac:dyDescent="0.2">
      <c r="A31" s="111">
        <f>COUNT($A$11:A30)+1</f>
        <v>5</v>
      </c>
      <c r="B31" s="42" t="s">
        <v>105</v>
      </c>
      <c r="C31" s="75"/>
      <c r="D31" s="127"/>
      <c r="E31" s="133"/>
      <c r="F31" s="128"/>
    </row>
    <row r="32" spans="1:6" x14ac:dyDescent="0.2">
      <c r="A32" s="111"/>
      <c r="B32" s="109" t="s">
        <v>106</v>
      </c>
      <c r="C32" s="75"/>
      <c r="D32" s="127"/>
      <c r="E32" s="133"/>
      <c r="F32" s="128"/>
    </row>
    <row r="33" spans="1:6" x14ac:dyDescent="0.2">
      <c r="A33" s="111"/>
      <c r="B33" s="99" t="s">
        <v>41</v>
      </c>
      <c r="C33" s="75">
        <v>16</v>
      </c>
      <c r="D33" s="127" t="s">
        <v>1</v>
      </c>
      <c r="E33" s="30"/>
      <c r="F33" s="94">
        <f>C33*E33</f>
        <v>0</v>
      </c>
    </row>
    <row r="34" spans="1:6" x14ac:dyDescent="0.2">
      <c r="A34" s="113"/>
      <c r="B34" s="129"/>
      <c r="C34" s="78"/>
      <c r="D34" s="130"/>
      <c r="E34" s="95"/>
      <c r="F34" s="95"/>
    </row>
    <row r="35" spans="1:6" x14ac:dyDescent="0.2">
      <c r="A35" s="114"/>
      <c r="B35" s="135" t="s">
        <v>20</v>
      </c>
      <c r="C35" s="82"/>
      <c r="D35" s="108"/>
      <c r="E35" s="132"/>
      <c r="F35" s="145"/>
    </row>
    <row r="36" spans="1:6" x14ac:dyDescent="0.2">
      <c r="A36" s="111">
        <f>COUNT($A$11:A35)+1</f>
        <v>6</v>
      </c>
      <c r="B36" s="42" t="s">
        <v>44</v>
      </c>
      <c r="C36" s="75"/>
      <c r="D36" s="127"/>
      <c r="E36" s="133"/>
      <c r="F36" s="128"/>
    </row>
    <row r="37" spans="1:6" x14ac:dyDescent="0.2">
      <c r="A37" s="111"/>
      <c r="B37" s="109" t="s">
        <v>45</v>
      </c>
      <c r="C37" s="75"/>
      <c r="D37" s="127"/>
      <c r="E37" s="133"/>
      <c r="F37" s="128"/>
    </row>
    <row r="38" spans="1:6" x14ac:dyDescent="0.2">
      <c r="A38" s="111"/>
      <c r="B38" s="99" t="s">
        <v>73</v>
      </c>
      <c r="C38" s="75">
        <v>3</v>
      </c>
      <c r="D38" s="127" t="s">
        <v>1</v>
      </c>
      <c r="E38" s="30"/>
      <c r="F38" s="94">
        <f>C38*E38</f>
        <v>0</v>
      </c>
    </row>
    <row r="39" spans="1:6" x14ac:dyDescent="0.2">
      <c r="A39" s="113"/>
      <c r="B39" s="129"/>
      <c r="C39" s="78"/>
      <c r="D39" s="130"/>
      <c r="E39" s="95"/>
      <c r="F39" s="95"/>
    </row>
    <row r="40" spans="1:6" x14ac:dyDescent="0.2">
      <c r="A40" s="114"/>
      <c r="B40" s="135" t="s">
        <v>20</v>
      </c>
      <c r="C40" s="82"/>
      <c r="D40" s="108"/>
      <c r="E40" s="132"/>
      <c r="F40" s="145"/>
    </row>
    <row r="41" spans="1:6" x14ac:dyDescent="0.2">
      <c r="A41" s="111">
        <f>COUNT($A$11:A40)+1</f>
        <v>7</v>
      </c>
      <c r="B41" s="42" t="s">
        <v>46</v>
      </c>
      <c r="C41" s="75"/>
      <c r="D41" s="127"/>
      <c r="E41" s="133"/>
      <c r="F41" s="128"/>
    </row>
    <row r="42" spans="1:6" ht="25.5" x14ac:dyDescent="0.2">
      <c r="A42" s="111"/>
      <c r="B42" s="109" t="s">
        <v>55</v>
      </c>
      <c r="C42" s="75"/>
      <c r="D42" s="127"/>
      <c r="E42" s="133"/>
      <c r="F42" s="128"/>
    </row>
    <row r="43" spans="1:6" x14ac:dyDescent="0.2">
      <c r="A43" s="111"/>
      <c r="B43" s="99" t="s">
        <v>77</v>
      </c>
      <c r="C43" s="75">
        <v>112</v>
      </c>
      <c r="D43" s="127" t="s">
        <v>1</v>
      </c>
      <c r="E43" s="30"/>
      <c r="F43" s="94">
        <f>C43*E43</f>
        <v>0</v>
      </c>
    </row>
    <row r="44" spans="1:6" x14ac:dyDescent="0.2">
      <c r="A44" s="113"/>
      <c r="B44" s="129"/>
      <c r="C44" s="78"/>
      <c r="D44" s="130"/>
      <c r="E44" s="95"/>
      <c r="F44" s="95"/>
    </row>
    <row r="45" spans="1:6" x14ac:dyDescent="0.2">
      <c r="A45" s="114"/>
      <c r="B45" s="131"/>
      <c r="C45" s="82"/>
      <c r="D45" s="108"/>
      <c r="E45" s="132"/>
      <c r="F45" s="87"/>
    </row>
    <row r="46" spans="1:6" x14ac:dyDescent="0.2">
      <c r="A46" s="111">
        <f>COUNT($A$11:A45)+1</f>
        <v>8</v>
      </c>
      <c r="B46" s="42" t="s">
        <v>21</v>
      </c>
      <c r="C46" s="75"/>
      <c r="D46" s="127"/>
      <c r="E46" s="133"/>
      <c r="F46" s="94"/>
    </row>
    <row r="47" spans="1:6" ht="89.25" x14ac:dyDescent="0.2">
      <c r="A47" s="111"/>
      <c r="B47" s="134" t="s">
        <v>98</v>
      </c>
      <c r="C47" s="75"/>
      <c r="D47" s="127"/>
      <c r="E47" s="133"/>
      <c r="F47" s="128"/>
    </row>
    <row r="48" spans="1:6" x14ac:dyDescent="0.2">
      <c r="A48" s="111"/>
      <c r="B48" s="99" t="s">
        <v>70</v>
      </c>
      <c r="C48" s="75">
        <v>4</v>
      </c>
      <c r="D48" s="127" t="s">
        <v>1</v>
      </c>
      <c r="E48" s="30"/>
      <c r="F48" s="94">
        <f>C48*E48</f>
        <v>0</v>
      </c>
    </row>
    <row r="49" spans="1:6" x14ac:dyDescent="0.2">
      <c r="A49" s="113"/>
      <c r="B49" s="129"/>
      <c r="C49" s="78"/>
      <c r="D49" s="130"/>
      <c r="E49" s="95"/>
      <c r="F49" s="95"/>
    </row>
    <row r="50" spans="1:6" x14ac:dyDescent="0.2">
      <c r="A50" s="114"/>
      <c r="B50" s="131"/>
      <c r="C50" s="82"/>
      <c r="D50" s="108"/>
      <c r="E50" s="132"/>
      <c r="F50" s="87"/>
    </row>
    <row r="51" spans="1:6" x14ac:dyDescent="0.2">
      <c r="A51" s="111">
        <f>COUNT($A$11:A50)+1</f>
        <v>9</v>
      </c>
      <c r="B51" s="42" t="s">
        <v>52</v>
      </c>
      <c r="C51" s="75"/>
      <c r="D51" s="127"/>
      <c r="E51" s="133"/>
      <c r="F51" s="94"/>
    </row>
    <row r="52" spans="1:6" ht="153" x14ac:dyDescent="0.2">
      <c r="A52" s="111"/>
      <c r="B52" s="134" t="s">
        <v>99</v>
      </c>
      <c r="C52" s="75"/>
      <c r="D52" s="127"/>
      <c r="E52" s="140"/>
      <c r="F52" s="140"/>
    </row>
    <row r="53" spans="1:6" x14ac:dyDescent="0.2">
      <c r="A53" s="111"/>
      <c r="B53" s="99" t="s">
        <v>71</v>
      </c>
      <c r="C53" s="75">
        <v>10</v>
      </c>
      <c r="D53" s="127" t="s">
        <v>1</v>
      </c>
      <c r="E53" s="30"/>
      <c r="F53" s="94">
        <f>C53*E53</f>
        <v>0</v>
      </c>
    </row>
    <row r="54" spans="1:6" x14ac:dyDescent="0.2">
      <c r="A54" s="113"/>
      <c r="B54" s="129"/>
      <c r="C54" s="78"/>
      <c r="D54" s="130"/>
      <c r="E54" s="95"/>
      <c r="F54" s="95"/>
    </row>
    <row r="55" spans="1:6" x14ac:dyDescent="0.2">
      <c r="A55" s="114"/>
      <c r="B55" s="131"/>
      <c r="C55" s="82"/>
      <c r="D55" s="108"/>
      <c r="E55" s="132"/>
      <c r="F55" s="87"/>
    </row>
    <row r="56" spans="1:6" x14ac:dyDescent="0.2">
      <c r="A56" s="111">
        <f>COUNT($A$11:A55)+1</f>
        <v>10</v>
      </c>
      <c r="B56" s="42" t="s">
        <v>97</v>
      </c>
      <c r="C56" s="75"/>
      <c r="D56" s="127"/>
      <c r="E56" s="133"/>
      <c r="F56" s="94"/>
    </row>
    <row r="57" spans="1:6" ht="153" x14ac:dyDescent="0.2">
      <c r="A57" s="111"/>
      <c r="B57" s="134" t="s">
        <v>100</v>
      </c>
      <c r="C57" s="75"/>
      <c r="D57" s="127"/>
      <c r="E57" s="140"/>
      <c r="F57" s="140"/>
    </row>
    <row r="58" spans="1:6" x14ac:dyDescent="0.2">
      <c r="A58" s="111"/>
      <c r="B58" s="99" t="s">
        <v>71</v>
      </c>
      <c r="C58" s="75">
        <v>11</v>
      </c>
      <c r="D58" s="127" t="s">
        <v>1</v>
      </c>
      <c r="E58" s="30"/>
      <c r="F58" s="94">
        <f>C58*E58</f>
        <v>0</v>
      </c>
    </row>
    <row r="59" spans="1:6" x14ac:dyDescent="0.2">
      <c r="A59" s="113"/>
      <c r="B59" s="129"/>
      <c r="C59" s="78"/>
      <c r="D59" s="130"/>
      <c r="E59" s="95"/>
      <c r="F59" s="95"/>
    </row>
    <row r="60" spans="1:6" x14ac:dyDescent="0.2">
      <c r="A60" s="114"/>
      <c r="B60" s="142"/>
      <c r="C60" s="82"/>
      <c r="D60" s="143"/>
      <c r="E60" s="103"/>
      <c r="F60" s="103"/>
    </row>
    <row r="61" spans="1:6" x14ac:dyDescent="0.2">
      <c r="A61" s="111">
        <f>COUNT($A$11:A59)+1</f>
        <v>11</v>
      </c>
      <c r="B61" s="42" t="s">
        <v>57</v>
      </c>
      <c r="C61" s="75"/>
      <c r="D61" s="127"/>
      <c r="E61" s="128"/>
      <c r="F61" s="128"/>
    </row>
    <row r="62" spans="1:6" ht="38.25" x14ac:dyDescent="0.2">
      <c r="A62" s="111"/>
      <c r="B62" s="134" t="s">
        <v>58</v>
      </c>
      <c r="C62" s="75"/>
      <c r="D62" s="127"/>
      <c r="E62" s="128"/>
      <c r="F62" s="128"/>
    </row>
    <row r="63" spans="1:6" ht="14.25" x14ac:dyDescent="0.2">
      <c r="A63" s="111"/>
      <c r="B63" s="141"/>
      <c r="C63" s="75">
        <f>C13</f>
        <v>323</v>
      </c>
      <c r="D63" s="127" t="s">
        <v>22</v>
      </c>
      <c r="E63" s="30"/>
      <c r="F63" s="94">
        <f>C63*E63</f>
        <v>0</v>
      </c>
    </row>
    <row r="64" spans="1:6" x14ac:dyDescent="0.2">
      <c r="A64" s="113"/>
      <c r="B64" s="144"/>
      <c r="C64" s="78"/>
      <c r="D64" s="130"/>
      <c r="E64" s="95"/>
      <c r="F64" s="95"/>
    </row>
    <row r="65" spans="1:6" x14ac:dyDescent="0.2">
      <c r="A65" s="114"/>
      <c r="B65" s="135"/>
      <c r="C65" s="105"/>
      <c r="D65" s="108"/>
      <c r="E65" s="145"/>
      <c r="F65" s="145"/>
    </row>
    <row r="66" spans="1:6" x14ac:dyDescent="0.2">
      <c r="A66" s="111">
        <f>COUNT($A$11:A65)+1</f>
        <v>12</v>
      </c>
      <c r="B66" s="42" t="s">
        <v>59</v>
      </c>
      <c r="C66" s="71"/>
      <c r="D66" s="127"/>
      <c r="E66" s="128"/>
      <c r="F66" s="128"/>
    </row>
    <row r="67" spans="1:6" ht="25.5" x14ac:dyDescent="0.2">
      <c r="A67" s="111"/>
      <c r="B67" s="134" t="s">
        <v>60</v>
      </c>
      <c r="C67" s="71"/>
      <c r="D67" s="127"/>
      <c r="E67" s="128"/>
      <c r="F67" s="128"/>
    </row>
    <row r="68" spans="1:6" x14ac:dyDescent="0.2">
      <c r="A68" s="111"/>
      <c r="B68" s="141"/>
      <c r="C68" s="146"/>
      <c r="D68" s="147">
        <v>0.03</v>
      </c>
      <c r="E68" s="128"/>
      <c r="F68" s="94">
        <f>D68*(SUM(F13:F63))</f>
        <v>0</v>
      </c>
    </row>
    <row r="69" spans="1:6" x14ac:dyDescent="0.2">
      <c r="A69" s="113"/>
      <c r="B69" s="144"/>
      <c r="C69" s="148"/>
      <c r="D69" s="149"/>
      <c r="E69" s="150"/>
      <c r="F69" s="95"/>
    </row>
    <row r="70" spans="1:6" x14ac:dyDescent="0.2">
      <c r="A70" s="114"/>
      <c r="B70" s="135"/>
      <c r="C70" s="105"/>
      <c r="D70" s="108"/>
      <c r="E70" s="145"/>
      <c r="F70" s="145"/>
    </row>
    <row r="71" spans="1:6" x14ac:dyDescent="0.2">
      <c r="A71" s="115">
        <f>COUNT($A$11:A70)+1</f>
        <v>13</v>
      </c>
      <c r="B71" s="42" t="s">
        <v>61</v>
      </c>
      <c r="C71" s="71"/>
      <c r="D71" s="127"/>
      <c r="E71" s="128"/>
      <c r="F71" s="128"/>
    </row>
    <row r="72" spans="1:6" ht="38.25" x14ac:dyDescent="0.2">
      <c r="A72" s="111"/>
      <c r="B72" s="134" t="s">
        <v>12</v>
      </c>
      <c r="C72" s="71"/>
      <c r="D72" s="127"/>
      <c r="E72" s="128"/>
      <c r="F72" s="94"/>
    </row>
    <row r="73" spans="1:6" x14ac:dyDescent="0.2">
      <c r="A73" s="120"/>
      <c r="B73" s="141"/>
      <c r="C73" s="146"/>
      <c r="D73" s="147">
        <v>0.1</v>
      </c>
      <c r="E73" s="128"/>
      <c r="F73" s="94">
        <f>D73*(SUM(F13:F63))</f>
        <v>0</v>
      </c>
    </row>
  </sheetData>
  <sheetProtection password="CF65" sheet="1" objects="1" scenarios="1" formatCells="0" formatColumns="0" formatRows="0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2" manualBreakCount="2">
    <brk id="44" max="5" man="1"/>
    <brk id="64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1"/>
  <sheetViews>
    <sheetView showGridLines="0" zoomScaleNormal="100" zoomScaleSheetLayoutView="100" workbookViewId="0">
      <selection activeCell="K49" sqref="K49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37" bestFit="1" customWidth="1"/>
    <col min="8" max="16384" width="8.85546875" style="1"/>
  </cols>
  <sheetData>
    <row r="1" spans="1:7" ht="27" customHeight="1" x14ac:dyDescent="0.2">
      <c r="A1" s="60" t="s">
        <v>3</v>
      </c>
      <c r="B1" s="60"/>
      <c r="C1" s="60"/>
      <c r="D1" s="60"/>
      <c r="E1" s="60"/>
      <c r="F1" s="60"/>
      <c r="G1" s="60"/>
    </row>
    <row r="2" spans="1:7" ht="15" customHeight="1" x14ac:dyDescent="0.2">
      <c r="A2" s="347" t="s">
        <v>142</v>
      </c>
      <c r="B2" s="347"/>
      <c r="C2" s="347"/>
      <c r="D2" s="347"/>
      <c r="E2" s="347"/>
      <c r="F2" s="347"/>
      <c r="G2" s="347"/>
    </row>
    <row r="3" spans="1:7" ht="15" customHeight="1" x14ac:dyDescent="0.2">
      <c r="A3" s="348" t="s">
        <v>143</v>
      </c>
      <c r="B3" s="347"/>
      <c r="C3" s="347"/>
      <c r="D3" s="347"/>
      <c r="E3" s="347"/>
      <c r="F3" s="347"/>
      <c r="G3" s="347"/>
    </row>
    <row r="4" spans="1:7" ht="15" customHeight="1" thickBot="1" x14ac:dyDescent="0.25">
      <c r="A4" s="347"/>
      <c r="B4" s="347"/>
      <c r="C4" s="347"/>
      <c r="D4" s="347"/>
      <c r="E4" s="347"/>
      <c r="F4" s="347"/>
      <c r="G4" s="347"/>
    </row>
    <row r="5" spans="1:7" x14ac:dyDescent="0.2">
      <c r="A5" s="25"/>
      <c r="B5" s="25"/>
      <c r="C5" s="25"/>
      <c r="D5" s="25"/>
      <c r="E5" s="25"/>
      <c r="F5" s="25"/>
      <c r="G5" s="25"/>
    </row>
    <row r="6" spans="1:7" ht="15.75" x14ac:dyDescent="0.25">
      <c r="A6" s="59" t="s">
        <v>144</v>
      </c>
      <c r="B6" s="57"/>
      <c r="C6" s="56"/>
      <c r="D6" s="56"/>
      <c r="E6" s="57"/>
      <c r="F6" s="57"/>
      <c r="G6" s="58"/>
    </row>
    <row r="7" spans="1:7" ht="15.75" x14ac:dyDescent="0.25">
      <c r="A7" s="59"/>
      <c r="B7" s="57"/>
      <c r="C7" s="56"/>
      <c r="D7" s="56"/>
      <c r="E7" s="57"/>
      <c r="F7" s="57"/>
      <c r="G7" s="58"/>
    </row>
    <row r="8" spans="1:7" x14ac:dyDescent="0.2">
      <c r="A8" s="352" t="s">
        <v>145</v>
      </c>
      <c r="B8" s="353"/>
      <c r="C8" s="353"/>
      <c r="D8" s="353"/>
      <c r="E8" s="353"/>
      <c r="F8" s="353"/>
      <c r="G8" s="354"/>
    </row>
    <row r="9" spans="1:7" ht="25.5" x14ac:dyDescent="0.2">
      <c r="A9" s="355" t="s">
        <v>28</v>
      </c>
      <c r="B9" s="357" t="s">
        <v>85</v>
      </c>
      <c r="C9" s="358"/>
      <c r="D9" s="355" t="s">
        <v>4</v>
      </c>
      <c r="E9" s="355" t="s">
        <v>5</v>
      </c>
      <c r="F9" s="176" t="s">
        <v>84</v>
      </c>
      <c r="G9" s="176" t="s">
        <v>6</v>
      </c>
    </row>
    <row r="10" spans="1:7" x14ac:dyDescent="0.2">
      <c r="A10" s="356"/>
      <c r="B10" s="359"/>
      <c r="C10" s="360"/>
      <c r="D10" s="356"/>
      <c r="E10" s="356"/>
      <c r="F10" s="2" t="s">
        <v>7</v>
      </c>
      <c r="G10" s="2" t="s">
        <v>25</v>
      </c>
    </row>
    <row r="11" spans="1:7" x14ac:dyDescent="0.2">
      <c r="A11" s="3" t="s">
        <v>146</v>
      </c>
      <c r="B11" s="364" t="s">
        <v>147</v>
      </c>
      <c r="C11" s="365"/>
      <c r="D11" s="4" t="s">
        <v>36</v>
      </c>
      <c r="E11" s="4" t="s">
        <v>148</v>
      </c>
      <c r="F11" s="26">
        <v>292</v>
      </c>
      <c r="G11" s="197">
        <f>+'N-28862_SD'!F66</f>
        <v>0</v>
      </c>
    </row>
    <row r="12" spans="1:7" x14ac:dyDescent="0.2">
      <c r="A12" s="363" t="s">
        <v>149</v>
      </c>
      <c r="B12" s="363"/>
      <c r="C12" s="363"/>
      <c r="D12" s="363"/>
      <c r="E12" s="363"/>
      <c r="F12" s="363"/>
      <c r="G12" s="198">
        <f>SUM(G11:G11)</f>
        <v>0</v>
      </c>
    </row>
    <row r="13" spans="1:7" x14ac:dyDescent="0.2">
      <c r="A13" s="33"/>
      <c r="B13" s="33"/>
      <c r="C13" s="33"/>
      <c r="D13" s="33"/>
      <c r="E13" s="33"/>
      <c r="F13" s="33"/>
      <c r="G13" s="20"/>
    </row>
    <row r="14" spans="1:7" x14ac:dyDescent="0.2">
      <c r="A14" s="352" t="s">
        <v>150</v>
      </c>
      <c r="B14" s="353"/>
      <c r="C14" s="353"/>
      <c r="D14" s="353"/>
      <c r="E14" s="353"/>
      <c r="F14" s="353"/>
      <c r="G14" s="354"/>
    </row>
    <row r="15" spans="1:7" ht="38.25" x14ac:dyDescent="0.2">
      <c r="A15" s="355" t="s">
        <v>28</v>
      </c>
      <c r="B15" s="357" t="s">
        <v>90</v>
      </c>
      <c r="C15" s="358"/>
      <c r="D15" s="357" t="s">
        <v>92</v>
      </c>
      <c r="E15" s="358"/>
      <c r="F15" s="176" t="s">
        <v>86</v>
      </c>
      <c r="G15" s="176" t="s">
        <v>6</v>
      </c>
    </row>
    <row r="16" spans="1:7" x14ac:dyDescent="0.2">
      <c r="A16" s="356"/>
      <c r="B16" s="359"/>
      <c r="C16" s="360"/>
      <c r="D16" s="359"/>
      <c r="E16" s="360"/>
      <c r="F16" s="2" t="s">
        <v>87</v>
      </c>
      <c r="G16" s="2" t="s">
        <v>25</v>
      </c>
    </row>
    <row r="17" spans="1:7" s="34" customFormat="1" x14ac:dyDescent="0.2">
      <c r="A17" s="7" t="s">
        <v>151</v>
      </c>
      <c r="B17" s="364" t="s">
        <v>152</v>
      </c>
      <c r="C17" s="365"/>
      <c r="D17" s="364" t="s">
        <v>93</v>
      </c>
      <c r="E17" s="365"/>
      <c r="F17" s="26">
        <f>'PRIKLJUCKI-TIP-I_SD (2)'!C7</f>
        <v>7</v>
      </c>
      <c r="G17" s="197">
        <f>'PRIKLJUCKI-TIP-I_SD (2)'!F7</f>
        <v>0</v>
      </c>
    </row>
    <row r="18" spans="1:7" s="35" customFormat="1" x14ac:dyDescent="0.2">
      <c r="A18" s="363" t="s">
        <v>149</v>
      </c>
      <c r="B18" s="363"/>
      <c r="C18" s="363"/>
      <c r="D18" s="363"/>
      <c r="E18" s="363"/>
      <c r="F18" s="363"/>
      <c r="G18" s="198">
        <f>SUM(G17:G17)</f>
        <v>0</v>
      </c>
    </row>
    <row r="19" spans="1:7" x14ac:dyDescent="0.2">
      <c r="A19" s="34"/>
      <c r="B19" s="34"/>
      <c r="C19" s="34"/>
      <c r="D19" s="34"/>
      <c r="E19" s="34"/>
      <c r="F19" s="34"/>
      <c r="G19" s="36"/>
    </row>
    <row r="20" spans="1:7" x14ac:dyDescent="0.2">
      <c r="A20" s="34"/>
      <c r="B20" s="34"/>
      <c r="C20" s="34"/>
      <c r="D20" s="34"/>
      <c r="E20" s="34"/>
      <c r="F20" s="34"/>
      <c r="G20" s="36"/>
    </row>
    <row r="21" spans="1:7" x14ac:dyDescent="0.2">
      <c r="A21" s="363" t="s">
        <v>149</v>
      </c>
      <c r="B21" s="363"/>
      <c r="C21" s="363"/>
      <c r="D21" s="363"/>
      <c r="E21" s="363"/>
      <c r="F21" s="363"/>
      <c r="G21" s="198">
        <f>G12+G18</f>
        <v>0</v>
      </c>
    </row>
  </sheetData>
  <sheetProtection password="CF65" sheet="1" objects="1" scenarios="1"/>
  <mergeCells count="17">
    <mergeCell ref="B15:C16"/>
    <mergeCell ref="D15:E16"/>
    <mergeCell ref="A21:F21"/>
    <mergeCell ref="A2:G2"/>
    <mergeCell ref="A3:G4"/>
    <mergeCell ref="A8:G8"/>
    <mergeCell ref="A9:A10"/>
    <mergeCell ref="B9:C10"/>
    <mergeCell ref="D9:D10"/>
    <mergeCell ref="E9:E10"/>
    <mergeCell ref="B17:C17"/>
    <mergeCell ref="D17:E17"/>
    <mergeCell ref="A18:F18"/>
    <mergeCell ref="B11:C11"/>
    <mergeCell ref="A12:F12"/>
    <mergeCell ref="A14:G14"/>
    <mergeCell ref="A15:A16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37" zoomScaleNormal="100" zoomScaleSheetLayoutView="100" workbookViewId="0">
      <selection activeCell="N76" sqref="N76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8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153</v>
      </c>
      <c r="B1" s="9" t="s">
        <v>8</v>
      </c>
      <c r="C1" s="10"/>
      <c r="D1" s="32"/>
      <c r="E1" s="12"/>
      <c r="F1" s="12"/>
    </row>
    <row r="2" spans="1:6" x14ac:dyDescent="0.2">
      <c r="A2" s="31" t="s">
        <v>154</v>
      </c>
      <c r="B2" s="9" t="s">
        <v>14</v>
      </c>
      <c r="C2" s="10"/>
      <c r="D2" s="32"/>
      <c r="E2" s="12"/>
      <c r="F2" s="12"/>
    </row>
    <row r="3" spans="1:6" x14ac:dyDescent="0.2">
      <c r="A3" s="31" t="s">
        <v>146</v>
      </c>
      <c r="B3" s="9" t="s">
        <v>155</v>
      </c>
      <c r="C3" s="10"/>
      <c r="D3" s="32"/>
      <c r="E3" s="12"/>
      <c r="F3" s="12"/>
    </row>
    <row r="4" spans="1:6" x14ac:dyDescent="0.2">
      <c r="A4" s="62"/>
      <c r="B4" s="9" t="s">
        <v>156</v>
      </c>
      <c r="C4" s="10"/>
      <c r="D4" s="32"/>
      <c r="E4" s="12"/>
      <c r="F4" s="12"/>
    </row>
    <row r="5" spans="1:6" s="38" customFormat="1" ht="76.5" x14ac:dyDescent="0.2">
      <c r="A5" s="199" t="s">
        <v>0</v>
      </c>
      <c r="B5" s="200" t="s">
        <v>13</v>
      </c>
      <c r="C5" s="201" t="s">
        <v>9</v>
      </c>
      <c r="D5" s="201" t="s">
        <v>10</v>
      </c>
      <c r="E5" s="202" t="s">
        <v>23</v>
      </c>
      <c r="F5" s="203" t="s">
        <v>24</v>
      </c>
    </row>
    <row r="6" spans="1:6" ht="15.75" x14ac:dyDescent="0.25">
      <c r="A6" s="110">
        <v>1</v>
      </c>
      <c r="B6" s="66"/>
      <c r="C6" s="67"/>
      <c r="D6" s="68"/>
      <c r="E6" s="69"/>
      <c r="F6" s="69"/>
    </row>
    <row r="7" spans="1:6" x14ac:dyDescent="0.2">
      <c r="A7" s="114"/>
      <c r="B7" s="81"/>
      <c r="C7" s="82"/>
      <c r="D7" s="83"/>
      <c r="E7" s="84"/>
      <c r="F7" s="84"/>
    </row>
    <row r="8" spans="1:6" x14ac:dyDescent="0.2">
      <c r="A8" s="111">
        <f>COUNT($A$7:A7)+1</f>
        <v>1</v>
      </c>
      <c r="B8" s="50" t="s">
        <v>157</v>
      </c>
      <c r="C8" s="75"/>
      <c r="D8" s="72"/>
      <c r="E8" s="73"/>
      <c r="F8" s="73"/>
    </row>
    <row r="9" spans="1:6" ht="25.5" x14ac:dyDescent="0.2">
      <c r="A9" s="111"/>
      <c r="B9" s="70" t="s">
        <v>158</v>
      </c>
      <c r="C9" s="75"/>
      <c r="D9" s="72"/>
      <c r="E9" s="73"/>
      <c r="F9" s="73"/>
    </row>
    <row r="10" spans="1:6" ht="14.25" x14ac:dyDescent="0.2">
      <c r="A10" s="111"/>
      <c r="B10" s="74" t="s">
        <v>159</v>
      </c>
      <c r="C10" s="75">
        <v>292</v>
      </c>
      <c r="D10" s="76" t="s">
        <v>22</v>
      </c>
      <c r="E10" s="30"/>
      <c r="F10" s="94">
        <f>C10*E10</f>
        <v>0</v>
      </c>
    </row>
    <row r="11" spans="1:6" x14ac:dyDescent="0.2">
      <c r="A11" s="113"/>
      <c r="B11" s="77"/>
      <c r="C11" s="78"/>
      <c r="D11" s="79"/>
      <c r="E11" s="95"/>
      <c r="F11" s="95"/>
    </row>
    <row r="12" spans="1:6" x14ac:dyDescent="0.2">
      <c r="A12" s="114"/>
      <c r="B12" s="85"/>
      <c r="C12" s="82"/>
      <c r="D12" s="86"/>
      <c r="E12" s="87"/>
      <c r="F12" s="87"/>
    </row>
    <row r="13" spans="1:6" ht="14.25" x14ac:dyDescent="0.2">
      <c r="A13" s="115">
        <f>COUNT($A$7:A12)+1</f>
        <v>2</v>
      </c>
      <c r="B13" s="50" t="s">
        <v>160</v>
      </c>
      <c r="C13" s="75"/>
      <c r="D13" s="72"/>
      <c r="E13" s="73"/>
      <c r="F13" s="73"/>
    </row>
    <row r="14" spans="1:6" ht="14.25" x14ac:dyDescent="0.2">
      <c r="A14" s="111"/>
      <c r="B14" s="91" t="s">
        <v>161</v>
      </c>
      <c r="C14" s="75"/>
      <c r="D14" s="72"/>
      <c r="E14" s="73"/>
      <c r="F14" s="73"/>
    </row>
    <row r="15" spans="1:6" x14ac:dyDescent="0.2">
      <c r="A15" s="111"/>
      <c r="B15" s="74" t="s">
        <v>162</v>
      </c>
      <c r="C15" s="75">
        <v>20</v>
      </c>
      <c r="D15" s="72" t="s">
        <v>1</v>
      </c>
      <c r="E15" s="30"/>
      <c r="F15" s="94">
        <f t="shared" ref="F15" si="0">C15*E15</f>
        <v>0</v>
      </c>
    </row>
    <row r="16" spans="1:6" x14ac:dyDescent="0.2">
      <c r="A16" s="113"/>
      <c r="B16" s="77"/>
      <c r="C16" s="78"/>
      <c r="D16" s="92"/>
      <c r="E16" s="95"/>
      <c r="F16" s="95"/>
    </row>
    <row r="17" spans="1:6" x14ac:dyDescent="0.2">
      <c r="A17" s="114"/>
      <c r="B17" s="81"/>
      <c r="C17" s="82"/>
      <c r="D17" s="83"/>
      <c r="E17" s="84"/>
      <c r="F17" s="84"/>
    </row>
    <row r="18" spans="1:6" ht="14.25" x14ac:dyDescent="0.2">
      <c r="A18" s="115">
        <f>COUNT($A$7:A17)+1</f>
        <v>3</v>
      </c>
      <c r="B18" s="50" t="s">
        <v>163</v>
      </c>
      <c r="C18" s="75"/>
      <c r="D18" s="72"/>
      <c r="E18" s="73"/>
      <c r="F18" s="73"/>
    </row>
    <row r="19" spans="1:6" ht="14.25" x14ac:dyDescent="0.2">
      <c r="A19" s="111"/>
      <c r="B19" s="91" t="s">
        <v>164</v>
      </c>
      <c r="C19" s="75"/>
      <c r="D19" s="72"/>
      <c r="E19" s="73"/>
      <c r="F19" s="73"/>
    </row>
    <row r="20" spans="1:6" x14ac:dyDescent="0.2">
      <c r="A20" s="111"/>
      <c r="B20" s="74" t="s">
        <v>162</v>
      </c>
      <c r="C20" s="75">
        <v>6</v>
      </c>
      <c r="D20" s="72" t="s">
        <v>1</v>
      </c>
      <c r="E20" s="30"/>
      <c r="F20" s="94">
        <f t="shared" ref="F20" si="1">C20*E20</f>
        <v>0</v>
      </c>
    </row>
    <row r="21" spans="1:6" x14ac:dyDescent="0.2">
      <c r="A21" s="113"/>
      <c r="B21" s="77"/>
      <c r="C21" s="78"/>
      <c r="D21" s="92"/>
      <c r="E21" s="95"/>
      <c r="F21" s="95"/>
    </row>
    <row r="22" spans="1:6" x14ac:dyDescent="0.2">
      <c r="A22" s="114"/>
      <c r="B22" s="81"/>
      <c r="C22" s="82"/>
      <c r="D22" s="83"/>
      <c r="E22" s="84"/>
      <c r="F22" s="84"/>
    </row>
    <row r="23" spans="1:6" x14ac:dyDescent="0.2">
      <c r="A23" s="115">
        <f>COUNT($A$7:A21)+1</f>
        <v>4</v>
      </c>
      <c r="B23" s="50" t="s">
        <v>47</v>
      </c>
      <c r="C23" s="75"/>
      <c r="D23" s="72"/>
      <c r="E23" s="73"/>
      <c r="F23" s="73"/>
    </row>
    <row r="24" spans="1:6" x14ac:dyDescent="0.2">
      <c r="A24" s="111"/>
      <c r="B24" s="91" t="s">
        <v>48</v>
      </c>
      <c r="C24" s="75"/>
      <c r="D24" s="72"/>
      <c r="E24" s="73"/>
      <c r="F24" s="73"/>
    </row>
    <row r="25" spans="1:6" x14ac:dyDescent="0.2">
      <c r="A25" s="111"/>
      <c r="B25" s="74" t="s">
        <v>165</v>
      </c>
      <c r="C25" s="75">
        <v>1</v>
      </c>
      <c r="D25" s="72" t="s">
        <v>1</v>
      </c>
      <c r="E25" s="30"/>
      <c r="F25" s="94">
        <f>C25*E25</f>
        <v>0</v>
      </c>
    </row>
    <row r="26" spans="1:6" x14ac:dyDescent="0.2">
      <c r="A26" s="113"/>
      <c r="B26" s="77"/>
      <c r="C26" s="78"/>
      <c r="D26" s="92"/>
      <c r="E26" s="95"/>
      <c r="F26" s="95"/>
    </row>
    <row r="27" spans="1:6" x14ac:dyDescent="0.2">
      <c r="A27" s="114"/>
      <c r="B27" s="81"/>
      <c r="C27" s="82"/>
      <c r="D27" s="83"/>
      <c r="E27" s="84"/>
      <c r="F27" s="84"/>
    </row>
    <row r="28" spans="1:6" x14ac:dyDescent="0.2">
      <c r="A28" s="115">
        <f>COUNT($A$7:A27)+1</f>
        <v>5</v>
      </c>
      <c r="B28" s="50" t="s">
        <v>46</v>
      </c>
      <c r="C28" s="75"/>
      <c r="D28" s="72"/>
      <c r="E28" s="73"/>
      <c r="F28" s="73"/>
    </row>
    <row r="29" spans="1:6" ht="29.25" customHeight="1" x14ac:dyDescent="0.2">
      <c r="A29" s="111"/>
      <c r="B29" s="91" t="s">
        <v>55</v>
      </c>
      <c r="C29" s="75"/>
      <c r="D29" s="72"/>
      <c r="E29" s="73"/>
      <c r="F29" s="73"/>
    </row>
    <row r="30" spans="1:6" x14ac:dyDescent="0.2">
      <c r="A30" s="111"/>
      <c r="B30" s="74" t="s">
        <v>165</v>
      </c>
      <c r="C30" s="75">
        <v>77</v>
      </c>
      <c r="D30" s="72" t="s">
        <v>1</v>
      </c>
      <c r="E30" s="30"/>
      <c r="F30" s="94">
        <f t="shared" ref="F30" si="2">C30*E30</f>
        <v>0</v>
      </c>
    </row>
    <row r="31" spans="1:6" x14ac:dyDescent="0.2">
      <c r="A31" s="113"/>
      <c r="B31" s="77"/>
      <c r="C31" s="78"/>
      <c r="D31" s="92"/>
      <c r="E31" s="95"/>
      <c r="F31" s="95"/>
    </row>
    <row r="32" spans="1:6" x14ac:dyDescent="0.2">
      <c r="A32" s="114"/>
      <c r="B32" s="81"/>
      <c r="C32" s="82"/>
      <c r="D32" s="83"/>
      <c r="E32" s="87"/>
      <c r="F32" s="84"/>
    </row>
    <row r="33" spans="1:6" x14ac:dyDescent="0.2">
      <c r="A33" s="115">
        <f>COUNT($A$7:A32)+1</f>
        <v>6</v>
      </c>
      <c r="B33" s="50" t="s">
        <v>166</v>
      </c>
      <c r="C33" s="75"/>
      <c r="D33" s="72"/>
      <c r="E33" s="94"/>
      <c r="F33" s="73"/>
    </row>
    <row r="34" spans="1:6" ht="25.5" x14ac:dyDescent="0.2">
      <c r="A34" s="111"/>
      <c r="B34" s="91" t="s">
        <v>167</v>
      </c>
      <c r="C34" s="75"/>
      <c r="D34" s="72"/>
      <c r="E34" s="73"/>
      <c r="F34" s="73"/>
    </row>
    <row r="35" spans="1:6" x14ac:dyDescent="0.2">
      <c r="A35" s="111"/>
      <c r="B35" s="74" t="s">
        <v>168</v>
      </c>
      <c r="C35" s="75">
        <v>2</v>
      </c>
      <c r="D35" s="72" t="s">
        <v>1</v>
      </c>
      <c r="E35" s="30"/>
      <c r="F35" s="94">
        <f t="shared" ref="F35" si="3">C35*E35</f>
        <v>0</v>
      </c>
    </row>
    <row r="36" spans="1:6" x14ac:dyDescent="0.2">
      <c r="A36" s="113"/>
      <c r="B36" s="77"/>
      <c r="C36" s="78"/>
      <c r="D36" s="92"/>
      <c r="E36" s="95"/>
      <c r="F36" s="95"/>
    </row>
    <row r="37" spans="1:6" x14ac:dyDescent="0.2">
      <c r="A37" s="114"/>
      <c r="B37" s="85"/>
      <c r="C37" s="82"/>
      <c r="D37" s="83"/>
      <c r="E37" s="87"/>
      <c r="F37" s="87"/>
    </row>
    <row r="38" spans="1:6" x14ac:dyDescent="0.2">
      <c r="A38" s="115">
        <f>COUNT($A$7:A37)+1</f>
        <v>7</v>
      </c>
      <c r="B38" s="50" t="s">
        <v>56</v>
      </c>
      <c r="C38" s="75"/>
      <c r="D38" s="72"/>
      <c r="E38" s="73"/>
      <c r="F38" s="73"/>
    </row>
    <row r="39" spans="1:6" ht="25.5" x14ac:dyDescent="0.2">
      <c r="A39" s="111"/>
      <c r="B39" s="91" t="s">
        <v>15</v>
      </c>
      <c r="C39" s="75"/>
      <c r="D39" s="72"/>
      <c r="E39" s="73"/>
      <c r="F39" s="73"/>
    </row>
    <row r="40" spans="1:6" x14ac:dyDescent="0.2">
      <c r="A40" s="111"/>
      <c r="B40" s="96" t="s">
        <v>75</v>
      </c>
      <c r="C40" s="75">
        <v>2</v>
      </c>
      <c r="D40" s="72" t="s">
        <v>1</v>
      </c>
      <c r="E40" s="30"/>
      <c r="F40" s="94">
        <f>C40*E40</f>
        <v>0</v>
      </c>
    </row>
    <row r="41" spans="1:6" x14ac:dyDescent="0.2">
      <c r="A41" s="113"/>
      <c r="B41" s="97"/>
      <c r="C41" s="78"/>
      <c r="D41" s="92"/>
      <c r="E41" s="95"/>
      <c r="F41" s="95"/>
    </row>
    <row r="42" spans="1:6" x14ac:dyDescent="0.2">
      <c r="A42" s="114"/>
      <c r="B42" s="81"/>
      <c r="C42" s="82"/>
      <c r="D42" s="83"/>
      <c r="E42" s="84"/>
      <c r="F42" s="84"/>
    </row>
    <row r="43" spans="1:6" x14ac:dyDescent="0.2">
      <c r="A43" s="115">
        <f>COUNT($A$7:A40)+1</f>
        <v>8</v>
      </c>
      <c r="B43" s="50" t="s">
        <v>50</v>
      </c>
      <c r="C43" s="75"/>
      <c r="D43" s="72"/>
      <c r="E43" s="73"/>
      <c r="F43" s="73"/>
    </row>
    <row r="44" spans="1:6" ht="102" x14ac:dyDescent="0.2">
      <c r="A44" s="111"/>
      <c r="B44" s="91" t="s">
        <v>96</v>
      </c>
      <c r="C44" s="75"/>
      <c r="D44" s="72"/>
      <c r="E44" s="73"/>
      <c r="F44" s="73"/>
    </row>
    <row r="45" spans="1:6" x14ac:dyDescent="0.2">
      <c r="A45" s="111"/>
      <c r="B45" s="96"/>
      <c r="C45" s="75">
        <v>2</v>
      </c>
      <c r="D45" s="72" t="s">
        <v>1</v>
      </c>
      <c r="E45" s="30"/>
      <c r="F45" s="94">
        <f>C45*E45</f>
        <v>0</v>
      </c>
    </row>
    <row r="46" spans="1:6" x14ac:dyDescent="0.2">
      <c r="A46" s="113"/>
      <c r="B46" s="97"/>
      <c r="C46" s="78"/>
      <c r="D46" s="92"/>
      <c r="E46" s="95"/>
      <c r="F46" s="95"/>
    </row>
    <row r="47" spans="1:6" x14ac:dyDescent="0.2">
      <c r="A47" s="114"/>
      <c r="B47" s="81"/>
      <c r="C47" s="82"/>
      <c r="D47" s="83"/>
      <c r="E47" s="87"/>
      <c r="F47" s="87"/>
    </row>
    <row r="48" spans="1:6" x14ac:dyDescent="0.2">
      <c r="A48" s="115">
        <f>COUNT($A$7:A46)+1</f>
        <v>9</v>
      </c>
      <c r="B48" s="50" t="s">
        <v>16</v>
      </c>
      <c r="C48" s="75"/>
      <c r="D48" s="98"/>
      <c r="E48" s="94"/>
      <c r="F48" s="117"/>
    </row>
    <row r="49" spans="1:6" ht="25.5" x14ac:dyDescent="0.2">
      <c r="A49" s="111"/>
      <c r="B49" s="70" t="s">
        <v>62</v>
      </c>
      <c r="C49" s="75"/>
      <c r="D49" s="72"/>
      <c r="E49" s="73"/>
      <c r="F49" s="73"/>
    </row>
    <row r="50" spans="1:6" ht="14.25" x14ac:dyDescent="0.2">
      <c r="A50" s="111"/>
      <c r="B50" s="74" t="s">
        <v>169</v>
      </c>
      <c r="C50" s="75">
        <v>36</v>
      </c>
      <c r="D50" s="76" t="s">
        <v>22</v>
      </c>
      <c r="E50" s="30"/>
      <c r="F50" s="94">
        <f>C50*E50</f>
        <v>0</v>
      </c>
    </row>
    <row r="51" spans="1:6" x14ac:dyDescent="0.2">
      <c r="A51" s="113"/>
      <c r="B51" s="77"/>
      <c r="C51" s="78"/>
      <c r="D51" s="79"/>
      <c r="E51" s="95"/>
      <c r="F51" s="95"/>
    </row>
    <row r="52" spans="1:6" x14ac:dyDescent="0.2">
      <c r="A52" s="114"/>
      <c r="B52" s="81"/>
      <c r="C52" s="105"/>
      <c r="D52" s="83"/>
      <c r="E52" s="87"/>
      <c r="F52" s="87"/>
    </row>
    <row r="53" spans="1:6" x14ac:dyDescent="0.2">
      <c r="A53" s="115">
        <f>COUNT($A$7:A51)+1</f>
        <v>10</v>
      </c>
      <c r="B53" s="50" t="s">
        <v>18</v>
      </c>
      <c r="C53" s="71"/>
      <c r="D53" s="72"/>
      <c r="E53" s="73"/>
      <c r="F53" s="94"/>
    </row>
    <row r="54" spans="1:6" ht="25.5" x14ac:dyDescent="0.2">
      <c r="A54" s="111"/>
      <c r="B54" s="91" t="s">
        <v>63</v>
      </c>
      <c r="C54" s="71"/>
      <c r="D54" s="72"/>
      <c r="E54" s="73"/>
      <c r="F54" s="94"/>
    </row>
    <row r="55" spans="1:6" ht="14.25" x14ac:dyDescent="0.2">
      <c r="A55" s="111"/>
      <c r="B55" s="96"/>
      <c r="C55" s="71">
        <v>292</v>
      </c>
      <c r="D55" s="76" t="s">
        <v>22</v>
      </c>
      <c r="E55" s="30"/>
      <c r="F55" s="94">
        <f>C55*E55</f>
        <v>0</v>
      </c>
    </row>
    <row r="56" spans="1:6" x14ac:dyDescent="0.2">
      <c r="A56" s="114"/>
      <c r="B56" s="81"/>
      <c r="C56" s="105"/>
      <c r="D56" s="83"/>
      <c r="E56" s="84"/>
      <c r="F56" s="87"/>
    </row>
    <row r="57" spans="1:6" x14ac:dyDescent="0.2">
      <c r="A57" s="115">
        <f>COUNT($A$7:A55)+1</f>
        <v>11</v>
      </c>
      <c r="B57" s="50" t="s">
        <v>19</v>
      </c>
      <c r="C57" s="71"/>
      <c r="D57" s="72"/>
      <c r="E57" s="73"/>
      <c r="F57" s="94"/>
    </row>
    <row r="58" spans="1:6" ht="38.25" x14ac:dyDescent="0.2">
      <c r="A58" s="111"/>
      <c r="B58" s="91" t="s">
        <v>64</v>
      </c>
      <c r="C58" s="71"/>
      <c r="D58" s="72"/>
      <c r="E58" s="73"/>
      <c r="F58" s="73"/>
    </row>
    <row r="59" spans="1:6" x14ac:dyDescent="0.2">
      <c r="A59" s="111"/>
      <c r="B59" s="96"/>
      <c r="C59" s="71"/>
      <c r="D59" s="107">
        <v>0.02</v>
      </c>
      <c r="E59" s="94"/>
      <c r="F59" s="94">
        <f>D59*(SUM(F10:F55))</f>
        <v>0</v>
      </c>
    </row>
    <row r="60" spans="1:6" x14ac:dyDescent="0.2">
      <c r="A60" s="113"/>
      <c r="B60" s="97"/>
      <c r="C60" s="104"/>
      <c r="D60" s="92"/>
      <c r="E60" s="95"/>
      <c r="F60" s="95"/>
    </row>
    <row r="61" spans="1:6" x14ac:dyDescent="0.2">
      <c r="A61" s="114"/>
      <c r="B61" s="81"/>
      <c r="C61" s="105"/>
      <c r="D61" s="83"/>
      <c r="E61" s="87"/>
      <c r="F61" s="87"/>
    </row>
    <row r="62" spans="1:6" x14ac:dyDescent="0.2">
      <c r="A62" s="115">
        <f>COUNT($A$7:A60)+1</f>
        <v>12</v>
      </c>
      <c r="B62" s="50" t="s">
        <v>65</v>
      </c>
      <c r="C62" s="71"/>
      <c r="D62" s="72"/>
      <c r="E62" s="94"/>
      <c r="F62" s="94"/>
    </row>
    <row r="63" spans="1:6" ht="38.25" x14ac:dyDescent="0.2">
      <c r="A63" s="111"/>
      <c r="B63" s="109" t="s">
        <v>12</v>
      </c>
      <c r="C63" s="71"/>
      <c r="D63" s="72"/>
      <c r="E63" s="73"/>
      <c r="F63" s="94"/>
    </row>
    <row r="64" spans="1:6" x14ac:dyDescent="0.2">
      <c r="A64" s="120"/>
      <c r="B64" s="96"/>
      <c r="C64" s="71"/>
      <c r="D64" s="107">
        <v>0.1</v>
      </c>
      <c r="E64" s="73"/>
      <c r="F64" s="94">
        <f>D64*(SUM(F10:F55))</f>
        <v>0</v>
      </c>
    </row>
    <row r="65" spans="1:6" x14ac:dyDescent="0.2">
      <c r="A65" s="121"/>
      <c r="B65" s="97"/>
      <c r="C65" s="104"/>
      <c r="D65" s="92"/>
      <c r="E65" s="95"/>
      <c r="F65" s="95"/>
    </row>
    <row r="66" spans="1:6" x14ac:dyDescent="0.2">
      <c r="A66" s="64"/>
      <c r="B66" s="51" t="s">
        <v>2</v>
      </c>
      <c r="C66" s="52"/>
      <c r="D66" s="53"/>
      <c r="E66" s="54" t="s">
        <v>26</v>
      </c>
      <c r="F66" s="55">
        <f>SUM(F10:F65)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1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zoomScaleNormal="100" zoomScaleSheetLayoutView="100" workbookViewId="0">
      <selection activeCell="E7" sqref="E7"/>
    </sheetView>
  </sheetViews>
  <sheetFormatPr defaultColWidth="9" defaultRowHeight="12.75" x14ac:dyDescent="0.2"/>
  <cols>
    <col min="1" max="1" width="5.7109375" style="63" customWidth="1"/>
    <col min="2" max="2" width="50.7109375" style="46" customWidth="1"/>
    <col min="3" max="3" width="7.7109375" style="222" customWidth="1"/>
    <col min="4" max="4" width="4.7109375" style="44" customWidth="1"/>
    <col min="5" max="5" width="11.7109375" style="45" customWidth="1"/>
    <col min="6" max="6" width="12.7109375" style="45" customWidth="1"/>
    <col min="7" max="256" width="9" style="13"/>
    <col min="257" max="257" width="6.7109375" style="13" bestFit="1" customWidth="1"/>
    <col min="258" max="258" width="41.28515625" style="13" customWidth="1"/>
    <col min="259" max="259" width="6" style="13" bestFit="1" customWidth="1"/>
    <col min="260" max="260" width="3.7109375" style="13" customWidth="1"/>
    <col min="261" max="261" width="15.28515625" style="13" customWidth="1"/>
    <col min="262" max="262" width="13.42578125" style="13" customWidth="1"/>
    <col min="263" max="512" width="9" style="13"/>
    <col min="513" max="513" width="6.7109375" style="13" bestFit="1" customWidth="1"/>
    <col min="514" max="514" width="41.28515625" style="13" customWidth="1"/>
    <col min="515" max="515" width="6" style="13" bestFit="1" customWidth="1"/>
    <col min="516" max="516" width="3.7109375" style="13" customWidth="1"/>
    <col min="517" max="517" width="15.28515625" style="13" customWidth="1"/>
    <col min="518" max="518" width="13.42578125" style="13" customWidth="1"/>
    <col min="519" max="768" width="9" style="13"/>
    <col min="769" max="769" width="6.7109375" style="13" bestFit="1" customWidth="1"/>
    <col min="770" max="770" width="41.28515625" style="13" customWidth="1"/>
    <col min="771" max="771" width="6" style="13" bestFit="1" customWidth="1"/>
    <col min="772" max="772" width="3.7109375" style="13" customWidth="1"/>
    <col min="773" max="773" width="15.28515625" style="13" customWidth="1"/>
    <col min="774" max="774" width="13.42578125" style="13" customWidth="1"/>
    <col min="775" max="1024" width="9" style="13"/>
    <col min="1025" max="1025" width="6.7109375" style="13" bestFit="1" customWidth="1"/>
    <col min="1026" max="1026" width="41.28515625" style="13" customWidth="1"/>
    <col min="1027" max="1027" width="6" style="13" bestFit="1" customWidth="1"/>
    <col min="1028" max="1028" width="3.7109375" style="13" customWidth="1"/>
    <col min="1029" max="1029" width="15.28515625" style="13" customWidth="1"/>
    <col min="1030" max="1030" width="13.42578125" style="13" customWidth="1"/>
    <col min="1031" max="1280" width="9" style="13"/>
    <col min="1281" max="1281" width="6.7109375" style="13" bestFit="1" customWidth="1"/>
    <col min="1282" max="1282" width="41.28515625" style="13" customWidth="1"/>
    <col min="1283" max="1283" width="6" style="13" bestFit="1" customWidth="1"/>
    <col min="1284" max="1284" width="3.7109375" style="13" customWidth="1"/>
    <col min="1285" max="1285" width="15.28515625" style="13" customWidth="1"/>
    <col min="1286" max="1286" width="13.42578125" style="13" customWidth="1"/>
    <col min="1287" max="1536" width="9" style="13"/>
    <col min="1537" max="1537" width="6.7109375" style="13" bestFit="1" customWidth="1"/>
    <col min="1538" max="1538" width="41.28515625" style="13" customWidth="1"/>
    <col min="1539" max="1539" width="6" style="13" bestFit="1" customWidth="1"/>
    <col min="1540" max="1540" width="3.7109375" style="13" customWidth="1"/>
    <col min="1541" max="1541" width="15.28515625" style="13" customWidth="1"/>
    <col min="1542" max="1542" width="13.42578125" style="13" customWidth="1"/>
    <col min="1543" max="1792" width="9" style="13"/>
    <col min="1793" max="1793" width="6.7109375" style="13" bestFit="1" customWidth="1"/>
    <col min="1794" max="1794" width="41.28515625" style="13" customWidth="1"/>
    <col min="1795" max="1795" width="6" style="13" bestFit="1" customWidth="1"/>
    <col min="1796" max="1796" width="3.7109375" style="13" customWidth="1"/>
    <col min="1797" max="1797" width="15.28515625" style="13" customWidth="1"/>
    <col min="1798" max="1798" width="13.42578125" style="13" customWidth="1"/>
    <col min="1799" max="2048" width="9" style="13"/>
    <col min="2049" max="2049" width="6.7109375" style="13" bestFit="1" customWidth="1"/>
    <col min="2050" max="2050" width="41.28515625" style="13" customWidth="1"/>
    <col min="2051" max="2051" width="6" style="13" bestFit="1" customWidth="1"/>
    <col min="2052" max="2052" width="3.7109375" style="13" customWidth="1"/>
    <col min="2053" max="2053" width="15.28515625" style="13" customWidth="1"/>
    <col min="2054" max="2054" width="13.42578125" style="13" customWidth="1"/>
    <col min="2055" max="2304" width="9" style="13"/>
    <col min="2305" max="2305" width="6.7109375" style="13" bestFit="1" customWidth="1"/>
    <col min="2306" max="2306" width="41.28515625" style="13" customWidth="1"/>
    <col min="2307" max="2307" width="6" style="13" bestFit="1" customWidth="1"/>
    <col min="2308" max="2308" width="3.7109375" style="13" customWidth="1"/>
    <col min="2309" max="2309" width="15.28515625" style="13" customWidth="1"/>
    <col min="2310" max="2310" width="13.42578125" style="13" customWidth="1"/>
    <col min="2311" max="2560" width="9" style="13"/>
    <col min="2561" max="2561" width="6.7109375" style="13" bestFit="1" customWidth="1"/>
    <col min="2562" max="2562" width="41.28515625" style="13" customWidth="1"/>
    <col min="2563" max="2563" width="6" style="13" bestFit="1" customWidth="1"/>
    <col min="2564" max="2564" width="3.7109375" style="13" customWidth="1"/>
    <col min="2565" max="2565" width="15.28515625" style="13" customWidth="1"/>
    <col min="2566" max="2566" width="13.42578125" style="13" customWidth="1"/>
    <col min="2567" max="2816" width="9" style="13"/>
    <col min="2817" max="2817" width="6.7109375" style="13" bestFit="1" customWidth="1"/>
    <col min="2818" max="2818" width="41.28515625" style="13" customWidth="1"/>
    <col min="2819" max="2819" width="6" style="13" bestFit="1" customWidth="1"/>
    <col min="2820" max="2820" width="3.7109375" style="13" customWidth="1"/>
    <col min="2821" max="2821" width="15.28515625" style="13" customWidth="1"/>
    <col min="2822" max="2822" width="13.42578125" style="13" customWidth="1"/>
    <col min="2823" max="3072" width="9" style="13"/>
    <col min="3073" max="3073" width="6.7109375" style="13" bestFit="1" customWidth="1"/>
    <col min="3074" max="3074" width="41.28515625" style="13" customWidth="1"/>
    <col min="3075" max="3075" width="6" style="13" bestFit="1" customWidth="1"/>
    <col min="3076" max="3076" width="3.7109375" style="13" customWidth="1"/>
    <col min="3077" max="3077" width="15.28515625" style="13" customWidth="1"/>
    <col min="3078" max="3078" width="13.42578125" style="13" customWidth="1"/>
    <col min="3079" max="3328" width="9" style="13"/>
    <col min="3329" max="3329" width="6.7109375" style="13" bestFit="1" customWidth="1"/>
    <col min="3330" max="3330" width="41.28515625" style="13" customWidth="1"/>
    <col min="3331" max="3331" width="6" style="13" bestFit="1" customWidth="1"/>
    <col min="3332" max="3332" width="3.7109375" style="13" customWidth="1"/>
    <col min="3333" max="3333" width="15.28515625" style="13" customWidth="1"/>
    <col min="3334" max="3334" width="13.42578125" style="13" customWidth="1"/>
    <col min="3335" max="3584" width="9" style="13"/>
    <col min="3585" max="3585" width="6.7109375" style="13" bestFit="1" customWidth="1"/>
    <col min="3586" max="3586" width="41.28515625" style="13" customWidth="1"/>
    <col min="3587" max="3587" width="6" style="13" bestFit="1" customWidth="1"/>
    <col min="3588" max="3588" width="3.7109375" style="13" customWidth="1"/>
    <col min="3589" max="3589" width="15.28515625" style="13" customWidth="1"/>
    <col min="3590" max="3590" width="13.42578125" style="13" customWidth="1"/>
    <col min="3591" max="3840" width="9" style="13"/>
    <col min="3841" max="3841" width="6.7109375" style="13" bestFit="1" customWidth="1"/>
    <col min="3842" max="3842" width="41.28515625" style="13" customWidth="1"/>
    <col min="3843" max="3843" width="6" style="13" bestFit="1" customWidth="1"/>
    <col min="3844" max="3844" width="3.7109375" style="13" customWidth="1"/>
    <col min="3845" max="3845" width="15.28515625" style="13" customWidth="1"/>
    <col min="3846" max="3846" width="13.42578125" style="13" customWidth="1"/>
    <col min="3847" max="4096" width="9" style="13"/>
    <col min="4097" max="4097" width="6.7109375" style="13" bestFit="1" customWidth="1"/>
    <col min="4098" max="4098" width="41.28515625" style="13" customWidth="1"/>
    <col min="4099" max="4099" width="6" style="13" bestFit="1" customWidth="1"/>
    <col min="4100" max="4100" width="3.7109375" style="13" customWidth="1"/>
    <col min="4101" max="4101" width="15.28515625" style="13" customWidth="1"/>
    <col min="4102" max="4102" width="13.42578125" style="13" customWidth="1"/>
    <col min="4103" max="4352" width="9" style="13"/>
    <col min="4353" max="4353" width="6.7109375" style="13" bestFit="1" customWidth="1"/>
    <col min="4354" max="4354" width="41.28515625" style="13" customWidth="1"/>
    <col min="4355" max="4355" width="6" style="13" bestFit="1" customWidth="1"/>
    <col min="4356" max="4356" width="3.7109375" style="13" customWidth="1"/>
    <col min="4357" max="4357" width="15.28515625" style="13" customWidth="1"/>
    <col min="4358" max="4358" width="13.42578125" style="13" customWidth="1"/>
    <col min="4359" max="4608" width="9" style="13"/>
    <col min="4609" max="4609" width="6.7109375" style="13" bestFit="1" customWidth="1"/>
    <col min="4610" max="4610" width="41.28515625" style="13" customWidth="1"/>
    <col min="4611" max="4611" width="6" style="13" bestFit="1" customWidth="1"/>
    <col min="4612" max="4612" width="3.7109375" style="13" customWidth="1"/>
    <col min="4613" max="4613" width="15.28515625" style="13" customWidth="1"/>
    <col min="4614" max="4614" width="13.42578125" style="13" customWidth="1"/>
    <col min="4615" max="4864" width="9" style="13"/>
    <col min="4865" max="4865" width="6.7109375" style="13" bestFit="1" customWidth="1"/>
    <col min="4866" max="4866" width="41.28515625" style="13" customWidth="1"/>
    <col min="4867" max="4867" width="6" style="13" bestFit="1" customWidth="1"/>
    <col min="4868" max="4868" width="3.7109375" style="13" customWidth="1"/>
    <col min="4869" max="4869" width="15.28515625" style="13" customWidth="1"/>
    <col min="4870" max="4870" width="13.42578125" style="13" customWidth="1"/>
    <col min="4871" max="5120" width="9" style="13"/>
    <col min="5121" max="5121" width="6.7109375" style="13" bestFit="1" customWidth="1"/>
    <col min="5122" max="5122" width="41.28515625" style="13" customWidth="1"/>
    <col min="5123" max="5123" width="6" style="13" bestFit="1" customWidth="1"/>
    <col min="5124" max="5124" width="3.7109375" style="13" customWidth="1"/>
    <col min="5125" max="5125" width="15.28515625" style="13" customWidth="1"/>
    <col min="5126" max="5126" width="13.42578125" style="13" customWidth="1"/>
    <col min="5127" max="5376" width="9" style="13"/>
    <col min="5377" max="5377" width="6.7109375" style="13" bestFit="1" customWidth="1"/>
    <col min="5378" max="5378" width="41.28515625" style="13" customWidth="1"/>
    <col min="5379" max="5379" width="6" style="13" bestFit="1" customWidth="1"/>
    <col min="5380" max="5380" width="3.7109375" style="13" customWidth="1"/>
    <col min="5381" max="5381" width="15.28515625" style="13" customWidth="1"/>
    <col min="5382" max="5382" width="13.42578125" style="13" customWidth="1"/>
    <col min="5383" max="5632" width="9" style="13"/>
    <col min="5633" max="5633" width="6.7109375" style="13" bestFit="1" customWidth="1"/>
    <col min="5634" max="5634" width="41.28515625" style="13" customWidth="1"/>
    <col min="5635" max="5635" width="6" style="13" bestFit="1" customWidth="1"/>
    <col min="5636" max="5636" width="3.7109375" style="13" customWidth="1"/>
    <col min="5637" max="5637" width="15.28515625" style="13" customWidth="1"/>
    <col min="5638" max="5638" width="13.42578125" style="13" customWidth="1"/>
    <col min="5639" max="5888" width="9" style="13"/>
    <col min="5889" max="5889" width="6.7109375" style="13" bestFit="1" customWidth="1"/>
    <col min="5890" max="5890" width="41.28515625" style="13" customWidth="1"/>
    <col min="5891" max="5891" width="6" style="13" bestFit="1" customWidth="1"/>
    <col min="5892" max="5892" width="3.7109375" style="13" customWidth="1"/>
    <col min="5893" max="5893" width="15.28515625" style="13" customWidth="1"/>
    <col min="5894" max="5894" width="13.42578125" style="13" customWidth="1"/>
    <col min="5895" max="6144" width="9" style="13"/>
    <col min="6145" max="6145" width="6.7109375" style="13" bestFit="1" customWidth="1"/>
    <col min="6146" max="6146" width="41.28515625" style="13" customWidth="1"/>
    <col min="6147" max="6147" width="6" style="13" bestFit="1" customWidth="1"/>
    <col min="6148" max="6148" width="3.7109375" style="13" customWidth="1"/>
    <col min="6149" max="6149" width="15.28515625" style="13" customWidth="1"/>
    <col min="6150" max="6150" width="13.42578125" style="13" customWidth="1"/>
    <col min="6151" max="6400" width="9" style="13"/>
    <col min="6401" max="6401" width="6.7109375" style="13" bestFit="1" customWidth="1"/>
    <col min="6402" max="6402" width="41.28515625" style="13" customWidth="1"/>
    <col min="6403" max="6403" width="6" style="13" bestFit="1" customWidth="1"/>
    <col min="6404" max="6404" width="3.7109375" style="13" customWidth="1"/>
    <col min="6405" max="6405" width="15.28515625" style="13" customWidth="1"/>
    <col min="6406" max="6406" width="13.42578125" style="13" customWidth="1"/>
    <col min="6407" max="6656" width="9" style="13"/>
    <col min="6657" max="6657" width="6.7109375" style="13" bestFit="1" customWidth="1"/>
    <col min="6658" max="6658" width="41.28515625" style="13" customWidth="1"/>
    <col min="6659" max="6659" width="6" style="13" bestFit="1" customWidth="1"/>
    <col min="6660" max="6660" width="3.7109375" style="13" customWidth="1"/>
    <col min="6661" max="6661" width="15.28515625" style="13" customWidth="1"/>
    <col min="6662" max="6662" width="13.42578125" style="13" customWidth="1"/>
    <col min="6663" max="6912" width="9" style="13"/>
    <col min="6913" max="6913" width="6.7109375" style="13" bestFit="1" customWidth="1"/>
    <col min="6914" max="6914" width="41.28515625" style="13" customWidth="1"/>
    <col min="6915" max="6915" width="6" style="13" bestFit="1" customWidth="1"/>
    <col min="6916" max="6916" width="3.7109375" style="13" customWidth="1"/>
    <col min="6917" max="6917" width="15.28515625" style="13" customWidth="1"/>
    <col min="6918" max="6918" width="13.42578125" style="13" customWidth="1"/>
    <col min="6919" max="7168" width="9" style="13"/>
    <col min="7169" max="7169" width="6.7109375" style="13" bestFit="1" customWidth="1"/>
    <col min="7170" max="7170" width="41.28515625" style="13" customWidth="1"/>
    <col min="7171" max="7171" width="6" style="13" bestFit="1" customWidth="1"/>
    <col min="7172" max="7172" width="3.7109375" style="13" customWidth="1"/>
    <col min="7173" max="7173" width="15.28515625" style="13" customWidth="1"/>
    <col min="7174" max="7174" width="13.42578125" style="13" customWidth="1"/>
    <col min="7175" max="7424" width="9" style="13"/>
    <col min="7425" max="7425" width="6.7109375" style="13" bestFit="1" customWidth="1"/>
    <col min="7426" max="7426" width="41.28515625" style="13" customWidth="1"/>
    <col min="7427" max="7427" width="6" style="13" bestFit="1" customWidth="1"/>
    <col min="7428" max="7428" width="3.7109375" style="13" customWidth="1"/>
    <col min="7429" max="7429" width="15.28515625" style="13" customWidth="1"/>
    <col min="7430" max="7430" width="13.42578125" style="13" customWidth="1"/>
    <col min="7431" max="7680" width="9" style="13"/>
    <col min="7681" max="7681" width="6.7109375" style="13" bestFit="1" customWidth="1"/>
    <col min="7682" max="7682" width="41.28515625" style="13" customWidth="1"/>
    <col min="7683" max="7683" width="6" style="13" bestFit="1" customWidth="1"/>
    <col min="7684" max="7684" width="3.7109375" style="13" customWidth="1"/>
    <col min="7685" max="7685" width="15.28515625" style="13" customWidth="1"/>
    <col min="7686" max="7686" width="13.42578125" style="13" customWidth="1"/>
    <col min="7687" max="7936" width="9" style="13"/>
    <col min="7937" max="7937" width="6.7109375" style="13" bestFit="1" customWidth="1"/>
    <col min="7938" max="7938" width="41.28515625" style="13" customWidth="1"/>
    <col min="7939" max="7939" width="6" style="13" bestFit="1" customWidth="1"/>
    <col min="7940" max="7940" width="3.7109375" style="13" customWidth="1"/>
    <col min="7941" max="7941" width="15.28515625" style="13" customWidth="1"/>
    <col min="7942" max="7942" width="13.42578125" style="13" customWidth="1"/>
    <col min="7943" max="8192" width="9" style="13"/>
    <col min="8193" max="8193" width="6.7109375" style="13" bestFit="1" customWidth="1"/>
    <col min="8194" max="8194" width="41.28515625" style="13" customWidth="1"/>
    <col min="8195" max="8195" width="6" style="13" bestFit="1" customWidth="1"/>
    <col min="8196" max="8196" width="3.7109375" style="13" customWidth="1"/>
    <col min="8197" max="8197" width="15.28515625" style="13" customWidth="1"/>
    <col min="8198" max="8198" width="13.42578125" style="13" customWidth="1"/>
    <col min="8199" max="8448" width="9" style="13"/>
    <col min="8449" max="8449" width="6.7109375" style="13" bestFit="1" customWidth="1"/>
    <col min="8450" max="8450" width="41.28515625" style="13" customWidth="1"/>
    <col min="8451" max="8451" width="6" style="13" bestFit="1" customWidth="1"/>
    <col min="8452" max="8452" width="3.7109375" style="13" customWidth="1"/>
    <col min="8453" max="8453" width="15.28515625" style="13" customWidth="1"/>
    <col min="8454" max="8454" width="13.42578125" style="13" customWidth="1"/>
    <col min="8455" max="8704" width="9" style="13"/>
    <col min="8705" max="8705" width="6.7109375" style="13" bestFit="1" customWidth="1"/>
    <col min="8706" max="8706" width="41.28515625" style="13" customWidth="1"/>
    <col min="8707" max="8707" width="6" style="13" bestFit="1" customWidth="1"/>
    <col min="8708" max="8708" width="3.7109375" style="13" customWidth="1"/>
    <col min="8709" max="8709" width="15.28515625" style="13" customWidth="1"/>
    <col min="8710" max="8710" width="13.42578125" style="13" customWidth="1"/>
    <col min="8711" max="8960" width="9" style="13"/>
    <col min="8961" max="8961" width="6.7109375" style="13" bestFit="1" customWidth="1"/>
    <col min="8962" max="8962" width="41.28515625" style="13" customWidth="1"/>
    <col min="8963" max="8963" width="6" style="13" bestFit="1" customWidth="1"/>
    <col min="8964" max="8964" width="3.7109375" style="13" customWidth="1"/>
    <col min="8965" max="8965" width="15.28515625" style="13" customWidth="1"/>
    <col min="8966" max="8966" width="13.42578125" style="13" customWidth="1"/>
    <col min="8967" max="9216" width="9" style="13"/>
    <col min="9217" max="9217" width="6.7109375" style="13" bestFit="1" customWidth="1"/>
    <col min="9218" max="9218" width="41.28515625" style="13" customWidth="1"/>
    <col min="9219" max="9219" width="6" style="13" bestFit="1" customWidth="1"/>
    <col min="9220" max="9220" width="3.7109375" style="13" customWidth="1"/>
    <col min="9221" max="9221" width="15.28515625" style="13" customWidth="1"/>
    <col min="9222" max="9222" width="13.42578125" style="13" customWidth="1"/>
    <col min="9223" max="9472" width="9" style="13"/>
    <col min="9473" max="9473" width="6.7109375" style="13" bestFit="1" customWidth="1"/>
    <col min="9474" max="9474" width="41.28515625" style="13" customWidth="1"/>
    <col min="9475" max="9475" width="6" style="13" bestFit="1" customWidth="1"/>
    <col min="9476" max="9476" width="3.7109375" style="13" customWidth="1"/>
    <col min="9477" max="9477" width="15.28515625" style="13" customWidth="1"/>
    <col min="9478" max="9478" width="13.42578125" style="13" customWidth="1"/>
    <col min="9479" max="9728" width="9" style="13"/>
    <col min="9729" max="9729" width="6.7109375" style="13" bestFit="1" customWidth="1"/>
    <col min="9730" max="9730" width="41.28515625" style="13" customWidth="1"/>
    <col min="9731" max="9731" width="6" style="13" bestFit="1" customWidth="1"/>
    <col min="9732" max="9732" width="3.7109375" style="13" customWidth="1"/>
    <col min="9733" max="9733" width="15.28515625" style="13" customWidth="1"/>
    <col min="9734" max="9734" width="13.42578125" style="13" customWidth="1"/>
    <col min="9735" max="9984" width="9" style="13"/>
    <col min="9985" max="9985" width="6.7109375" style="13" bestFit="1" customWidth="1"/>
    <col min="9986" max="9986" width="41.28515625" style="13" customWidth="1"/>
    <col min="9987" max="9987" width="6" style="13" bestFit="1" customWidth="1"/>
    <col min="9988" max="9988" width="3.7109375" style="13" customWidth="1"/>
    <col min="9989" max="9989" width="15.28515625" style="13" customWidth="1"/>
    <col min="9990" max="9990" width="13.42578125" style="13" customWidth="1"/>
    <col min="9991" max="10240" width="9" style="13"/>
    <col min="10241" max="10241" width="6.7109375" style="13" bestFit="1" customWidth="1"/>
    <col min="10242" max="10242" width="41.28515625" style="13" customWidth="1"/>
    <col min="10243" max="10243" width="6" style="13" bestFit="1" customWidth="1"/>
    <col min="10244" max="10244" width="3.7109375" style="13" customWidth="1"/>
    <col min="10245" max="10245" width="15.28515625" style="13" customWidth="1"/>
    <col min="10246" max="10246" width="13.42578125" style="13" customWidth="1"/>
    <col min="10247" max="10496" width="9" style="13"/>
    <col min="10497" max="10497" width="6.7109375" style="13" bestFit="1" customWidth="1"/>
    <col min="10498" max="10498" width="41.28515625" style="13" customWidth="1"/>
    <col min="10499" max="10499" width="6" style="13" bestFit="1" customWidth="1"/>
    <col min="10500" max="10500" width="3.7109375" style="13" customWidth="1"/>
    <col min="10501" max="10501" width="15.28515625" style="13" customWidth="1"/>
    <col min="10502" max="10502" width="13.42578125" style="13" customWidth="1"/>
    <col min="10503" max="10752" width="9" style="13"/>
    <col min="10753" max="10753" width="6.7109375" style="13" bestFit="1" customWidth="1"/>
    <col min="10754" max="10754" width="41.28515625" style="13" customWidth="1"/>
    <col min="10755" max="10755" width="6" style="13" bestFit="1" customWidth="1"/>
    <col min="10756" max="10756" width="3.7109375" style="13" customWidth="1"/>
    <col min="10757" max="10757" width="15.28515625" style="13" customWidth="1"/>
    <col min="10758" max="10758" width="13.42578125" style="13" customWidth="1"/>
    <col min="10759" max="11008" width="9" style="13"/>
    <col min="11009" max="11009" width="6.7109375" style="13" bestFit="1" customWidth="1"/>
    <col min="11010" max="11010" width="41.28515625" style="13" customWidth="1"/>
    <col min="11011" max="11011" width="6" style="13" bestFit="1" customWidth="1"/>
    <col min="11012" max="11012" width="3.7109375" style="13" customWidth="1"/>
    <col min="11013" max="11013" width="15.28515625" style="13" customWidth="1"/>
    <col min="11014" max="11014" width="13.42578125" style="13" customWidth="1"/>
    <col min="11015" max="11264" width="9" style="13"/>
    <col min="11265" max="11265" width="6.7109375" style="13" bestFit="1" customWidth="1"/>
    <col min="11266" max="11266" width="41.28515625" style="13" customWidth="1"/>
    <col min="11267" max="11267" width="6" style="13" bestFit="1" customWidth="1"/>
    <col min="11268" max="11268" width="3.7109375" style="13" customWidth="1"/>
    <col min="11269" max="11269" width="15.28515625" style="13" customWidth="1"/>
    <col min="11270" max="11270" width="13.42578125" style="13" customWidth="1"/>
    <col min="11271" max="11520" width="9" style="13"/>
    <col min="11521" max="11521" width="6.7109375" style="13" bestFit="1" customWidth="1"/>
    <col min="11522" max="11522" width="41.28515625" style="13" customWidth="1"/>
    <col min="11523" max="11523" width="6" style="13" bestFit="1" customWidth="1"/>
    <col min="11524" max="11524" width="3.7109375" style="13" customWidth="1"/>
    <col min="11525" max="11525" width="15.28515625" style="13" customWidth="1"/>
    <col min="11526" max="11526" width="13.42578125" style="13" customWidth="1"/>
    <col min="11527" max="11776" width="9" style="13"/>
    <col min="11777" max="11777" width="6.7109375" style="13" bestFit="1" customWidth="1"/>
    <col min="11778" max="11778" width="41.28515625" style="13" customWidth="1"/>
    <col min="11779" max="11779" width="6" style="13" bestFit="1" customWidth="1"/>
    <col min="11780" max="11780" width="3.7109375" style="13" customWidth="1"/>
    <col min="11781" max="11781" width="15.28515625" style="13" customWidth="1"/>
    <col min="11782" max="11782" width="13.42578125" style="13" customWidth="1"/>
    <col min="11783" max="12032" width="9" style="13"/>
    <col min="12033" max="12033" width="6.7109375" style="13" bestFit="1" customWidth="1"/>
    <col min="12034" max="12034" width="41.28515625" style="13" customWidth="1"/>
    <col min="12035" max="12035" width="6" style="13" bestFit="1" customWidth="1"/>
    <col min="12036" max="12036" width="3.7109375" style="13" customWidth="1"/>
    <col min="12037" max="12037" width="15.28515625" style="13" customWidth="1"/>
    <col min="12038" max="12038" width="13.42578125" style="13" customWidth="1"/>
    <col min="12039" max="12288" width="9" style="13"/>
    <col min="12289" max="12289" width="6.7109375" style="13" bestFit="1" customWidth="1"/>
    <col min="12290" max="12290" width="41.28515625" style="13" customWidth="1"/>
    <col min="12291" max="12291" width="6" style="13" bestFit="1" customWidth="1"/>
    <col min="12292" max="12292" width="3.7109375" style="13" customWidth="1"/>
    <col min="12293" max="12293" width="15.28515625" style="13" customWidth="1"/>
    <col min="12294" max="12294" width="13.42578125" style="13" customWidth="1"/>
    <col min="12295" max="12544" width="9" style="13"/>
    <col min="12545" max="12545" width="6.7109375" style="13" bestFit="1" customWidth="1"/>
    <col min="12546" max="12546" width="41.28515625" style="13" customWidth="1"/>
    <col min="12547" max="12547" width="6" style="13" bestFit="1" customWidth="1"/>
    <col min="12548" max="12548" width="3.7109375" style="13" customWidth="1"/>
    <col min="12549" max="12549" width="15.28515625" style="13" customWidth="1"/>
    <col min="12550" max="12550" width="13.42578125" style="13" customWidth="1"/>
    <col min="12551" max="12800" width="9" style="13"/>
    <col min="12801" max="12801" width="6.7109375" style="13" bestFit="1" customWidth="1"/>
    <col min="12802" max="12802" width="41.28515625" style="13" customWidth="1"/>
    <col min="12803" max="12803" width="6" style="13" bestFit="1" customWidth="1"/>
    <col min="12804" max="12804" width="3.7109375" style="13" customWidth="1"/>
    <col min="12805" max="12805" width="15.28515625" style="13" customWidth="1"/>
    <col min="12806" max="12806" width="13.42578125" style="13" customWidth="1"/>
    <col min="12807" max="13056" width="9" style="13"/>
    <col min="13057" max="13057" width="6.7109375" style="13" bestFit="1" customWidth="1"/>
    <col min="13058" max="13058" width="41.28515625" style="13" customWidth="1"/>
    <col min="13059" max="13059" width="6" style="13" bestFit="1" customWidth="1"/>
    <col min="13060" max="13060" width="3.7109375" style="13" customWidth="1"/>
    <col min="13061" max="13061" width="15.28515625" style="13" customWidth="1"/>
    <col min="13062" max="13062" width="13.42578125" style="13" customWidth="1"/>
    <col min="13063" max="13312" width="9" style="13"/>
    <col min="13313" max="13313" width="6.7109375" style="13" bestFit="1" customWidth="1"/>
    <col min="13314" max="13314" width="41.28515625" style="13" customWidth="1"/>
    <col min="13315" max="13315" width="6" style="13" bestFit="1" customWidth="1"/>
    <col min="13316" max="13316" width="3.7109375" style="13" customWidth="1"/>
    <col min="13317" max="13317" width="15.28515625" style="13" customWidth="1"/>
    <col min="13318" max="13318" width="13.42578125" style="13" customWidth="1"/>
    <col min="13319" max="13568" width="9" style="13"/>
    <col min="13569" max="13569" width="6.7109375" style="13" bestFit="1" customWidth="1"/>
    <col min="13570" max="13570" width="41.28515625" style="13" customWidth="1"/>
    <col min="13571" max="13571" width="6" style="13" bestFit="1" customWidth="1"/>
    <col min="13572" max="13572" width="3.7109375" style="13" customWidth="1"/>
    <col min="13573" max="13573" width="15.28515625" style="13" customWidth="1"/>
    <col min="13574" max="13574" width="13.42578125" style="13" customWidth="1"/>
    <col min="13575" max="13824" width="9" style="13"/>
    <col min="13825" max="13825" width="6.7109375" style="13" bestFit="1" customWidth="1"/>
    <col min="13826" max="13826" width="41.28515625" style="13" customWidth="1"/>
    <col min="13827" max="13827" width="6" style="13" bestFit="1" customWidth="1"/>
    <col min="13828" max="13828" width="3.7109375" style="13" customWidth="1"/>
    <col min="13829" max="13829" width="15.28515625" style="13" customWidth="1"/>
    <col min="13830" max="13830" width="13.42578125" style="13" customWidth="1"/>
    <col min="13831" max="14080" width="9" style="13"/>
    <col min="14081" max="14081" width="6.7109375" style="13" bestFit="1" customWidth="1"/>
    <col min="14082" max="14082" width="41.28515625" style="13" customWidth="1"/>
    <col min="14083" max="14083" width="6" style="13" bestFit="1" customWidth="1"/>
    <col min="14084" max="14084" width="3.7109375" style="13" customWidth="1"/>
    <col min="14085" max="14085" width="15.28515625" style="13" customWidth="1"/>
    <col min="14086" max="14086" width="13.42578125" style="13" customWidth="1"/>
    <col min="14087" max="14336" width="9" style="13"/>
    <col min="14337" max="14337" width="6.7109375" style="13" bestFit="1" customWidth="1"/>
    <col min="14338" max="14338" width="41.28515625" style="13" customWidth="1"/>
    <col min="14339" max="14339" width="6" style="13" bestFit="1" customWidth="1"/>
    <col min="14340" max="14340" width="3.7109375" style="13" customWidth="1"/>
    <col min="14341" max="14341" width="15.28515625" style="13" customWidth="1"/>
    <col min="14342" max="14342" width="13.42578125" style="13" customWidth="1"/>
    <col min="14343" max="14592" width="9" style="13"/>
    <col min="14593" max="14593" width="6.7109375" style="13" bestFit="1" customWidth="1"/>
    <col min="14594" max="14594" width="41.28515625" style="13" customWidth="1"/>
    <col min="14595" max="14595" width="6" style="13" bestFit="1" customWidth="1"/>
    <col min="14596" max="14596" width="3.7109375" style="13" customWidth="1"/>
    <col min="14597" max="14597" width="15.28515625" style="13" customWidth="1"/>
    <col min="14598" max="14598" width="13.42578125" style="13" customWidth="1"/>
    <col min="14599" max="14848" width="9" style="13"/>
    <col min="14849" max="14849" width="6.7109375" style="13" bestFit="1" customWidth="1"/>
    <col min="14850" max="14850" width="41.28515625" style="13" customWidth="1"/>
    <col min="14851" max="14851" width="6" style="13" bestFit="1" customWidth="1"/>
    <col min="14852" max="14852" width="3.7109375" style="13" customWidth="1"/>
    <col min="14853" max="14853" width="15.28515625" style="13" customWidth="1"/>
    <col min="14854" max="14854" width="13.42578125" style="13" customWidth="1"/>
    <col min="14855" max="15104" width="9" style="13"/>
    <col min="15105" max="15105" width="6.7109375" style="13" bestFit="1" customWidth="1"/>
    <col min="15106" max="15106" width="41.28515625" style="13" customWidth="1"/>
    <col min="15107" max="15107" width="6" style="13" bestFit="1" customWidth="1"/>
    <col min="15108" max="15108" width="3.7109375" style="13" customWidth="1"/>
    <col min="15109" max="15109" width="15.28515625" style="13" customWidth="1"/>
    <col min="15110" max="15110" width="13.42578125" style="13" customWidth="1"/>
    <col min="15111" max="15360" width="9" style="13"/>
    <col min="15361" max="15361" width="6.7109375" style="13" bestFit="1" customWidth="1"/>
    <col min="15362" max="15362" width="41.28515625" style="13" customWidth="1"/>
    <col min="15363" max="15363" width="6" style="13" bestFit="1" customWidth="1"/>
    <col min="15364" max="15364" width="3.7109375" style="13" customWidth="1"/>
    <col min="15365" max="15365" width="15.28515625" style="13" customWidth="1"/>
    <col min="15366" max="15366" width="13.42578125" style="13" customWidth="1"/>
    <col min="15367" max="15616" width="9" style="13"/>
    <col min="15617" max="15617" width="6.7109375" style="13" bestFit="1" customWidth="1"/>
    <col min="15618" max="15618" width="41.28515625" style="13" customWidth="1"/>
    <col min="15619" max="15619" width="6" style="13" bestFit="1" customWidth="1"/>
    <col min="15620" max="15620" width="3.7109375" style="13" customWidth="1"/>
    <col min="15621" max="15621" width="15.28515625" style="13" customWidth="1"/>
    <col min="15622" max="15622" width="13.42578125" style="13" customWidth="1"/>
    <col min="15623" max="15872" width="9" style="13"/>
    <col min="15873" max="15873" width="6.7109375" style="13" bestFit="1" customWidth="1"/>
    <col min="15874" max="15874" width="41.28515625" style="13" customWidth="1"/>
    <col min="15875" max="15875" width="6" style="13" bestFit="1" customWidth="1"/>
    <col min="15876" max="15876" width="3.7109375" style="13" customWidth="1"/>
    <col min="15877" max="15877" width="15.28515625" style="13" customWidth="1"/>
    <col min="15878" max="15878" width="13.42578125" style="13" customWidth="1"/>
    <col min="15879" max="16128" width="9" style="13"/>
    <col min="16129" max="16129" width="6.7109375" style="13" bestFit="1" customWidth="1"/>
    <col min="16130" max="16130" width="41.28515625" style="13" customWidth="1"/>
    <col min="16131" max="16131" width="6" style="13" bestFit="1" customWidth="1"/>
    <col min="16132" max="16132" width="3.7109375" style="13" customWidth="1"/>
    <col min="16133" max="16133" width="15.28515625" style="13" customWidth="1"/>
    <col min="16134" max="16134" width="13.42578125" style="13" customWidth="1"/>
    <col min="16135" max="16384" width="9" style="13"/>
  </cols>
  <sheetData>
    <row r="1" spans="1:7" x14ac:dyDescent="0.2">
      <c r="A1" s="31" t="s">
        <v>153</v>
      </c>
      <c r="B1" s="9" t="s">
        <v>8</v>
      </c>
      <c r="C1" s="204"/>
      <c r="D1" s="9"/>
      <c r="E1" s="11"/>
      <c r="F1" s="11"/>
    </row>
    <row r="2" spans="1:7" x14ac:dyDescent="0.2">
      <c r="A2" s="31" t="s">
        <v>154</v>
      </c>
      <c r="B2" s="9" t="s">
        <v>14</v>
      </c>
      <c r="C2" s="204"/>
      <c r="D2" s="9"/>
      <c r="E2" s="11"/>
      <c r="F2" s="11"/>
    </row>
    <row r="3" spans="1:7" x14ac:dyDescent="0.2">
      <c r="A3" s="31" t="s">
        <v>151</v>
      </c>
      <c r="B3" s="9" t="s">
        <v>170</v>
      </c>
      <c r="C3" s="204"/>
      <c r="D3" s="9"/>
      <c r="E3" s="11"/>
      <c r="F3" s="11"/>
    </row>
    <row r="4" spans="1:7" x14ac:dyDescent="0.2">
      <c r="A4" s="62"/>
      <c r="B4" s="9"/>
      <c r="C4" s="204"/>
      <c r="D4" s="9"/>
      <c r="E4" s="11"/>
      <c r="F4" s="11"/>
    </row>
    <row r="5" spans="1:7" s="38" customFormat="1" ht="76.5" x14ac:dyDescent="0.2">
      <c r="A5" s="199" t="s">
        <v>0</v>
      </c>
      <c r="B5" s="200" t="s">
        <v>13</v>
      </c>
      <c r="C5" s="201" t="s">
        <v>9</v>
      </c>
      <c r="D5" s="205" t="s">
        <v>10</v>
      </c>
      <c r="E5" s="202" t="s">
        <v>23</v>
      </c>
      <c r="F5" s="203" t="s">
        <v>24</v>
      </c>
    </row>
    <row r="6" spans="1:7" s="41" customFormat="1" x14ac:dyDescent="0.2">
      <c r="A6" s="151">
        <v>1</v>
      </c>
      <c r="B6" s="152"/>
      <c r="C6" s="153"/>
      <c r="D6" s="154"/>
      <c r="E6" s="155"/>
      <c r="F6" s="155"/>
    </row>
    <row r="7" spans="1:7" x14ac:dyDescent="0.2">
      <c r="A7" s="156"/>
      <c r="B7" s="157" t="s">
        <v>150</v>
      </c>
      <c r="C7" s="158">
        <v>7</v>
      </c>
      <c r="D7" s="159" t="s">
        <v>1</v>
      </c>
      <c r="E7" s="300"/>
      <c r="F7" s="160">
        <f>C7*E7</f>
        <v>0</v>
      </c>
      <c r="G7" s="14"/>
    </row>
    <row r="8" spans="1:7" x14ac:dyDescent="0.2">
      <c r="A8" s="161"/>
      <c r="B8" s="159"/>
      <c r="C8" s="206"/>
      <c r="D8" s="159"/>
      <c r="E8" s="163"/>
      <c r="F8" s="164"/>
      <c r="G8" s="14"/>
    </row>
    <row r="9" spans="1:7" x14ac:dyDescent="0.2">
      <c r="A9" s="65"/>
      <c r="B9" s="27" t="s">
        <v>78</v>
      </c>
      <c r="C9" s="207"/>
      <c r="D9" s="28"/>
      <c r="E9" s="29"/>
      <c r="F9" s="29">
        <f>SUM(F11:F63)</f>
        <v>0</v>
      </c>
      <c r="G9" s="14"/>
    </row>
    <row r="10" spans="1:7" x14ac:dyDescent="0.2">
      <c r="A10" s="165"/>
      <c r="B10" s="122"/>
      <c r="C10" s="208"/>
      <c r="D10" s="124"/>
      <c r="E10" s="125"/>
      <c r="F10" s="125"/>
    </row>
    <row r="11" spans="1:7" x14ac:dyDescent="0.2">
      <c r="A11" s="111">
        <f>COUNT(A6+1)</f>
        <v>1</v>
      </c>
      <c r="B11" s="42" t="s">
        <v>38</v>
      </c>
      <c r="C11" s="209"/>
      <c r="D11" s="39"/>
      <c r="E11" s="40"/>
      <c r="F11" s="40"/>
    </row>
    <row r="12" spans="1:7" ht="25.5" x14ac:dyDescent="0.2">
      <c r="A12" s="111"/>
      <c r="B12" s="210" t="s">
        <v>54</v>
      </c>
      <c r="C12" s="211"/>
      <c r="D12" s="127"/>
      <c r="E12" s="128"/>
      <c r="F12" s="128"/>
    </row>
    <row r="13" spans="1:7" ht="14.25" x14ac:dyDescent="0.2">
      <c r="A13" s="111"/>
      <c r="B13" s="99" t="s">
        <v>67</v>
      </c>
      <c r="C13" s="212">
        <v>120</v>
      </c>
      <c r="D13" s="127" t="s">
        <v>22</v>
      </c>
      <c r="E13" s="30"/>
      <c r="F13" s="112">
        <f>C13*E13</f>
        <v>0</v>
      </c>
    </row>
    <row r="14" spans="1:7" x14ac:dyDescent="0.2">
      <c r="A14" s="113"/>
      <c r="B14" s="129"/>
      <c r="C14" s="213"/>
      <c r="D14" s="130"/>
      <c r="E14" s="95"/>
      <c r="F14" s="95"/>
    </row>
    <row r="15" spans="1:7" x14ac:dyDescent="0.2">
      <c r="A15" s="114"/>
      <c r="B15" s="135"/>
      <c r="C15" s="214"/>
      <c r="D15" s="108"/>
      <c r="E15" s="132"/>
      <c r="F15" s="145"/>
    </row>
    <row r="16" spans="1:7" x14ac:dyDescent="0.2">
      <c r="A16" s="111">
        <f>COUNT($A$11:A14)+1</f>
        <v>2</v>
      </c>
      <c r="B16" s="42" t="s">
        <v>49</v>
      </c>
      <c r="C16" s="212"/>
      <c r="D16" s="127"/>
      <c r="E16" s="133"/>
      <c r="F16" s="128"/>
    </row>
    <row r="17" spans="1:6" ht="25.5" x14ac:dyDescent="0.2">
      <c r="A17" s="111"/>
      <c r="B17" s="109" t="s">
        <v>69</v>
      </c>
      <c r="C17" s="212"/>
      <c r="D17" s="127"/>
      <c r="E17" s="133"/>
      <c r="F17" s="128"/>
    </row>
    <row r="18" spans="1:6" x14ac:dyDescent="0.2">
      <c r="A18" s="111"/>
      <c r="B18" s="99" t="s">
        <v>171</v>
      </c>
      <c r="C18" s="212">
        <v>7</v>
      </c>
      <c r="D18" s="127" t="s">
        <v>1</v>
      </c>
      <c r="E18" s="30"/>
      <c r="F18" s="94">
        <f t="shared" ref="F18" si="0">C18*E18</f>
        <v>0</v>
      </c>
    </row>
    <row r="19" spans="1:6" x14ac:dyDescent="0.2">
      <c r="A19" s="113"/>
      <c r="B19" s="129"/>
      <c r="C19" s="213"/>
      <c r="D19" s="130"/>
      <c r="E19" s="95"/>
      <c r="F19" s="95"/>
    </row>
    <row r="20" spans="1:6" x14ac:dyDescent="0.2">
      <c r="A20" s="114"/>
      <c r="B20" s="131"/>
      <c r="C20" s="214"/>
      <c r="D20" s="108"/>
      <c r="E20" s="132"/>
      <c r="F20" s="87"/>
    </row>
    <row r="21" spans="1:6" x14ac:dyDescent="0.2">
      <c r="A21" s="111">
        <f>COUNT($A$11:A20)+1</f>
        <v>3</v>
      </c>
      <c r="B21" s="88" t="s">
        <v>27</v>
      </c>
      <c r="C21" s="212"/>
      <c r="D21" s="215"/>
      <c r="E21" s="94"/>
      <c r="F21" s="216"/>
    </row>
    <row r="22" spans="1:6" ht="38.25" x14ac:dyDescent="0.2">
      <c r="A22" s="111"/>
      <c r="B22" s="137" t="s">
        <v>53</v>
      </c>
      <c r="C22" s="212"/>
      <c r="D22" s="138"/>
      <c r="E22" s="112"/>
      <c r="F22" s="112"/>
    </row>
    <row r="23" spans="1:6" x14ac:dyDescent="0.2">
      <c r="A23" s="111"/>
      <c r="B23" s="89" t="s">
        <v>51</v>
      </c>
      <c r="C23" s="212">
        <v>7</v>
      </c>
      <c r="D23" s="138" t="s">
        <v>1</v>
      </c>
      <c r="E23" s="30"/>
      <c r="F23" s="94">
        <f>C23*E23</f>
        <v>0</v>
      </c>
    </row>
    <row r="24" spans="1:6" x14ac:dyDescent="0.2">
      <c r="A24" s="113"/>
      <c r="B24" s="90"/>
      <c r="C24" s="213"/>
      <c r="D24" s="139"/>
      <c r="E24" s="95"/>
      <c r="F24" s="95"/>
    </row>
    <row r="25" spans="1:6" x14ac:dyDescent="0.2">
      <c r="A25" s="114"/>
      <c r="B25" s="131"/>
      <c r="C25" s="214"/>
      <c r="D25" s="108"/>
      <c r="E25" s="132"/>
      <c r="F25" s="87"/>
    </row>
    <row r="26" spans="1:6" x14ac:dyDescent="0.2">
      <c r="A26" s="111">
        <f>COUNT($A$11:A25)+1</f>
        <v>4</v>
      </c>
      <c r="B26" s="42" t="s">
        <v>103</v>
      </c>
      <c r="C26" s="212"/>
      <c r="D26" s="127"/>
      <c r="E26" s="133"/>
      <c r="F26" s="94"/>
    </row>
    <row r="27" spans="1:6" x14ac:dyDescent="0.2">
      <c r="A27" s="120"/>
      <c r="B27" s="109" t="s">
        <v>104</v>
      </c>
      <c r="C27" s="212"/>
      <c r="D27" s="127"/>
      <c r="E27" s="133"/>
      <c r="F27" s="128"/>
    </row>
    <row r="28" spans="1:6" x14ac:dyDescent="0.2">
      <c r="A28" s="111"/>
      <c r="B28" s="99" t="s">
        <v>41</v>
      </c>
      <c r="C28" s="212">
        <v>2</v>
      </c>
      <c r="D28" s="127" t="s">
        <v>1</v>
      </c>
      <c r="E28" s="30"/>
      <c r="F28" s="94">
        <f>C28*E28</f>
        <v>0</v>
      </c>
    </row>
    <row r="29" spans="1:6" x14ac:dyDescent="0.2">
      <c r="A29" s="113"/>
      <c r="B29" s="129"/>
      <c r="C29" s="213"/>
      <c r="D29" s="130"/>
      <c r="E29" s="80"/>
      <c r="F29" s="95"/>
    </row>
    <row r="30" spans="1:6" x14ac:dyDescent="0.2">
      <c r="A30" s="114"/>
      <c r="B30" s="135"/>
      <c r="C30" s="214"/>
      <c r="D30" s="108"/>
      <c r="E30" s="132"/>
      <c r="F30" s="145"/>
    </row>
    <row r="31" spans="1:6" x14ac:dyDescent="0.2">
      <c r="A31" s="111">
        <f>COUNT($A$11:A30)+1</f>
        <v>5</v>
      </c>
      <c r="B31" s="42" t="s">
        <v>105</v>
      </c>
      <c r="C31" s="212"/>
      <c r="D31" s="127"/>
      <c r="E31" s="133"/>
      <c r="F31" s="128"/>
    </row>
    <row r="32" spans="1:6" x14ac:dyDescent="0.2">
      <c r="A32" s="111"/>
      <c r="B32" s="109" t="s">
        <v>106</v>
      </c>
      <c r="C32" s="212"/>
      <c r="D32" s="127"/>
      <c r="E32" s="133"/>
      <c r="F32" s="128"/>
    </row>
    <row r="33" spans="1:6" x14ac:dyDescent="0.2">
      <c r="A33" s="111"/>
      <c r="B33" s="99" t="s">
        <v>41</v>
      </c>
      <c r="C33" s="212">
        <v>9</v>
      </c>
      <c r="D33" s="127" t="s">
        <v>1</v>
      </c>
      <c r="E33" s="30"/>
      <c r="F33" s="94">
        <f>C33*E33</f>
        <v>0</v>
      </c>
    </row>
    <row r="34" spans="1:6" x14ac:dyDescent="0.2">
      <c r="A34" s="113"/>
      <c r="B34" s="129"/>
      <c r="C34" s="213"/>
      <c r="D34" s="130"/>
      <c r="E34" s="95"/>
      <c r="F34" s="95"/>
    </row>
    <row r="35" spans="1:6" x14ac:dyDescent="0.2">
      <c r="A35" s="114"/>
      <c r="B35" s="135" t="s">
        <v>20</v>
      </c>
      <c r="C35" s="214"/>
      <c r="D35" s="108"/>
      <c r="E35" s="132"/>
      <c r="F35" s="145"/>
    </row>
    <row r="36" spans="1:6" x14ac:dyDescent="0.2">
      <c r="A36" s="111">
        <f>COUNT($A$11:A35)+1</f>
        <v>6</v>
      </c>
      <c r="B36" s="42" t="s">
        <v>46</v>
      </c>
      <c r="C36" s="212"/>
      <c r="D36" s="127"/>
      <c r="E36" s="133"/>
      <c r="F36" s="128"/>
    </row>
    <row r="37" spans="1:6" ht="25.5" x14ac:dyDescent="0.2">
      <c r="A37" s="111"/>
      <c r="B37" s="109" t="s">
        <v>55</v>
      </c>
      <c r="C37" s="212"/>
      <c r="D37" s="127"/>
      <c r="E37" s="133"/>
      <c r="F37" s="128"/>
    </row>
    <row r="38" spans="1:6" x14ac:dyDescent="0.2">
      <c r="A38" s="111"/>
      <c r="B38" s="99" t="s">
        <v>77</v>
      </c>
      <c r="C38" s="212">
        <v>36</v>
      </c>
      <c r="D38" s="127" t="s">
        <v>1</v>
      </c>
      <c r="E38" s="30"/>
      <c r="F38" s="94">
        <f>C38*E38</f>
        <v>0</v>
      </c>
    </row>
    <row r="39" spans="1:6" x14ac:dyDescent="0.2">
      <c r="A39" s="113"/>
      <c r="B39" s="129"/>
      <c r="C39" s="213"/>
      <c r="D39" s="130"/>
      <c r="E39" s="95"/>
      <c r="F39" s="95"/>
    </row>
    <row r="40" spans="1:6" x14ac:dyDescent="0.2">
      <c r="A40" s="111"/>
      <c r="B40" s="99"/>
      <c r="C40" s="212"/>
      <c r="D40" s="127"/>
      <c r="E40" s="133"/>
      <c r="F40" s="94"/>
    </row>
    <row r="41" spans="1:6" x14ac:dyDescent="0.2">
      <c r="A41" s="111">
        <f>COUNT($A$11:A39)+1</f>
        <v>7</v>
      </c>
      <c r="B41" s="42" t="s">
        <v>52</v>
      </c>
      <c r="C41" s="212"/>
      <c r="D41" s="127"/>
      <c r="E41" s="133"/>
      <c r="F41" s="94"/>
    </row>
    <row r="42" spans="1:6" ht="158.25" customHeight="1" x14ac:dyDescent="0.2">
      <c r="A42" s="111"/>
      <c r="B42" s="217" t="s">
        <v>172</v>
      </c>
      <c r="C42" s="212"/>
      <c r="D42" s="127"/>
      <c r="E42" s="140"/>
      <c r="F42" s="140"/>
    </row>
    <row r="43" spans="1:6" x14ac:dyDescent="0.2">
      <c r="A43" s="111"/>
      <c r="B43" s="99" t="s">
        <v>71</v>
      </c>
      <c r="C43" s="212">
        <v>2</v>
      </c>
      <c r="D43" s="127" t="s">
        <v>1</v>
      </c>
      <c r="E43" s="30"/>
      <c r="F43" s="94">
        <f>C43*E43</f>
        <v>0</v>
      </c>
    </row>
    <row r="44" spans="1:6" x14ac:dyDescent="0.2">
      <c r="A44" s="113"/>
      <c r="B44" s="129"/>
      <c r="C44" s="213"/>
      <c r="D44" s="130"/>
      <c r="E44" s="95"/>
      <c r="F44" s="95"/>
    </row>
    <row r="45" spans="1:6" x14ac:dyDescent="0.2">
      <c r="A45" s="114"/>
      <c r="B45" s="131"/>
      <c r="C45" s="214"/>
      <c r="D45" s="108"/>
      <c r="E45" s="132"/>
      <c r="F45" s="87"/>
    </row>
    <row r="46" spans="1:6" x14ac:dyDescent="0.2">
      <c r="A46" s="111">
        <f>COUNT($A$11:A45)+1</f>
        <v>8</v>
      </c>
      <c r="B46" s="42" t="s">
        <v>97</v>
      </c>
      <c r="C46" s="212"/>
      <c r="D46" s="127"/>
      <c r="E46" s="133"/>
      <c r="F46" s="94"/>
    </row>
    <row r="47" spans="1:6" ht="153" x14ac:dyDescent="0.2">
      <c r="A47" s="111"/>
      <c r="B47" s="217" t="s">
        <v>173</v>
      </c>
      <c r="C47" s="212"/>
      <c r="D47" s="127"/>
      <c r="E47" s="140"/>
      <c r="F47" s="140"/>
    </row>
    <row r="48" spans="1:6" x14ac:dyDescent="0.2">
      <c r="A48" s="111"/>
      <c r="B48" s="99" t="s">
        <v>71</v>
      </c>
      <c r="C48" s="212">
        <v>5</v>
      </c>
      <c r="D48" s="127" t="s">
        <v>1</v>
      </c>
      <c r="E48" s="30"/>
      <c r="F48" s="94">
        <f>C48*E48</f>
        <v>0</v>
      </c>
    </row>
    <row r="49" spans="1:6" x14ac:dyDescent="0.2">
      <c r="A49" s="113"/>
      <c r="B49" s="129"/>
      <c r="C49" s="213"/>
      <c r="D49" s="130"/>
      <c r="E49" s="95"/>
      <c r="F49" s="95"/>
    </row>
    <row r="50" spans="1:6" x14ac:dyDescent="0.2">
      <c r="A50" s="114"/>
      <c r="B50" s="135"/>
      <c r="C50" s="214"/>
      <c r="D50" s="108"/>
      <c r="E50" s="87"/>
      <c r="F50" s="87"/>
    </row>
    <row r="51" spans="1:6" x14ac:dyDescent="0.2">
      <c r="A51" s="111">
        <f>COUNT($A$11:A50)+1</f>
        <v>9</v>
      </c>
      <c r="B51" s="42" t="s">
        <v>57</v>
      </c>
      <c r="C51" s="212"/>
      <c r="D51" s="127"/>
      <c r="E51" s="128"/>
      <c r="F51" s="128"/>
    </row>
    <row r="52" spans="1:6" ht="38.25" x14ac:dyDescent="0.2">
      <c r="A52" s="111"/>
      <c r="B52" s="217" t="s">
        <v>58</v>
      </c>
      <c r="C52" s="212"/>
      <c r="D52" s="127"/>
      <c r="E52" s="128"/>
      <c r="F52" s="128"/>
    </row>
    <row r="53" spans="1:6" ht="14.25" x14ac:dyDescent="0.2">
      <c r="A53" s="111"/>
      <c r="B53" s="141"/>
      <c r="C53" s="212">
        <v>120</v>
      </c>
      <c r="D53" s="127" t="s">
        <v>22</v>
      </c>
      <c r="E53" s="30"/>
      <c r="F53" s="94">
        <f>C53*E53</f>
        <v>0</v>
      </c>
    </row>
    <row r="54" spans="1:6" x14ac:dyDescent="0.2">
      <c r="A54" s="113"/>
      <c r="B54" s="144"/>
      <c r="C54" s="213"/>
      <c r="D54" s="130"/>
      <c r="E54" s="95"/>
      <c r="F54" s="95"/>
    </row>
    <row r="55" spans="1:6" x14ac:dyDescent="0.2">
      <c r="A55" s="114"/>
      <c r="B55" s="135"/>
      <c r="C55" s="218"/>
      <c r="D55" s="108"/>
      <c r="E55" s="145"/>
      <c r="F55" s="145"/>
    </row>
    <row r="56" spans="1:6" x14ac:dyDescent="0.2">
      <c r="A56" s="111">
        <f>COUNT($A$11:A55)+1</f>
        <v>10</v>
      </c>
      <c r="B56" s="42" t="s">
        <v>59</v>
      </c>
      <c r="C56" s="211"/>
      <c r="D56" s="127"/>
      <c r="E56" s="128"/>
      <c r="F56" s="128"/>
    </row>
    <row r="57" spans="1:6" ht="25.5" x14ac:dyDescent="0.2">
      <c r="A57" s="111"/>
      <c r="B57" s="217" t="s">
        <v>60</v>
      </c>
      <c r="C57" s="211"/>
      <c r="D57" s="127"/>
      <c r="E57" s="128"/>
      <c r="F57" s="128"/>
    </row>
    <row r="58" spans="1:6" x14ac:dyDescent="0.2">
      <c r="A58" s="111"/>
      <c r="B58" s="141"/>
      <c r="C58" s="219"/>
      <c r="D58" s="147">
        <v>0.03</v>
      </c>
      <c r="E58" s="128"/>
      <c r="F58" s="94">
        <f>D58*(SUM(F13:F53))</f>
        <v>0</v>
      </c>
    </row>
    <row r="59" spans="1:6" x14ac:dyDescent="0.2">
      <c r="A59" s="113"/>
      <c r="B59" s="144"/>
      <c r="C59" s="220"/>
      <c r="D59" s="149"/>
      <c r="E59" s="150"/>
      <c r="F59" s="95"/>
    </row>
    <row r="60" spans="1:6" x14ac:dyDescent="0.2">
      <c r="A60" s="114"/>
      <c r="B60" s="135"/>
      <c r="C60" s="218"/>
      <c r="D60" s="108"/>
      <c r="E60" s="145"/>
      <c r="F60" s="145"/>
    </row>
    <row r="61" spans="1:6" x14ac:dyDescent="0.2">
      <c r="A61" s="115">
        <f>COUNT($A$11:A60)+1</f>
        <v>11</v>
      </c>
      <c r="B61" s="42" t="s">
        <v>61</v>
      </c>
      <c r="C61" s="211"/>
      <c r="D61" s="127"/>
      <c r="E61" s="128"/>
      <c r="F61" s="128"/>
    </row>
    <row r="62" spans="1:6" ht="30.75" customHeight="1" x14ac:dyDescent="0.2">
      <c r="A62" s="111"/>
      <c r="B62" s="217" t="s">
        <v>12</v>
      </c>
      <c r="C62" s="211"/>
      <c r="D62" s="127"/>
      <c r="E62" s="128"/>
      <c r="F62" s="94"/>
    </row>
    <row r="63" spans="1:6" x14ac:dyDescent="0.2">
      <c r="A63" s="120"/>
      <c r="B63" s="141"/>
      <c r="C63" s="219"/>
      <c r="D63" s="147">
        <v>0.1</v>
      </c>
      <c r="E63" s="128"/>
      <c r="F63" s="94">
        <f>D63*(SUM(F13:F53))</f>
        <v>0</v>
      </c>
    </row>
    <row r="64" spans="1:6" ht="12" customHeight="1" x14ac:dyDescent="0.2">
      <c r="A64" s="121"/>
      <c r="B64" s="144"/>
      <c r="C64" s="221"/>
      <c r="D64" s="130"/>
      <c r="E64" s="150"/>
      <c r="F64" s="150"/>
    </row>
  </sheetData>
  <sheetProtection password="CF65" sheet="1" objects="1" scenarios="1" formatCells="0" formatColumns="0" formatRows="0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39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2"/>
  <sheetViews>
    <sheetView view="pageLayout" zoomScaleNormal="140" zoomScaleSheetLayoutView="100" workbookViewId="0">
      <selection activeCell="H9" sqref="H9"/>
    </sheetView>
  </sheetViews>
  <sheetFormatPr defaultRowHeight="12.75" x14ac:dyDescent="0.2"/>
  <cols>
    <col min="1" max="1" width="4.140625" style="234" customWidth="1"/>
    <col min="2" max="2" width="28.85546875" style="235" customWidth="1"/>
    <col min="3" max="3" width="6.7109375" style="235" customWidth="1"/>
    <col min="4" max="4" width="5.7109375" style="235" customWidth="1"/>
    <col min="5" max="5" width="7.7109375" style="235" customWidth="1"/>
    <col min="6" max="6" width="6.7109375" style="235" customWidth="1"/>
    <col min="7" max="7" width="4.140625" style="235" customWidth="1"/>
    <col min="8" max="8" width="19.42578125" style="235" customWidth="1"/>
    <col min="9" max="256" width="9.140625" style="235"/>
    <col min="257" max="257" width="4.140625" style="235" customWidth="1"/>
    <col min="258" max="258" width="28.85546875" style="235" customWidth="1"/>
    <col min="259" max="259" width="6.7109375" style="235" customWidth="1"/>
    <col min="260" max="260" width="5.7109375" style="235" customWidth="1"/>
    <col min="261" max="261" width="7.7109375" style="235" customWidth="1"/>
    <col min="262" max="262" width="6.7109375" style="235" customWidth="1"/>
    <col min="263" max="263" width="4.140625" style="235" customWidth="1"/>
    <col min="264" max="264" width="19.42578125" style="235" customWidth="1"/>
    <col min="265" max="512" width="9.140625" style="235"/>
    <col min="513" max="513" width="4.140625" style="235" customWidth="1"/>
    <col min="514" max="514" width="28.85546875" style="235" customWidth="1"/>
    <col min="515" max="515" width="6.7109375" style="235" customWidth="1"/>
    <col min="516" max="516" width="5.7109375" style="235" customWidth="1"/>
    <col min="517" max="517" width="7.7109375" style="235" customWidth="1"/>
    <col min="518" max="518" width="6.7109375" style="235" customWidth="1"/>
    <col min="519" max="519" width="4.140625" style="235" customWidth="1"/>
    <col min="520" max="520" width="19.42578125" style="235" customWidth="1"/>
    <col min="521" max="768" width="9.140625" style="235"/>
    <col min="769" max="769" width="4.140625" style="235" customWidth="1"/>
    <col min="770" max="770" width="28.85546875" style="235" customWidth="1"/>
    <col min="771" max="771" width="6.7109375" style="235" customWidth="1"/>
    <col min="772" max="772" width="5.7109375" style="235" customWidth="1"/>
    <col min="773" max="773" width="7.7109375" style="235" customWidth="1"/>
    <col min="774" max="774" width="6.7109375" style="235" customWidth="1"/>
    <col min="775" max="775" width="4.140625" style="235" customWidth="1"/>
    <col min="776" max="776" width="19.42578125" style="235" customWidth="1"/>
    <col min="777" max="1024" width="9.140625" style="235"/>
    <col min="1025" max="1025" width="4.140625" style="235" customWidth="1"/>
    <col min="1026" max="1026" width="28.85546875" style="235" customWidth="1"/>
    <col min="1027" max="1027" width="6.7109375" style="235" customWidth="1"/>
    <col min="1028" max="1028" width="5.7109375" style="235" customWidth="1"/>
    <col min="1029" max="1029" width="7.7109375" style="235" customWidth="1"/>
    <col min="1030" max="1030" width="6.7109375" style="235" customWidth="1"/>
    <col min="1031" max="1031" width="4.140625" style="235" customWidth="1"/>
    <col min="1032" max="1032" width="19.42578125" style="235" customWidth="1"/>
    <col min="1033" max="1280" width="9.140625" style="235"/>
    <col min="1281" max="1281" width="4.140625" style="235" customWidth="1"/>
    <col min="1282" max="1282" width="28.85546875" style="235" customWidth="1"/>
    <col min="1283" max="1283" width="6.7109375" style="235" customWidth="1"/>
    <col min="1284" max="1284" width="5.7109375" style="235" customWidth="1"/>
    <col min="1285" max="1285" width="7.7109375" style="235" customWidth="1"/>
    <col min="1286" max="1286" width="6.7109375" style="235" customWidth="1"/>
    <col min="1287" max="1287" width="4.140625" style="235" customWidth="1"/>
    <col min="1288" max="1288" width="19.42578125" style="235" customWidth="1"/>
    <col min="1289" max="1536" width="9.140625" style="235"/>
    <col min="1537" max="1537" width="4.140625" style="235" customWidth="1"/>
    <col min="1538" max="1538" width="28.85546875" style="235" customWidth="1"/>
    <col min="1539" max="1539" width="6.7109375" style="235" customWidth="1"/>
    <col min="1540" max="1540" width="5.7109375" style="235" customWidth="1"/>
    <col min="1541" max="1541" width="7.7109375" style="235" customWidth="1"/>
    <col min="1542" max="1542" width="6.7109375" style="235" customWidth="1"/>
    <col min="1543" max="1543" width="4.140625" style="235" customWidth="1"/>
    <col min="1544" max="1544" width="19.42578125" style="235" customWidth="1"/>
    <col min="1545" max="1792" width="9.140625" style="235"/>
    <col min="1793" max="1793" width="4.140625" style="235" customWidth="1"/>
    <col min="1794" max="1794" width="28.85546875" style="235" customWidth="1"/>
    <col min="1795" max="1795" width="6.7109375" style="235" customWidth="1"/>
    <col min="1796" max="1796" width="5.7109375" style="235" customWidth="1"/>
    <col min="1797" max="1797" width="7.7109375" style="235" customWidth="1"/>
    <col min="1798" max="1798" width="6.7109375" style="235" customWidth="1"/>
    <col min="1799" max="1799" width="4.140625" style="235" customWidth="1"/>
    <col min="1800" max="1800" width="19.42578125" style="235" customWidth="1"/>
    <col min="1801" max="2048" width="9.140625" style="235"/>
    <col min="2049" max="2049" width="4.140625" style="235" customWidth="1"/>
    <col min="2050" max="2050" width="28.85546875" style="235" customWidth="1"/>
    <col min="2051" max="2051" width="6.7109375" style="235" customWidth="1"/>
    <col min="2052" max="2052" width="5.7109375" style="235" customWidth="1"/>
    <col min="2053" max="2053" width="7.7109375" style="235" customWidth="1"/>
    <col min="2054" max="2054" width="6.7109375" style="235" customWidth="1"/>
    <col min="2055" max="2055" width="4.140625" style="235" customWidth="1"/>
    <col min="2056" max="2056" width="19.42578125" style="235" customWidth="1"/>
    <col min="2057" max="2304" width="9.140625" style="235"/>
    <col min="2305" max="2305" width="4.140625" style="235" customWidth="1"/>
    <col min="2306" max="2306" width="28.85546875" style="235" customWidth="1"/>
    <col min="2307" max="2307" width="6.7109375" style="235" customWidth="1"/>
    <col min="2308" max="2308" width="5.7109375" style="235" customWidth="1"/>
    <col min="2309" max="2309" width="7.7109375" style="235" customWidth="1"/>
    <col min="2310" max="2310" width="6.7109375" style="235" customWidth="1"/>
    <col min="2311" max="2311" width="4.140625" style="235" customWidth="1"/>
    <col min="2312" max="2312" width="19.42578125" style="235" customWidth="1"/>
    <col min="2313" max="2560" width="9.140625" style="235"/>
    <col min="2561" max="2561" width="4.140625" style="235" customWidth="1"/>
    <col min="2562" max="2562" width="28.85546875" style="235" customWidth="1"/>
    <col min="2563" max="2563" width="6.7109375" style="235" customWidth="1"/>
    <col min="2564" max="2564" width="5.7109375" style="235" customWidth="1"/>
    <col min="2565" max="2565" width="7.7109375" style="235" customWidth="1"/>
    <col min="2566" max="2566" width="6.7109375" style="235" customWidth="1"/>
    <col min="2567" max="2567" width="4.140625" style="235" customWidth="1"/>
    <col min="2568" max="2568" width="19.42578125" style="235" customWidth="1"/>
    <col min="2569" max="2816" width="9.140625" style="235"/>
    <col min="2817" max="2817" width="4.140625" style="235" customWidth="1"/>
    <col min="2818" max="2818" width="28.85546875" style="235" customWidth="1"/>
    <col min="2819" max="2819" width="6.7109375" style="235" customWidth="1"/>
    <col min="2820" max="2820" width="5.7109375" style="235" customWidth="1"/>
    <col min="2821" max="2821" width="7.7109375" style="235" customWidth="1"/>
    <col min="2822" max="2822" width="6.7109375" style="235" customWidth="1"/>
    <col min="2823" max="2823" width="4.140625" style="235" customWidth="1"/>
    <col min="2824" max="2824" width="19.42578125" style="235" customWidth="1"/>
    <col min="2825" max="3072" width="9.140625" style="235"/>
    <col min="3073" max="3073" width="4.140625" style="235" customWidth="1"/>
    <col min="3074" max="3074" width="28.85546875" style="235" customWidth="1"/>
    <col min="3075" max="3075" width="6.7109375" style="235" customWidth="1"/>
    <col min="3076" max="3076" width="5.7109375" style="235" customWidth="1"/>
    <col min="3077" max="3077" width="7.7109375" style="235" customWidth="1"/>
    <col min="3078" max="3078" width="6.7109375" style="235" customWidth="1"/>
    <col min="3079" max="3079" width="4.140625" style="235" customWidth="1"/>
    <col min="3080" max="3080" width="19.42578125" style="235" customWidth="1"/>
    <col min="3081" max="3328" width="9.140625" style="235"/>
    <col min="3329" max="3329" width="4.140625" style="235" customWidth="1"/>
    <col min="3330" max="3330" width="28.85546875" style="235" customWidth="1"/>
    <col min="3331" max="3331" width="6.7109375" style="235" customWidth="1"/>
    <col min="3332" max="3332" width="5.7109375" style="235" customWidth="1"/>
    <col min="3333" max="3333" width="7.7109375" style="235" customWidth="1"/>
    <col min="3334" max="3334" width="6.7109375" style="235" customWidth="1"/>
    <col min="3335" max="3335" width="4.140625" style="235" customWidth="1"/>
    <col min="3336" max="3336" width="19.42578125" style="235" customWidth="1"/>
    <col min="3337" max="3584" width="9.140625" style="235"/>
    <col min="3585" max="3585" width="4.140625" style="235" customWidth="1"/>
    <col min="3586" max="3586" width="28.85546875" style="235" customWidth="1"/>
    <col min="3587" max="3587" width="6.7109375" style="235" customWidth="1"/>
    <col min="3588" max="3588" width="5.7109375" style="235" customWidth="1"/>
    <col min="3589" max="3589" width="7.7109375" style="235" customWidth="1"/>
    <col min="3590" max="3590" width="6.7109375" style="235" customWidth="1"/>
    <col min="3591" max="3591" width="4.140625" style="235" customWidth="1"/>
    <col min="3592" max="3592" width="19.42578125" style="235" customWidth="1"/>
    <col min="3593" max="3840" width="9.140625" style="235"/>
    <col min="3841" max="3841" width="4.140625" style="235" customWidth="1"/>
    <col min="3842" max="3842" width="28.85546875" style="235" customWidth="1"/>
    <col min="3843" max="3843" width="6.7109375" style="235" customWidth="1"/>
    <col min="3844" max="3844" width="5.7109375" style="235" customWidth="1"/>
    <col min="3845" max="3845" width="7.7109375" style="235" customWidth="1"/>
    <col min="3846" max="3846" width="6.7109375" style="235" customWidth="1"/>
    <col min="3847" max="3847" width="4.140625" style="235" customWidth="1"/>
    <col min="3848" max="3848" width="19.42578125" style="235" customWidth="1"/>
    <col min="3849" max="4096" width="9.140625" style="235"/>
    <col min="4097" max="4097" width="4.140625" style="235" customWidth="1"/>
    <col min="4098" max="4098" width="28.85546875" style="235" customWidth="1"/>
    <col min="4099" max="4099" width="6.7109375" style="235" customWidth="1"/>
    <col min="4100" max="4100" width="5.7109375" style="235" customWidth="1"/>
    <col min="4101" max="4101" width="7.7109375" style="235" customWidth="1"/>
    <col min="4102" max="4102" width="6.7109375" style="235" customWidth="1"/>
    <col min="4103" max="4103" width="4.140625" style="235" customWidth="1"/>
    <col min="4104" max="4104" width="19.42578125" style="235" customWidth="1"/>
    <col min="4105" max="4352" width="9.140625" style="235"/>
    <col min="4353" max="4353" width="4.140625" style="235" customWidth="1"/>
    <col min="4354" max="4354" width="28.85546875" style="235" customWidth="1"/>
    <col min="4355" max="4355" width="6.7109375" style="235" customWidth="1"/>
    <col min="4356" max="4356" width="5.7109375" style="235" customWidth="1"/>
    <col min="4357" max="4357" width="7.7109375" style="235" customWidth="1"/>
    <col min="4358" max="4358" width="6.7109375" style="235" customWidth="1"/>
    <col min="4359" max="4359" width="4.140625" style="235" customWidth="1"/>
    <col min="4360" max="4360" width="19.42578125" style="235" customWidth="1"/>
    <col min="4361" max="4608" width="9.140625" style="235"/>
    <col min="4609" max="4609" width="4.140625" style="235" customWidth="1"/>
    <col min="4610" max="4610" width="28.85546875" style="235" customWidth="1"/>
    <col min="4611" max="4611" width="6.7109375" style="235" customWidth="1"/>
    <col min="4612" max="4612" width="5.7109375" style="235" customWidth="1"/>
    <col min="4613" max="4613" width="7.7109375" style="235" customWidth="1"/>
    <col min="4614" max="4614" width="6.7109375" style="235" customWidth="1"/>
    <col min="4615" max="4615" width="4.140625" style="235" customWidth="1"/>
    <col min="4616" max="4616" width="19.42578125" style="235" customWidth="1"/>
    <col min="4617" max="4864" width="9.140625" style="235"/>
    <col min="4865" max="4865" width="4.140625" style="235" customWidth="1"/>
    <col min="4866" max="4866" width="28.85546875" style="235" customWidth="1"/>
    <col min="4867" max="4867" width="6.7109375" style="235" customWidth="1"/>
    <col min="4868" max="4868" width="5.7109375" style="235" customWidth="1"/>
    <col min="4869" max="4869" width="7.7109375" style="235" customWidth="1"/>
    <col min="4870" max="4870" width="6.7109375" style="235" customWidth="1"/>
    <col min="4871" max="4871" width="4.140625" style="235" customWidth="1"/>
    <col min="4872" max="4872" width="19.42578125" style="235" customWidth="1"/>
    <col min="4873" max="5120" width="9.140625" style="235"/>
    <col min="5121" max="5121" width="4.140625" style="235" customWidth="1"/>
    <col min="5122" max="5122" width="28.85546875" style="235" customWidth="1"/>
    <col min="5123" max="5123" width="6.7109375" style="235" customWidth="1"/>
    <col min="5124" max="5124" width="5.7109375" style="235" customWidth="1"/>
    <col min="5125" max="5125" width="7.7109375" style="235" customWidth="1"/>
    <col min="5126" max="5126" width="6.7109375" style="235" customWidth="1"/>
    <col min="5127" max="5127" width="4.140625" style="235" customWidth="1"/>
    <col min="5128" max="5128" width="19.42578125" style="235" customWidth="1"/>
    <col min="5129" max="5376" width="9.140625" style="235"/>
    <col min="5377" max="5377" width="4.140625" style="235" customWidth="1"/>
    <col min="5378" max="5378" width="28.85546875" style="235" customWidth="1"/>
    <col min="5379" max="5379" width="6.7109375" style="235" customWidth="1"/>
    <col min="5380" max="5380" width="5.7109375" style="235" customWidth="1"/>
    <col min="5381" max="5381" width="7.7109375" style="235" customWidth="1"/>
    <col min="5382" max="5382" width="6.7109375" style="235" customWidth="1"/>
    <col min="5383" max="5383" width="4.140625" style="235" customWidth="1"/>
    <col min="5384" max="5384" width="19.42578125" style="235" customWidth="1"/>
    <col min="5385" max="5632" width="9.140625" style="235"/>
    <col min="5633" max="5633" width="4.140625" style="235" customWidth="1"/>
    <col min="5634" max="5634" width="28.85546875" style="235" customWidth="1"/>
    <col min="5635" max="5635" width="6.7109375" style="235" customWidth="1"/>
    <col min="5636" max="5636" width="5.7109375" style="235" customWidth="1"/>
    <col min="5637" max="5637" width="7.7109375" style="235" customWidth="1"/>
    <col min="5638" max="5638" width="6.7109375" style="235" customWidth="1"/>
    <col min="5639" max="5639" width="4.140625" style="235" customWidth="1"/>
    <col min="5640" max="5640" width="19.42578125" style="235" customWidth="1"/>
    <col min="5641" max="5888" width="9.140625" style="235"/>
    <col min="5889" max="5889" width="4.140625" style="235" customWidth="1"/>
    <col min="5890" max="5890" width="28.85546875" style="235" customWidth="1"/>
    <col min="5891" max="5891" width="6.7109375" style="235" customWidth="1"/>
    <col min="5892" max="5892" width="5.7109375" style="235" customWidth="1"/>
    <col min="5893" max="5893" width="7.7109375" style="235" customWidth="1"/>
    <col min="5894" max="5894" width="6.7109375" style="235" customWidth="1"/>
    <col min="5895" max="5895" width="4.140625" style="235" customWidth="1"/>
    <col min="5896" max="5896" width="19.42578125" style="235" customWidth="1"/>
    <col min="5897" max="6144" width="9.140625" style="235"/>
    <col min="6145" max="6145" width="4.140625" style="235" customWidth="1"/>
    <col min="6146" max="6146" width="28.85546875" style="235" customWidth="1"/>
    <col min="6147" max="6147" width="6.7109375" style="235" customWidth="1"/>
    <col min="6148" max="6148" width="5.7109375" style="235" customWidth="1"/>
    <col min="6149" max="6149" width="7.7109375" style="235" customWidth="1"/>
    <col min="6150" max="6150" width="6.7109375" style="235" customWidth="1"/>
    <col min="6151" max="6151" width="4.140625" style="235" customWidth="1"/>
    <col min="6152" max="6152" width="19.42578125" style="235" customWidth="1"/>
    <col min="6153" max="6400" width="9.140625" style="235"/>
    <col min="6401" max="6401" width="4.140625" style="235" customWidth="1"/>
    <col min="6402" max="6402" width="28.85546875" style="235" customWidth="1"/>
    <col min="6403" max="6403" width="6.7109375" style="235" customWidth="1"/>
    <col min="6404" max="6404" width="5.7109375" style="235" customWidth="1"/>
    <col min="6405" max="6405" width="7.7109375" style="235" customWidth="1"/>
    <col min="6406" max="6406" width="6.7109375" style="235" customWidth="1"/>
    <col min="6407" max="6407" width="4.140625" style="235" customWidth="1"/>
    <col min="6408" max="6408" width="19.42578125" style="235" customWidth="1"/>
    <col min="6409" max="6656" width="9.140625" style="235"/>
    <col min="6657" max="6657" width="4.140625" style="235" customWidth="1"/>
    <col min="6658" max="6658" width="28.85546875" style="235" customWidth="1"/>
    <col min="6659" max="6659" width="6.7109375" style="235" customWidth="1"/>
    <col min="6660" max="6660" width="5.7109375" style="235" customWidth="1"/>
    <col min="6661" max="6661" width="7.7109375" style="235" customWidth="1"/>
    <col min="6662" max="6662" width="6.7109375" style="235" customWidth="1"/>
    <col min="6663" max="6663" width="4.140625" style="235" customWidth="1"/>
    <col min="6664" max="6664" width="19.42578125" style="235" customWidth="1"/>
    <col min="6665" max="6912" width="9.140625" style="235"/>
    <col min="6913" max="6913" width="4.140625" style="235" customWidth="1"/>
    <col min="6914" max="6914" width="28.85546875" style="235" customWidth="1"/>
    <col min="6915" max="6915" width="6.7109375" style="235" customWidth="1"/>
    <col min="6916" max="6916" width="5.7109375" style="235" customWidth="1"/>
    <col min="6917" max="6917" width="7.7109375" style="235" customWidth="1"/>
    <col min="6918" max="6918" width="6.7109375" style="235" customWidth="1"/>
    <col min="6919" max="6919" width="4.140625" style="235" customWidth="1"/>
    <col min="6920" max="6920" width="19.42578125" style="235" customWidth="1"/>
    <col min="6921" max="7168" width="9.140625" style="235"/>
    <col min="7169" max="7169" width="4.140625" style="235" customWidth="1"/>
    <col min="7170" max="7170" width="28.85546875" style="235" customWidth="1"/>
    <col min="7171" max="7171" width="6.7109375" style="235" customWidth="1"/>
    <col min="7172" max="7172" width="5.7109375" style="235" customWidth="1"/>
    <col min="7173" max="7173" width="7.7109375" style="235" customWidth="1"/>
    <col min="7174" max="7174" width="6.7109375" style="235" customWidth="1"/>
    <col min="7175" max="7175" width="4.140625" style="235" customWidth="1"/>
    <col min="7176" max="7176" width="19.42578125" style="235" customWidth="1"/>
    <col min="7177" max="7424" width="9.140625" style="235"/>
    <col min="7425" max="7425" width="4.140625" style="235" customWidth="1"/>
    <col min="7426" max="7426" width="28.85546875" style="235" customWidth="1"/>
    <col min="7427" max="7427" width="6.7109375" style="235" customWidth="1"/>
    <col min="7428" max="7428" width="5.7109375" style="235" customWidth="1"/>
    <col min="7429" max="7429" width="7.7109375" style="235" customWidth="1"/>
    <col min="7430" max="7430" width="6.7109375" style="235" customWidth="1"/>
    <col min="7431" max="7431" width="4.140625" style="235" customWidth="1"/>
    <col min="7432" max="7432" width="19.42578125" style="235" customWidth="1"/>
    <col min="7433" max="7680" width="9.140625" style="235"/>
    <col min="7681" max="7681" width="4.140625" style="235" customWidth="1"/>
    <col min="7682" max="7682" width="28.85546875" style="235" customWidth="1"/>
    <col min="7683" max="7683" width="6.7109375" style="235" customWidth="1"/>
    <col min="7684" max="7684" width="5.7109375" style="235" customWidth="1"/>
    <col min="7685" max="7685" width="7.7109375" style="235" customWidth="1"/>
    <col min="7686" max="7686" width="6.7109375" style="235" customWidth="1"/>
    <col min="7687" max="7687" width="4.140625" style="235" customWidth="1"/>
    <col min="7688" max="7688" width="19.42578125" style="235" customWidth="1"/>
    <col min="7689" max="7936" width="9.140625" style="235"/>
    <col min="7937" max="7937" width="4.140625" style="235" customWidth="1"/>
    <col min="7938" max="7938" width="28.85546875" style="235" customWidth="1"/>
    <col min="7939" max="7939" width="6.7109375" style="235" customWidth="1"/>
    <col min="7940" max="7940" width="5.7109375" style="235" customWidth="1"/>
    <col min="7941" max="7941" width="7.7109375" style="235" customWidth="1"/>
    <col min="7942" max="7942" width="6.7109375" style="235" customWidth="1"/>
    <col min="7943" max="7943" width="4.140625" style="235" customWidth="1"/>
    <col min="7944" max="7944" width="19.42578125" style="235" customWidth="1"/>
    <col min="7945" max="8192" width="9.140625" style="235"/>
    <col min="8193" max="8193" width="4.140625" style="235" customWidth="1"/>
    <col min="8194" max="8194" width="28.85546875" style="235" customWidth="1"/>
    <col min="8195" max="8195" width="6.7109375" style="235" customWidth="1"/>
    <col min="8196" max="8196" width="5.7109375" style="235" customWidth="1"/>
    <col min="8197" max="8197" width="7.7109375" style="235" customWidth="1"/>
    <col min="8198" max="8198" width="6.7109375" style="235" customWidth="1"/>
    <col min="8199" max="8199" width="4.140625" style="235" customWidth="1"/>
    <col min="8200" max="8200" width="19.42578125" style="235" customWidth="1"/>
    <col min="8201" max="8448" width="9.140625" style="235"/>
    <col min="8449" max="8449" width="4.140625" style="235" customWidth="1"/>
    <col min="8450" max="8450" width="28.85546875" style="235" customWidth="1"/>
    <col min="8451" max="8451" width="6.7109375" style="235" customWidth="1"/>
    <col min="8452" max="8452" width="5.7109375" style="235" customWidth="1"/>
    <col min="8453" max="8453" width="7.7109375" style="235" customWidth="1"/>
    <col min="8454" max="8454" width="6.7109375" style="235" customWidth="1"/>
    <col min="8455" max="8455" width="4.140625" style="235" customWidth="1"/>
    <col min="8456" max="8456" width="19.42578125" style="235" customWidth="1"/>
    <col min="8457" max="8704" width="9.140625" style="235"/>
    <col min="8705" max="8705" width="4.140625" style="235" customWidth="1"/>
    <col min="8706" max="8706" width="28.85546875" style="235" customWidth="1"/>
    <col min="8707" max="8707" width="6.7109375" style="235" customWidth="1"/>
    <col min="8708" max="8708" width="5.7109375" style="235" customWidth="1"/>
    <col min="8709" max="8709" width="7.7109375" style="235" customWidth="1"/>
    <col min="8710" max="8710" width="6.7109375" style="235" customWidth="1"/>
    <col min="8711" max="8711" width="4.140625" style="235" customWidth="1"/>
    <col min="8712" max="8712" width="19.42578125" style="235" customWidth="1"/>
    <col min="8713" max="8960" width="9.140625" style="235"/>
    <col min="8961" max="8961" width="4.140625" style="235" customWidth="1"/>
    <col min="8962" max="8962" width="28.85546875" style="235" customWidth="1"/>
    <col min="8963" max="8963" width="6.7109375" style="235" customWidth="1"/>
    <col min="8964" max="8964" width="5.7109375" style="235" customWidth="1"/>
    <col min="8965" max="8965" width="7.7109375" style="235" customWidth="1"/>
    <col min="8966" max="8966" width="6.7109375" style="235" customWidth="1"/>
    <col min="8967" max="8967" width="4.140625" style="235" customWidth="1"/>
    <col min="8968" max="8968" width="19.42578125" style="235" customWidth="1"/>
    <col min="8969" max="9216" width="9.140625" style="235"/>
    <col min="9217" max="9217" width="4.140625" style="235" customWidth="1"/>
    <col min="9218" max="9218" width="28.85546875" style="235" customWidth="1"/>
    <col min="9219" max="9219" width="6.7109375" style="235" customWidth="1"/>
    <col min="9220" max="9220" width="5.7109375" style="235" customWidth="1"/>
    <col min="9221" max="9221" width="7.7109375" style="235" customWidth="1"/>
    <col min="9222" max="9222" width="6.7109375" style="235" customWidth="1"/>
    <col min="9223" max="9223" width="4.140625" style="235" customWidth="1"/>
    <col min="9224" max="9224" width="19.42578125" style="235" customWidth="1"/>
    <col min="9225" max="9472" width="9.140625" style="235"/>
    <col min="9473" max="9473" width="4.140625" style="235" customWidth="1"/>
    <col min="9474" max="9474" width="28.85546875" style="235" customWidth="1"/>
    <col min="9475" max="9475" width="6.7109375" style="235" customWidth="1"/>
    <col min="9476" max="9476" width="5.7109375" style="235" customWidth="1"/>
    <col min="9477" max="9477" width="7.7109375" style="235" customWidth="1"/>
    <col min="9478" max="9478" width="6.7109375" style="235" customWidth="1"/>
    <col min="9479" max="9479" width="4.140625" style="235" customWidth="1"/>
    <col min="9480" max="9480" width="19.42578125" style="235" customWidth="1"/>
    <col min="9481" max="9728" width="9.140625" style="235"/>
    <col min="9729" max="9729" width="4.140625" style="235" customWidth="1"/>
    <col min="9730" max="9730" width="28.85546875" style="235" customWidth="1"/>
    <col min="9731" max="9731" width="6.7109375" style="235" customWidth="1"/>
    <col min="9732" max="9732" width="5.7109375" style="235" customWidth="1"/>
    <col min="9733" max="9733" width="7.7109375" style="235" customWidth="1"/>
    <col min="9734" max="9734" width="6.7109375" style="235" customWidth="1"/>
    <col min="9735" max="9735" width="4.140625" style="235" customWidth="1"/>
    <col min="9736" max="9736" width="19.42578125" style="235" customWidth="1"/>
    <col min="9737" max="9984" width="9.140625" style="235"/>
    <col min="9985" max="9985" width="4.140625" style="235" customWidth="1"/>
    <col min="9986" max="9986" width="28.85546875" style="235" customWidth="1"/>
    <col min="9987" max="9987" width="6.7109375" style="235" customWidth="1"/>
    <col min="9988" max="9988" width="5.7109375" style="235" customWidth="1"/>
    <col min="9989" max="9989" width="7.7109375" style="235" customWidth="1"/>
    <col min="9990" max="9990" width="6.7109375" style="235" customWidth="1"/>
    <col min="9991" max="9991" width="4.140625" style="235" customWidth="1"/>
    <col min="9992" max="9992" width="19.42578125" style="235" customWidth="1"/>
    <col min="9993" max="10240" width="9.140625" style="235"/>
    <col min="10241" max="10241" width="4.140625" style="235" customWidth="1"/>
    <col min="10242" max="10242" width="28.85546875" style="235" customWidth="1"/>
    <col min="10243" max="10243" width="6.7109375" style="235" customWidth="1"/>
    <col min="10244" max="10244" width="5.7109375" style="235" customWidth="1"/>
    <col min="10245" max="10245" width="7.7109375" style="235" customWidth="1"/>
    <col min="10246" max="10246" width="6.7109375" style="235" customWidth="1"/>
    <col min="10247" max="10247" width="4.140625" style="235" customWidth="1"/>
    <col min="10248" max="10248" width="19.42578125" style="235" customWidth="1"/>
    <col min="10249" max="10496" width="9.140625" style="235"/>
    <col min="10497" max="10497" width="4.140625" style="235" customWidth="1"/>
    <col min="10498" max="10498" width="28.85546875" style="235" customWidth="1"/>
    <col min="10499" max="10499" width="6.7109375" style="235" customWidth="1"/>
    <col min="10500" max="10500" width="5.7109375" style="235" customWidth="1"/>
    <col min="10501" max="10501" width="7.7109375" style="235" customWidth="1"/>
    <col min="10502" max="10502" width="6.7109375" style="235" customWidth="1"/>
    <col min="10503" max="10503" width="4.140625" style="235" customWidth="1"/>
    <col min="10504" max="10504" width="19.42578125" style="235" customWidth="1"/>
    <col min="10505" max="10752" width="9.140625" style="235"/>
    <col min="10753" max="10753" width="4.140625" style="235" customWidth="1"/>
    <col min="10754" max="10754" width="28.85546875" style="235" customWidth="1"/>
    <col min="10755" max="10755" width="6.7109375" style="235" customWidth="1"/>
    <col min="10756" max="10756" width="5.7109375" style="235" customWidth="1"/>
    <col min="10757" max="10757" width="7.7109375" style="235" customWidth="1"/>
    <col min="10758" max="10758" width="6.7109375" style="235" customWidth="1"/>
    <col min="10759" max="10759" width="4.140625" style="235" customWidth="1"/>
    <col min="10760" max="10760" width="19.42578125" style="235" customWidth="1"/>
    <col min="10761" max="11008" width="9.140625" style="235"/>
    <col min="11009" max="11009" width="4.140625" style="235" customWidth="1"/>
    <col min="11010" max="11010" width="28.85546875" style="235" customWidth="1"/>
    <col min="11011" max="11011" width="6.7109375" style="235" customWidth="1"/>
    <col min="11012" max="11012" width="5.7109375" style="235" customWidth="1"/>
    <col min="11013" max="11013" width="7.7109375" style="235" customWidth="1"/>
    <col min="11014" max="11014" width="6.7109375" style="235" customWidth="1"/>
    <col min="11015" max="11015" width="4.140625" style="235" customWidth="1"/>
    <col min="11016" max="11016" width="19.42578125" style="235" customWidth="1"/>
    <col min="11017" max="11264" width="9.140625" style="235"/>
    <col min="11265" max="11265" width="4.140625" style="235" customWidth="1"/>
    <col min="11266" max="11266" width="28.85546875" style="235" customWidth="1"/>
    <col min="11267" max="11267" width="6.7109375" style="235" customWidth="1"/>
    <col min="11268" max="11268" width="5.7109375" style="235" customWidth="1"/>
    <col min="11269" max="11269" width="7.7109375" style="235" customWidth="1"/>
    <col min="11270" max="11270" width="6.7109375" style="235" customWidth="1"/>
    <col min="11271" max="11271" width="4.140625" style="235" customWidth="1"/>
    <col min="11272" max="11272" width="19.42578125" style="235" customWidth="1"/>
    <col min="11273" max="11520" width="9.140625" style="235"/>
    <col min="11521" max="11521" width="4.140625" style="235" customWidth="1"/>
    <col min="11522" max="11522" width="28.85546875" style="235" customWidth="1"/>
    <col min="11523" max="11523" width="6.7109375" style="235" customWidth="1"/>
    <col min="11524" max="11524" width="5.7109375" style="235" customWidth="1"/>
    <col min="11525" max="11525" width="7.7109375" style="235" customWidth="1"/>
    <col min="11526" max="11526" width="6.7109375" style="235" customWidth="1"/>
    <col min="11527" max="11527" width="4.140625" style="235" customWidth="1"/>
    <col min="11528" max="11528" width="19.42578125" style="235" customWidth="1"/>
    <col min="11529" max="11776" width="9.140625" style="235"/>
    <col min="11777" max="11777" width="4.140625" style="235" customWidth="1"/>
    <col min="11778" max="11778" width="28.85546875" style="235" customWidth="1"/>
    <col min="11779" max="11779" width="6.7109375" style="235" customWidth="1"/>
    <col min="11780" max="11780" width="5.7109375" style="235" customWidth="1"/>
    <col min="11781" max="11781" width="7.7109375" style="235" customWidth="1"/>
    <col min="11782" max="11782" width="6.7109375" style="235" customWidth="1"/>
    <col min="11783" max="11783" width="4.140625" style="235" customWidth="1"/>
    <col min="11784" max="11784" width="19.42578125" style="235" customWidth="1"/>
    <col min="11785" max="12032" width="9.140625" style="235"/>
    <col min="12033" max="12033" width="4.140625" style="235" customWidth="1"/>
    <col min="12034" max="12034" width="28.85546875" style="235" customWidth="1"/>
    <col min="12035" max="12035" width="6.7109375" style="235" customWidth="1"/>
    <col min="12036" max="12036" width="5.7109375" style="235" customWidth="1"/>
    <col min="12037" max="12037" width="7.7109375" style="235" customWidth="1"/>
    <col min="12038" max="12038" width="6.7109375" style="235" customWidth="1"/>
    <col min="12039" max="12039" width="4.140625" style="235" customWidth="1"/>
    <col min="12040" max="12040" width="19.42578125" style="235" customWidth="1"/>
    <col min="12041" max="12288" width="9.140625" style="235"/>
    <col min="12289" max="12289" width="4.140625" style="235" customWidth="1"/>
    <col min="12290" max="12290" width="28.85546875" style="235" customWidth="1"/>
    <col min="12291" max="12291" width="6.7109375" style="235" customWidth="1"/>
    <col min="12292" max="12292" width="5.7109375" style="235" customWidth="1"/>
    <col min="12293" max="12293" width="7.7109375" style="235" customWidth="1"/>
    <col min="12294" max="12294" width="6.7109375" style="235" customWidth="1"/>
    <col min="12295" max="12295" width="4.140625" style="235" customWidth="1"/>
    <col min="12296" max="12296" width="19.42578125" style="235" customWidth="1"/>
    <col min="12297" max="12544" width="9.140625" style="235"/>
    <col min="12545" max="12545" width="4.140625" style="235" customWidth="1"/>
    <col min="12546" max="12546" width="28.85546875" style="235" customWidth="1"/>
    <col min="12547" max="12547" width="6.7109375" style="235" customWidth="1"/>
    <col min="12548" max="12548" width="5.7109375" style="235" customWidth="1"/>
    <col min="12549" max="12549" width="7.7109375" style="235" customWidth="1"/>
    <col min="12550" max="12550" width="6.7109375" style="235" customWidth="1"/>
    <col min="12551" max="12551" width="4.140625" style="235" customWidth="1"/>
    <col min="12552" max="12552" width="19.42578125" style="235" customWidth="1"/>
    <col min="12553" max="12800" width="9.140625" style="235"/>
    <col min="12801" max="12801" width="4.140625" style="235" customWidth="1"/>
    <col min="12802" max="12802" width="28.85546875" style="235" customWidth="1"/>
    <col min="12803" max="12803" width="6.7109375" style="235" customWidth="1"/>
    <col min="12804" max="12804" width="5.7109375" style="235" customWidth="1"/>
    <col min="12805" max="12805" width="7.7109375" style="235" customWidth="1"/>
    <col min="12806" max="12806" width="6.7109375" style="235" customWidth="1"/>
    <col min="12807" max="12807" width="4.140625" style="235" customWidth="1"/>
    <col min="12808" max="12808" width="19.42578125" style="235" customWidth="1"/>
    <col min="12809" max="13056" width="9.140625" style="235"/>
    <col min="13057" max="13057" width="4.140625" style="235" customWidth="1"/>
    <col min="13058" max="13058" width="28.85546875" style="235" customWidth="1"/>
    <col min="13059" max="13059" width="6.7109375" style="235" customWidth="1"/>
    <col min="13060" max="13060" width="5.7109375" style="235" customWidth="1"/>
    <col min="13061" max="13061" width="7.7109375" style="235" customWidth="1"/>
    <col min="13062" max="13062" width="6.7109375" style="235" customWidth="1"/>
    <col min="13063" max="13063" width="4.140625" style="235" customWidth="1"/>
    <col min="13064" max="13064" width="19.42578125" style="235" customWidth="1"/>
    <col min="13065" max="13312" width="9.140625" style="235"/>
    <col min="13313" max="13313" width="4.140625" style="235" customWidth="1"/>
    <col min="13314" max="13314" width="28.85546875" style="235" customWidth="1"/>
    <col min="13315" max="13315" width="6.7109375" style="235" customWidth="1"/>
    <col min="13316" max="13316" width="5.7109375" style="235" customWidth="1"/>
    <col min="13317" max="13317" width="7.7109375" style="235" customWidth="1"/>
    <col min="13318" max="13318" width="6.7109375" style="235" customWidth="1"/>
    <col min="13319" max="13319" width="4.140625" style="235" customWidth="1"/>
    <col min="13320" max="13320" width="19.42578125" style="235" customWidth="1"/>
    <col min="13321" max="13568" width="9.140625" style="235"/>
    <col min="13569" max="13569" width="4.140625" style="235" customWidth="1"/>
    <col min="13570" max="13570" width="28.85546875" style="235" customWidth="1"/>
    <col min="13571" max="13571" width="6.7109375" style="235" customWidth="1"/>
    <col min="13572" max="13572" width="5.7109375" style="235" customWidth="1"/>
    <col min="13573" max="13573" width="7.7109375" style="235" customWidth="1"/>
    <col min="13574" max="13574" width="6.7109375" style="235" customWidth="1"/>
    <col min="13575" max="13575" width="4.140625" style="235" customWidth="1"/>
    <col min="13576" max="13576" width="19.42578125" style="235" customWidth="1"/>
    <col min="13577" max="13824" width="9.140625" style="235"/>
    <col min="13825" max="13825" width="4.140625" style="235" customWidth="1"/>
    <col min="13826" max="13826" width="28.85546875" style="235" customWidth="1"/>
    <col min="13827" max="13827" width="6.7109375" style="235" customWidth="1"/>
    <col min="13828" max="13828" width="5.7109375" style="235" customWidth="1"/>
    <col min="13829" max="13829" width="7.7109375" style="235" customWidth="1"/>
    <col min="13830" max="13830" width="6.7109375" style="235" customWidth="1"/>
    <col min="13831" max="13831" width="4.140625" style="235" customWidth="1"/>
    <col min="13832" max="13832" width="19.42578125" style="235" customWidth="1"/>
    <col min="13833" max="14080" width="9.140625" style="235"/>
    <col min="14081" max="14081" width="4.140625" style="235" customWidth="1"/>
    <col min="14082" max="14082" width="28.85546875" style="235" customWidth="1"/>
    <col min="14083" max="14083" width="6.7109375" style="235" customWidth="1"/>
    <col min="14084" max="14084" width="5.7109375" style="235" customWidth="1"/>
    <col min="14085" max="14085" width="7.7109375" style="235" customWidth="1"/>
    <col min="14086" max="14086" width="6.7109375" style="235" customWidth="1"/>
    <col min="14087" max="14087" width="4.140625" style="235" customWidth="1"/>
    <col min="14088" max="14088" width="19.42578125" style="235" customWidth="1"/>
    <col min="14089" max="14336" width="9.140625" style="235"/>
    <col min="14337" max="14337" width="4.140625" style="235" customWidth="1"/>
    <col min="14338" max="14338" width="28.85546875" style="235" customWidth="1"/>
    <col min="14339" max="14339" width="6.7109375" style="235" customWidth="1"/>
    <col min="14340" max="14340" width="5.7109375" style="235" customWidth="1"/>
    <col min="14341" max="14341" width="7.7109375" style="235" customWidth="1"/>
    <col min="14342" max="14342" width="6.7109375" style="235" customWidth="1"/>
    <col min="14343" max="14343" width="4.140625" style="235" customWidth="1"/>
    <col min="14344" max="14344" width="19.42578125" style="235" customWidth="1"/>
    <col min="14345" max="14592" width="9.140625" style="235"/>
    <col min="14593" max="14593" width="4.140625" style="235" customWidth="1"/>
    <col min="14594" max="14594" width="28.85546875" style="235" customWidth="1"/>
    <col min="14595" max="14595" width="6.7109375" style="235" customWidth="1"/>
    <col min="14596" max="14596" width="5.7109375" style="235" customWidth="1"/>
    <col min="14597" max="14597" width="7.7109375" style="235" customWidth="1"/>
    <col min="14598" max="14598" width="6.7109375" style="235" customWidth="1"/>
    <col min="14599" max="14599" width="4.140625" style="235" customWidth="1"/>
    <col min="14600" max="14600" width="19.42578125" style="235" customWidth="1"/>
    <col min="14601" max="14848" width="9.140625" style="235"/>
    <col min="14849" max="14849" width="4.140625" style="235" customWidth="1"/>
    <col min="14850" max="14850" width="28.85546875" style="235" customWidth="1"/>
    <col min="14851" max="14851" width="6.7109375" style="235" customWidth="1"/>
    <col min="14852" max="14852" width="5.7109375" style="235" customWidth="1"/>
    <col min="14853" max="14853" width="7.7109375" style="235" customWidth="1"/>
    <col min="14854" max="14854" width="6.7109375" style="235" customWidth="1"/>
    <col min="14855" max="14855" width="4.140625" style="235" customWidth="1"/>
    <col min="14856" max="14856" width="19.42578125" style="235" customWidth="1"/>
    <col min="14857" max="15104" width="9.140625" style="235"/>
    <col min="15105" max="15105" width="4.140625" style="235" customWidth="1"/>
    <col min="15106" max="15106" width="28.85546875" style="235" customWidth="1"/>
    <col min="15107" max="15107" width="6.7109375" style="235" customWidth="1"/>
    <col min="15108" max="15108" width="5.7109375" style="235" customWidth="1"/>
    <col min="15109" max="15109" width="7.7109375" style="235" customWidth="1"/>
    <col min="15110" max="15110" width="6.7109375" style="235" customWidth="1"/>
    <col min="15111" max="15111" width="4.140625" style="235" customWidth="1"/>
    <col min="15112" max="15112" width="19.42578125" style="235" customWidth="1"/>
    <col min="15113" max="15360" width="9.140625" style="235"/>
    <col min="15361" max="15361" width="4.140625" style="235" customWidth="1"/>
    <col min="15362" max="15362" width="28.85546875" style="235" customWidth="1"/>
    <col min="15363" max="15363" width="6.7109375" style="235" customWidth="1"/>
    <col min="15364" max="15364" width="5.7109375" style="235" customWidth="1"/>
    <col min="15365" max="15365" width="7.7109375" style="235" customWidth="1"/>
    <col min="15366" max="15366" width="6.7109375" style="235" customWidth="1"/>
    <col min="15367" max="15367" width="4.140625" style="235" customWidth="1"/>
    <col min="15368" max="15368" width="19.42578125" style="235" customWidth="1"/>
    <col min="15369" max="15616" width="9.140625" style="235"/>
    <col min="15617" max="15617" width="4.140625" style="235" customWidth="1"/>
    <col min="15618" max="15618" width="28.85546875" style="235" customWidth="1"/>
    <col min="15619" max="15619" width="6.7109375" style="235" customWidth="1"/>
    <col min="15620" max="15620" width="5.7109375" style="235" customWidth="1"/>
    <col min="15621" max="15621" width="7.7109375" style="235" customWidth="1"/>
    <col min="15622" max="15622" width="6.7109375" style="235" customWidth="1"/>
    <col min="15623" max="15623" width="4.140625" style="235" customWidth="1"/>
    <col min="15624" max="15624" width="19.42578125" style="235" customWidth="1"/>
    <col min="15625" max="15872" width="9.140625" style="235"/>
    <col min="15873" max="15873" width="4.140625" style="235" customWidth="1"/>
    <col min="15874" max="15874" width="28.85546875" style="235" customWidth="1"/>
    <col min="15875" max="15875" width="6.7109375" style="235" customWidth="1"/>
    <col min="15876" max="15876" width="5.7109375" style="235" customWidth="1"/>
    <col min="15877" max="15877" width="7.7109375" style="235" customWidth="1"/>
    <col min="15878" max="15878" width="6.7109375" style="235" customWidth="1"/>
    <col min="15879" max="15879" width="4.140625" style="235" customWidth="1"/>
    <col min="15880" max="15880" width="19.42578125" style="235" customWidth="1"/>
    <col min="15881" max="16128" width="9.140625" style="235"/>
    <col min="16129" max="16129" width="4.140625" style="235" customWidth="1"/>
    <col min="16130" max="16130" width="28.85546875" style="235" customWidth="1"/>
    <col min="16131" max="16131" width="6.7109375" style="235" customWidth="1"/>
    <col min="16132" max="16132" width="5.7109375" style="235" customWidth="1"/>
    <col min="16133" max="16133" width="7.7109375" style="235" customWidth="1"/>
    <col min="16134" max="16134" width="6.7109375" style="235" customWidth="1"/>
    <col min="16135" max="16135" width="4.140625" style="235" customWidth="1"/>
    <col min="16136" max="16136" width="19.42578125" style="235" customWidth="1"/>
    <col min="16137" max="16384" width="9.140625" style="235"/>
  </cols>
  <sheetData>
    <row r="1" spans="1:9" s="229" customFormat="1" ht="18" x14ac:dyDescent="0.25">
      <c r="A1" s="225"/>
      <c r="B1" s="226" t="s">
        <v>175</v>
      </c>
      <c r="C1" s="227"/>
      <c r="D1" s="227"/>
      <c r="E1" s="228"/>
      <c r="F1" s="228"/>
    </row>
    <row r="2" spans="1:9" s="229" customFormat="1" ht="18" x14ac:dyDescent="0.25">
      <c r="A2" s="225"/>
      <c r="B2" s="226" t="s">
        <v>176</v>
      </c>
      <c r="C2" s="227"/>
      <c r="D2" s="227"/>
      <c r="E2" s="228"/>
      <c r="F2" s="228"/>
    </row>
    <row r="3" spans="1:9" s="229" customFormat="1" ht="18" x14ac:dyDescent="0.25">
      <c r="A3" s="225"/>
      <c r="B3" s="226" t="s">
        <v>177</v>
      </c>
      <c r="C3" s="230"/>
      <c r="D3" s="231"/>
      <c r="E3" s="232"/>
      <c r="F3" s="232"/>
    </row>
    <row r="4" spans="1:9" s="229" customFormat="1" ht="18" x14ac:dyDescent="0.25">
      <c r="A4" s="225"/>
      <c r="B4" s="226"/>
      <c r="C4" s="230"/>
      <c r="D4" s="231"/>
      <c r="E4" s="232"/>
      <c r="F4" s="232"/>
    </row>
    <row r="5" spans="1:9" s="229" customFormat="1" ht="18" x14ac:dyDescent="0.25">
      <c r="A5" s="225"/>
      <c r="B5" s="226"/>
      <c r="C5" s="230"/>
      <c r="D5" s="231"/>
      <c r="E5" s="232"/>
      <c r="F5" s="232"/>
    </row>
    <row r="6" spans="1:9" s="233" customFormat="1" x14ac:dyDescent="0.2">
      <c r="A6" s="268"/>
      <c r="B6" s="311" t="s">
        <v>255</v>
      </c>
      <c r="C6" s="312"/>
      <c r="D6" s="312"/>
      <c r="E6" s="268"/>
      <c r="F6" s="268"/>
      <c r="G6" s="268"/>
      <c r="H6" s="313">
        <f>+zalog_SD!F53</f>
        <v>0</v>
      </c>
      <c r="I6" s="268"/>
    </row>
    <row r="7" spans="1:9" s="233" customFormat="1" ht="13.5" thickBot="1" x14ac:dyDescent="0.25">
      <c r="A7" s="268"/>
      <c r="B7" s="314"/>
      <c r="C7" s="314"/>
      <c r="D7" s="314"/>
      <c r="E7" s="314"/>
      <c r="F7" s="314"/>
      <c r="G7" s="314"/>
      <c r="H7" s="315"/>
      <c r="I7" s="268"/>
    </row>
    <row r="8" spans="1:9" s="233" customFormat="1" x14ac:dyDescent="0.2">
      <c r="A8" s="268"/>
      <c r="B8" s="268"/>
      <c r="C8" s="268"/>
      <c r="D8" s="268"/>
      <c r="E8" s="268"/>
      <c r="F8" s="268"/>
      <c r="G8" s="268"/>
      <c r="H8" s="316"/>
      <c r="I8" s="268"/>
    </row>
    <row r="9" spans="1:9" s="233" customFormat="1" ht="15.75" x14ac:dyDescent="0.25">
      <c r="A9" s="268"/>
      <c r="B9" s="317" t="s">
        <v>178</v>
      </c>
      <c r="C9" s="317"/>
      <c r="D9" s="317"/>
      <c r="E9" s="317"/>
      <c r="F9" s="317"/>
      <c r="G9" s="317"/>
      <c r="H9" s="318">
        <f>+SUM(H6:H6)</f>
        <v>0</v>
      </c>
      <c r="I9" s="268"/>
    </row>
    <row r="10" spans="1:9" s="233" customFormat="1" ht="15.75" x14ac:dyDescent="0.25">
      <c r="A10" s="268"/>
      <c r="B10" s="317"/>
      <c r="C10" s="317"/>
      <c r="D10" s="317"/>
      <c r="E10" s="317"/>
      <c r="F10" s="317"/>
      <c r="G10" s="317"/>
      <c r="H10" s="318"/>
      <c r="I10" s="268"/>
    </row>
    <row r="11" spans="1:9" s="233" customFormat="1" ht="15.75" x14ac:dyDescent="0.25">
      <c r="A11" s="268"/>
      <c r="B11" s="317"/>
      <c r="C11" s="317"/>
      <c r="D11" s="317"/>
      <c r="E11" s="317"/>
      <c r="F11" s="317"/>
      <c r="G11" s="317"/>
      <c r="H11" s="318"/>
      <c r="I11" s="268"/>
    </row>
    <row r="12" spans="1:9" s="233" customFormat="1" x14ac:dyDescent="0.2">
      <c r="A12" s="268"/>
      <c r="B12" s="268"/>
      <c r="C12" s="268"/>
      <c r="D12" s="268"/>
      <c r="E12" s="268"/>
      <c r="F12" s="268"/>
      <c r="G12" s="268"/>
      <c r="H12" s="316"/>
      <c r="I12" s="268"/>
    </row>
  </sheetData>
  <sheetProtection password="CF65" sheet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zoomScaleNormal="100" zoomScaleSheetLayoutView="100" workbookViewId="0">
      <selection activeCell="E44" sqref="E44"/>
    </sheetView>
  </sheetViews>
  <sheetFormatPr defaultRowHeight="12.75" x14ac:dyDescent="0.2"/>
  <cols>
    <col min="1" max="1" width="4.85546875" style="234" customWidth="1"/>
    <col min="2" max="2" width="28.85546875" style="235" customWidth="1"/>
    <col min="3" max="3" width="6.7109375" style="234" customWidth="1"/>
    <col min="4" max="4" width="5.7109375" style="235" customWidth="1"/>
    <col min="5" max="5" width="11" style="235" customWidth="1"/>
    <col min="6" max="6" width="19" style="235" customWidth="1"/>
    <col min="7" max="7" width="2.5703125" style="235" customWidth="1"/>
    <col min="8" max="8" width="13.5703125" style="235" customWidth="1"/>
    <col min="9" max="256" width="9.140625" style="235"/>
    <col min="257" max="257" width="4.85546875" style="235" customWidth="1"/>
    <col min="258" max="258" width="28.85546875" style="235" customWidth="1"/>
    <col min="259" max="259" width="6.7109375" style="235" customWidth="1"/>
    <col min="260" max="260" width="5.7109375" style="235" customWidth="1"/>
    <col min="261" max="261" width="11" style="235" customWidth="1"/>
    <col min="262" max="262" width="12.5703125" style="235" customWidth="1"/>
    <col min="263" max="263" width="4.140625" style="235" customWidth="1"/>
    <col min="264" max="264" width="13.5703125" style="235" customWidth="1"/>
    <col min="265" max="512" width="9.140625" style="235"/>
    <col min="513" max="513" width="4.85546875" style="235" customWidth="1"/>
    <col min="514" max="514" width="28.85546875" style="235" customWidth="1"/>
    <col min="515" max="515" width="6.7109375" style="235" customWidth="1"/>
    <col min="516" max="516" width="5.7109375" style="235" customWidth="1"/>
    <col min="517" max="517" width="11" style="235" customWidth="1"/>
    <col min="518" max="518" width="12.5703125" style="235" customWidth="1"/>
    <col min="519" max="519" width="4.140625" style="235" customWidth="1"/>
    <col min="520" max="520" width="13.5703125" style="235" customWidth="1"/>
    <col min="521" max="768" width="9.140625" style="235"/>
    <col min="769" max="769" width="4.85546875" style="235" customWidth="1"/>
    <col min="770" max="770" width="28.85546875" style="235" customWidth="1"/>
    <col min="771" max="771" width="6.7109375" style="235" customWidth="1"/>
    <col min="772" max="772" width="5.7109375" style="235" customWidth="1"/>
    <col min="773" max="773" width="11" style="235" customWidth="1"/>
    <col min="774" max="774" width="12.5703125" style="235" customWidth="1"/>
    <col min="775" max="775" width="4.140625" style="235" customWidth="1"/>
    <col min="776" max="776" width="13.5703125" style="235" customWidth="1"/>
    <col min="777" max="1024" width="9.140625" style="235"/>
    <col min="1025" max="1025" width="4.85546875" style="235" customWidth="1"/>
    <col min="1026" max="1026" width="28.85546875" style="235" customWidth="1"/>
    <col min="1027" max="1027" width="6.7109375" style="235" customWidth="1"/>
    <col min="1028" max="1028" width="5.7109375" style="235" customWidth="1"/>
    <col min="1029" max="1029" width="11" style="235" customWidth="1"/>
    <col min="1030" max="1030" width="12.5703125" style="235" customWidth="1"/>
    <col min="1031" max="1031" width="4.140625" style="235" customWidth="1"/>
    <col min="1032" max="1032" width="13.5703125" style="235" customWidth="1"/>
    <col min="1033" max="1280" width="9.140625" style="235"/>
    <col min="1281" max="1281" width="4.85546875" style="235" customWidth="1"/>
    <col min="1282" max="1282" width="28.85546875" style="235" customWidth="1"/>
    <col min="1283" max="1283" width="6.7109375" style="235" customWidth="1"/>
    <col min="1284" max="1284" width="5.7109375" style="235" customWidth="1"/>
    <col min="1285" max="1285" width="11" style="235" customWidth="1"/>
    <col min="1286" max="1286" width="12.5703125" style="235" customWidth="1"/>
    <col min="1287" max="1287" width="4.140625" style="235" customWidth="1"/>
    <col min="1288" max="1288" width="13.5703125" style="235" customWidth="1"/>
    <col min="1289" max="1536" width="9.140625" style="235"/>
    <col min="1537" max="1537" width="4.85546875" style="235" customWidth="1"/>
    <col min="1538" max="1538" width="28.85546875" style="235" customWidth="1"/>
    <col min="1539" max="1539" width="6.7109375" style="235" customWidth="1"/>
    <col min="1540" max="1540" width="5.7109375" style="235" customWidth="1"/>
    <col min="1541" max="1541" width="11" style="235" customWidth="1"/>
    <col min="1542" max="1542" width="12.5703125" style="235" customWidth="1"/>
    <col min="1543" max="1543" width="4.140625" style="235" customWidth="1"/>
    <col min="1544" max="1544" width="13.5703125" style="235" customWidth="1"/>
    <col min="1545" max="1792" width="9.140625" style="235"/>
    <col min="1793" max="1793" width="4.85546875" style="235" customWidth="1"/>
    <col min="1794" max="1794" width="28.85546875" style="235" customWidth="1"/>
    <col min="1795" max="1795" width="6.7109375" style="235" customWidth="1"/>
    <col min="1796" max="1796" width="5.7109375" style="235" customWidth="1"/>
    <col min="1797" max="1797" width="11" style="235" customWidth="1"/>
    <col min="1798" max="1798" width="12.5703125" style="235" customWidth="1"/>
    <col min="1799" max="1799" width="4.140625" style="235" customWidth="1"/>
    <col min="1800" max="1800" width="13.5703125" style="235" customWidth="1"/>
    <col min="1801" max="2048" width="9.140625" style="235"/>
    <col min="2049" max="2049" width="4.85546875" style="235" customWidth="1"/>
    <col min="2050" max="2050" width="28.85546875" style="235" customWidth="1"/>
    <col min="2051" max="2051" width="6.7109375" style="235" customWidth="1"/>
    <col min="2052" max="2052" width="5.7109375" style="235" customWidth="1"/>
    <col min="2053" max="2053" width="11" style="235" customWidth="1"/>
    <col min="2054" max="2054" width="12.5703125" style="235" customWidth="1"/>
    <col min="2055" max="2055" width="4.140625" style="235" customWidth="1"/>
    <col min="2056" max="2056" width="13.5703125" style="235" customWidth="1"/>
    <col min="2057" max="2304" width="9.140625" style="235"/>
    <col min="2305" max="2305" width="4.85546875" style="235" customWidth="1"/>
    <col min="2306" max="2306" width="28.85546875" style="235" customWidth="1"/>
    <col min="2307" max="2307" width="6.7109375" style="235" customWidth="1"/>
    <col min="2308" max="2308" width="5.7109375" style="235" customWidth="1"/>
    <col min="2309" max="2309" width="11" style="235" customWidth="1"/>
    <col min="2310" max="2310" width="12.5703125" style="235" customWidth="1"/>
    <col min="2311" max="2311" width="4.140625" style="235" customWidth="1"/>
    <col min="2312" max="2312" width="13.5703125" style="235" customWidth="1"/>
    <col min="2313" max="2560" width="9.140625" style="235"/>
    <col min="2561" max="2561" width="4.85546875" style="235" customWidth="1"/>
    <col min="2562" max="2562" width="28.85546875" style="235" customWidth="1"/>
    <col min="2563" max="2563" width="6.7109375" style="235" customWidth="1"/>
    <col min="2564" max="2564" width="5.7109375" style="235" customWidth="1"/>
    <col min="2565" max="2565" width="11" style="235" customWidth="1"/>
    <col min="2566" max="2566" width="12.5703125" style="235" customWidth="1"/>
    <col min="2567" max="2567" width="4.140625" style="235" customWidth="1"/>
    <col min="2568" max="2568" width="13.5703125" style="235" customWidth="1"/>
    <col min="2569" max="2816" width="9.140625" style="235"/>
    <col min="2817" max="2817" width="4.85546875" style="235" customWidth="1"/>
    <col min="2818" max="2818" width="28.85546875" style="235" customWidth="1"/>
    <col min="2819" max="2819" width="6.7109375" style="235" customWidth="1"/>
    <col min="2820" max="2820" width="5.7109375" style="235" customWidth="1"/>
    <col min="2821" max="2821" width="11" style="235" customWidth="1"/>
    <col min="2822" max="2822" width="12.5703125" style="235" customWidth="1"/>
    <col min="2823" max="2823" width="4.140625" style="235" customWidth="1"/>
    <col min="2824" max="2824" width="13.5703125" style="235" customWidth="1"/>
    <col min="2825" max="3072" width="9.140625" style="235"/>
    <col min="3073" max="3073" width="4.85546875" style="235" customWidth="1"/>
    <col min="3074" max="3074" width="28.85546875" style="235" customWidth="1"/>
    <col min="3075" max="3075" width="6.7109375" style="235" customWidth="1"/>
    <col min="3076" max="3076" width="5.7109375" style="235" customWidth="1"/>
    <col min="3077" max="3077" width="11" style="235" customWidth="1"/>
    <col min="3078" max="3078" width="12.5703125" style="235" customWidth="1"/>
    <col min="3079" max="3079" width="4.140625" style="235" customWidth="1"/>
    <col min="3080" max="3080" width="13.5703125" style="235" customWidth="1"/>
    <col min="3081" max="3328" width="9.140625" style="235"/>
    <col min="3329" max="3329" width="4.85546875" style="235" customWidth="1"/>
    <col min="3330" max="3330" width="28.85546875" style="235" customWidth="1"/>
    <col min="3331" max="3331" width="6.7109375" style="235" customWidth="1"/>
    <col min="3332" max="3332" width="5.7109375" style="235" customWidth="1"/>
    <col min="3333" max="3333" width="11" style="235" customWidth="1"/>
    <col min="3334" max="3334" width="12.5703125" style="235" customWidth="1"/>
    <col min="3335" max="3335" width="4.140625" style="235" customWidth="1"/>
    <col min="3336" max="3336" width="13.5703125" style="235" customWidth="1"/>
    <col min="3337" max="3584" width="9.140625" style="235"/>
    <col min="3585" max="3585" width="4.85546875" style="235" customWidth="1"/>
    <col min="3586" max="3586" width="28.85546875" style="235" customWidth="1"/>
    <col min="3587" max="3587" width="6.7109375" style="235" customWidth="1"/>
    <col min="3588" max="3588" width="5.7109375" style="235" customWidth="1"/>
    <col min="3589" max="3589" width="11" style="235" customWidth="1"/>
    <col min="3590" max="3590" width="12.5703125" style="235" customWidth="1"/>
    <col min="3591" max="3591" width="4.140625" style="235" customWidth="1"/>
    <col min="3592" max="3592" width="13.5703125" style="235" customWidth="1"/>
    <col min="3593" max="3840" width="9.140625" style="235"/>
    <col min="3841" max="3841" width="4.85546875" style="235" customWidth="1"/>
    <col min="3842" max="3842" width="28.85546875" style="235" customWidth="1"/>
    <col min="3843" max="3843" width="6.7109375" style="235" customWidth="1"/>
    <col min="3844" max="3844" width="5.7109375" style="235" customWidth="1"/>
    <col min="3845" max="3845" width="11" style="235" customWidth="1"/>
    <col min="3846" max="3846" width="12.5703125" style="235" customWidth="1"/>
    <col min="3847" max="3847" width="4.140625" style="235" customWidth="1"/>
    <col min="3848" max="3848" width="13.5703125" style="235" customWidth="1"/>
    <col min="3849" max="4096" width="9.140625" style="235"/>
    <col min="4097" max="4097" width="4.85546875" style="235" customWidth="1"/>
    <col min="4098" max="4098" width="28.85546875" style="235" customWidth="1"/>
    <col min="4099" max="4099" width="6.7109375" style="235" customWidth="1"/>
    <col min="4100" max="4100" width="5.7109375" style="235" customWidth="1"/>
    <col min="4101" max="4101" width="11" style="235" customWidth="1"/>
    <col min="4102" max="4102" width="12.5703125" style="235" customWidth="1"/>
    <col min="4103" max="4103" width="4.140625" style="235" customWidth="1"/>
    <col min="4104" max="4104" width="13.5703125" style="235" customWidth="1"/>
    <col min="4105" max="4352" width="9.140625" style="235"/>
    <col min="4353" max="4353" width="4.85546875" style="235" customWidth="1"/>
    <col min="4354" max="4354" width="28.85546875" style="235" customWidth="1"/>
    <col min="4355" max="4355" width="6.7109375" style="235" customWidth="1"/>
    <col min="4356" max="4356" width="5.7109375" style="235" customWidth="1"/>
    <col min="4357" max="4357" width="11" style="235" customWidth="1"/>
    <col min="4358" max="4358" width="12.5703125" style="235" customWidth="1"/>
    <col min="4359" max="4359" width="4.140625" style="235" customWidth="1"/>
    <col min="4360" max="4360" width="13.5703125" style="235" customWidth="1"/>
    <col min="4361" max="4608" width="9.140625" style="235"/>
    <col min="4609" max="4609" width="4.85546875" style="235" customWidth="1"/>
    <col min="4610" max="4610" width="28.85546875" style="235" customWidth="1"/>
    <col min="4611" max="4611" width="6.7109375" style="235" customWidth="1"/>
    <col min="4612" max="4612" width="5.7109375" style="235" customWidth="1"/>
    <col min="4613" max="4613" width="11" style="235" customWidth="1"/>
    <col min="4614" max="4614" width="12.5703125" style="235" customWidth="1"/>
    <col min="4615" max="4615" width="4.140625" style="235" customWidth="1"/>
    <col min="4616" max="4616" width="13.5703125" style="235" customWidth="1"/>
    <col min="4617" max="4864" width="9.140625" style="235"/>
    <col min="4865" max="4865" width="4.85546875" style="235" customWidth="1"/>
    <col min="4866" max="4866" width="28.85546875" style="235" customWidth="1"/>
    <col min="4867" max="4867" width="6.7109375" style="235" customWidth="1"/>
    <col min="4868" max="4868" width="5.7109375" style="235" customWidth="1"/>
    <col min="4869" max="4869" width="11" style="235" customWidth="1"/>
    <col min="4870" max="4870" width="12.5703125" style="235" customWidth="1"/>
    <col min="4871" max="4871" width="4.140625" style="235" customWidth="1"/>
    <col min="4872" max="4872" width="13.5703125" style="235" customWidth="1"/>
    <col min="4873" max="5120" width="9.140625" style="235"/>
    <col min="5121" max="5121" width="4.85546875" style="235" customWidth="1"/>
    <col min="5122" max="5122" width="28.85546875" style="235" customWidth="1"/>
    <col min="5123" max="5123" width="6.7109375" style="235" customWidth="1"/>
    <col min="5124" max="5124" width="5.7109375" style="235" customWidth="1"/>
    <col min="5125" max="5125" width="11" style="235" customWidth="1"/>
    <col min="5126" max="5126" width="12.5703125" style="235" customWidth="1"/>
    <col min="5127" max="5127" width="4.140625" style="235" customWidth="1"/>
    <col min="5128" max="5128" width="13.5703125" style="235" customWidth="1"/>
    <col min="5129" max="5376" width="9.140625" style="235"/>
    <col min="5377" max="5377" width="4.85546875" style="235" customWidth="1"/>
    <col min="5378" max="5378" width="28.85546875" style="235" customWidth="1"/>
    <col min="5379" max="5379" width="6.7109375" style="235" customWidth="1"/>
    <col min="5380" max="5380" width="5.7109375" style="235" customWidth="1"/>
    <col min="5381" max="5381" width="11" style="235" customWidth="1"/>
    <col min="5382" max="5382" width="12.5703125" style="235" customWidth="1"/>
    <col min="5383" max="5383" width="4.140625" style="235" customWidth="1"/>
    <col min="5384" max="5384" width="13.5703125" style="235" customWidth="1"/>
    <col min="5385" max="5632" width="9.140625" style="235"/>
    <col min="5633" max="5633" width="4.85546875" style="235" customWidth="1"/>
    <col min="5634" max="5634" width="28.85546875" style="235" customWidth="1"/>
    <col min="5635" max="5635" width="6.7109375" style="235" customWidth="1"/>
    <col min="5636" max="5636" width="5.7109375" style="235" customWidth="1"/>
    <col min="5637" max="5637" width="11" style="235" customWidth="1"/>
    <col min="5638" max="5638" width="12.5703125" style="235" customWidth="1"/>
    <col min="5639" max="5639" width="4.140625" style="235" customWidth="1"/>
    <col min="5640" max="5640" width="13.5703125" style="235" customWidth="1"/>
    <col min="5641" max="5888" width="9.140625" style="235"/>
    <col min="5889" max="5889" width="4.85546875" style="235" customWidth="1"/>
    <col min="5890" max="5890" width="28.85546875" style="235" customWidth="1"/>
    <col min="5891" max="5891" width="6.7109375" style="235" customWidth="1"/>
    <col min="5892" max="5892" width="5.7109375" style="235" customWidth="1"/>
    <col min="5893" max="5893" width="11" style="235" customWidth="1"/>
    <col min="5894" max="5894" width="12.5703125" style="235" customWidth="1"/>
    <col min="5895" max="5895" width="4.140625" style="235" customWidth="1"/>
    <col min="5896" max="5896" width="13.5703125" style="235" customWidth="1"/>
    <col min="5897" max="6144" width="9.140625" style="235"/>
    <col min="6145" max="6145" width="4.85546875" style="235" customWidth="1"/>
    <col min="6146" max="6146" width="28.85546875" style="235" customWidth="1"/>
    <col min="6147" max="6147" width="6.7109375" style="235" customWidth="1"/>
    <col min="6148" max="6148" width="5.7109375" style="235" customWidth="1"/>
    <col min="6149" max="6149" width="11" style="235" customWidth="1"/>
    <col min="6150" max="6150" width="12.5703125" style="235" customWidth="1"/>
    <col min="6151" max="6151" width="4.140625" style="235" customWidth="1"/>
    <col min="6152" max="6152" width="13.5703125" style="235" customWidth="1"/>
    <col min="6153" max="6400" width="9.140625" style="235"/>
    <col min="6401" max="6401" width="4.85546875" style="235" customWidth="1"/>
    <col min="6402" max="6402" width="28.85546875" style="235" customWidth="1"/>
    <col min="6403" max="6403" width="6.7109375" style="235" customWidth="1"/>
    <col min="6404" max="6404" width="5.7109375" style="235" customWidth="1"/>
    <col min="6405" max="6405" width="11" style="235" customWidth="1"/>
    <col min="6406" max="6406" width="12.5703125" style="235" customWidth="1"/>
    <col min="6407" max="6407" width="4.140625" style="235" customWidth="1"/>
    <col min="6408" max="6408" width="13.5703125" style="235" customWidth="1"/>
    <col min="6409" max="6656" width="9.140625" style="235"/>
    <col min="6657" max="6657" width="4.85546875" style="235" customWidth="1"/>
    <col min="6658" max="6658" width="28.85546875" style="235" customWidth="1"/>
    <col min="6659" max="6659" width="6.7109375" style="235" customWidth="1"/>
    <col min="6660" max="6660" width="5.7109375" style="235" customWidth="1"/>
    <col min="6661" max="6661" width="11" style="235" customWidth="1"/>
    <col min="6662" max="6662" width="12.5703125" style="235" customWidth="1"/>
    <col min="6663" max="6663" width="4.140625" style="235" customWidth="1"/>
    <col min="6664" max="6664" width="13.5703125" style="235" customWidth="1"/>
    <col min="6665" max="6912" width="9.140625" style="235"/>
    <col min="6913" max="6913" width="4.85546875" style="235" customWidth="1"/>
    <col min="6914" max="6914" width="28.85546875" style="235" customWidth="1"/>
    <col min="6915" max="6915" width="6.7109375" style="235" customWidth="1"/>
    <col min="6916" max="6916" width="5.7109375" style="235" customWidth="1"/>
    <col min="6917" max="6917" width="11" style="235" customWidth="1"/>
    <col min="6918" max="6918" width="12.5703125" style="235" customWidth="1"/>
    <col min="6919" max="6919" width="4.140625" style="235" customWidth="1"/>
    <col min="6920" max="6920" width="13.5703125" style="235" customWidth="1"/>
    <col min="6921" max="7168" width="9.140625" style="235"/>
    <col min="7169" max="7169" width="4.85546875" style="235" customWidth="1"/>
    <col min="7170" max="7170" width="28.85546875" style="235" customWidth="1"/>
    <col min="7171" max="7171" width="6.7109375" style="235" customWidth="1"/>
    <col min="7172" max="7172" width="5.7109375" style="235" customWidth="1"/>
    <col min="7173" max="7173" width="11" style="235" customWidth="1"/>
    <col min="7174" max="7174" width="12.5703125" style="235" customWidth="1"/>
    <col min="7175" max="7175" width="4.140625" style="235" customWidth="1"/>
    <col min="7176" max="7176" width="13.5703125" style="235" customWidth="1"/>
    <col min="7177" max="7424" width="9.140625" style="235"/>
    <col min="7425" max="7425" width="4.85546875" style="235" customWidth="1"/>
    <col min="7426" max="7426" width="28.85546875" style="235" customWidth="1"/>
    <col min="7427" max="7427" width="6.7109375" style="235" customWidth="1"/>
    <col min="7428" max="7428" width="5.7109375" style="235" customWidth="1"/>
    <col min="7429" max="7429" width="11" style="235" customWidth="1"/>
    <col min="7430" max="7430" width="12.5703125" style="235" customWidth="1"/>
    <col min="7431" max="7431" width="4.140625" style="235" customWidth="1"/>
    <col min="7432" max="7432" width="13.5703125" style="235" customWidth="1"/>
    <col min="7433" max="7680" width="9.140625" style="235"/>
    <col min="7681" max="7681" width="4.85546875" style="235" customWidth="1"/>
    <col min="7682" max="7682" width="28.85546875" style="235" customWidth="1"/>
    <col min="7683" max="7683" width="6.7109375" style="235" customWidth="1"/>
    <col min="7684" max="7684" width="5.7109375" style="235" customWidth="1"/>
    <col min="7685" max="7685" width="11" style="235" customWidth="1"/>
    <col min="7686" max="7686" width="12.5703125" style="235" customWidth="1"/>
    <col min="7687" max="7687" width="4.140625" style="235" customWidth="1"/>
    <col min="7688" max="7688" width="13.5703125" style="235" customWidth="1"/>
    <col min="7689" max="7936" width="9.140625" style="235"/>
    <col min="7937" max="7937" width="4.85546875" style="235" customWidth="1"/>
    <col min="7938" max="7938" width="28.85546875" style="235" customWidth="1"/>
    <col min="7939" max="7939" width="6.7109375" style="235" customWidth="1"/>
    <col min="7940" max="7940" width="5.7109375" style="235" customWidth="1"/>
    <col min="7941" max="7941" width="11" style="235" customWidth="1"/>
    <col min="7942" max="7942" width="12.5703125" style="235" customWidth="1"/>
    <col min="7943" max="7943" width="4.140625" style="235" customWidth="1"/>
    <col min="7944" max="7944" width="13.5703125" style="235" customWidth="1"/>
    <col min="7945" max="8192" width="9.140625" style="235"/>
    <col min="8193" max="8193" width="4.85546875" style="235" customWidth="1"/>
    <col min="8194" max="8194" width="28.85546875" style="235" customWidth="1"/>
    <col min="8195" max="8195" width="6.7109375" style="235" customWidth="1"/>
    <col min="8196" max="8196" width="5.7109375" style="235" customWidth="1"/>
    <col min="8197" max="8197" width="11" style="235" customWidth="1"/>
    <col min="8198" max="8198" width="12.5703125" style="235" customWidth="1"/>
    <col min="8199" max="8199" width="4.140625" style="235" customWidth="1"/>
    <col min="8200" max="8200" width="13.5703125" style="235" customWidth="1"/>
    <col min="8201" max="8448" width="9.140625" style="235"/>
    <col min="8449" max="8449" width="4.85546875" style="235" customWidth="1"/>
    <col min="8450" max="8450" width="28.85546875" style="235" customWidth="1"/>
    <col min="8451" max="8451" width="6.7109375" style="235" customWidth="1"/>
    <col min="8452" max="8452" width="5.7109375" style="235" customWidth="1"/>
    <col min="8453" max="8453" width="11" style="235" customWidth="1"/>
    <col min="8454" max="8454" width="12.5703125" style="235" customWidth="1"/>
    <col min="8455" max="8455" width="4.140625" style="235" customWidth="1"/>
    <col min="8456" max="8456" width="13.5703125" style="235" customWidth="1"/>
    <col min="8457" max="8704" width="9.140625" style="235"/>
    <col min="8705" max="8705" width="4.85546875" style="235" customWidth="1"/>
    <col min="8706" max="8706" width="28.85546875" style="235" customWidth="1"/>
    <col min="8707" max="8707" width="6.7109375" style="235" customWidth="1"/>
    <col min="8708" max="8708" width="5.7109375" style="235" customWidth="1"/>
    <col min="8709" max="8709" width="11" style="235" customWidth="1"/>
    <col min="8710" max="8710" width="12.5703125" style="235" customWidth="1"/>
    <col min="8711" max="8711" width="4.140625" style="235" customWidth="1"/>
    <col min="8712" max="8712" width="13.5703125" style="235" customWidth="1"/>
    <col min="8713" max="8960" width="9.140625" style="235"/>
    <col min="8961" max="8961" width="4.85546875" style="235" customWidth="1"/>
    <col min="8962" max="8962" width="28.85546875" style="235" customWidth="1"/>
    <col min="8963" max="8963" width="6.7109375" style="235" customWidth="1"/>
    <col min="8964" max="8964" width="5.7109375" style="235" customWidth="1"/>
    <col min="8965" max="8965" width="11" style="235" customWidth="1"/>
    <col min="8966" max="8966" width="12.5703125" style="235" customWidth="1"/>
    <col min="8967" max="8967" width="4.140625" style="235" customWidth="1"/>
    <col min="8968" max="8968" width="13.5703125" style="235" customWidth="1"/>
    <col min="8969" max="9216" width="9.140625" style="235"/>
    <col min="9217" max="9217" width="4.85546875" style="235" customWidth="1"/>
    <col min="9218" max="9218" width="28.85546875" style="235" customWidth="1"/>
    <col min="9219" max="9219" width="6.7109375" style="235" customWidth="1"/>
    <col min="9220" max="9220" width="5.7109375" style="235" customWidth="1"/>
    <col min="9221" max="9221" width="11" style="235" customWidth="1"/>
    <col min="9222" max="9222" width="12.5703125" style="235" customWidth="1"/>
    <col min="9223" max="9223" width="4.140625" style="235" customWidth="1"/>
    <col min="9224" max="9224" width="13.5703125" style="235" customWidth="1"/>
    <col min="9225" max="9472" width="9.140625" style="235"/>
    <col min="9473" max="9473" width="4.85546875" style="235" customWidth="1"/>
    <col min="9474" max="9474" width="28.85546875" style="235" customWidth="1"/>
    <col min="9475" max="9475" width="6.7109375" style="235" customWidth="1"/>
    <col min="9476" max="9476" width="5.7109375" style="235" customWidth="1"/>
    <col min="9477" max="9477" width="11" style="235" customWidth="1"/>
    <col min="9478" max="9478" width="12.5703125" style="235" customWidth="1"/>
    <col min="9479" max="9479" width="4.140625" style="235" customWidth="1"/>
    <col min="9480" max="9480" width="13.5703125" style="235" customWidth="1"/>
    <col min="9481" max="9728" width="9.140625" style="235"/>
    <col min="9729" max="9729" width="4.85546875" style="235" customWidth="1"/>
    <col min="9730" max="9730" width="28.85546875" style="235" customWidth="1"/>
    <col min="9731" max="9731" width="6.7109375" style="235" customWidth="1"/>
    <col min="9732" max="9732" width="5.7109375" style="235" customWidth="1"/>
    <col min="9733" max="9733" width="11" style="235" customWidth="1"/>
    <col min="9734" max="9734" width="12.5703125" style="235" customWidth="1"/>
    <col min="9735" max="9735" width="4.140625" style="235" customWidth="1"/>
    <col min="9736" max="9736" width="13.5703125" style="235" customWidth="1"/>
    <col min="9737" max="9984" width="9.140625" style="235"/>
    <col min="9985" max="9985" width="4.85546875" style="235" customWidth="1"/>
    <col min="9986" max="9986" width="28.85546875" style="235" customWidth="1"/>
    <col min="9987" max="9987" width="6.7109375" style="235" customWidth="1"/>
    <col min="9988" max="9988" width="5.7109375" style="235" customWidth="1"/>
    <col min="9989" max="9989" width="11" style="235" customWidth="1"/>
    <col min="9990" max="9990" width="12.5703125" style="235" customWidth="1"/>
    <col min="9991" max="9991" width="4.140625" style="235" customWidth="1"/>
    <col min="9992" max="9992" width="13.5703125" style="235" customWidth="1"/>
    <col min="9993" max="10240" width="9.140625" style="235"/>
    <col min="10241" max="10241" width="4.85546875" style="235" customWidth="1"/>
    <col min="10242" max="10242" width="28.85546875" style="235" customWidth="1"/>
    <col min="10243" max="10243" width="6.7109375" style="235" customWidth="1"/>
    <col min="10244" max="10244" width="5.7109375" style="235" customWidth="1"/>
    <col min="10245" max="10245" width="11" style="235" customWidth="1"/>
    <col min="10246" max="10246" width="12.5703125" style="235" customWidth="1"/>
    <col min="10247" max="10247" width="4.140625" style="235" customWidth="1"/>
    <col min="10248" max="10248" width="13.5703125" style="235" customWidth="1"/>
    <col min="10249" max="10496" width="9.140625" style="235"/>
    <col min="10497" max="10497" width="4.85546875" style="235" customWidth="1"/>
    <col min="10498" max="10498" width="28.85546875" style="235" customWidth="1"/>
    <col min="10499" max="10499" width="6.7109375" style="235" customWidth="1"/>
    <col min="10500" max="10500" width="5.7109375" style="235" customWidth="1"/>
    <col min="10501" max="10501" width="11" style="235" customWidth="1"/>
    <col min="10502" max="10502" width="12.5703125" style="235" customWidth="1"/>
    <col min="10503" max="10503" width="4.140625" style="235" customWidth="1"/>
    <col min="10504" max="10504" width="13.5703125" style="235" customWidth="1"/>
    <col min="10505" max="10752" width="9.140625" style="235"/>
    <col min="10753" max="10753" width="4.85546875" style="235" customWidth="1"/>
    <col min="10754" max="10754" width="28.85546875" style="235" customWidth="1"/>
    <col min="10755" max="10755" width="6.7109375" style="235" customWidth="1"/>
    <col min="10756" max="10756" width="5.7109375" style="235" customWidth="1"/>
    <col min="10757" max="10757" width="11" style="235" customWidth="1"/>
    <col min="10758" max="10758" width="12.5703125" style="235" customWidth="1"/>
    <col min="10759" max="10759" width="4.140625" style="235" customWidth="1"/>
    <col min="10760" max="10760" width="13.5703125" style="235" customWidth="1"/>
    <col min="10761" max="11008" width="9.140625" style="235"/>
    <col min="11009" max="11009" width="4.85546875" style="235" customWidth="1"/>
    <col min="11010" max="11010" width="28.85546875" style="235" customWidth="1"/>
    <col min="11011" max="11011" width="6.7109375" style="235" customWidth="1"/>
    <col min="11012" max="11012" width="5.7109375" style="235" customWidth="1"/>
    <col min="11013" max="11013" width="11" style="235" customWidth="1"/>
    <col min="11014" max="11014" width="12.5703125" style="235" customWidth="1"/>
    <col min="11015" max="11015" width="4.140625" style="235" customWidth="1"/>
    <col min="11016" max="11016" width="13.5703125" style="235" customWidth="1"/>
    <col min="11017" max="11264" width="9.140625" style="235"/>
    <col min="11265" max="11265" width="4.85546875" style="235" customWidth="1"/>
    <col min="11266" max="11266" width="28.85546875" style="235" customWidth="1"/>
    <col min="11267" max="11267" width="6.7109375" style="235" customWidth="1"/>
    <col min="11268" max="11268" width="5.7109375" style="235" customWidth="1"/>
    <col min="11269" max="11269" width="11" style="235" customWidth="1"/>
    <col min="11270" max="11270" width="12.5703125" style="235" customWidth="1"/>
    <col min="11271" max="11271" width="4.140625" style="235" customWidth="1"/>
    <col min="11272" max="11272" width="13.5703125" style="235" customWidth="1"/>
    <col min="11273" max="11520" width="9.140625" style="235"/>
    <col min="11521" max="11521" width="4.85546875" style="235" customWidth="1"/>
    <col min="11522" max="11522" width="28.85546875" style="235" customWidth="1"/>
    <col min="11523" max="11523" width="6.7109375" style="235" customWidth="1"/>
    <col min="11524" max="11524" width="5.7109375" style="235" customWidth="1"/>
    <col min="11525" max="11525" width="11" style="235" customWidth="1"/>
    <col min="11526" max="11526" width="12.5703125" style="235" customWidth="1"/>
    <col min="11527" max="11527" width="4.140625" style="235" customWidth="1"/>
    <col min="11528" max="11528" width="13.5703125" style="235" customWidth="1"/>
    <col min="11529" max="11776" width="9.140625" style="235"/>
    <col min="11777" max="11777" width="4.85546875" style="235" customWidth="1"/>
    <col min="11778" max="11778" width="28.85546875" style="235" customWidth="1"/>
    <col min="11779" max="11779" width="6.7109375" style="235" customWidth="1"/>
    <col min="11780" max="11780" width="5.7109375" style="235" customWidth="1"/>
    <col min="11781" max="11781" width="11" style="235" customWidth="1"/>
    <col min="11782" max="11782" width="12.5703125" style="235" customWidth="1"/>
    <col min="11783" max="11783" width="4.140625" style="235" customWidth="1"/>
    <col min="11784" max="11784" width="13.5703125" style="235" customWidth="1"/>
    <col min="11785" max="12032" width="9.140625" style="235"/>
    <col min="12033" max="12033" width="4.85546875" style="235" customWidth="1"/>
    <col min="12034" max="12034" width="28.85546875" style="235" customWidth="1"/>
    <col min="12035" max="12035" width="6.7109375" style="235" customWidth="1"/>
    <col min="12036" max="12036" width="5.7109375" style="235" customWidth="1"/>
    <col min="12037" max="12037" width="11" style="235" customWidth="1"/>
    <col min="12038" max="12038" width="12.5703125" style="235" customWidth="1"/>
    <col min="12039" max="12039" width="4.140625" style="235" customWidth="1"/>
    <col min="12040" max="12040" width="13.5703125" style="235" customWidth="1"/>
    <col min="12041" max="12288" width="9.140625" style="235"/>
    <col min="12289" max="12289" width="4.85546875" style="235" customWidth="1"/>
    <col min="12290" max="12290" width="28.85546875" style="235" customWidth="1"/>
    <col min="12291" max="12291" width="6.7109375" style="235" customWidth="1"/>
    <col min="12292" max="12292" width="5.7109375" style="235" customWidth="1"/>
    <col min="12293" max="12293" width="11" style="235" customWidth="1"/>
    <col min="12294" max="12294" width="12.5703125" style="235" customWidth="1"/>
    <col min="12295" max="12295" width="4.140625" style="235" customWidth="1"/>
    <col min="12296" max="12296" width="13.5703125" style="235" customWidth="1"/>
    <col min="12297" max="12544" width="9.140625" style="235"/>
    <col min="12545" max="12545" width="4.85546875" style="235" customWidth="1"/>
    <col min="12546" max="12546" width="28.85546875" style="235" customWidth="1"/>
    <col min="12547" max="12547" width="6.7109375" style="235" customWidth="1"/>
    <col min="12548" max="12548" width="5.7109375" style="235" customWidth="1"/>
    <col min="12549" max="12549" width="11" style="235" customWidth="1"/>
    <col min="12550" max="12550" width="12.5703125" style="235" customWidth="1"/>
    <col min="12551" max="12551" width="4.140625" style="235" customWidth="1"/>
    <col min="12552" max="12552" width="13.5703125" style="235" customWidth="1"/>
    <col min="12553" max="12800" width="9.140625" style="235"/>
    <col min="12801" max="12801" width="4.85546875" style="235" customWidth="1"/>
    <col min="12802" max="12802" width="28.85546875" style="235" customWidth="1"/>
    <col min="12803" max="12803" width="6.7109375" style="235" customWidth="1"/>
    <col min="12804" max="12804" width="5.7109375" style="235" customWidth="1"/>
    <col min="12805" max="12805" width="11" style="235" customWidth="1"/>
    <col min="12806" max="12806" width="12.5703125" style="235" customWidth="1"/>
    <col min="12807" max="12807" width="4.140625" style="235" customWidth="1"/>
    <col min="12808" max="12808" width="13.5703125" style="235" customWidth="1"/>
    <col min="12809" max="13056" width="9.140625" style="235"/>
    <col min="13057" max="13057" width="4.85546875" style="235" customWidth="1"/>
    <col min="13058" max="13058" width="28.85546875" style="235" customWidth="1"/>
    <col min="13059" max="13059" width="6.7109375" style="235" customWidth="1"/>
    <col min="13060" max="13060" width="5.7109375" style="235" customWidth="1"/>
    <col min="13061" max="13061" width="11" style="235" customWidth="1"/>
    <col min="13062" max="13062" width="12.5703125" style="235" customWidth="1"/>
    <col min="13063" max="13063" width="4.140625" style="235" customWidth="1"/>
    <col min="13064" max="13064" width="13.5703125" style="235" customWidth="1"/>
    <col min="13065" max="13312" width="9.140625" style="235"/>
    <col min="13313" max="13313" width="4.85546875" style="235" customWidth="1"/>
    <col min="13314" max="13314" width="28.85546875" style="235" customWidth="1"/>
    <col min="13315" max="13315" width="6.7109375" style="235" customWidth="1"/>
    <col min="13316" max="13316" width="5.7109375" style="235" customWidth="1"/>
    <col min="13317" max="13317" width="11" style="235" customWidth="1"/>
    <col min="13318" max="13318" width="12.5703125" style="235" customWidth="1"/>
    <col min="13319" max="13319" width="4.140625" style="235" customWidth="1"/>
    <col min="13320" max="13320" width="13.5703125" style="235" customWidth="1"/>
    <col min="13321" max="13568" width="9.140625" style="235"/>
    <col min="13569" max="13569" width="4.85546875" style="235" customWidth="1"/>
    <col min="13570" max="13570" width="28.85546875" style="235" customWidth="1"/>
    <col min="13571" max="13571" width="6.7109375" style="235" customWidth="1"/>
    <col min="13572" max="13572" width="5.7109375" style="235" customWidth="1"/>
    <col min="13573" max="13573" width="11" style="235" customWidth="1"/>
    <col min="13574" max="13574" width="12.5703125" style="235" customWidth="1"/>
    <col min="13575" max="13575" width="4.140625" style="235" customWidth="1"/>
    <col min="13576" max="13576" width="13.5703125" style="235" customWidth="1"/>
    <col min="13577" max="13824" width="9.140625" style="235"/>
    <col min="13825" max="13825" width="4.85546875" style="235" customWidth="1"/>
    <col min="13826" max="13826" width="28.85546875" style="235" customWidth="1"/>
    <col min="13827" max="13827" width="6.7109375" style="235" customWidth="1"/>
    <col min="13828" max="13828" width="5.7109375" style="235" customWidth="1"/>
    <col min="13829" max="13829" width="11" style="235" customWidth="1"/>
    <col min="13830" max="13830" width="12.5703125" style="235" customWidth="1"/>
    <col min="13831" max="13831" width="4.140625" style="235" customWidth="1"/>
    <col min="13832" max="13832" width="13.5703125" style="235" customWidth="1"/>
    <col min="13833" max="14080" width="9.140625" style="235"/>
    <col min="14081" max="14081" width="4.85546875" style="235" customWidth="1"/>
    <col min="14082" max="14082" width="28.85546875" style="235" customWidth="1"/>
    <col min="14083" max="14083" width="6.7109375" style="235" customWidth="1"/>
    <col min="14084" max="14084" width="5.7109375" style="235" customWidth="1"/>
    <col min="14085" max="14085" width="11" style="235" customWidth="1"/>
    <col min="14086" max="14086" width="12.5703125" style="235" customWidth="1"/>
    <col min="14087" max="14087" width="4.140625" style="235" customWidth="1"/>
    <col min="14088" max="14088" width="13.5703125" style="235" customWidth="1"/>
    <col min="14089" max="14336" width="9.140625" style="235"/>
    <col min="14337" max="14337" width="4.85546875" style="235" customWidth="1"/>
    <col min="14338" max="14338" width="28.85546875" style="235" customWidth="1"/>
    <col min="14339" max="14339" width="6.7109375" style="235" customWidth="1"/>
    <col min="14340" max="14340" width="5.7109375" style="235" customWidth="1"/>
    <col min="14341" max="14341" width="11" style="235" customWidth="1"/>
    <col min="14342" max="14342" width="12.5703125" style="235" customWidth="1"/>
    <col min="14343" max="14343" width="4.140625" style="235" customWidth="1"/>
    <col min="14344" max="14344" width="13.5703125" style="235" customWidth="1"/>
    <col min="14345" max="14592" width="9.140625" style="235"/>
    <col min="14593" max="14593" width="4.85546875" style="235" customWidth="1"/>
    <col min="14594" max="14594" width="28.85546875" style="235" customWidth="1"/>
    <col min="14595" max="14595" width="6.7109375" style="235" customWidth="1"/>
    <col min="14596" max="14596" width="5.7109375" style="235" customWidth="1"/>
    <col min="14597" max="14597" width="11" style="235" customWidth="1"/>
    <col min="14598" max="14598" width="12.5703125" style="235" customWidth="1"/>
    <col min="14599" max="14599" width="4.140625" style="235" customWidth="1"/>
    <col min="14600" max="14600" width="13.5703125" style="235" customWidth="1"/>
    <col min="14601" max="14848" width="9.140625" style="235"/>
    <col min="14849" max="14849" width="4.85546875" style="235" customWidth="1"/>
    <col min="14850" max="14850" width="28.85546875" style="235" customWidth="1"/>
    <col min="14851" max="14851" width="6.7109375" style="235" customWidth="1"/>
    <col min="14852" max="14852" width="5.7109375" style="235" customWidth="1"/>
    <col min="14853" max="14853" width="11" style="235" customWidth="1"/>
    <col min="14854" max="14854" width="12.5703125" style="235" customWidth="1"/>
    <col min="14855" max="14855" width="4.140625" style="235" customWidth="1"/>
    <col min="14856" max="14856" width="13.5703125" style="235" customWidth="1"/>
    <col min="14857" max="15104" width="9.140625" style="235"/>
    <col min="15105" max="15105" width="4.85546875" style="235" customWidth="1"/>
    <col min="15106" max="15106" width="28.85546875" style="235" customWidth="1"/>
    <col min="15107" max="15107" width="6.7109375" style="235" customWidth="1"/>
    <col min="15108" max="15108" width="5.7109375" style="235" customWidth="1"/>
    <col min="15109" max="15109" width="11" style="235" customWidth="1"/>
    <col min="15110" max="15110" width="12.5703125" style="235" customWidth="1"/>
    <col min="15111" max="15111" width="4.140625" style="235" customWidth="1"/>
    <col min="15112" max="15112" width="13.5703125" style="235" customWidth="1"/>
    <col min="15113" max="15360" width="9.140625" style="235"/>
    <col min="15361" max="15361" width="4.85546875" style="235" customWidth="1"/>
    <col min="15362" max="15362" width="28.85546875" style="235" customWidth="1"/>
    <col min="15363" max="15363" width="6.7109375" style="235" customWidth="1"/>
    <col min="15364" max="15364" width="5.7109375" style="235" customWidth="1"/>
    <col min="15365" max="15365" width="11" style="235" customWidth="1"/>
    <col min="15366" max="15366" width="12.5703125" style="235" customWidth="1"/>
    <col min="15367" max="15367" width="4.140625" style="235" customWidth="1"/>
    <col min="15368" max="15368" width="13.5703125" style="235" customWidth="1"/>
    <col min="15369" max="15616" width="9.140625" style="235"/>
    <col min="15617" max="15617" width="4.85546875" style="235" customWidth="1"/>
    <col min="15618" max="15618" width="28.85546875" style="235" customWidth="1"/>
    <col min="15619" max="15619" width="6.7109375" style="235" customWidth="1"/>
    <col min="15620" max="15620" width="5.7109375" style="235" customWidth="1"/>
    <col min="15621" max="15621" width="11" style="235" customWidth="1"/>
    <col min="15622" max="15622" width="12.5703125" style="235" customWidth="1"/>
    <col min="15623" max="15623" width="4.140625" style="235" customWidth="1"/>
    <col min="15624" max="15624" width="13.5703125" style="235" customWidth="1"/>
    <col min="15625" max="15872" width="9.140625" style="235"/>
    <col min="15873" max="15873" width="4.85546875" style="235" customWidth="1"/>
    <col min="15874" max="15874" width="28.85546875" style="235" customWidth="1"/>
    <col min="15875" max="15875" width="6.7109375" style="235" customWidth="1"/>
    <col min="15876" max="15876" width="5.7109375" style="235" customWidth="1"/>
    <col min="15877" max="15877" width="11" style="235" customWidth="1"/>
    <col min="15878" max="15878" width="12.5703125" style="235" customWidth="1"/>
    <col min="15879" max="15879" width="4.140625" style="235" customWidth="1"/>
    <col min="15880" max="15880" width="13.5703125" style="235" customWidth="1"/>
    <col min="15881" max="16128" width="9.140625" style="235"/>
    <col min="16129" max="16129" width="4.85546875" style="235" customWidth="1"/>
    <col min="16130" max="16130" width="28.85546875" style="235" customWidth="1"/>
    <col min="16131" max="16131" width="6.7109375" style="235" customWidth="1"/>
    <col min="16132" max="16132" width="5.7109375" style="235" customWidth="1"/>
    <col min="16133" max="16133" width="11" style="235" customWidth="1"/>
    <col min="16134" max="16134" width="12.5703125" style="235" customWidth="1"/>
    <col min="16135" max="16135" width="4.140625" style="235" customWidth="1"/>
    <col min="16136" max="16136" width="13.5703125" style="235" customWidth="1"/>
    <col min="16137" max="16384" width="9.140625" style="235"/>
  </cols>
  <sheetData>
    <row r="1" spans="1:6" s="229" customFormat="1" ht="18" x14ac:dyDescent="0.25">
      <c r="A1" s="237"/>
      <c r="B1" s="226" t="s">
        <v>175</v>
      </c>
      <c r="C1" s="238"/>
      <c r="D1" s="227"/>
      <c r="E1" s="228"/>
      <c r="F1" s="228"/>
    </row>
    <row r="2" spans="1:6" s="229" customFormat="1" ht="18" x14ac:dyDescent="0.25">
      <c r="A2" s="225"/>
      <c r="B2" s="226" t="s">
        <v>176</v>
      </c>
      <c r="C2" s="238"/>
      <c r="D2" s="227"/>
      <c r="E2" s="228"/>
      <c r="F2" s="228"/>
    </row>
    <row r="3" spans="1:6" s="229" customFormat="1" ht="18" x14ac:dyDescent="0.25">
      <c r="A3" s="225"/>
      <c r="B3" s="226" t="s">
        <v>177</v>
      </c>
      <c r="C3" s="238"/>
      <c r="D3" s="231"/>
      <c r="E3" s="232"/>
      <c r="F3" s="232"/>
    </row>
    <row r="4" spans="1:6" s="229" customFormat="1" ht="18" x14ac:dyDescent="0.25">
      <c r="A4" s="225"/>
      <c r="B4" s="226" t="s">
        <v>179</v>
      </c>
      <c r="C4" s="238"/>
      <c r="D4" s="231"/>
      <c r="E4" s="232"/>
      <c r="F4" s="232"/>
    </row>
    <row r="5" spans="1:6" s="229" customFormat="1" ht="18" x14ac:dyDescent="0.25">
      <c r="A5" s="225"/>
      <c r="B5" s="226"/>
      <c r="C5" s="238"/>
      <c r="D5" s="231"/>
      <c r="E5" s="232"/>
      <c r="F5" s="232"/>
    </row>
    <row r="6" spans="1:6" ht="77.25" thickBot="1" x14ac:dyDescent="0.25">
      <c r="A6" s="301" t="s">
        <v>0</v>
      </c>
      <c r="B6" s="302" t="s">
        <v>13</v>
      </c>
      <c r="C6" s="303" t="s">
        <v>9</v>
      </c>
      <c r="D6" s="304" t="s">
        <v>10</v>
      </c>
      <c r="E6" s="305" t="s">
        <v>23</v>
      </c>
      <c r="F6" s="305" t="s">
        <v>24</v>
      </c>
    </row>
    <row r="7" spans="1:6" ht="16.5" thickTop="1" x14ac:dyDescent="0.25">
      <c r="A7" s="239"/>
      <c r="B7" s="240"/>
      <c r="C7" s="239"/>
      <c r="D7" s="240"/>
      <c r="E7" s="241"/>
      <c r="F7" s="242"/>
    </row>
    <row r="8" spans="1:6" ht="63.75" x14ac:dyDescent="0.2">
      <c r="A8" s="306">
        <f>COUNT($A$7:A7)+1</f>
        <v>1</v>
      </c>
      <c r="B8" s="307" t="s">
        <v>180</v>
      </c>
      <c r="C8" s="223"/>
      <c r="D8" s="224"/>
      <c r="E8" s="308"/>
      <c r="F8" s="254"/>
    </row>
    <row r="9" spans="1:6" ht="102" x14ac:dyDescent="0.2">
      <c r="A9" s="309"/>
      <c r="B9" s="310" t="s">
        <v>181</v>
      </c>
      <c r="C9" s="223"/>
      <c r="D9" s="224"/>
      <c r="E9" s="308"/>
      <c r="F9" s="254"/>
    </row>
    <row r="10" spans="1:6" ht="25.5" x14ac:dyDescent="0.2">
      <c r="A10" s="223"/>
      <c r="B10" s="310" t="s">
        <v>182</v>
      </c>
      <c r="C10" s="223">
        <v>1</v>
      </c>
      <c r="D10" s="224" t="s">
        <v>1</v>
      </c>
      <c r="E10" s="236"/>
      <c r="F10" s="243">
        <f>C10*E10</f>
        <v>0</v>
      </c>
    </row>
    <row r="11" spans="1:6" x14ac:dyDescent="0.2">
      <c r="A11" s="223"/>
      <c r="B11" s="310"/>
      <c r="C11" s="223"/>
      <c r="D11" s="224"/>
      <c r="E11" s="243"/>
      <c r="F11" s="243"/>
    </row>
    <row r="12" spans="1:6" x14ac:dyDescent="0.2">
      <c r="A12" s="306">
        <f>COUNT($A$7:A11)+1</f>
        <v>2</v>
      </c>
      <c r="B12" s="244" t="s">
        <v>183</v>
      </c>
      <c r="C12" s="223"/>
      <c r="D12" s="224"/>
      <c r="E12" s="245"/>
      <c r="F12" s="246"/>
    </row>
    <row r="13" spans="1:6" x14ac:dyDescent="0.2">
      <c r="A13" s="223"/>
      <c r="B13" s="224" t="s">
        <v>184</v>
      </c>
      <c r="C13" s="223"/>
      <c r="D13" s="224"/>
      <c r="E13" s="245"/>
      <c r="F13" s="246"/>
    </row>
    <row r="14" spans="1:6" x14ac:dyDescent="0.2">
      <c r="A14" s="223"/>
      <c r="B14" s="224" t="s">
        <v>185</v>
      </c>
      <c r="C14" s="223"/>
      <c r="D14" s="224"/>
      <c r="E14" s="245"/>
      <c r="F14" s="246"/>
    </row>
    <row r="15" spans="1:6" x14ac:dyDescent="0.2">
      <c r="A15" s="223"/>
      <c r="B15" s="224" t="s">
        <v>186</v>
      </c>
      <c r="C15" s="223"/>
      <c r="D15" s="224"/>
      <c r="E15" s="247"/>
      <c r="F15" s="248"/>
    </row>
    <row r="16" spans="1:6" x14ac:dyDescent="0.2">
      <c r="A16" s="223"/>
      <c r="B16" s="224"/>
      <c r="C16" s="223">
        <v>1</v>
      </c>
      <c r="D16" s="224" t="s">
        <v>1</v>
      </c>
      <c r="E16" s="236"/>
      <c r="F16" s="243">
        <f>C16*E16</f>
        <v>0</v>
      </c>
    </row>
    <row r="17" spans="1:6" x14ac:dyDescent="0.2">
      <c r="A17" s="223"/>
      <c r="B17" s="224"/>
      <c r="C17" s="223"/>
      <c r="D17" s="224"/>
      <c r="E17" s="243"/>
      <c r="F17" s="243"/>
    </row>
    <row r="18" spans="1:6" ht="14.25" x14ac:dyDescent="0.2">
      <c r="A18" s="249">
        <f>COUNT($A$7:A17)+1</f>
        <v>3</v>
      </c>
      <c r="B18" s="250" t="s">
        <v>187</v>
      </c>
      <c r="C18" s="251"/>
      <c r="D18" s="252"/>
      <c r="E18" s="243"/>
      <c r="F18" s="243"/>
    </row>
    <row r="19" spans="1:6" ht="156.75" customHeight="1" x14ac:dyDescent="0.2">
      <c r="A19" s="223"/>
      <c r="B19" s="253" t="s">
        <v>188</v>
      </c>
      <c r="C19" s="251"/>
      <c r="D19" s="252"/>
      <c r="E19" s="254"/>
      <c r="F19" s="243"/>
    </row>
    <row r="20" spans="1:6" x14ac:dyDescent="0.2">
      <c r="A20" s="223"/>
      <c r="B20" s="252" t="s">
        <v>189</v>
      </c>
      <c r="C20" s="251">
        <v>5</v>
      </c>
      <c r="D20" s="252" t="s">
        <v>1</v>
      </c>
      <c r="E20" s="236"/>
      <c r="F20" s="243">
        <f>C20*E20</f>
        <v>0</v>
      </c>
    </row>
    <row r="21" spans="1:6" x14ac:dyDescent="0.2">
      <c r="A21" s="223"/>
      <c r="B21" s="252"/>
      <c r="C21" s="251"/>
      <c r="D21" s="252"/>
      <c r="E21" s="243"/>
      <c r="F21" s="243"/>
    </row>
    <row r="22" spans="1:6" x14ac:dyDescent="0.2">
      <c r="A22" s="249">
        <f>COUNT($A$7:A21)+1</f>
        <v>4</v>
      </c>
      <c r="B22" s="250" t="s">
        <v>190</v>
      </c>
      <c r="C22" s="251"/>
      <c r="D22" s="252"/>
      <c r="E22" s="254"/>
      <c r="F22" s="243"/>
    </row>
    <row r="23" spans="1:6" ht="80.25" customHeight="1" x14ac:dyDescent="0.2">
      <c r="A23" s="223"/>
      <c r="B23" s="253" t="s">
        <v>191</v>
      </c>
      <c r="C23" s="251"/>
      <c r="D23" s="252"/>
      <c r="E23" s="254"/>
      <c r="F23" s="243"/>
    </row>
    <row r="24" spans="1:6" x14ac:dyDescent="0.2">
      <c r="A24" s="223"/>
      <c r="B24" s="252" t="s">
        <v>189</v>
      </c>
      <c r="C24" s="251">
        <v>15</v>
      </c>
      <c r="D24" s="252" t="s">
        <v>192</v>
      </c>
      <c r="E24" s="236"/>
      <c r="F24" s="243">
        <f>C24*E24</f>
        <v>0</v>
      </c>
    </row>
    <row r="25" spans="1:6" x14ac:dyDescent="0.2">
      <c r="A25" s="223"/>
      <c r="B25" s="252"/>
      <c r="C25" s="251"/>
      <c r="D25" s="252"/>
      <c r="E25" s="243"/>
      <c r="F25" s="243"/>
    </row>
    <row r="26" spans="1:6" x14ac:dyDescent="0.2">
      <c r="A26" s="249">
        <f>COUNT($A$6:A25)+1</f>
        <v>5</v>
      </c>
      <c r="B26" s="244" t="s">
        <v>193</v>
      </c>
      <c r="C26" s="223"/>
      <c r="D26" s="224"/>
      <c r="E26" s="245"/>
      <c r="F26" s="246"/>
    </row>
    <row r="27" spans="1:6" x14ac:dyDescent="0.2">
      <c r="A27" s="223"/>
      <c r="B27" s="224" t="s">
        <v>194</v>
      </c>
      <c r="C27" s="223"/>
      <c r="D27" s="224"/>
      <c r="E27" s="254"/>
      <c r="F27" s="248"/>
    </row>
    <row r="28" spans="1:6" x14ac:dyDescent="0.2">
      <c r="A28" s="223"/>
      <c r="B28" s="224" t="s">
        <v>195</v>
      </c>
      <c r="C28" s="223"/>
      <c r="D28" s="224"/>
      <c r="E28" s="254"/>
      <c r="F28" s="248"/>
    </row>
    <row r="29" spans="1:6" x14ac:dyDescent="0.2">
      <c r="A29" s="223"/>
      <c r="B29" s="224" t="s">
        <v>196</v>
      </c>
      <c r="C29" s="223">
        <v>7</v>
      </c>
      <c r="D29" s="224" t="s">
        <v>1</v>
      </c>
      <c r="E29" s="236"/>
      <c r="F29" s="243">
        <f>C29*E29</f>
        <v>0</v>
      </c>
    </row>
    <row r="30" spans="1:6" x14ac:dyDescent="0.2">
      <c r="A30" s="223"/>
      <c r="B30" s="224" t="s">
        <v>197</v>
      </c>
      <c r="C30" s="223">
        <v>130</v>
      </c>
      <c r="D30" s="224" t="s">
        <v>192</v>
      </c>
      <c r="E30" s="236"/>
      <c r="F30" s="243">
        <f>C30*E30</f>
        <v>0</v>
      </c>
    </row>
    <row r="31" spans="1:6" x14ac:dyDescent="0.2">
      <c r="A31" s="223"/>
      <c r="B31" s="224" t="s">
        <v>198</v>
      </c>
      <c r="C31" s="223">
        <v>130</v>
      </c>
      <c r="D31" s="224" t="s">
        <v>192</v>
      </c>
      <c r="E31" s="236"/>
      <c r="F31" s="243">
        <f>C31*E31</f>
        <v>0</v>
      </c>
    </row>
    <row r="32" spans="1:6" x14ac:dyDescent="0.2">
      <c r="A32" s="223"/>
      <c r="B32" s="224" t="s">
        <v>199</v>
      </c>
      <c r="C32" s="223"/>
      <c r="D32" s="224"/>
      <c r="E32" s="245"/>
      <c r="F32" s="246"/>
    </row>
    <row r="33" spans="1:7" x14ac:dyDescent="0.2">
      <c r="A33" s="223"/>
      <c r="B33" s="224" t="s">
        <v>200</v>
      </c>
      <c r="C33" s="223"/>
      <c r="D33" s="224"/>
      <c r="E33" s="245"/>
      <c r="F33" s="246"/>
    </row>
    <row r="34" spans="1:7" x14ac:dyDescent="0.2">
      <c r="A34" s="223"/>
      <c r="B34" s="224"/>
      <c r="C34" s="223"/>
      <c r="D34" s="224"/>
      <c r="E34" s="245"/>
      <c r="F34" s="246"/>
    </row>
    <row r="35" spans="1:7" x14ac:dyDescent="0.2">
      <c r="A35" s="249">
        <f>COUNT($A$8:A34)+1</f>
        <v>6</v>
      </c>
      <c r="B35" s="255" t="s">
        <v>201</v>
      </c>
      <c r="C35" s="251"/>
      <c r="D35" s="252"/>
      <c r="E35" s="243"/>
      <c r="F35" s="243"/>
    </row>
    <row r="36" spans="1:7" x14ac:dyDescent="0.2">
      <c r="A36" s="223"/>
      <c r="B36" s="224" t="s">
        <v>202</v>
      </c>
      <c r="C36" s="223"/>
      <c r="D36" s="224"/>
      <c r="E36" s="254"/>
      <c r="F36" s="246"/>
    </row>
    <row r="37" spans="1:7" x14ac:dyDescent="0.2">
      <c r="A37" s="223"/>
      <c r="B37" s="224" t="s">
        <v>203</v>
      </c>
      <c r="C37" s="223"/>
      <c r="D37" s="224"/>
      <c r="E37" s="254"/>
      <c r="F37" s="246"/>
    </row>
    <row r="38" spans="1:7" x14ac:dyDescent="0.2">
      <c r="A38" s="223"/>
      <c r="B38" s="224" t="s">
        <v>204</v>
      </c>
      <c r="C38" s="223"/>
      <c r="D38" s="224"/>
      <c r="E38" s="254"/>
      <c r="F38" s="246"/>
    </row>
    <row r="39" spans="1:7" x14ac:dyDescent="0.2">
      <c r="A39" s="223"/>
      <c r="B39" s="224"/>
      <c r="C39" s="223">
        <v>12</v>
      </c>
      <c r="D39" s="224" t="s">
        <v>1</v>
      </c>
      <c r="E39" s="236"/>
      <c r="F39" s="256">
        <f>C39*E39</f>
        <v>0</v>
      </c>
    </row>
    <row r="40" spans="1:7" x14ac:dyDescent="0.2">
      <c r="A40" s="223"/>
      <c r="B40" s="224"/>
      <c r="C40" s="223"/>
      <c r="D40" s="224"/>
      <c r="E40" s="243"/>
      <c r="F40" s="256"/>
    </row>
    <row r="41" spans="1:7" s="224" customFormat="1" x14ac:dyDescent="0.2">
      <c r="A41" s="223">
        <f>COUNT($A$8:A39)+1</f>
        <v>7</v>
      </c>
      <c r="B41" s="250" t="s">
        <v>57</v>
      </c>
      <c r="C41" s="257"/>
      <c r="D41" s="252"/>
      <c r="E41" s="243"/>
      <c r="F41" s="243"/>
      <c r="G41" s="243"/>
    </row>
    <row r="42" spans="1:7" s="224" customFormat="1" x14ac:dyDescent="0.2">
      <c r="A42" s="223"/>
      <c r="B42" s="252" t="s">
        <v>205</v>
      </c>
      <c r="C42" s="257"/>
      <c r="D42" s="252"/>
      <c r="E42" s="254"/>
      <c r="F42" s="243"/>
      <c r="G42" s="243"/>
    </row>
    <row r="43" spans="1:7" s="224" customFormat="1" x14ac:dyDescent="0.2">
      <c r="A43" s="223"/>
      <c r="B43" s="252" t="s">
        <v>206</v>
      </c>
      <c r="C43" s="257"/>
      <c r="D43" s="252"/>
      <c r="E43" s="254"/>
      <c r="F43" s="243"/>
      <c r="G43" s="243"/>
    </row>
    <row r="44" spans="1:7" s="224" customFormat="1" x14ac:dyDescent="0.2">
      <c r="A44" s="223"/>
      <c r="B44" s="252"/>
      <c r="C44" s="251">
        <v>1</v>
      </c>
      <c r="D44" s="252" t="s">
        <v>207</v>
      </c>
      <c r="E44" s="236"/>
      <c r="F44" s="243">
        <f>C44*E44</f>
        <v>0</v>
      </c>
      <c r="G44" s="243"/>
    </row>
    <row r="45" spans="1:7" x14ac:dyDescent="0.2">
      <c r="A45" s="223"/>
      <c r="B45" s="224"/>
      <c r="C45" s="223"/>
      <c r="D45" s="224"/>
      <c r="E45" s="243"/>
      <c r="F45" s="256"/>
    </row>
    <row r="46" spans="1:7" x14ac:dyDescent="0.2">
      <c r="A46" s="249">
        <f>COUNT($A$7:A45)+1</f>
        <v>8</v>
      </c>
      <c r="B46" s="250" t="s">
        <v>61</v>
      </c>
      <c r="C46" s="251"/>
      <c r="D46" s="252"/>
      <c r="E46" s="254"/>
      <c r="F46" s="243"/>
    </row>
    <row r="47" spans="1:7" x14ac:dyDescent="0.2">
      <c r="A47" s="223"/>
      <c r="B47" s="252" t="s">
        <v>208</v>
      </c>
      <c r="C47" s="251"/>
      <c r="D47" s="252"/>
      <c r="E47" s="254"/>
      <c r="F47" s="243"/>
    </row>
    <row r="48" spans="1:7" x14ac:dyDescent="0.2">
      <c r="A48" s="251"/>
      <c r="B48" s="252" t="s">
        <v>209</v>
      </c>
      <c r="C48" s="251"/>
      <c r="D48" s="252"/>
      <c r="E48" s="254"/>
      <c r="F48" s="243"/>
    </row>
    <row r="49" spans="1:6" x14ac:dyDescent="0.2">
      <c r="A49" s="251"/>
      <c r="B49" s="252" t="s">
        <v>210</v>
      </c>
      <c r="C49" s="251"/>
      <c r="D49" s="252"/>
      <c r="E49" s="254"/>
      <c r="F49" s="243"/>
    </row>
    <row r="50" spans="1:6" x14ac:dyDescent="0.2">
      <c r="A50" s="251"/>
      <c r="B50" s="252"/>
      <c r="C50" s="251"/>
      <c r="D50" s="252"/>
      <c r="E50" s="254"/>
      <c r="F50" s="243"/>
    </row>
    <row r="51" spans="1:6" x14ac:dyDescent="0.2">
      <c r="A51" s="251"/>
      <c r="B51" s="252"/>
      <c r="C51" s="251"/>
      <c r="D51" s="258">
        <v>0.1</v>
      </c>
      <c r="E51" s="254"/>
      <c r="F51" s="256">
        <f>(D51*(SUM(F10:F44)))</f>
        <v>0</v>
      </c>
    </row>
    <row r="52" spans="1:6" ht="13.5" thickBot="1" x14ac:dyDescent="0.25">
      <c r="A52" s="251"/>
      <c r="B52" s="252"/>
      <c r="C52" s="251"/>
      <c r="D52" s="258"/>
      <c r="E52" s="254"/>
      <c r="F52" s="256"/>
    </row>
    <row r="53" spans="1:6" ht="14.25" thickTop="1" thickBot="1" x14ac:dyDescent="0.25">
      <c r="A53" s="259"/>
      <c r="B53" s="260" t="s">
        <v>2</v>
      </c>
      <c r="C53" s="259"/>
      <c r="D53" s="261"/>
      <c r="E53" s="262" t="s">
        <v>26</v>
      </c>
      <c r="F53" s="262">
        <f>SUM(F10:F51)</f>
        <v>0</v>
      </c>
    </row>
    <row r="54" spans="1:6" ht="13.5" thickTop="1" x14ac:dyDescent="0.2">
      <c r="A54" s="251"/>
      <c r="B54" s="252"/>
      <c r="C54" s="251"/>
      <c r="D54" s="252"/>
      <c r="E54" s="243"/>
      <c r="F54" s="243"/>
    </row>
    <row r="55" spans="1:6" x14ac:dyDescent="0.2">
      <c r="A55" s="223"/>
      <c r="B55" s="224"/>
      <c r="C55" s="223"/>
      <c r="D55" s="224"/>
      <c r="E55" s="224"/>
      <c r="F55" s="224"/>
    </row>
    <row r="56" spans="1:6" x14ac:dyDescent="0.2">
      <c r="A56" s="263"/>
      <c r="B56" s="264"/>
      <c r="C56" s="263"/>
      <c r="D56" s="264"/>
      <c r="E56" s="265"/>
      <c r="F56" s="265"/>
    </row>
    <row r="57" spans="1:6" x14ac:dyDescent="0.2">
      <c r="A57" s="263"/>
      <c r="B57" s="264"/>
      <c r="C57" s="263"/>
      <c r="D57" s="264"/>
      <c r="E57" s="265"/>
      <c r="F57" s="265"/>
    </row>
    <row r="58" spans="1:6" x14ac:dyDescent="0.2">
      <c r="A58" s="263"/>
      <c r="B58" s="264"/>
      <c r="C58" s="263"/>
      <c r="D58" s="264"/>
      <c r="E58" s="266"/>
      <c r="F58" s="265"/>
    </row>
    <row r="59" spans="1:6" x14ac:dyDescent="0.2">
      <c r="B59" s="264"/>
      <c r="C59" s="263"/>
      <c r="D59" s="264"/>
      <c r="E59" s="266"/>
      <c r="F59" s="265"/>
    </row>
    <row r="60" spans="1:6" x14ac:dyDescent="0.2">
      <c r="A60" s="263"/>
      <c r="B60" s="264"/>
      <c r="C60" s="263"/>
      <c r="D60" s="264"/>
      <c r="E60" s="266"/>
      <c r="F60" s="265"/>
    </row>
    <row r="61" spans="1:6" x14ac:dyDescent="0.2">
      <c r="A61" s="263"/>
      <c r="B61" s="264"/>
      <c r="C61" s="263"/>
      <c r="D61" s="264"/>
      <c r="E61" s="266"/>
      <c r="F61" s="265"/>
    </row>
    <row r="62" spans="1:6" x14ac:dyDescent="0.2">
      <c r="A62" s="263"/>
      <c r="B62" s="264"/>
      <c r="C62" s="263"/>
      <c r="D62" s="264"/>
      <c r="E62" s="265"/>
      <c r="F62" s="265"/>
    </row>
    <row r="63" spans="1:6" x14ac:dyDescent="0.2">
      <c r="A63" s="263"/>
      <c r="B63" s="264"/>
      <c r="C63" s="263"/>
      <c r="D63" s="264"/>
      <c r="E63" s="265"/>
      <c r="F63" s="265"/>
    </row>
    <row r="64" spans="1:6" x14ac:dyDescent="0.2">
      <c r="A64" s="263"/>
      <c r="B64" s="264"/>
      <c r="C64" s="263"/>
      <c r="D64" s="264"/>
      <c r="E64" s="266"/>
      <c r="F64" s="265"/>
    </row>
    <row r="65" spans="1:6" x14ac:dyDescent="0.2">
      <c r="B65" s="264"/>
      <c r="C65" s="263"/>
      <c r="D65" s="264"/>
      <c r="E65" s="266"/>
      <c r="F65" s="265"/>
    </row>
    <row r="66" spans="1:6" x14ac:dyDescent="0.2">
      <c r="A66" s="263"/>
      <c r="B66" s="264"/>
      <c r="C66" s="263"/>
      <c r="D66" s="264"/>
      <c r="E66" s="266"/>
      <c r="F66" s="265"/>
    </row>
    <row r="67" spans="1:6" x14ac:dyDescent="0.2">
      <c r="A67" s="263"/>
      <c r="B67" s="264"/>
      <c r="C67" s="263"/>
      <c r="D67" s="264"/>
      <c r="E67" s="265"/>
      <c r="F67" s="265"/>
    </row>
    <row r="68" spans="1:6" x14ac:dyDescent="0.2">
      <c r="A68" s="263"/>
      <c r="B68" s="264"/>
      <c r="C68" s="263"/>
      <c r="D68" s="264"/>
      <c r="E68" s="265"/>
      <c r="F68" s="265"/>
    </row>
    <row r="69" spans="1:6" x14ac:dyDescent="0.2">
      <c r="A69" s="263"/>
      <c r="B69" s="267"/>
      <c r="C69" s="263"/>
      <c r="D69" s="264"/>
      <c r="E69" s="265"/>
      <c r="F69" s="265"/>
    </row>
    <row r="70" spans="1:6" x14ac:dyDescent="0.2">
      <c r="A70" s="263"/>
      <c r="B70" s="264"/>
      <c r="C70" s="263"/>
      <c r="D70" s="264"/>
      <c r="E70" s="266"/>
      <c r="F70" s="265"/>
    </row>
    <row r="71" spans="1:6" x14ac:dyDescent="0.2">
      <c r="B71" s="264"/>
      <c r="C71" s="263"/>
      <c r="D71" s="264"/>
      <c r="E71" s="266"/>
      <c r="F71" s="265"/>
    </row>
    <row r="72" spans="1:6" x14ac:dyDescent="0.2">
      <c r="A72" s="263"/>
      <c r="B72" s="264"/>
      <c r="C72" s="263"/>
      <c r="D72" s="264"/>
      <c r="E72" s="266"/>
      <c r="F72" s="265"/>
    </row>
    <row r="73" spans="1:6" x14ac:dyDescent="0.2">
      <c r="A73" s="263"/>
      <c r="B73" s="264"/>
      <c r="C73" s="263"/>
      <c r="D73" s="264"/>
      <c r="E73" s="266"/>
      <c r="F73" s="265"/>
    </row>
    <row r="74" spans="1:6" x14ac:dyDescent="0.2">
      <c r="A74" s="263"/>
      <c r="B74" s="264"/>
      <c r="C74" s="263"/>
      <c r="D74" s="264"/>
      <c r="E74" s="266"/>
      <c r="F74" s="265"/>
    </row>
    <row r="75" spans="1:6" x14ac:dyDescent="0.2">
      <c r="A75" s="263"/>
      <c r="B75" s="264"/>
      <c r="C75" s="263"/>
      <c r="D75" s="264"/>
      <c r="E75" s="266"/>
      <c r="F75" s="265"/>
    </row>
    <row r="76" spans="1:6" x14ac:dyDescent="0.2">
      <c r="A76" s="263"/>
      <c r="B76" s="264"/>
      <c r="C76" s="263"/>
      <c r="D76" s="264"/>
      <c r="E76" s="266"/>
      <c r="F76" s="265"/>
    </row>
    <row r="77" spans="1:6" x14ac:dyDescent="0.2">
      <c r="A77" s="263"/>
      <c r="B77" s="264"/>
      <c r="C77" s="263"/>
      <c r="D77" s="264"/>
      <c r="E77" s="266"/>
      <c r="F77" s="265"/>
    </row>
    <row r="78" spans="1:6" x14ac:dyDescent="0.2">
      <c r="A78" s="263"/>
      <c r="B78" s="264"/>
      <c r="C78" s="263"/>
      <c r="D78" s="264"/>
      <c r="E78" s="265"/>
      <c r="F78" s="265"/>
    </row>
    <row r="79" spans="1:6" x14ac:dyDescent="0.2">
      <c r="A79" s="263"/>
      <c r="B79" s="264"/>
      <c r="C79" s="263"/>
      <c r="D79" s="264"/>
      <c r="E79" s="266"/>
      <c r="F79" s="265"/>
    </row>
    <row r="80" spans="1:6" x14ac:dyDescent="0.2">
      <c r="A80" s="268"/>
      <c r="B80" s="268"/>
      <c r="C80" s="269"/>
      <c r="D80" s="268"/>
      <c r="E80" s="268"/>
      <c r="F80" s="268"/>
    </row>
    <row r="81" spans="1:6" x14ac:dyDescent="0.2">
      <c r="A81" s="268"/>
      <c r="B81" s="268"/>
      <c r="C81" s="269"/>
      <c r="D81" s="268"/>
      <c r="E81" s="268"/>
      <c r="F81" s="268"/>
    </row>
    <row r="82" spans="1:6" x14ac:dyDescent="0.2">
      <c r="A82" s="268"/>
      <c r="B82" s="268"/>
      <c r="C82" s="269"/>
      <c r="D82" s="268"/>
      <c r="E82" s="268"/>
      <c r="F82" s="268"/>
    </row>
    <row r="83" spans="1:6" x14ac:dyDescent="0.2">
      <c r="A83" s="268"/>
      <c r="B83" s="268"/>
      <c r="C83" s="269"/>
      <c r="D83" s="268"/>
      <c r="E83" s="268"/>
      <c r="F83" s="268"/>
    </row>
    <row r="84" spans="1:6" x14ac:dyDescent="0.2">
      <c r="A84" s="268"/>
      <c r="B84" s="268"/>
      <c r="C84" s="269"/>
      <c r="D84" s="268"/>
      <c r="E84" s="268"/>
      <c r="F84" s="268"/>
    </row>
    <row r="85" spans="1:6" x14ac:dyDescent="0.2">
      <c r="A85" s="268"/>
      <c r="B85" s="268"/>
      <c r="C85" s="269"/>
      <c r="D85" s="268"/>
      <c r="E85" s="268"/>
      <c r="F85" s="268"/>
    </row>
    <row r="86" spans="1:6" x14ac:dyDescent="0.2">
      <c r="A86" s="268"/>
      <c r="B86" s="268"/>
      <c r="C86" s="269"/>
      <c r="D86" s="268"/>
      <c r="E86" s="268"/>
      <c r="F86" s="268"/>
    </row>
    <row r="87" spans="1:6" x14ac:dyDescent="0.2">
      <c r="A87" s="268"/>
      <c r="B87" s="268"/>
      <c r="C87" s="269"/>
      <c r="D87" s="268"/>
      <c r="E87" s="268"/>
      <c r="F87" s="268"/>
    </row>
    <row r="88" spans="1:6" x14ac:dyDescent="0.2">
      <c r="A88" s="263"/>
      <c r="B88" s="264"/>
      <c r="C88" s="263"/>
      <c r="D88" s="264"/>
      <c r="E88" s="266"/>
      <c r="F88" s="265"/>
    </row>
    <row r="89" spans="1:6" x14ac:dyDescent="0.2">
      <c r="B89" s="264"/>
      <c r="C89" s="263"/>
      <c r="D89" s="264"/>
      <c r="E89" s="266"/>
      <c r="F89" s="265"/>
    </row>
    <row r="90" spans="1:6" x14ac:dyDescent="0.2">
      <c r="A90" s="263"/>
      <c r="B90" s="264"/>
      <c r="C90" s="263"/>
      <c r="D90" s="264"/>
      <c r="E90" s="266"/>
      <c r="F90" s="265"/>
    </row>
    <row r="91" spans="1:6" x14ac:dyDescent="0.2">
      <c r="A91" s="263"/>
      <c r="B91" s="264"/>
      <c r="C91" s="263"/>
      <c r="D91" s="264"/>
      <c r="E91" s="266"/>
      <c r="F91" s="265"/>
    </row>
    <row r="92" spans="1:6" x14ac:dyDescent="0.2">
      <c r="A92" s="263"/>
      <c r="B92" s="264"/>
      <c r="C92" s="263"/>
      <c r="D92" s="264"/>
      <c r="E92" s="266"/>
      <c r="F92" s="265"/>
    </row>
    <row r="93" spans="1:6" x14ac:dyDescent="0.2">
      <c r="A93" s="263"/>
      <c r="B93" s="264"/>
      <c r="C93" s="263"/>
      <c r="D93" s="264"/>
      <c r="E93" s="266"/>
      <c r="F93" s="265"/>
    </row>
    <row r="94" spans="1:6" x14ac:dyDescent="0.2">
      <c r="A94" s="263"/>
      <c r="B94" s="264"/>
      <c r="C94" s="263"/>
      <c r="D94" s="264"/>
      <c r="E94" s="265"/>
      <c r="F94" s="265"/>
    </row>
    <row r="95" spans="1:6" x14ac:dyDescent="0.2">
      <c r="A95" s="263"/>
      <c r="B95" s="264"/>
      <c r="C95" s="263"/>
      <c r="D95" s="264"/>
      <c r="E95" s="265"/>
      <c r="F95" s="265"/>
    </row>
    <row r="96" spans="1:6" x14ac:dyDescent="0.2">
      <c r="A96" s="263"/>
      <c r="B96" s="264"/>
      <c r="C96" s="263"/>
      <c r="D96" s="264"/>
      <c r="E96" s="265"/>
      <c r="F96" s="265"/>
    </row>
    <row r="97" spans="1:6" x14ac:dyDescent="0.2">
      <c r="A97" s="263"/>
      <c r="B97" s="264"/>
      <c r="C97" s="263"/>
      <c r="D97" s="264"/>
      <c r="E97" s="265"/>
      <c r="F97" s="265"/>
    </row>
    <row r="98" spans="1:6" x14ac:dyDescent="0.2">
      <c r="A98" s="263"/>
      <c r="B98" s="264"/>
      <c r="C98" s="263"/>
      <c r="D98" s="264"/>
      <c r="E98" s="266"/>
      <c r="F98" s="265"/>
    </row>
    <row r="99" spans="1:6" x14ac:dyDescent="0.2">
      <c r="A99" s="268"/>
      <c r="B99" s="268"/>
      <c r="C99" s="269"/>
      <c r="D99" s="268"/>
      <c r="E99" s="268"/>
      <c r="F99" s="268"/>
    </row>
    <row r="100" spans="1:6" x14ac:dyDescent="0.2">
      <c r="A100" s="268"/>
      <c r="B100" s="268"/>
      <c r="C100" s="269"/>
      <c r="D100" s="268"/>
      <c r="E100" s="268"/>
      <c r="F100" s="268"/>
    </row>
    <row r="101" spans="1:6" x14ac:dyDescent="0.2">
      <c r="A101" s="268"/>
      <c r="B101" s="268"/>
      <c r="C101" s="269"/>
      <c r="D101" s="268"/>
      <c r="E101" s="268"/>
      <c r="F101" s="268"/>
    </row>
    <row r="102" spans="1:6" x14ac:dyDescent="0.2">
      <c r="A102" s="268"/>
      <c r="B102" s="268"/>
      <c r="C102" s="269"/>
      <c r="D102" s="268"/>
      <c r="E102" s="268"/>
      <c r="F102" s="268"/>
    </row>
    <row r="103" spans="1:6" x14ac:dyDescent="0.2">
      <c r="A103" s="268"/>
      <c r="B103" s="268"/>
      <c r="C103" s="269"/>
      <c r="D103" s="268"/>
      <c r="E103" s="268"/>
      <c r="F103" s="268"/>
    </row>
    <row r="104" spans="1:6" x14ac:dyDescent="0.2">
      <c r="A104" s="263"/>
      <c r="B104" s="264"/>
      <c r="C104" s="263"/>
      <c r="D104" s="264"/>
      <c r="E104" s="266"/>
      <c r="F104" s="265"/>
    </row>
    <row r="105" spans="1:6" x14ac:dyDescent="0.2">
      <c r="B105" s="264"/>
      <c r="C105" s="263"/>
      <c r="D105" s="264"/>
      <c r="E105" s="266"/>
      <c r="F105" s="265"/>
    </row>
    <row r="106" spans="1:6" x14ac:dyDescent="0.2">
      <c r="A106" s="263"/>
      <c r="B106" s="264"/>
      <c r="C106" s="263"/>
      <c r="D106" s="264"/>
      <c r="E106" s="266"/>
      <c r="F106" s="265"/>
    </row>
    <row r="107" spans="1:6" x14ac:dyDescent="0.2">
      <c r="A107" s="263"/>
      <c r="B107" s="264"/>
      <c r="C107" s="263"/>
      <c r="D107" s="264"/>
      <c r="E107" s="266"/>
      <c r="F107" s="265"/>
    </row>
    <row r="108" spans="1:6" x14ac:dyDescent="0.2">
      <c r="A108" s="263"/>
      <c r="B108" s="264"/>
      <c r="C108" s="263"/>
      <c r="D108" s="264"/>
      <c r="E108" s="266"/>
      <c r="F108" s="265"/>
    </row>
    <row r="109" spans="1:6" x14ac:dyDescent="0.2">
      <c r="A109" s="263"/>
      <c r="B109" s="264"/>
      <c r="C109" s="263"/>
      <c r="D109" s="264"/>
      <c r="E109" s="266"/>
      <c r="F109" s="265"/>
    </row>
    <row r="110" spans="1:6" x14ac:dyDescent="0.2">
      <c r="A110" s="263"/>
      <c r="B110" s="264"/>
      <c r="C110" s="263"/>
      <c r="D110" s="264"/>
      <c r="E110" s="266"/>
      <c r="F110" s="265"/>
    </row>
    <row r="111" spans="1:6" x14ac:dyDescent="0.2">
      <c r="A111" s="263"/>
      <c r="B111" s="264"/>
      <c r="C111" s="263"/>
      <c r="D111" s="264"/>
      <c r="E111" s="266"/>
      <c r="F111" s="265"/>
    </row>
    <row r="112" spans="1:6" x14ac:dyDescent="0.2">
      <c r="A112" s="263"/>
      <c r="B112" s="264"/>
      <c r="C112" s="263"/>
      <c r="D112" s="264"/>
      <c r="E112" s="266"/>
      <c r="F112" s="265"/>
    </row>
    <row r="113" spans="1:6" x14ac:dyDescent="0.2">
      <c r="A113" s="263"/>
      <c r="B113" s="264"/>
      <c r="C113" s="263"/>
      <c r="D113" s="264"/>
      <c r="E113" s="266"/>
      <c r="F113" s="265"/>
    </row>
    <row r="114" spans="1:6" x14ac:dyDescent="0.2">
      <c r="A114" s="263"/>
      <c r="B114" s="264"/>
      <c r="C114" s="263"/>
      <c r="D114" s="264"/>
      <c r="E114" s="266"/>
      <c r="F114" s="265"/>
    </row>
    <row r="115" spans="1:6" x14ac:dyDescent="0.2">
      <c r="A115" s="263"/>
      <c r="B115" s="264"/>
      <c r="C115" s="263"/>
      <c r="D115" s="264"/>
      <c r="E115" s="266"/>
      <c r="F115" s="265"/>
    </row>
    <row r="116" spans="1:6" x14ac:dyDescent="0.2">
      <c r="A116" s="263"/>
      <c r="B116" s="264"/>
      <c r="C116" s="263"/>
      <c r="D116" s="264"/>
      <c r="E116" s="265"/>
      <c r="F116" s="265"/>
    </row>
    <row r="117" spans="1:6" x14ac:dyDescent="0.2">
      <c r="A117" s="263"/>
      <c r="B117" s="264"/>
      <c r="C117" s="263"/>
      <c r="D117" s="264"/>
      <c r="E117" s="265"/>
      <c r="F117" s="265"/>
    </row>
    <row r="118" spans="1:6" x14ac:dyDescent="0.2">
      <c r="B118" s="264"/>
      <c r="C118" s="263"/>
      <c r="D118" s="264"/>
      <c r="E118" s="266"/>
      <c r="F118" s="265"/>
    </row>
    <row r="119" spans="1:6" x14ac:dyDescent="0.2">
      <c r="A119" s="263"/>
      <c r="B119" s="264"/>
      <c r="C119" s="263"/>
      <c r="D119" s="264"/>
      <c r="E119" s="266"/>
      <c r="F119" s="265"/>
    </row>
    <row r="120" spans="1:6" x14ac:dyDescent="0.2">
      <c r="A120" s="263"/>
      <c r="B120" s="264"/>
      <c r="C120" s="263"/>
      <c r="D120" s="264"/>
      <c r="E120" s="266"/>
      <c r="F120" s="265"/>
    </row>
    <row r="121" spans="1:6" x14ac:dyDescent="0.2">
      <c r="A121" s="263"/>
      <c r="B121" s="264"/>
      <c r="C121" s="263"/>
      <c r="D121" s="264"/>
      <c r="E121" s="266"/>
      <c r="F121" s="265"/>
    </row>
    <row r="122" spans="1:6" x14ac:dyDescent="0.2">
      <c r="A122" s="263"/>
      <c r="B122" s="264"/>
      <c r="C122" s="263"/>
      <c r="D122" s="264"/>
      <c r="E122" s="266"/>
      <c r="F122" s="265"/>
    </row>
    <row r="123" spans="1:6" x14ac:dyDescent="0.2">
      <c r="A123" s="263"/>
      <c r="B123" s="264"/>
      <c r="C123" s="263"/>
      <c r="D123" s="264"/>
      <c r="E123" s="265"/>
      <c r="F123" s="265"/>
    </row>
    <row r="124" spans="1:6" x14ac:dyDescent="0.2">
      <c r="A124" s="263"/>
      <c r="B124" s="264"/>
      <c r="C124" s="263"/>
      <c r="D124" s="264"/>
      <c r="E124" s="266"/>
      <c r="F124" s="265"/>
    </row>
    <row r="125" spans="1:6" x14ac:dyDescent="0.2">
      <c r="A125" s="268"/>
      <c r="B125" s="268"/>
      <c r="C125" s="269"/>
      <c r="D125" s="268"/>
      <c r="E125" s="268"/>
      <c r="F125" s="268"/>
    </row>
  </sheetData>
  <sheetProtection password="CF65" sheet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21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5"/>
  <sheetViews>
    <sheetView showGridLines="0" zoomScaleNormal="100" zoomScaleSheetLayoutView="100" workbookViewId="0">
      <selection activeCell="R48" sqref="R48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37" bestFit="1" customWidth="1"/>
    <col min="8" max="16384" width="8.85546875" style="1"/>
  </cols>
  <sheetData>
    <row r="1" spans="1:7" ht="27" customHeight="1" x14ac:dyDescent="0.2">
      <c r="A1" s="60" t="s">
        <v>3</v>
      </c>
      <c r="B1" s="60"/>
      <c r="C1" s="60"/>
      <c r="D1" s="60"/>
      <c r="E1" s="60"/>
      <c r="F1" s="60"/>
      <c r="G1" s="60"/>
    </row>
    <row r="2" spans="1:7" ht="15" customHeight="1" x14ac:dyDescent="0.2">
      <c r="A2" s="347" t="s">
        <v>142</v>
      </c>
      <c r="B2" s="347"/>
      <c r="C2" s="347"/>
      <c r="D2" s="347"/>
      <c r="E2" s="347"/>
      <c r="F2" s="347"/>
      <c r="G2" s="347"/>
    </row>
    <row r="3" spans="1:7" ht="15" customHeight="1" x14ac:dyDescent="0.2">
      <c r="A3" s="348" t="s">
        <v>130</v>
      </c>
      <c r="B3" s="347"/>
      <c r="C3" s="347"/>
      <c r="D3" s="347"/>
      <c r="E3" s="347"/>
      <c r="F3" s="347"/>
      <c r="G3" s="347"/>
    </row>
    <row r="4" spans="1:7" ht="15" customHeight="1" x14ac:dyDescent="0.2">
      <c r="A4" s="347"/>
      <c r="B4" s="347"/>
      <c r="C4" s="347"/>
      <c r="D4" s="347"/>
      <c r="E4" s="347"/>
      <c r="F4" s="347"/>
      <c r="G4" s="347"/>
    </row>
    <row r="5" spans="1:7" ht="25.5" x14ac:dyDescent="0.2">
      <c r="A5" s="15" t="s">
        <v>79</v>
      </c>
      <c r="B5" s="349" t="s">
        <v>14</v>
      </c>
      <c r="C5" s="349"/>
      <c r="D5" s="349"/>
      <c r="E5" s="349"/>
      <c r="F5" s="349"/>
      <c r="G5" s="177" t="s">
        <v>91</v>
      </c>
    </row>
    <row r="6" spans="1:7" x14ac:dyDescent="0.2">
      <c r="A6" s="16" t="s">
        <v>81</v>
      </c>
      <c r="B6" s="345" t="s">
        <v>111</v>
      </c>
      <c r="C6" s="346"/>
      <c r="D6" s="346"/>
      <c r="E6" s="346"/>
      <c r="F6" s="350"/>
      <c r="G6" s="19">
        <f>+G7+G8</f>
        <v>0</v>
      </c>
    </row>
    <row r="7" spans="1:7" x14ac:dyDescent="0.2">
      <c r="A7" s="16" t="s">
        <v>82</v>
      </c>
      <c r="B7" s="351" t="s">
        <v>29</v>
      </c>
      <c r="C7" s="351"/>
      <c r="D7" s="351"/>
      <c r="E7" s="351"/>
      <c r="F7" s="351"/>
      <c r="G7" s="17">
        <f>G17</f>
        <v>0</v>
      </c>
    </row>
    <row r="8" spans="1:7" x14ac:dyDescent="0.2">
      <c r="A8" s="18" t="s">
        <v>218</v>
      </c>
      <c r="B8" s="345" t="s">
        <v>110</v>
      </c>
      <c r="C8" s="346"/>
      <c r="D8" s="346"/>
      <c r="E8" s="346"/>
      <c r="F8" s="346"/>
      <c r="G8" s="17">
        <f>G23</f>
        <v>0</v>
      </c>
    </row>
    <row r="9" spans="1:7" x14ac:dyDescent="0.2">
      <c r="A9" s="16" t="s">
        <v>80</v>
      </c>
      <c r="B9" s="345" t="s">
        <v>88</v>
      </c>
      <c r="C9" s="346"/>
      <c r="D9" s="346"/>
      <c r="E9" s="346"/>
      <c r="F9" s="346"/>
      <c r="G9" s="17">
        <f>+'PRIKLJUCKI-TIP-I_SD (6)'!E7</f>
        <v>0</v>
      </c>
    </row>
    <row r="10" spans="1:7" ht="13.5" thickBot="1" x14ac:dyDescent="0.25">
      <c r="A10" s="21"/>
      <c r="B10" s="22"/>
      <c r="C10" s="23"/>
      <c r="D10" s="23"/>
      <c r="E10" s="23"/>
      <c r="F10" s="23"/>
      <c r="G10" s="24"/>
    </row>
    <row r="11" spans="1:7" x14ac:dyDescent="0.2">
      <c r="A11" s="25"/>
      <c r="B11" s="25"/>
      <c r="C11" s="25"/>
      <c r="D11" s="25"/>
      <c r="E11" s="25"/>
      <c r="F11" s="25"/>
      <c r="G11" s="25"/>
    </row>
    <row r="12" spans="1:7" ht="15.75" x14ac:dyDescent="0.25">
      <c r="A12" s="59" t="s">
        <v>95</v>
      </c>
      <c r="B12" s="57"/>
      <c r="C12" s="56"/>
      <c r="D12" s="56"/>
      <c r="E12" s="57"/>
      <c r="F12" s="57"/>
      <c r="G12" s="58"/>
    </row>
    <row r="13" spans="1:7" x14ac:dyDescent="0.2">
      <c r="A13" s="352" t="s">
        <v>275</v>
      </c>
      <c r="B13" s="353"/>
      <c r="C13" s="353"/>
      <c r="D13" s="353"/>
      <c r="E13" s="353"/>
      <c r="F13" s="353"/>
      <c r="G13" s="354"/>
    </row>
    <row r="14" spans="1:7" ht="25.5" x14ac:dyDescent="0.2">
      <c r="A14" s="355" t="s">
        <v>28</v>
      </c>
      <c r="B14" s="357" t="s">
        <v>85</v>
      </c>
      <c r="C14" s="358"/>
      <c r="D14" s="355" t="s">
        <v>4</v>
      </c>
      <c r="E14" s="355" t="s">
        <v>5</v>
      </c>
      <c r="F14" s="176" t="s">
        <v>84</v>
      </c>
      <c r="G14" s="176" t="s">
        <v>6</v>
      </c>
    </row>
    <row r="15" spans="1:7" x14ac:dyDescent="0.2">
      <c r="A15" s="356"/>
      <c r="B15" s="359"/>
      <c r="C15" s="360"/>
      <c r="D15" s="356"/>
      <c r="E15" s="356"/>
      <c r="F15" s="2" t="s">
        <v>7</v>
      </c>
      <c r="G15" s="2" t="s">
        <v>25</v>
      </c>
    </row>
    <row r="16" spans="1:7" x14ac:dyDescent="0.2">
      <c r="A16" s="3" t="s">
        <v>30</v>
      </c>
      <c r="B16" s="361" t="s">
        <v>276</v>
      </c>
      <c r="C16" s="362"/>
      <c r="D16" s="4" t="s">
        <v>36</v>
      </c>
      <c r="E16" s="4" t="s">
        <v>277</v>
      </c>
      <c r="F16" s="26">
        <v>165</v>
      </c>
      <c r="G16" s="5">
        <f>'SP-2333_SD'!F50</f>
        <v>0</v>
      </c>
    </row>
    <row r="17" spans="1:7" x14ac:dyDescent="0.2">
      <c r="A17" s="363" t="s">
        <v>278</v>
      </c>
      <c r="B17" s="363"/>
      <c r="C17" s="363"/>
      <c r="D17" s="363"/>
      <c r="E17" s="363"/>
      <c r="F17" s="363"/>
      <c r="G17" s="6">
        <f>SUM(G16:G16)</f>
        <v>0</v>
      </c>
    </row>
    <row r="18" spans="1:7" x14ac:dyDescent="0.2">
      <c r="A18" s="33"/>
      <c r="B18" s="33"/>
      <c r="C18" s="33"/>
      <c r="D18" s="33"/>
      <c r="E18" s="33"/>
      <c r="F18" s="33"/>
      <c r="G18" s="20"/>
    </row>
    <row r="19" spans="1:7" x14ac:dyDescent="0.2">
      <c r="A19" s="352" t="s">
        <v>110</v>
      </c>
      <c r="B19" s="353"/>
      <c r="C19" s="353"/>
      <c r="D19" s="353"/>
      <c r="E19" s="353"/>
      <c r="F19" s="353"/>
      <c r="G19" s="354"/>
    </row>
    <row r="20" spans="1:7" ht="25.5" x14ac:dyDescent="0.2">
      <c r="A20" s="355" t="s">
        <v>28</v>
      </c>
      <c r="B20" s="357" t="s">
        <v>90</v>
      </c>
      <c r="C20" s="358"/>
      <c r="D20" s="357" t="s">
        <v>92</v>
      </c>
      <c r="E20" s="358"/>
      <c r="F20" s="176" t="s">
        <v>264</v>
      </c>
      <c r="G20" s="176" t="s">
        <v>6</v>
      </c>
    </row>
    <row r="21" spans="1:7" x14ac:dyDescent="0.2">
      <c r="A21" s="356"/>
      <c r="B21" s="359"/>
      <c r="C21" s="360"/>
      <c r="D21" s="359"/>
      <c r="E21" s="360"/>
      <c r="F21" s="2" t="s">
        <v>7</v>
      </c>
      <c r="G21" s="2" t="s">
        <v>25</v>
      </c>
    </row>
    <row r="22" spans="1:7" ht="29.45" customHeight="1" x14ac:dyDescent="0.2">
      <c r="A22" s="7" t="s">
        <v>107</v>
      </c>
      <c r="B22" s="369" t="s">
        <v>279</v>
      </c>
      <c r="C22" s="362"/>
      <c r="D22" s="4" t="s">
        <v>36</v>
      </c>
      <c r="E22" s="4" t="s">
        <v>280</v>
      </c>
      <c r="F22" s="26">
        <v>135</v>
      </c>
      <c r="G22" s="2">
        <f>'PRIKLJUCKI-TIP-I_SD (6)'!F7</f>
        <v>0</v>
      </c>
    </row>
    <row r="23" spans="1:7" s="35" customFormat="1" x14ac:dyDescent="0.2">
      <c r="A23" s="363" t="s">
        <v>66</v>
      </c>
      <c r="B23" s="363"/>
      <c r="C23" s="363"/>
      <c r="D23" s="363"/>
      <c r="E23" s="363"/>
      <c r="F23" s="363"/>
      <c r="G23" s="6">
        <f>+G22</f>
        <v>0</v>
      </c>
    </row>
    <row r="24" spans="1:7" x14ac:dyDescent="0.2">
      <c r="A24" s="34"/>
      <c r="B24" s="34"/>
      <c r="C24" s="34"/>
      <c r="D24" s="34"/>
      <c r="E24" s="34"/>
      <c r="F24" s="34"/>
      <c r="G24" s="36"/>
    </row>
    <row r="25" spans="1:7" x14ac:dyDescent="0.2">
      <c r="A25" s="34"/>
      <c r="B25" s="34"/>
      <c r="C25" s="34"/>
      <c r="D25" s="34"/>
      <c r="E25" s="34"/>
      <c r="F25" s="34"/>
      <c r="G25" s="36"/>
    </row>
  </sheetData>
  <sheetProtection password="CF65" sheet="1" objects="1" scenarios="1"/>
  <mergeCells count="20">
    <mergeCell ref="B22:C22"/>
    <mergeCell ref="A23:F23"/>
    <mergeCell ref="B16:C16"/>
    <mergeCell ref="A17:F17"/>
    <mergeCell ref="A19:G19"/>
    <mergeCell ref="A20:A21"/>
    <mergeCell ref="B20:C21"/>
    <mergeCell ref="D20:E21"/>
    <mergeCell ref="B9:F9"/>
    <mergeCell ref="A13:G13"/>
    <mergeCell ref="A14:A15"/>
    <mergeCell ref="B14:C15"/>
    <mergeCell ref="D14:D15"/>
    <mergeCell ref="E14:E15"/>
    <mergeCell ref="B8:F8"/>
    <mergeCell ref="A2:G2"/>
    <mergeCell ref="A3:G4"/>
    <mergeCell ref="B5:F5"/>
    <mergeCell ref="B6:F6"/>
    <mergeCell ref="B7:F7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zoomScaleSheetLayoutView="100" workbookViewId="0">
      <selection activeCell="E14" sqref="E14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8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10"/>
      <c r="D1" s="32"/>
      <c r="E1" s="12"/>
      <c r="F1" s="12"/>
    </row>
    <row r="2" spans="1:6" x14ac:dyDescent="0.2">
      <c r="A2" s="31" t="s">
        <v>35</v>
      </c>
      <c r="B2" s="9" t="s">
        <v>14</v>
      </c>
      <c r="C2" s="10"/>
      <c r="D2" s="32"/>
      <c r="E2" s="12"/>
      <c r="F2" s="12"/>
    </row>
    <row r="3" spans="1:6" x14ac:dyDescent="0.2">
      <c r="A3" s="31" t="s">
        <v>30</v>
      </c>
      <c r="B3" s="9" t="s">
        <v>281</v>
      </c>
      <c r="C3" s="10"/>
      <c r="D3" s="32"/>
      <c r="E3" s="12"/>
      <c r="F3" s="12"/>
    </row>
    <row r="4" spans="1:6" x14ac:dyDescent="0.2">
      <c r="A4" s="62"/>
      <c r="B4" s="9"/>
      <c r="C4" s="10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67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47"/>
      <c r="D7" s="48"/>
      <c r="E7" s="49"/>
      <c r="F7" s="49"/>
    </row>
    <row r="8" spans="1:6" ht="25.5" x14ac:dyDescent="0.2">
      <c r="A8" s="111"/>
      <c r="B8" s="70" t="s">
        <v>54</v>
      </c>
      <c r="C8" s="71"/>
      <c r="D8" s="72"/>
      <c r="E8" s="73"/>
      <c r="F8" s="73"/>
    </row>
    <row r="9" spans="1:6" ht="14.25" x14ac:dyDescent="0.2">
      <c r="A9" s="111"/>
      <c r="B9" s="74" t="s">
        <v>68</v>
      </c>
      <c r="C9" s="75">
        <v>165</v>
      </c>
      <c r="D9" s="76" t="s">
        <v>22</v>
      </c>
      <c r="E9" s="319"/>
      <c r="F9" s="94">
        <f>C9*E9</f>
        <v>0</v>
      </c>
    </row>
    <row r="10" spans="1:6" x14ac:dyDescent="0.2">
      <c r="A10" s="113"/>
      <c r="B10" s="77"/>
      <c r="C10" s="78"/>
      <c r="D10" s="79"/>
      <c r="E10" s="95"/>
      <c r="F10" s="95"/>
    </row>
    <row r="11" spans="1:6" x14ac:dyDescent="0.2">
      <c r="A11" s="114"/>
      <c r="B11" s="85"/>
      <c r="C11" s="82"/>
      <c r="D11" s="86"/>
      <c r="E11" s="87"/>
      <c r="F11" s="87"/>
    </row>
    <row r="12" spans="1:6" ht="14.25" x14ac:dyDescent="0.2">
      <c r="A12" s="115">
        <f>COUNT($A$7:A11)+1</f>
        <v>2</v>
      </c>
      <c r="B12" s="50" t="s">
        <v>160</v>
      </c>
      <c r="C12" s="75"/>
      <c r="D12" s="72"/>
      <c r="E12" s="73"/>
      <c r="F12" s="73"/>
    </row>
    <row r="13" spans="1:6" ht="14.25" x14ac:dyDescent="0.2">
      <c r="A13" s="111"/>
      <c r="B13" s="91" t="s">
        <v>161</v>
      </c>
      <c r="C13" s="75"/>
      <c r="D13" s="72"/>
      <c r="E13" s="73"/>
      <c r="F13" s="73"/>
    </row>
    <row r="14" spans="1:6" x14ac:dyDescent="0.2">
      <c r="A14" s="111"/>
      <c r="B14" s="74" t="s">
        <v>42</v>
      </c>
      <c r="C14" s="75">
        <v>2</v>
      </c>
      <c r="D14" s="72" t="s">
        <v>1</v>
      </c>
      <c r="E14" s="319"/>
      <c r="F14" s="94">
        <f t="shared" ref="F14" si="0">C14*E14</f>
        <v>0</v>
      </c>
    </row>
    <row r="15" spans="1:6" x14ac:dyDescent="0.2">
      <c r="A15" s="113"/>
      <c r="B15" s="77"/>
      <c r="C15" s="78"/>
      <c r="D15" s="92"/>
      <c r="E15" s="95"/>
      <c r="F15" s="95"/>
    </row>
    <row r="16" spans="1:6" x14ac:dyDescent="0.2">
      <c r="A16" s="114"/>
      <c r="B16" s="81"/>
      <c r="C16" s="82"/>
      <c r="D16" s="83"/>
      <c r="E16" s="84"/>
      <c r="F16" s="84"/>
    </row>
    <row r="17" spans="1:6" ht="14.25" x14ac:dyDescent="0.2">
      <c r="A17" s="115">
        <f>COUNT($A$7:A16)+1</f>
        <v>3</v>
      </c>
      <c r="B17" s="50" t="s">
        <v>163</v>
      </c>
      <c r="C17" s="75"/>
      <c r="D17" s="72"/>
      <c r="E17" s="73"/>
      <c r="F17" s="73"/>
    </row>
    <row r="18" spans="1:6" ht="14.25" x14ac:dyDescent="0.2">
      <c r="A18" s="111"/>
      <c r="B18" s="91" t="s">
        <v>164</v>
      </c>
      <c r="C18" s="75"/>
      <c r="D18" s="72"/>
      <c r="E18" s="73"/>
      <c r="F18" s="73"/>
    </row>
    <row r="19" spans="1:6" x14ac:dyDescent="0.2">
      <c r="A19" s="111"/>
      <c r="B19" s="74" t="s">
        <v>42</v>
      </c>
      <c r="C19" s="75">
        <v>3</v>
      </c>
      <c r="D19" s="72" t="s">
        <v>1</v>
      </c>
      <c r="E19" s="319"/>
      <c r="F19" s="94">
        <f t="shared" ref="F19" si="1">C19*E19</f>
        <v>0</v>
      </c>
    </row>
    <row r="20" spans="1:6" x14ac:dyDescent="0.2">
      <c r="A20" s="113"/>
      <c r="B20" s="77"/>
      <c r="C20" s="78"/>
      <c r="D20" s="92"/>
      <c r="E20" s="95"/>
      <c r="F20" s="95"/>
    </row>
    <row r="21" spans="1:6" x14ac:dyDescent="0.2">
      <c r="A21" s="114"/>
      <c r="B21" s="81"/>
      <c r="C21" s="82"/>
      <c r="D21" s="83"/>
      <c r="E21" s="84"/>
      <c r="F21" s="84"/>
    </row>
    <row r="22" spans="1:6" x14ac:dyDescent="0.2">
      <c r="A22" s="115">
        <f>COUNT($A$7:A21)+1</f>
        <v>4</v>
      </c>
      <c r="B22" s="50" t="s">
        <v>46</v>
      </c>
      <c r="C22" s="75"/>
      <c r="D22" s="72"/>
      <c r="E22" s="73"/>
      <c r="F22" s="73"/>
    </row>
    <row r="23" spans="1:6" ht="25.5" x14ac:dyDescent="0.2">
      <c r="A23" s="111"/>
      <c r="B23" s="91" t="s">
        <v>55</v>
      </c>
      <c r="C23" s="75"/>
      <c r="D23" s="72"/>
      <c r="E23" s="73"/>
      <c r="F23" s="73"/>
    </row>
    <row r="24" spans="1:6" x14ac:dyDescent="0.2">
      <c r="A24" s="111"/>
      <c r="B24" s="74" t="s">
        <v>76</v>
      </c>
      <c r="C24" s="75">
        <v>20</v>
      </c>
      <c r="D24" s="72" t="s">
        <v>1</v>
      </c>
      <c r="E24" s="319"/>
      <c r="F24" s="94">
        <f t="shared" ref="F24" si="2">C24*E24</f>
        <v>0</v>
      </c>
    </row>
    <row r="25" spans="1:6" x14ac:dyDescent="0.2">
      <c r="A25" s="113"/>
      <c r="B25" s="77"/>
      <c r="C25" s="78"/>
      <c r="D25" s="92"/>
      <c r="E25" s="95"/>
      <c r="F25" s="95"/>
    </row>
    <row r="26" spans="1:6" x14ac:dyDescent="0.2">
      <c r="A26" s="114"/>
      <c r="B26" s="85"/>
      <c r="C26" s="82"/>
      <c r="D26" s="83"/>
      <c r="E26" s="87"/>
      <c r="F26" s="87"/>
    </row>
    <row r="27" spans="1:6" x14ac:dyDescent="0.2">
      <c r="A27" s="115">
        <f>COUNT($A$7:A26)+1</f>
        <v>5</v>
      </c>
      <c r="B27" s="50" t="s">
        <v>56</v>
      </c>
      <c r="C27" s="75"/>
      <c r="D27" s="72"/>
      <c r="E27" s="73"/>
      <c r="F27" s="73"/>
    </row>
    <row r="28" spans="1:6" ht="25.5" x14ac:dyDescent="0.2">
      <c r="A28" s="111"/>
      <c r="B28" s="91" t="s">
        <v>15</v>
      </c>
      <c r="C28" s="75"/>
      <c r="D28" s="72"/>
      <c r="E28" s="73"/>
      <c r="F28" s="73"/>
    </row>
    <row r="29" spans="1:6" x14ac:dyDescent="0.2">
      <c r="A29" s="111"/>
      <c r="B29" s="96" t="s">
        <v>75</v>
      </c>
      <c r="C29" s="75">
        <v>1</v>
      </c>
      <c r="D29" s="72" t="s">
        <v>1</v>
      </c>
      <c r="E29" s="319"/>
      <c r="F29" s="94">
        <f>C29*E29</f>
        <v>0</v>
      </c>
    </row>
    <row r="30" spans="1:6" x14ac:dyDescent="0.2">
      <c r="A30" s="113"/>
      <c r="B30" s="97"/>
      <c r="C30" s="78"/>
      <c r="D30" s="92"/>
      <c r="E30" s="95"/>
      <c r="F30" s="95"/>
    </row>
    <row r="31" spans="1:6" x14ac:dyDescent="0.2">
      <c r="A31" s="114"/>
      <c r="B31" s="81"/>
      <c r="C31" s="82"/>
      <c r="D31" s="83"/>
      <c r="E31" s="84"/>
      <c r="F31" s="84"/>
    </row>
    <row r="32" spans="1:6" x14ac:dyDescent="0.2">
      <c r="A32" s="115">
        <f>COUNT($A$7:A29)+1</f>
        <v>6</v>
      </c>
      <c r="B32" s="50" t="s">
        <v>50</v>
      </c>
      <c r="C32" s="75"/>
      <c r="D32" s="72"/>
      <c r="E32" s="73"/>
      <c r="F32" s="73"/>
    </row>
    <row r="33" spans="1:6" ht="102" x14ac:dyDescent="0.2">
      <c r="A33" s="111"/>
      <c r="B33" s="91" t="s">
        <v>96</v>
      </c>
      <c r="C33" s="75"/>
      <c r="D33" s="72"/>
      <c r="E33" s="73"/>
      <c r="F33" s="73"/>
    </row>
    <row r="34" spans="1:6" x14ac:dyDescent="0.2">
      <c r="A34" s="111"/>
      <c r="B34" s="96"/>
      <c r="C34" s="75">
        <v>1</v>
      </c>
      <c r="D34" s="72" t="s">
        <v>1</v>
      </c>
      <c r="E34" s="319"/>
      <c r="F34" s="94">
        <f>C34*E34</f>
        <v>0</v>
      </c>
    </row>
    <row r="35" spans="1:6" x14ac:dyDescent="0.2">
      <c r="A35" s="114"/>
      <c r="B35" s="81"/>
      <c r="C35" s="105"/>
      <c r="D35" s="83"/>
      <c r="E35" s="87"/>
      <c r="F35" s="87"/>
    </row>
    <row r="36" spans="1:6" x14ac:dyDescent="0.2">
      <c r="A36" s="115">
        <f>COUNT($A$7:A34)+1</f>
        <v>7</v>
      </c>
      <c r="B36" s="50" t="s">
        <v>18</v>
      </c>
      <c r="C36" s="71"/>
      <c r="D36" s="72"/>
      <c r="E36" s="73"/>
      <c r="F36" s="94"/>
    </row>
    <row r="37" spans="1:6" ht="25.5" x14ac:dyDescent="0.2">
      <c r="A37" s="111"/>
      <c r="B37" s="91" t="s">
        <v>63</v>
      </c>
      <c r="C37" s="71"/>
      <c r="D37" s="72"/>
      <c r="E37" s="73"/>
      <c r="F37" s="94"/>
    </row>
    <row r="38" spans="1:6" ht="14.25" x14ac:dyDescent="0.2">
      <c r="A38" s="111"/>
      <c r="B38" s="96"/>
      <c r="C38" s="71">
        <v>165</v>
      </c>
      <c r="D38" s="76" t="s">
        <v>22</v>
      </c>
      <c r="E38" s="319"/>
      <c r="F38" s="94">
        <f>C38*E38</f>
        <v>0</v>
      </c>
    </row>
    <row r="39" spans="1:6" x14ac:dyDescent="0.2">
      <c r="A39" s="113"/>
      <c r="B39" s="97"/>
      <c r="C39" s="104"/>
      <c r="D39" s="92"/>
      <c r="E39" s="106"/>
      <c r="F39" s="95"/>
    </row>
    <row r="40" spans="1:6" x14ac:dyDescent="0.2">
      <c r="A40" s="114"/>
      <c r="B40" s="81"/>
      <c r="C40" s="105"/>
      <c r="D40" s="83"/>
      <c r="E40" s="84"/>
      <c r="F40" s="87"/>
    </row>
    <row r="41" spans="1:6" x14ac:dyDescent="0.2">
      <c r="A41" s="115">
        <f>COUNT($A$7:A39)+1</f>
        <v>8</v>
      </c>
      <c r="B41" s="50" t="s">
        <v>19</v>
      </c>
      <c r="C41" s="71"/>
      <c r="D41" s="72"/>
      <c r="E41" s="73"/>
      <c r="F41" s="94"/>
    </row>
    <row r="42" spans="1:6" ht="38.25" x14ac:dyDescent="0.2">
      <c r="A42" s="111"/>
      <c r="B42" s="91" t="s">
        <v>64</v>
      </c>
      <c r="C42" s="71"/>
      <c r="D42" s="72"/>
      <c r="E42" s="73"/>
      <c r="F42" s="73"/>
    </row>
    <row r="43" spans="1:6" x14ac:dyDescent="0.2">
      <c r="A43" s="111"/>
      <c r="B43" s="96"/>
      <c r="C43" s="71"/>
      <c r="D43" s="107">
        <v>0.05</v>
      </c>
      <c r="E43" s="94"/>
      <c r="F43" s="94">
        <f>D43*(SUM(F9:F38))</f>
        <v>0</v>
      </c>
    </row>
    <row r="44" spans="1:6" x14ac:dyDescent="0.2">
      <c r="A44" s="113"/>
      <c r="B44" s="97"/>
      <c r="C44" s="104"/>
      <c r="D44" s="92"/>
      <c r="E44" s="95"/>
      <c r="F44" s="95"/>
    </row>
    <row r="45" spans="1:6" x14ac:dyDescent="0.2">
      <c r="A45" s="114"/>
      <c r="B45" s="81"/>
      <c r="C45" s="105"/>
      <c r="D45" s="83"/>
      <c r="E45" s="87"/>
      <c r="F45" s="87"/>
    </row>
    <row r="46" spans="1:6" x14ac:dyDescent="0.2">
      <c r="A46" s="115">
        <f>COUNT($A$7:A44)+1</f>
        <v>9</v>
      </c>
      <c r="B46" s="50" t="s">
        <v>65</v>
      </c>
      <c r="C46" s="71"/>
      <c r="D46" s="72"/>
      <c r="E46" s="94"/>
      <c r="F46" s="94"/>
    </row>
    <row r="47" spans="1:6" ht="38.25" x14ac:dyDescent="0.2">
      <c r="A47" s="111"/>
      <c r="B47" s="109" t="s">
        <v>12</v>
      </c>
      <c r="C47" s="71"/>
      <c r="D47" s="72"/>
      <c r="E47" s="73"/>
      <c r="F47" s="94"/>
    </row>
    <row r="48" spans="1:6" x14ac:dyDescent="0.2">
      <c r="A48" s="120"/>
      <c r="B48" s="96"/>
      <c r="C48" s="71"/>
      <c r="D48" s="107">
        <v>0.1</v>
      </c>
      <c r="E48" s="73"/>
      <c r="F48" s="94">
        <f>D48*(SUM(F9:F38))</f>
        <v>0</v>
      </c>
    </row>
    <row r="49" spans="1:6" x14ac:dyDescent="0.2">
      <c r="A49" s="121"/>
      <c r="B49" s="97"/>
      <c r="C49" s="104"/>
      <c r="D49" s="92"/>
      <c r="E49" s="95"/>
      <c r="F49" s="95"/>
    </row>
    <row r="50" spans="1:6" x14ac:dyDescent="0.2">
      <c r="A50" s="64"/>
      <c r="B50" s="51" t="s">
        <v>2</v>
      </c>
      <c r="C50" s="52"/>
      <c r="D50" s="53"/>
      <c r="E50" s="54" t="s">
        <v>26</v>
      </c>
      <c r="F50" s="55">
        <f>SUM(F9:F49)</f>
        <v>0</v>
      </c>
    </row>
  </sheetData>
  <sheetProtection algorithmName="SHA-512" hashValue="H5ev+hCgLhuulhlmyZwhiQP3hj5UZjS+Ox4xFmTyfenfucJ5enIcWroy4JZh6rrUXEq5N7m76v9cDFLQUkUp5Q==" saltValue="iqYBeBTTrAjzoDVS1AIU3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3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GridLines="0" zoomScaleNormal="100" zoomScaleSheetLayoutView="100" workbookViewId="0">
      <selection activeCell="E7" sqref="E7"/>
    </sheetView>
  </sheetViews>
  <sheetFormatPr defaultColWidth="9" defaultRowHeight="12.75" x14ac:dyDescent="0.2"/>
  <cols>
    <col min="1" max="1" width="5.7109375" style="63" customWidth="1"/>
    <col min="2" max="2" width="50.7109375" style="46" customWidth="1"/>
    <col min="3" max="3" width="7.7109375" style="8" customWidth="1"/>
    <col min="4" max="4" width="4.7109375" style="44" customWidth="1"/>
    <col min="5" max="5" width="11.7109375" style="45" customWidth="1"/>
    <col min="6" max="6" width="12.7109375" style="45" customWidth="1"/>
    <col min="7" max="256" width="9" style="13"/>
    <col min="257" max="257" width="6.7109375" style="13" bestFit="1" customWidth="1"/>
    <col min="258" max="258" width="41.28515625" style="13" customWidth="1"/>
    <col min="259" max="259" width="6" style="13" bestFit="1" customWidth="1"/>
    <col min="260" max="260" width="3.7109375" style="13" customWidth="1"/>
    <col min="261" max="261" width="15.28515625" style="13" customWidth="1"/>
    <col min="262" max="262" width="13.42578125" style="13" customWidth="1"/>
    <col min="263" max="512" width="9" style="13"/>
    <col min="513" max="513" width="6.7109375" style="13" bestFit="1" customWidth="1"/>
    <col min="514" max="514" width="41.28515625" style="13" customWidth="1"/>
    <col min="515" max="515" width="6" style="13" bestFit="1" customWidth="1"/>
    <col min="516" max="516" width="3.7109375" style="13" customWidth="1"/>
    <col min="517" max="517" width="15.28515625" style="13" customWidth="1"/>
    <col min="518" max="518" width="13.42578125" style="13" customWidth="1"/>
    <col min="519" max="768" width="9" style="13"/>
    <col min="769" max="769" width="6.7109375" style="13" bestFit="1" customWidth="1"/>
    <col min="770" max="770" width="41.28515625" style="13" customWidth="1"/>
    <col min="771" max="771" width="6" style="13" bestFit="1" customWidth="1"/>
    <col min="772" max="772" width="3.7109375" style="13" customWidth="1"/>
    <col min="773" max="773" width="15.28515625" style="13" customWidth="1"/>
    <col min="774" max="774" width="13.42578125" style="13" customWidth="1"/>
    <col min="775" max="1024" width="9" style="13"/>
    <col min="1025" max="1025" width="6.7109375" style="13" bestFit="1" customWidth="1"/>
    <col min="1026" max="1026" width="41.28515625" style="13" customWidth="1"/>
    <col min="1027" max="1027" width="6" style="13" bestFit="1" customWidth="1"/>
    <col min="1028" max="1028" width="3.7109375" style="13" customWidth="1"/>
    <col min="1029" max="1029" width="15.28515625" style="13" customWidth="1"/>
    <col min="1030" max="1030" width="13.42578125" style="13" customWidth="1"/>
    <col min="1031" max="1280" width="9" style="13"/>
    <col min="1281" max="1281" width="6.7109375" style="13" bestFit="1" customWidth="1"/>
    <col min="1282" max="1282" width="41.28515625" style="13" customWidth="1"/>
    <col min="1283" max="1283" width="6" style="13" bestFit="1" customWidth="1"/>
    <col min="1284" max="1284" width="3.7109375" style="13" customWidth="1"/>
    <col min="1285" max="1285" width="15.28515625" style="13" customWidth="1"/>
    <col min="1286" max="1286" width="13.42578125" style="13" customWidth="1"/>
    <col min="1287" max="1536" width="9" style="13"/>
    <col min="1537" max="1537" width="6.7109375" style="13" bestFit="1" customWidth="1"/>
    <col min="1538" max="1538" width="41.28515625" style="13" customWidth="1"/>
    <col min="1539" max="1539" width="6" style="13" bestFit="1" customWidth="1"/>
    <col min="1540" max="1540" width="3.7109375" style="13" customWidth="1"/>
    <col min="1541" max="1541" width="15.28515625" style="13" customWidth="1"/>
    <col min="1542" max="1542" width="13.42578125" style="13" customWidth="1"/>
    <col min="1543" max="1792" width="9" style="13"/>
    <col min="1793" max="1793" width="6.7109375" style="13" bestFit="1" customWidth="1"/>
    <col min="1794" max="1794" width="41.28515625" style="13" customWidth="1"/>
    <col min="1795" max="1795" width="6" style="13" bestFit="1" customWidth="1"/>
    <col min="1796" max="1796" width="3.7109375" style="13" customWidth="1"/>
    <col min="1797" max="1797" width="15.28515625" style="13" customWidth="1"/>
    <col min="1798" max="1798" width="13.42578125" style="13" customWidth="1"/>
    <col min="1799" max="2048" width="9" style="13"/>
    <col min="2049" max="2049" width="6.7109375" style="13" bestFit="1" customWidth="1"/>
    <col min="2050" max="2050" width="41.28515625" style="13" customWidth="1"/>
    <col min="2051" max="2051" width="6" style="13" bestFit="1" customWidth="1"/>
    <col min="2052" max="2052" width="3.7109375" style="13" customWidth="1"/>
    <col min="2053" max="2053" width="15.28515625" style="13" customWidth="1"/>
    <col min="2054" max="2054" width="13.42578125" style="13" customWidth="1"/>
    <col min="2055" max="2304" width="9" style="13"/>
    <col min="2305" max="2305" width="6.7109375" style="13" bestFit="1" customWidth="1"/>
    <col min="2306" max="2306" width="41.28515625" style="13" customWidth="1"/>
    <col min="2307" max="2307" width="6" style="13" bestFit="1" customWidth="1"/>
    <col min="2308" max="2308" width="3.7109375" style="13" customWidth="1"/>
    <col min="2309" max="2309" width="15.28515625" style="13" customWidth="1"/>
    <col min="2310" max="2310" width="13.42578125" style="13" customWidth="1"/>
    <col min="2311" max="2560" width="9" style="13"/>
    <col min="2561" max="2561" width="6.7109375" style="13" bestFit="1" customWidth="1"/>
    <col min="2562" max="2562" width="41.28515625" style="13" customWidth="1"/>
    <col min="2563" max="2563" width="6" style="13" bestFit="1" customWidth="1"/>
    <col min="2564" max="2564" width="3.7109375" style="13" customWidth="1"/>
    <col min="2565" max="2565" width="15.28515625" style="13" customWidth="1"/>
    <col min="2566" max="2566" width="13.42578125" style="13" customWidth="1"/>
    <col min="2567" max="2816" width="9" style="13"/>
    <col min="2817" max="2817" width="6.7109375" style="13" bestFit="1" customWidth="1"/>
    <col min="2818" max="2818" width="41.28515625" style="13" customWidth="1"/>
    <col min="2819" max="2819" width="6" style="13" bestFit="1" customWidth="1"/>
    <col min="2820" max="2820" width="3.7109375" style="13" customWidth="1"/>
    <col min="2821" max="2821" width="15.28515625" style="13" customWidth="1"/>
    <col min="2822" max="2822" width="13.42578125" style="13" customWidth="1"/>
    <col min="2823" max="3072" width="9" style="13"/>
    <col min="3073" max="3073" width="6.7109375" style="13" bestFit="1" customWidth="1"/>
    <col min="3074" max="3074" width="41.28515625" style="13" customWidth="1"/>
    <col min="3075" max="3075" width="6" style="13" bestFit="1" customWidth="1"/>
    <col min="3076" max="3076" width="3.7109375" style="13" customWidth="1"/>
    <col min="3077" max="3077" width="15.28515625" style="13" customWidth="1"/>
    <col min="3078" max="3078" width="13.42578125" style="13" customWidth="1"/>
    <col min="3079" max="3328" width="9" style="13"/>
    <col min="3329" max="3329" width="6.7109375" style="13" bestFit="1" customWidth="1"/>
    <col min="3330" max="3330" width="41.28515625" style="13" customWidth="1"/>
    <col min="3331" max="3331" width="6" style="13" bestFit="1" customWidth="1"/>
    <col min="3332" max="3332" width="3.7109375" style="13" customWidth="1"/>
    <col min="3333" max="3333" width="15.28515625" style="13" customWidth="1"/>
    <col min="3334" max="3334" width="13.42578125" style="13" customWidth="1"/>
    <col min="3335" max="3584" width="9" style="13"/>
    <col min="3585" max="3585" width="6.7109375" style="13" bestFit="1" customWidth="1"/>
    <col min="3586" max="3586" width="41.28515625" style="13" customWidth="1"/>
    <col min="3587" max="3587" width="6" style="13" bestFit="1" customWidth="1"/>
    <col min="3588" max="3588" width="3.7109375" style="13" customWidth="1"/>
    <col min="3589" max="3589" width="15.28515625" style="13" customWidth="1"/>
    <col min="3590" max="3590" width="13.42578125" style="13" customWidth="1"/>
    <col min="3591" max="3840" width="9" style="13"/>
    <col min="3841" max="3841" width="6.7109375" style="13" bestFit="1" customWidth="1"/>
    <col min="3842" max="3842" width="41.28515625" style="13" customWidth="1"/>
    <col min="3843" max="3843" width="6" style="13" bestFit="1" customWidth="1"/>
    <col min="3844" max="3844" width="3.7109375" style="13" customWidth="1"/>
    <col min="3845" max="3845" width="15.28515625" style="13" customWidth="1"/>
    <col min="3846" max="3846" width="13.42578125" style="13" customWidth="1"/>
    <col min="3847" max="4096" width="9" style="13"/>
    <col min="4097" max="4097" width="6.7109375" style="13" bestFit="1" customWidth="1"/>
    <col min="4098" max="4098" width="41.28515625" style="13" customWidth="1"/>
    <col min="4099" max="4099" width="6" style="13" bestFit="1" customWidth="1"/>
    <col min="4100" max="4100" width="3.7109375" style="13" customWidth="1"/>
    <col min="4101" max="4101" width="15.28515625" style="13" customWidth="1"/>
    <col min="4102" max="4102" width="13.42578125" style="13" customWidth="1"/>
    <col min="4103" max="4352" width="9" style="13"/>
    <col min="4353" max="4353" width="6.7109375" style="13" bestFit="1" customWidth="1"/>
    <col min="4354" max="4354" width="41.28515625" style="13" customWidth="1"/>
    <col min="4355" max="4355" width="6" style="13" bestFit="1" customWidth="1"/>
    <col min="4356" max="4356" width="3.7109375" style="13" customWidth="1"/>
    <col min="4357" max="4357" width="15.28515625" style="13" customWidth="1"/>
    <col min="4358" max="4358" width="13.42578125" style="13" customWidth="1"/>
    <col min="4359" max="4608" width="9" style="13"/>
    <col min="4609" max="4609" width="6.7109375" style="13" bestFit="1" customWidth="1"/>
    <col min="4610" max="4610" width="41.28515625" style="13" customWidth="1"/>
    <col min="4611" max="4611" width="6" style="13" bestFit="1" customWidth="1"/>
    <col min="4612" max="4612" width="3.7109375" style="13" customWidth="1"/>
    <col min="4613" max="4613" width="15.28515625" style="13" customWidth="1"/>
    <col min="4614" max="4614" width="13.42578125" style="13" customWidth="1"/>
    <col min="4615" max="4864" width="9" style="13"/>
    <col min="4865" max="4865" width="6.7109375" style="13" bestFit="1" customWidth="1"/>
    <col min="4866" max="4866" width="41.28515625" style="13" customWidth="1"/>
    <col min="4867" max="4867" width="6" style="13" bestFit="1" customWidth="1"/>
    <col min="4868" max="4868" width="3.7109375" style="13" customWidth="1"/>
    <col min="4869" max="4869" width="15.28515625" style="13" customWidth="1"/>
    <col min="4870" max="4870" width="13.42578125" style="13" customWidth="1"/>
    <col min="4871" max="5120" width="9" style="13"/>
    <col min="5121" max="5121" width="6.7109375" style="13" bestFit="1" customWidth="1"/>
    <col min="5122" max="5122" width="41.28515625" style="13" customWidth="1"/>
    <col min="5123" max="5123" width="6" style="13" bestFit="1" customWidth="1"/>
    <col min="5124" max="5124" width="3.7109375" style="13" customWidth="1"/>
    <col min="5125" max="5125" width="15.28515625" style="13" customWidth="1"/>
    <col min="5126" max="5126" width="13.42578125" style="13" customWidth="1"/>
    <col min="5127" max="5376" width="9" style="13"/>
    <col min="5377" max="5377" width="6.7109375" style="13" bestFit="1" customWidth="1"/>
    <col min="5378" max="5378" width="41.28515625" style="13" customWidth="1"/>
    <col min="5379" max="5379" width="6" style="13" bestFit="1" customWidth="1"/>
    <col min="5380" max="5380" width="3.7109375" style="13" customWidth="1"/>
    <col min="5381" max="5381" width="15.28515625" style="13" customWidth="1"/>
    <col min="5382" max="5382" width="13.42578125" style="13" customWidth="1"/>
    <col min="5383" max="5632" width="9" style="13"/>
    <col min="5633" max="5633" width="6.7109375" style="13" bestFit="1" customWidth="1"/>
    <col min="5634" max="5634" width="41.28515625" style="13" customWidth="1"/>
    <col min="5635" max="5635" width="6" style="13" bestFit="1" customWidth="1"/>
    <col min="5636" max="5636" width="3.7109375" style="13" customWidth="1"/>
    <col min="5637" max="5637" width="15.28515625" style="13" customWidth="1"/>
    <col min="5638" max="5638" width="13.42578125" style="13" customWidth="1"/>
    <col min="5639" max="5888" width="9" style="13"/>
    <col min="5889" max="5889" width="6.7109375" style="13" bestFit="1" customWidth="1"/>
    <col min="5890" max="5890" width="41.28515625" style="13" customWidth="1"/>
    <col min="5891" max="5891" width="6" style="13" bestFit="1" customWidth="1"/>
    <col min="5892" max="5892" width="3.7109375" style="13" customWidth="1"/>
    <col min="5893" max="5893" width="15.28515625" style="13" customWidth="1"/>
    <col min="5894" max="5894" width="13.42578125" style="13" customWidth="1"/>
    <col min="5895" max="6144" width="9" style="13"/>
    <col min="6145" max="6145" width="6.7109375" style="13" bestFit="1" customWidth="1"/>
    <col min="6146" max="6146" width="41.28515625" style="13" customWidth="1"/>
    <col min="6147" max="6147" width="6" style="13" bestFit="1" customWidth="1"/>
    <col min="6148" max="6148" width="3.7109375" style="13" customWidth="1"/>
    <col min="6149" max="6149" width="15.28515625" style="13" customWidth="1"/>
    <col min="6150" max="6150" width="13.42578125" style="13" customWidth="1"/>
    <col min="6151" max="6400" width="9" style="13"/>
    <col min="6401" max="6401" width="6.7109375" style="13" bestFit="1" customWidth="1"/>
    <col min="6402" max="6402" width="41.28515625" style="13" customWidth="1"/>
    <col min="6403" max="6403" width="6" style="13" bestFit="1" customWidth="1"/>
    <col min="6404" max="6404" width="3.7109375" style="13" customWidth="1"/>
    <col min="6405" max="6405" width="15.28515625" style="13" customWidth="1"/>
    <col min="6406" max="6406" width="13.42578125" style="13" customWidth="1"/>
    <col min="6407" max="6656" width="9" style="13"/>
    <col min="6657" max="6657" width="6.7109375" style="13" bestFit="1" customWidth="1"/>
    <col min="6658" max="6658" width="41.28515625" style="13" customWidth="1"/>
    <col min="6659" max="6659" width="6" style="13" bestFit="1" customWidth="1"/>
    <col min="6660" max="6660" width="3.7109375" style="13" customWidth="1"/>
    <col min="6661" max="6661" width="15.28515625" style="13" customWidth="1"/>
    <col min="6662" max="6662" width="13.42578125" style="13" customWidth="1"/>
    <col min="6663" max="6912" width="9" style="13"/>
    <col min="6913" max="6913" width="6.7109375" style="13" bestFit="1" customWidth="1"/>
    <col min="6914" max="6914" width="41.28515625" style="13" customWidth="1"/>
    <col min="6915" max="6915" width="6" style="13" bestFit="1" customWidth="1"/>
    <col min="6916" max="6916" width="3.7109375" style="13" customWidth="1"/>
    <col min="6917" max="6917" width="15.28515625" style="13" customWidth="1"/>
    <col min="6918" max="6918" width="13.42578125" style="13" customWidth="1"/>
    <col min="6919" max="7168" width="9" style="13"/>
    <col min="7169" max="7169" width="6.7109375" style="13" bestFit="1" customWidth="1"/>
    <col min="7170" max="7170" width="41.28515625" style="13" customWidth="1"/>
    <col min="7171" max="7171" width="6" style="13" bestFit="1" customWidth="1"/>
    <col min="7172" max="7172" width="3.7109375" style="13" customWidth="1"/>
    <col min="7173" max="7173" width="15.28515625" style="13" customWidth="1"/>
    <col min="7174" max="7174" width="13.42578125" style="13" customWidth="1"/>
    <col min="7175" max="7424" width="9" style="13"/>
    <col min="7425" max="7425" width="6.7109375" style="13" bestFit="1" customWidth="1"/>
    <col min="7426" max="7426" width="41.28515625" style="13" customWidth="1"/>
    <col min="7427" max="7427" width="6" style="13" bestFit="1" customWidth="1"/>
    <col min="7428" max="7428" width="3.7109375" style="13" customWidth="1"/>
    <col min="7429" max="7429" width="15.28515625" style="13" customWidth="1"/>
    <col min="7430" max="7430" width="13.42578125" style="13" customWidth="1"/>
    <col min="7431" max="7680" width="9" style="13"/>
    <col min="7681" max="7681" width="6.7109375" style="13" bestFit="1" customWidth="1"/>
    <col min="7682" max="7682" width="41.28515625" style="13" customWidth="1"/>
    <col min="7683" max="7683" width="6" style="13" bestFit="1" customWidth="1"/>
    <col min="7684" max="7684" width="3.7109375" style="13" customWidth="1"/>
    <col min="7685" max="7685" width="15.28515625" style="13" customWidth="1"/>
    <col min="7686" max="7686" width="13.42578125" style="13" customWidth="1"/>
    <col min="7687" max="7936" width="9" style="13"/>
    <col min="7937" max="7937" width="6.7109375" style="13" bestFit="1" customWidth="1"/>
    <col min="7938" max="7938" width="41.28515625" style="13" customWidth="1"/>
    <col min="7939" max="7939" width="6" style="13" bestFit="1" customWidth="1"/>
    <col min="7940" max="7940" width="3.7109375" style="13" customWidth="1"/>
    <col min="7941" max="7941" width="15.28515625" style="13" customWidth="1"/>
    <col min="7942" max="7942" width="13.42578125" style="13" customWidth="1"/>
    <col min="7943" max="8192" width="9" style="13"/>
    <col min="8193" max="8193" width="6.7109375" style="13" bestFit="1" customWidth="1"/>
    <col min="8194" max="8194" width="41.28515625" style="13" customWidth="1"/>
    <col min="8195" max="8195" width="6" style="13" bestFit="1" customWidth="1"/>
    <col min="8196" max="8196" width="3.7109375" style="13" customWidth="1"/>
    <col min="8197" max="8197" width="15.28515625" style="13" customWidth="1"/>
    <col min="8198" max="8198" width="13.42578125" style="13" customWidth="1"/>
    <col min="8199" max="8448" width="9" style="13"/>
    <col min="8449" max="8449" width="6.7109375" style="13" bestFit="1" customWidth="1"/>
    <col min="8450" max="8450" width="41.28515625" style="13" customWidth="1"/>
    <col min="8451" max="8451" width="6" style="13" bestFit="1" customWidth="1"/>
    <col min="8452" max="8452" width="3.7109375" style="13" customWidth="1"/>
    <col min="8453" max="8453" width="15.28515625" style="13" customWidth="1"/>
    <col min="8454" max="8454" width="13.42578125" style="13" customWidth="1"/>
    <col min="8455" max="8704" width="9" style="13"/>
    <col min="8705" max="8705" width="6.7109375" style="13" bestFit="1" customWidth="1"/>
    <col min="8706" max="8706" width="41.28515625" style="13" customWidth="1"/>
    <col min="8707" max="8707" width="6" style="13" bestFit="1" customWidth="1"/>
    <col min="8708" max="8708" width="3.7109375" style="13" customWidth="1"/>
    <col min="8709" max="8709" width="15.28515625" style="13" customWidth="1"/>
    <col min="8710" max="8710" width="13.42578125" style="13" customWidth="1"/>
    <col min="8711" max="8960" width="9" style="13"/>
    <col min="8961" max="8961" width="6.7109375" style="13" bestFit="1" customWidth="1"/>
    <col min="8962" max="8962" width="41.28515625" style="13" customWidth="1"/>
    <col min="8963" max="8963" width="6" style="13" bestFit="1" customWidth="1"/>
    <col min="8964" max="8964" width="3.7109375" style="13" customWidth="1"/>
    <col min="8965" max="8965" width="15.28515625" style="13" customWidth="1"/>
    <col min="8966" max="8966" width="13.42578125" style="13" customWidth="1"/>
    <col min="8967" max="9216" width="9" style="13"/>
    <col min="9217" max="9217" width="6.7109375" style="13" bestFit="1" customWidth="1"/>
    <col min="9218" max="9218" width="41.28515625" style="13" customWidth="1"/>
    <col min="9219" max="9219" width="6" style="13" bestFit="1" customWidth="1"/>
    <col min="9220" max="9220" width="3.7109375" style="13" customWidth="1"/>
    <col min="9221" max="9221" width="15.28515625" style="13" customWidth="1"/>
    <col min="9222" max="9222" width="13.42578125" style="13" customWidth="1"/>
    <col min="9223" max="9472" width="9" style="13"/>
    <col min="9473" max="9473" width="6.7109375" style="13" bestFit="1" customWidth="1"/>
    <col min="9474" max="9474" width="41.28515625" style="13" customWidth="1"/>
    <col min="9475" max="9475" width="6" style="13" bestFit="1" customWidth="1"/>
    <col min="9476" max="9476" width="3.7109375" style="13" customWidth="1"/>
    <col min="9477" max="9477" width="15.28515625" style="13" customWidth="1"/>
    <col min="9478" max="9478" width="13.42578125" style="13" customWidth="1"/>
    <col min="9479" max="9728" width="9" style="13"/>
    <col min="9729" max="9729" width="6.7109375" style="13" bestFit="1" customWidth="1"/>
    <col min="9730" max="9730" width="41.28515625" style="13" customWidth="1"/>
    <col min="9731" max="9731" width="6" style="13" bestFit="1" customWidth="1"/>
    <col min="9732" max="9732" width="3.7109375" style="13" customWidth="1"/>
    <col min="9733" max="9733" width="15.28515625" style="13" customWidth="1"/>
    <col min="9734" max="9734" width="13.42578125" style="13" customWidth="1"/>
    <col min="9735" max="9984" width="9" style="13"/>
    <col min="9985" max="9985" width="6.7109375" style="13" bestFit="1" customWidth="1"/>
    <col min="9986" max="9986" width="41.28515625" style="13" customWidth="1"/>
    <col min="9987" max="9987" width="6" style="13" bestFit="1" customWidth="1"/>
    <col min="9988" max="9988" width="3.7109375" style="13" customWidth="1"/>
    <col min="9989" max="9989" width="15.28515625" style="13" customWidth="1"/>
    <col min="9990" max="9990" width="13.42578125" style="13" customWidth="1"/>
    <col min="9991" max="10240" width="9" style="13"/>
    <col min="10241" max="10241" width="6.7109375" style="13" bestFit="1" customWidth="1"/>
    <col min="10242" max="10242" width="41.28515625" style="13" customWidth="1"/>
    <col min="10243" max="10243" width="6" style="13" bestFit="1" customWidth="1"/>
    <col min="10244" max="10244" width="3.7109375" style="13" customWidth="1"/>
    <col min="10245" max="10245" width="15.28515625" style="13" customWidth="1"/>
    <col min="10246" max="10246" width="13.42578125" style="13" customWidth="1"/>
    <col min="10247" max="10496" width="9" style="13"/>
    <col min="10497" max="10497" width="6.7109375" style="13" bestFit="1" customWidth="1"/>
    <col min="10498" max="10498" width="41.28515625" style="13" customWidth="1"/>
    <col min="10499" max="10499" width="6" style="13" bestFit="1" customWidth="1"/>
    <col min="10500" max="10500" width="3.7109375" style="13" customWidth="1"/>
    <col min="10501" max="10501" width="15.28515625" style="13" customWidth="1"/>
    <col min="10502" max="10502" width="13.42578125" style="13" customWidth="1"/>
    <col min="10503" max="10752" width="9" style="13"/>
    <col min="10753" max="10753" width="6.7109375" style="13" bestFit="1" customWidth="1"/>
    <col min="10754" max="10754" width="41.28515625" style="13" customWidth="1"/>
    <col min="10755" max="10755" width="6" style="13" bestFit="1" customWidth="1"/>
    <col min="10756" max="10756" width="3.7109375" style="13" customWidth="1"/>
    <col min="10757" max="10757" width="15.28515625" style="13" customWidth="1"/>
    <col min="10758" max="10758" width="13.42578125" style="13" customWidth="1"/>
    <col min="10759" max="11008" width="9" style="13"/>
    <col min="11009" max="11009" width="6.7109375" style="13" bestFit="1" customWidth="1"/>
    <col min="11010" max="11010" width="41.28515625" style="13" customWidth="1"/>
    <col min="11011" max="11011" width="6" style="13" bestFit="1" customWidth="1"/>
    <col min="11012" max="11012" width="3.7109375" style="13" customWidth="1"/>
    <col min="11013" max="11013" width="15.28515625" style="13" customWidth="1"/>
    <col min="11014" max="11014" width="13.42578125" style="13" customWidth="1"/>
    <col min="11015" max="11264" width="9" style="13"/>
    <col min="11265" max="11265" width="6.7109375" style="13" bestFit="1" customWidth="1"/>
    <col min="11266" max="11266" width="41.28515625" style="13" customWidth="1"/>
    <col min="11267" max="11267" width="6" style="13" bestFit="1" customWidth="1"/>
    <col min="11268" max="11268" width="3.7109375" style="13" customWidth="1"/>
    <col min="11269" max="11269" width="15.28515625" style="13" customWidth="1"/>
    <col min="11270" max="11270" width="13.42578125" style="13" customWidth="1"/>
    <col min="11271" max="11520" width="9" style="13"/>
    <col min="11521" max="11521" width="6.7109375" style="13" bestFit="1" customWidth="1"/>
    <col min="11522" max="11522" width="41.28515625" style="13" customWidth="1"/>
    <col min="11523" max="11523" width="6" style="13" bestFit="1" customWidth="1"/>
    <col min="11524" max="11524" width="3.7109375" style="13" customWidth="1"/>
    <col min="11525" max="11525" width="15.28515625" style="13" customWidth="1"/>
    <col min="11526" max="11526" width="13.42578125" style="13" customWidth="1"/>
    <col min="11527" max="11776" width="9" style="13"/>
    <col min="11777" max="11777" width="6.7109375" style="13" bestFit="1" customWidth="1"/>
    <col min="11778" max="11778" width="41.28515625" style="13" customWidth="1"/>
    <col min="11779" max="11779" width="6" style="13" bestFit="1" customWidth="1"/>
    <col min="11780" max="11780" width="3.7109375" style="13" customWidth="1"/>
    <col min="11781" max="11781" width="15.28515625" style="13" customWidth="1"/>
    <col min="11782" max="11782" width="13.42578125" style="13" customWidth="1"/>
    <col min="11783" max="12032" width="9" style="13"/>
    <col min="12033" max="12033" width="6.7109375" style="13" bestFit="1" customWidth="1"/>
    <col min="12034" max="12034" width="41.28515625" style="13" customWidth="1"/>
    <col min="12035" max="12035" width="6" style="13" bestFit="1" customWidth="1"/>
    <col min="12036" max="12036" width="3.7109375" style="13" customWidth="1"/>
    <col min="12037" max="12037" width="15.28515625" style="13" customWidth="1"/>
    <col min="12038" max="12038" width="13.42578125" style="13" customWidth="1"/>
    <col min="12039" max="12288" width="9" style="13"/>
    <col min="12289" max="12289" width="6.7109375" style="13" bestFit="1" customWidth="1"/>
    <col min="12290" max="12290" width="41.28515625" style="13" customWidth="1"/>
    <col min="12291" max="12291" width="6" style="13" bestFit="1" customWidth="1"/>
    <col min="12292" max="12292" width="3.7109375" style="13" customWidth="1"/>
    <col min="12293" max="12293" width="15.28515625" style="13" customWidth="1"/>
    <col min="12294" max="12294" width="13.42578125" style="13" customWidth="1"/>
    <col min="12295" max="12544" width="9" style="13"/>
    <col min="12545" max="12545" width="6.7109375" style="13" bestFit="1" customWidth="1"/>
    <col min="12546" max="12546" width="41.28515625" style="13" customWidth="1"/>
    <col min="12547" max="12547" width="6" style="13" bestFit="1" customWidth="1"/>
    <col min="12548" max="12548" width="3.7109375" style="13" customWidth="1"/>
    <col min="12549" max="12549" width="15.28515625" style="13" customWidth="1"/>
    <col min="12550" max="12550" width="13.42578125" style="13" customWidth="1"/>
    <col min="12551" max="12800" width="9" style="13"/>
    <col min="12801" max="12801" width="6.7109375" style="13" bestFit="1" customWidth="1"/>
    <col min="12802" max="12802" width="41.28515625" style="13" customWidth="1"/>
    <col min="12803" max="12803" width="6" style="13" bestFit="1" customWidth="1"/>
    <col min="12804" max="12804" width="3.7109375" style="13" customWidth="1"/>
    <col min="12805" max="12805" width="15.28515625" style="13" customWidth="1"/>
    <col min="12806" max="12806" width="13.42578125" style="13" customWidth="1"/>
    <col min="12807" max="13056" width="9" style="13"/>
    <col min="13057" max="13057" width="6.7109375" style="13" bestFit="1" customWidth="1"/>
    <col min="13058" max="13058" width="41.28515625" style="13" customWidth="1"/>
    <col min="13059" max="13059" width="6" style="13" bestFit="1" customWidth="1"/>
    <col min="13060" max="13060" width="3.7109375" style="13" customWidth="1"/>
    <col min="13061" max="13061" width="15.28515625" style="13" customWidth="1"/>
    <col min="13062" max="13062" width="13.42578125" style="13" customWidth="1"/>
    <col min="13063" max="13312" width="9" style="13"/>
    <col min="13313" max="13313" width="6.7109375" style="13" bestFit="1" customWidth="1"/>
    <col min="13314" max="13314" width="41.28515625" style="13" customWidth="1"/>
    <col min="13315" max="13315" width="6" style="13" bestFit="1" customWidth="1"/>
    <col min="13316" max="13316" width="3.7109375" style="13" customWidth="1"/>
    <col min="13317" max="13317" width="15.28515625" style="13" customWidth="1"/>
    <col min="13318" max="13318" width="13.42578125" style="13" customWidth="1"/>
    <col min="13319" max="13568" width="9" style="13"/>
    <col min="13569" max="13569" width="6.7109375" style="13" bestFit="1" customWidth="1"/>
    <col min="13570" max="13570" width="41.28515625" style="13" customWidth="1"/>
    <col min="13571" max="13571" width="6" style="13" bestFit="1" customWidth="1"/>
    <col min="13572" max="13572" width="3.7109375" style="13" customWidth="1"/>
    <col min="13573" max="13573" width="15.28515625" style="13" customWidth="1"/>
    <col min="13574" max="13574" width="13.42578125" style="13" customWidth="1"/>
    <col min="13575" max="13824" width="9" style="13"/>
    <col min="13825" max="13825" width="6.7109375" style="13" bestFit="1" customWidth="1"/>
    <col min="13826" max="13826" width="41.28515625" style="13" customWidth="1"/>
    <col min="13827" max="13827" width="6" style="13" bestFit="1" customWidth="1"/>
    <col min="13828" max="13828" width="3.7109375" style="13" customWidth="1"/>
    <col min="13829" max="13829" width="15.28515625" style="13" customWidth="1"/>
    <col min="13830" max="13830" width="13.42578125" style="13" customWidth="1"/>
    <col min="13831" max="14080" width="9" style="13"/>
    <col min="14081" max="14081" width="6.7109375" style="13" bestFit="1" customWidth="1"/>
    <col min="14082" max="14082" width="41.28515625" style="13" customWidth="1"/>
    <col min="14083" max="14083" width="6" style="13" bestFit="1" customWidth="1"/>
    <col min="14084" max="14084" width="3.7109375" style="13" customWidth="1"/>
    <col min="14085" max="14085" width="15.28515625" style="13" customWidth="1"/>
    <col min="14086" max="14086" width="13.42578125" style="13" customWidth="1"/>
    <col min="14087" max="14336" width="9" style="13"/>
    <col min="14337" max="14337" width="6.7109375" style="13" bestFit="1" customWidth="1"/>
    <col min="14338" max="14338" width="41.28515625" style="13" customWidth="1"/>
    <col min="14339" max="14339" width="6" style="13" bestFit="1" customWidth="1"/>
    <col min="14340" max="14340" width="3.7109375" style="13" customWidth="1"/>
    <col min="14341" max="14341" width="15.28515625" style="13" customWidth="1"/>
    <col min="14342" max="14342" width="13.42578125" style="13" customWidth="1"/>
    <col min="14343" max="14592" width="9" style="13"/>
    <col min="14593" max="14593" width="6.7109375" style="13" bestFit="1" customWidth="1"/>
    <col min="14594" max="14594" width="41.28515625" style="13" customWidth="1"/>
    <col min="14595" max="14595" width="6" style="13" bestFit="1" customWidth="1"/>
    <col min="14596" max="14596" width="3.7109375" style="13" customWidth="1"/>
    <col min="14597" max="14597" width="15.28515625" style="13" customWidth="1"/>
    <col min="14598" max="14598" width="13.42578125" style="13" customWidth="1"/>
    <col min="14599" max="14848" width="9" style="13"/>
    <col min="14849" max="14849" width="6.7109375" style="13" bestFit="1" customWidth="1"/>
    <col min="14850" max="14850" width="41.28515625" style="13" customWidth="1"/>
    <col min="14851" max="14851" width="6" style="13" bestFit="1" customWidth="1"/>
    <col min="14852" max="14852" width="3.7109375" style="13" customWidth="1"/>
    <col min="14853" max="14853" width="15.28515625" style="13" customWidth="1"/>
    <col min="14854" max="14854" width="13.42578125" style="13" customWidth="1"/>
    <col min="14855" max="15104" width="9" style="13"/>
    <col min="15105" max="15105" width="6.7109375" style="13" bestFit="1" customWidth="1"/>
    <col min="15106" max="15106" width="41.28515625" style="13" customWidth="1"/>
    <col min="15107" max="15107" width="6" style="13" bestFit="1" customWidth="1"/>
    <col min="15108" max="15108" width="3.7109375" style="13" customWidth="1"/>
    <col min="15109" max="15109" width="15.28515625" style="13" customWidth="1"/>
    <col min="15110" max="15110" width="13.42578125" style="13" customWidth="1"/>
    <col min="15111" max="15360" width="9" style="13"/>
    <col min="15361" max="15361" width="6.7109375" style="13" bestFit="1" customWidth="1"/>
    <col min="15362" max="15362" width="41.28515625" style="13" customWidth="1"/>
    <col min="15363" max="15363" width="6" style="13" bestFit="1" customWidth="1"/>
    <col min="15364" max="15364" width="3.7109375" style="13" customWidth="1"/>
    <col min="15365" max="15365" width="15.28515625" style="13" customWidth="1"/>
    <col min="15366" max="15366" width="13.42578125" style="13" customWidth="1"/>
    <col min="15367" max="15616" width="9" style="13"/>
    <col min="15617" max="15617" width="6.7109375" style="13" bestFit="1" customWidth="1"/>
    <col min="15618" max="15618" width="41.28515625" style="13" customWidth="1"/>
    <col min="15619" max="15619" width="6" style="13" bestFit="1" customWidth="1"/>
    <col min="15620" max="15620" width="3.7109375" style="13" customWidth="1"/>
    <col min="15621" max="15621" width="15.28515625" style="13" customWidth="1"/>
    <col min="15622" max="15622" width="13.42578125" style="13" customWidth="1"/>
    <col min="15623" max="15872" width="9" style="13"/>
    <col min="15873" max="15873" width="6.7109375" style="13" bestFit="1" customWidth="1"/>
    <col min="15874" max="15874" width="41.28515625" style="13" customWidth="1"/>
    <col min="15875" max="15875" width="6" style="13" bestFit="1" customWidth="1"/>
    <col min="15876" max="15876" width="3.7109375" style="13" customWidth="1"/>
    <col min="15877" max="15877" width="15.28515625" style="13" customWidth="1"/>
    <col min="15878" max="15878" width="13.42578125" style="13" customWidth="1"/>
    <col min="15879" max="16128" width="9" style="13"/>
    <col min="16129" max="16129" width="6.7109375" style="13" bestFit="1" customWidth="1"/>
    <col min="16130" max="16130" width="41.28515625" style="13" customWidth="1"/>
    <col min="16131" max="16131" width="6" style="13" bestFit="1" customWidth="1"/>
    <col min="16132" max="16132" width="3.7109375" style="13" customWidth="1"/>
    <col min="16133" max="16133" width="15.28515625" style="13" customWidth="1"/>
    <col min="16134" max="16134" width="13.42578125" style="13" customWidth="1"/>
    <col min="16135" max="16384" width="9" style="13"/>
  </cols>
  <sheetData>
    <row r="1" spans="1:7" x14ac:dyDescent="0.2">
      <c r="A1" s="31" t="s">
        <v>34</v>
      </c>
      <c r="B1" s="9" t="s">
        <v>8</v>
      </c>
      <c r="C1" s="10"/>
      <c r="D1" s="9"/>
      <c r="E1" s="11"/>
      <c r="F1" s="11"/>
    </row>
    <row r="2" spans="1:7" x14ac:dyDescent="0.2">
      <c r="A2" s="31" t="s">
        <v>35</v>
      </c>
      <c r="B2" s="9" t="s">
        <v>14</v>
      </c>
      <c r="C2" s="10"/>
      <c r="D2" s="9"/>
      <c r="E2" s="11"/>
      <c r="F2" s="11"/>
    </row>
    <row r="3" spans="1:7" x14ac:dyDescent="0.2">
      <c r="A3" s="31" t="s">
        <v>107</v>
      </c>
      <c r="B3" s="9" t="s">
        <v>89</v>
      </c>
      <c r="C3" s="10"/>
      <c r="D3" s="9"/>
      <c r="E3" s="11"/>
      <c r="F3" s="11"/>
    </row>
    <row r="4" spans="1:7" x14ac:dyDescent="0.2">
      <c r="A4" s="62"/>
      <c r="B4" s="9" t="s">
        <v>282</v>
      </c>
      <c r="C4" s="10"/>
      <c r="D4" s="9"/>
      <c r="E4" s="11"/>
      <c r="F4" s="11"/>
    </row>
    <row r="5" spans="1:7" s="38" customFormat="1" ht="76.5" x14ac:dyDescent="0.2">
      <c r="A5" s="167" t="s">
        <v>0</v>
      </c>
      <c r="B5" s="168" t="s">
        <v>13</v>
      </c>
      <c r="C5" s="171" t="s">
        <v>9</v>
      </c>
      <c r="D5" s="172" t="s">
        <v>10</v>
      </c>
      <c r="E5" s="170" t="s">
        <v>23</v>
      </c>
      <c r="F5" s="170" t="s">
        <v>24</v>
      </c>
    </row>
    <row r="6" spans="1:7" s="41" customFormat="1" x14ac:dyDescent="0.2">
      <c r="A6" s="151">
        <v>1</v>
      </c>
      <c r="B6" s="152"/>
      <c r="C6" s="153"/>
      <c r="D6" s="154"/>
      <c r="E6" s="155"/>
      <c r="F6" s="155"/>
    </row>
    <row r="7" spans="1:7" x14ac:dyDescent="0.2">
      <c r="A7" s="156"/>
      <c r="B7" s="157" t="s">
        <v>89</v>
      </c>
      <c r="C7" s="158">
        <v>3</v>
      </c>
      <c r="D7" s="159" t="s">
        <v>1</v>
      </c>
      <c r="E7" s="321"/>
      <c r="F7" s="160">
        <f>C7*E7</f>
        <v>0</v>
      </c>
      <c r="G7" s="14"/>
    </row>
    <row r="8" spans="1:7" x14ac:dyDescent="0.2">
      <c r="A8" s="161"/>
      <c r="B8" s="159"/>
      <c r="C8" s="162"/>
      <c r="D8" s="159"/>
      <c r="E8" s="163"/>
      <c r="F8" s="164"/>
      <c r="G8" s="14"/>
    </row>
    <row r="9" spans="1:7" ht="13.5" thickBot="1" x14ac:dyDescent="0.25">
      <c r="A9" s="322"/>
      <c r="B9" s="323"/>
      <c r="C9" s="324"/>
      <c r="D9" s="325"/>
      <c r="E9" s="326"/>
      <c r="F9" s="326"/>
    </row>
    <row r="10" spans="1:7" ht="13.5" thickTop="1" x14ac:dyDescent="0.2">
      <c r="A10" s="327"/>
      <c r="B10" s="328"/>
      <c r="C10" s="329"/>
      <c r="D10" s="330"/>
      <c r="E10" s="331"/>
      <c r="F10" s="331"/>
    </row>
    <row r="11" spans="1:7" x14ac:dyDescent="0.2">
      <c r="A11" s="111">
        <f>COUNT(A6+1)</f>
        <v>1</v>
      </c>
      <c r="B11" s="42" t="s">
        <v>38</v>
      </c>
      <c r="C11" s="43"/>
      <c r="D11" s="39"/>
      <c r="E11" s="40"/>
      <c r="F11" s="40"/>
    </row>
    <row r="12" spans="1:7" ht="25.5" x14ac:dyDescent="0.2">
      <c r="A12" s="111"/>
      <c r="B12" s="210" t="s">
        <v>54</v>
      </c>
      <c r="C12" s="71"/>
      <c r="D12" s="127"/>
      <c r="E12" s="128"/>
      <c r="F12" s="128"/>
    </row>
    <row r="13" spans="1:7" ht="14.25" x14ac:dyDescent="0.2">
      <c r="A13" s="111"/>
      <c r="B13" s="99" t="s">
        <v>67</v>
      </c>
      <c r="C13" s="75">
        <v>135</v>
      </c>
      <c r="D13" s="127" t="s">
        <v>22</v>
      </c>
      <c r="E13" s="319"/>
      <c r="F13" s="112">
        <f>C13*E13</f>
        <v>0</v>
      </c>
    </row>
    <row r="14" spans="1:7" x14ac:dyDescent="0.2">
      <c r="A14" s="113"/>
      <c r="B14" s="129"/>
      <c r="C14" s="78"/>
      <c r="D14" s="130"/>
      <c r="E14" s="95"/>
      <c r="F14" s="95"/>
    </row>
    <row r="15" spans="1:7" x14ac:dyDescent="0.2">
      <c r="A15" s="114"/>
      <c r="B15" s="135"/>
      <c r="C15" s="82"/>
      <c r="D15" s="108"/>
      <c r="E15" s="132"/>
      <c r="F15" s="145"/>
    </row>
    <row r="16" spans="1:7" x14ac:dyDescent="0.2">
      <c r="A16" s="111">
        <f>COUNT($A$11:A14)+1</f>
        <v>2</v>
      </c>
      <c r="B16" s="42" t="s">
        <v>49</v>
      </c>
      <c r="C16" s="75"/>
      <c r="D16" s="127"/>
      <c r="E16" s="133"/>
      <c r="F16" s="128"/>
    </row>
    <row r="17" spans="1:6" ht="25.5" x14ac:dyDescent="0.2">
      <c r="A17" s="111"/>
      <c r="B17" s="109" t="s">
        <v>69</v>
      </c>
      <c r="C17" s="75"/>
      <c r="D17" s="127"/>
      <c r="E17" s="133"/>
      <c r="F17" s="128"/>
    </row>
    <row r="18" spans="1:6" x14ac:dyDescent="0.2">
      <c r="A18" s="111"/>
      <c r="B18" s="99" t="s">
        <v>72</v>
      </c>
      <c r="C18" s="75">
        <v>3</v>
      </c>
      <c r="D18" s="127" t="s">
        <v>1</v>
      </c>
      <c r="E18" s="319"/>
      <c r="F18" s="94">
        <f t="shared" ref="F18" si="0">C18*E18</f>
        <v>0</v>
      </c>
    </row>
    <row r="19" spans="1:6" x14ac:dyDescent="0.2">
      <c r="A19" s="113"/>
      <c r="B19" s="129"/>
      <c r="C19" s="78"/>
      <c r="D19" s="130"/>
      <c r="E19" s="95"/>
      <c r="F19" s="95"/>
    </row>
    <row r="20" spans="1:6" x14ac:dyDescent="0.2">
      <c r="A20" s="114"/>
      <c r="B20" s="131"/>
      <c r="C20" s="82"/>
      <c r="D20" s="108"/>
      <c r="E20" s="132"/>
      <c r="F20" s="87"/>
    </row>
    <row r="21" spans="1:6" x14ac:dyDescent="0.2">
      <c r="A21" s="111">
        <f>COUNT($A$11:A20)+1</f>
        <v>3</v>
      </c>
      <c r="B21" s="88" t="s">
        <v>27</v>
      </c>
      <c r="C21" s="75"/>
      <c r="D21" s="215"/>
      <c r="E21" s="94"/>
      <c r="F21" s="216"/>
    </row>
    <row r="22" spans="1:6" ht="38.25" x14ac:dyDescent="0.2">
      <c r="A22" s="111"/>
      <c r="B22" s="137" t="s">
        <v>53</v>
      </c>
      <c r="C22" s="75"/>
      <c r="D22" s="138"/>
      <c r="E22" s="112"/>
      <c r="F22" s="112"/>
    </row>
    <row r="23" spans="1:6" x14ac:dyDescent="0.2">
      <c r="A23" s="111"/>
      <c r="B23" s="89" t="s">
        <v>51</v>
      </c>
      <c r="C23" s="75">
        <v>3</v>
      </c>
      <c r="D23" s="138" t="s">
        <v>1</v>
      </c>
      <c r="E23" s="319"/>
      <c r="F23" s="94">
        <f>C23*E23</f>
        <v>0</v>
      </c>
    </row>
    <row r="24" spans="1:6" x14ac:dyDescent="0.2">
      <c r="A24" s="113"/>
      <c r="B24" s="90"/>
      <c r="C24" s="78"/>
      <c r="D24" s="139"/>
      <c r="E24" s="95"/>
      <c r="F24" s="95"/>
    </row>
    <row r="25" spans="1:6" x14ac:dyDescent="0.2">
      <c r="A25" s="114"/>
      <c r="B25" s="131"/>
      <c r="C25" s="82"/>
      <c r="D25" s="108"/>
      <c r="E25" s="132"/>
      <c r="F25" s="87"/>
    </row>
    <row r="26" spans="1:6" ht="14.25" x14ac:dyDescent="0.2">
      <c r="A26" s="111">
        <f>COUNT($A$11:A25)+1</f>
        <v>4</v>
      </c>
      <c r="B26" s="42" t="s">
        <v>160</v>
      </c>
      <c r="C26" s="75"/>
      <c r="D26" s="127"/>
      <c r="E26" s="133"/>
      <c r="F26" s="94"/>
    </row>
    <row r="27" spans="1:6" ht="14.25" x14ac:dyDescent="0.2">
      <c r="A27" s="120"/>
      <c r="B27" s="109" t="s">
        <v>161</v>
      </c>
      <c r="C27" s="75"/>
      <c r="D27" s="127"/>
      <c r="E27" s="133"/>
      <c r="F27" s="128"/>
    </row>
    <row r="28" spans="1:6" x14ac:dyDescent="0.2">
      <c r="A28" s="111"/>
      <c r="B28" s="99" t="s">
        <v>41</v>
      </c>
      <c r="C28" s="75">
        <v>4</v>
      </c>
      <c r="D28" s="127" t="s">
        <v>1</v>
      </c>
      <c r="E28" s="319"/>
      <c r="F28" s="94">
        <f>C28*E28</f>
        <v>0</v>
      </c>
    </row>
    <row r="29" spans="1:6" x14ac:dyDescent="0.2">
      <c r="A29" s="113"/>
      <c r="B29" s="129"/>
      <c r="C29" s="78"/>
      <c r="D29" s="130"/>
      <c r="E29" s="95"/>
      <c r="F29" s="95"/>
    </row>
    <row r="30" spans="1:6" x14ac:dyDescent="0.2">
      <c r="A30" s="114"/>
      <c r="B30" s="135"/>
      <c r="C30" s="82"/>
      <c r="D30" s="108"/>
      <c r="E30" s="132"/>
      <c r="F30" s="145"/>
    </row>
    <row r="31" spans="1:6" ht="14.25" x14ac:dyDescent="0.2">
      <c r="A31" s="111">
        <f>COUNT($A$11:A30)+1</f>
        <v>5</v>
      </c>
      <c r="B31" s="42" t="s">
        <v>163</v>
      </c>
      <c r="C31" s="75"/>
      <c r="D31" s="127"/>
      <c r="E31" s="133"/>
      <c r="F31" s="128"/>
    </row>
    <row r="32" spans="1:6" ht="14.25" x14ac:dyDescent="0.2">
      <c r="A32" s="111"/>
      <c r="B32" s="109" t="s">
        <v>164</v>
      </c>
      <c r="C32" s="75"/>
      <c r="D32" s="127"/>
      <c r="E32" s="133"/>
      <c r="F32" s="128"/>
    </row>
    <row r="33" spans="1:6" x14ac:dyDescent="0.2">
      <c r="A33" s="111"/>
      <c r="B33" s="99" t="s">
        <v>41</v>
      </c>
      <c r="C33" s="75">
        <v>6</v>
      </c>
      <c r="D33" s="127" t="s">
        <v>1</v>
      </c>
      <c r="E33" s="319"/>
      <c r="F33" s="94">
        <f>C33*E33</f>
        <v>0</v>
      </c>
    </row>
    <row r="34" spans="1:6" x14ac:dyDescent="0.2">
      <c r="A34" s="113"/>
      <c r="B34" s="129"/>
      <c r="C34" s="78"/>
      <c r="D34" s="130"/>
      <c r="E34" s="95"/>
      <c r="F34" s="95"/>
    </row>
    <row r="35" spans="1:6" x14ac:dyDescent="0.2">
      <c r="A35" s="114"/>
      <c r="B35" s="135" t="s">
        <v>20</v>
      </c>
      <c r="C35" s="82"/>
      <c r="D35" s="108"/>
      <c r="E35" s="132"/>
      <c r="F35" s="145"/>
    </row>
    <row r="36" spans="1:6" x14ac:dyDescent="0.2">
      <c r="A36" s="111">
        <f>COUNT($A$11:A35)+1</f>
        <v>6</v>
      </c>
      <c r="B36" s="42" t="s">
        <v>46</v>
      </c>
      <c r="C36" s="75"/>
      <c r="D36" s="127"/>
      <c r="E36" s="133"/>
      <c r="F36" s="128"/>
    </row>
    <row r="37" spans="1:6" ht="25.5" x14ac:dyDescent="0.2">
      <c r="A37" s="111"/>
      <c r="B37" s="109" t="s">
        <v>55</v>
      </c>
      <c r="C37" s="75"/>
      <c r="D37" s="127"/>
      <c r="E37" s="133"/>
      <c r="F37" s="128"/>
    </row>
    <row r="38" spans="1:6" x14ac:dyDescent="0.2">
      <c r="A38" s="111"/>
      <c r="B38" s="99" t="s">
        <v>77</v>
      </c>
      <c r="C38" s="75">
        <v>33</v>
      </c>
      <c r="D38" s="127" t="s">
        <v>1</v>
      </c>
      <c r="E38" s="319"/>
      <c r="F38" s="94">
        <f>C38*E38</f>
        <v>0</v>
      </c>
    </row>
    <row r="39" spans="1:6" x14ac:dyDescent="0.2">
      <c r="A39" s="113"/>
      <c r="B39" s="129"/>
      <c r="C39" s="78"/>
      <c r="D39" s="130"/>
      <c r="E39" s="95"/>
      <c r="F39" s="95"/>
    </row>
    <row r="40" spans="1:6" x14ac:dyDescent="0.2">
      <c r="A40" s="114"/>
      <c r="B40" s="131"/>
      <c r="C40" s="82"/>
      <c r="D40" s="108"/>
      <c r="E40" s="132"/>
      <c r="F40" s="87"/>
    </row>
    <row r="41" spans="1:6" x14ac:dyDescent="0.2">
      <c r="A41" s="111">
        <f>COUNT($A$11:A40)+1</f>
        <v>7</v>
      </c>
      <c r="B41" s="42" t="s">
        <v>52</v>
      </c>
      <c r="C41" s="75"/>
      <c r="D41" s="127"/>
      <c r="E41" s="133"/>
      <c r="F41" s="94"/>
    </row>
    <row r="42" spans="1:6" ht="153" x14ac:dyDescent="0.2">
      <c r="A42" s="111"/>
      <c r="B42" s="217" t="s">
        <v>99</v>
      </c>
      <c r="C42" s="75"/>
      <c r="D42" s="127"/>
      <c r="E42" s="140"/>
      <c r="F42" s="140"/>
    </row>
    <row r="43" spans="1:6" x14ac:dyDescent="0.2">
      <c r="A43" s="111"/>
      <c r="B43" s="99" t="s">
        <v>71</v>
      </c>
      <c r="C43" s="75">
        <v>3</v>
      </c>
      <c r="D43" s="127" t="s">
        <v>1</v>
      </c>
      <c r="E43" s="319"/>
      <c r="F43" s="94">
        <f>C43*E43</f>
        <v>0</v>
      </c>
    </row>
    <row r="44" spans="1:6" x14ac:dyDescent="0.2">
      <c r="A44" s="113"/>
      <c r="B44" s="129"/>
      <c r="C44" s="78"/>
      <c r="D44" s="130"/>
      <c r="E44" s="95"/>
      <c r="F44" s="95"/>
    </row>
    <row r="45" spans="1:6" x14ac:dyDescent="0.2">
      <c r="A45" s="114"/>
      <c r="B45" s="131"/>
      <c r="C45" s="82"/>
      <c r="D45" s="108"/>
      <c r="E45" s="132"/>
      <c r="F45" s="87"/>
    </row>
    <row r="46" spans="1:6" x14ac:dyDescent="0.2">
      <c r="A46" s="111">
        <f>COUNT($A$11:A45)+1</f>
        <v>8</v>
      </c>
      <c r="B46" s="332" t="s">
        <v>283</v>
      </c>
      <c r="C46" s="75"/>
      <c r="D46" s="58"/>
      <c r="E46" s="112"/>
      <c r="F46" s="333"/>
    </row>
    <row r="47" spans="1:6" ht="38.25" x14ac:dyDescent="0.2">
      <c r="A47" s="111"/>
      <c r="B47" s="137" t="s">
        <v>284</v>
      </c>
      <c r="C47" s="75"/>
      <c r="D47" s="58"/>
      <c r="E47" s="112"/>
      <c r="F47" s="333"/>
    </row>
    <row r="48" spans="1:6" x14ac:dyDescent="0.2">
      <c r="A48" s="111"/>
      <c r="B48" s="137" t="s">
        <v>285</v>
      </c>
      <c r="C48" s="75">
        <v>2</v>
      </c>
      <c r="D48" s="58" t="s">
        <v>1</v>
      </c>
      <c r="E48" s="319"/>
      <c r="F48" s="112">
        <f>C48*E48</f>
        <v>0</v>
      </c>
    </row>
    <row r="49" spans="1:7" x14ac:dyDescent="0.2">
      <c r="A49" s="113"/>
      <c r="B49" s="299"/>
      <c r="C49" s="78"/>
      <c r="D49" s="139"/>
      <c r="E49" s="95"/>
      <c r="F49" s="294"/>
    </row>
    <row r="50" spans="1:7" x14ac:dyDescent="0.2">
      <c r="A50" s="114"/>
      <c r="B50" s="142"/>
      <c r="C50" s="82"/>
      <c r="D50" s="143"/>
      <c r="E50" s="103"/>
      <c r="F50" s="103"/>
    </row>
    <row r="51" spans="1:7" x14ac:dyDescent="0.2">
      <c r="A51" s="111">
        <f>COUNT($A$11:A49)+1</f>
        <v>9</v>
      </c>
      <c r="B51" s="42" t="s">
        <v>57</v>
      </c>
      <c r="C51" s="75"/>
      <c r="D51" s="127"/>
      <c r="E51" s="128"/>
      <c r="F51" s="128"/>
    </row>
    <row r="52" spans="1:7" ht="38.25" x14ac:dyDescent="0.2">
      <c r="A52" s="111"/>
      <c r="B52" s="217" t="s">
        <v>58</v>
      </c>
      <c r="C52" s="75"/>
      <c r="D52" s="127"/>
      <c r="E52" s="128"/>
      <c r="F52" s="128"/>
    </row>
    <row r="53" spans="1:7" ht="14.25" x14ac:dyDescent="0.2">
      <c r="A53" s="111"/>
      <c r="B53" s="141"/>
      <c r="C53" s="75">
        <v>135</v>
      </c>
      <c r="D53" s="127" t="s">
        <v>22</v>
      </c>
      <c r="E53" s="319"/>
      <c r="F53" s="94">
        <f>C53*E53</f>
        <v>0</v>
      </c>
    </row>
    <row r="54" spans="1:7" x14ac:dyDescent="0.2">
      <c r="A54" s="113"/>
      <c r="B54" s="144"/>
      <c r="C54" s="78"/>
      <c r="D54" s="130"/>
      <c r="E54" s="95"/>
      <c r="F54" s="95"/>
    </row>
    <row r="55" spans="1:7" x14ac:dyDescent="0.2">
      <c r="A55" s="65"/>
      <c r="B55" s="27" t="s">
        <v>78</v>
      </c>
      <c r="C55" s="61"/>
      <c r="D55" s="28"/>
      <c r="E55" s="29"/>
      <c r="F55" s="29">
        <f>SUM(F11:F54)</f>
        <v>0</v>
      </c>
      <c r="G55" s="14"/>
    </row>
  </sheetData>
  <sheetProtection algorithmName="SHA-512" hashValue="R4M+Y9TuirKVCs8qBDqMwMh/WBdP2/L7CtGSe0hR7DZPlwQmGEGK8dxOXSxEKl+PfiRRZnJ/W90TlXGakFq5SA==" saltValue="b0A8Tt0ffxAmXNPTxqO4Pg==" spinCount="100000" sheet="1" formatCells="0" formatColumns="0" formatRows="0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39" max="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1"/>
  <sheetViews>
    <sheetView showGridLines="0" zoomScaleNormal="100" zoomScaleSheetLayoutView="100" workbookViewId="0">
      <selection activeCell="G21" sqref="G21"/>
    </sheetView>
  </sheetViews>
  <sheetFormatPr defaultColWidth="8.85546875" defaultRowHeight="12.75" x14ac:dyDescent="0.2"/>
  <cols>
    <col min="1" max="1" width="8.140625" style="37" customWidth="1"/>
    <col min="2" max="2" width="5.5703125" style="1" customWidth="1"/>
    <col min="3" max="3" width="32.1406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37" bestFit="1" customWidth="1"/>
    <col min="8" max="16384" width="8.85546875" style="1"/>
  </cols>
  <sheetData>
    <row r="1" spans="1:7" ht="27" customHeight="1" x14ac:dyDescent="0.2">
      <c r="A1" s="270" t="s">
        <v>3</v>
      </c>
      <c r="B1" s="270"/>
      <c r="C1" s="270"/>
      <c r="D1" s="270"/>
      <c r="E1" s="270"/>
      <c r="F1" s="270"/>
      <c r="G1" s="270"/>
    </row>
    <row r="2" spans="1:7" ht="15" customHeight="1" x14ac:dyDescent="0.2">
      <c r="A2" s="347" t="s">
        <v>142</v>
      </c>
      <c r="B2" s="347"/>
      <c r="C2" s="347"/>
      <c r="D2" s="347"/>
      <c r="E2" s="347"/>
      <c r="F2" s="347"/>
      <c r="G2" s="347"/>
    </row>
    <row r="3" spans="1:7" ht="15" customHeight="1" x14ac:dyDescent="0.2">
      <c r="A3" s="348" t="s">
        <v>211</v>
      </c>
      <c r="B3" s="347"/>
      <c r="C3" s="347"/>
      <c r="D3" s="347"/>
      <c r="E3" s="347"/>
      <c r="F3" s="347"/>
      <c r="G3" s="347"/>
    </row>
    <row r="4" spans="1:7" ht="15" customHeight="1" thickBot="1" x14ac:dyDescent="0.25">
      <c r="A4" s="347"/>
      <c r="B4" s="347"/>
      <c r="C4" s="347"/>
      <c r="D4" s="347"/>
      <c r="E4" s="347"/>
      <c r="F4" s="347"/>
      <c r="G4" s="347"/>
    </row>
    <row r="5" spans="1:7" x14ac:dyDescent="0.2">
      <c r="A5" s="271"/>
      <c r="B5" s="25"/>
      <c r="C5" s="25"/>
      <c r="D5" s="25"/>
      <c r="E5" s="25"/>
      <c r="F5" s="25"/>
      <c r="G5" s="25"/>
    </row>
    <row r="6" spans="1:7" ht="15.75" x14ac:dyDescent="0.25">
      <c r="A6" s="272" t="s">
        <v>144</v>
      </c>
      <c r="B6" s="57"/>
      <c r="C6" s="56"/>
      <c r="D6" s="56"/>
      <c r="E6" s="57"/>
      <c r="F6" s="57"/>
      <c r="G6" s="58"/>
    </row>
    <row r="7" spans="1:7" ht="15.75" x14ac:dyDescent="0.25">
      <c r="A7" s="273"/>
      <c r="B7" s="57"/>
      <c r="C7" s="56"/>
      <c r="D7" s="56"/>
      <c r="E7" s="57"/>
      <c r="F7" s="57"/>
      <c r="G7" s="58"/>
    </row>
    <row r="8" spans="1:7" x14ac:dyDescent="0.2">
      <c r="A8" s="352" t="s">
        <v>145</v>
      </c>
      <c r="B8" s="353"/>
      <c r="C8" s="353"/>
      <c r="D8" s="353"/>
      <c r="E8" s="353"/>
      <c r="F8" s="353"/>
      <c r="G8" s="354"/>
    </row>
    <row r="9" spans="1:7" ht="25.5" x14ac:dyDescent="0.2">
      <c r="A9" s="355" t="s">
        <v>28</v>
      </c>
      <c r="B9" s="357" t="s">
        <v>85</v>
      </c>
      <c r="C9" s="358"/>
      <c r="D9" s="355" t="s">
        <v>4</v>
      </c>
      <c r="E9" s="355" t="s">
        <v>5</v>
      </c>
      <c r="F9" s="176" t="s">
        <v>84</v>
      </c>
      <c r="G9" s="176" t="s">
        <v>6</v>
      </c>
    </row>
    <row r="10" spans="1:7" x14ac:dyDescent="0.2">
      <c r="A10" s="356"/>
      <c r="B10" s="359"/>
      <c r="C10" s="360"/>
      <c r="D10" s="356"/>
      <c r="E10" s="356"/>
      <c r="F10" s="2" t="s">
        <v>7</v>
      </c>
      <c r="G10" s="2" t="s">
        <v>25</v>
      </c>
    </row>
    <row r="11" spans="1:7" x14ac:dyDescent="0.2">
      <c r="A11" s="7" t="s">
        <v>146</v>
      </c>
      <c r="B11" s="364" t="s">
        <v>212</v>
      </c>
      <c r="C11" s="365"/>
      <c r="D11" s="26" t="s">
        <v>36</v>
      </c>
      <c r="E11" s="26" t="s">
        <v>213</v>
      </c>
      <c r="F11" s="26">
        <v>76</v>
      </c>
      <c r="G11" s="197">
        <f>+'N-18070_SD'!F60</f>
        <v>0</v>
      </c>
    </row>
    <row r="12" spans="1:7" x14ac:dyDescent="0.2">
      <c r="A12" s="363" t="s">
        <v>149</v>
      </c>
      <c r="B12" s="363"/>
      <c r="C12" s="363"/>
      <c r="D12" s="363"/>
      <c r="E12" s="363"/>
      <c r="F12" s="363"/>
      <c r="G12" s="198">
        <f>SUM(G11:G11)</f>
        <v>0</v>
      </c>
    </row>
    <row r="13" spans="1:7" x14ac:dyDescent="0.2">
      <c r="A13" s="274"/>
      <c r="B13" s="33"/>
      <c r="C13" s="33"/>
      <c r="D13" s="33"/>
      <c r="E13" s="33"/>
      <c r="F13" s="33"/>
      <c r="G13" s="20"/>
    </row>
    <row r="14" spans="1:7" x14ac:dyDescent="0.2">
      <c r="A14" s="352" t="s">
        <v>150</v>
      </c>
      <c r="B14" s="353"/>
      <c r="C14" s="353"/>
      <c r="D14" s="353"/>
      <c r="E14" s="353"/>
      <c r="F14" s="353"/>
      <c r="G14" s="354"/>
    </row>
    <row r="15" spans="1:7" ht="38.25" x14ac:dyDescent="0.2">
      <c r="A15" s="355" t="s">
        <v>28</v>
      </c>
      <c r="B15" s="357" t="s">
        <v>90</v>
      </c>
      <c r="C15" s="358"/>
      <c r="D15" s="357" t="s">
        <v>92</v>
      </c>
      <c r="E15" s="358"/>
      <c r="F15" s="176" t="s">
        <v>86</v>
      </c>
      <c r="G15" s="176" t="s">
        <v>6</v>
      </c>
    </row>
    <row r="16" spans="1:7" x14ac:dyDescent="0.2">
      <c r="A16" s="356"/>
      <c r="B16" s="359"/>
      <c r="C16" s="360"/>
      <c r="D16" s="359"/>
      <c r="E16" s="360"/>
      <c r="F16" s="2" t="s">
        <v>87</v>
      </c>
      <c r="G16" s="2" t="s">
        <v>25</v>
      </c>
    </row>
    <row r="17" spans="1:7" s="34" customFormat="1" x14ac:dyDescent="0.2">
      <c r="A17" s="7" t="s">
        <v>151</v>
      </c>
      <c r="B17" s="364" t="s">
        <v>152</v>
      </c>
      <c r="C17" s="365"/>
      <c r="D17" s="364" t="s">
        <v>93</v>
      </c>
      <c r="E17" s="365"/>
      <c r="F17" s="26">
        <f>'PRIKLJUCKI-TIP-I_SD (3)'!C7</f>
        <v>6</v>
      </c>
      <c r="G17" s="197">
        <f>'PRIKLJUCKI-TIP-I_SD (3)'!F7</f>
        <v>0</v>
      </c>
    </row>
    <row r="18" spans="1:7" s="35" customFormat="1" x14ac:dyDescent="0.2">
      <c r="A18" s="363" t="s">
        <v>149</v>
      </c>
      <c r="B18" s="363"/>
      <c r="C18" s="363"/>
      <c r="D18" s="363"/>
      <c r="E18" s="363"/>
      <c r="F18" s="363"/>
      <c r="G18" s="198">
        <f>SUM(G17:G17)</f>
        <v>0</v>
      </c>
    </row>
    <row r="19" spans="1:7" x14ac:dyDescent="0.2">
      <c r="A19" s="36"/>
      <c r="B19" s="34"/>
      <c r="C19" s="34"/>
      <c r="D19" s="34"/>
      <c r="E19" s="34"/>
      <c r="F19" s="34"/>
      <c r="G19" s="36"/>
    </row>
    <row r="20" spans="1:7" x14ac:dyDescent="0.2">
      <c r="A20" s="36"/>
      <c r="B20" s="34"/>
      <c r="C20" s="34"/>
      <c r="D20" s="34"/>
      <c r="E20" s="34"/>
      <c r="F20" s="34"/>
      <c r="G20" s="36"/>
    </row>
    <row r="21" spans="1:7" x14ac:dyDescent="0.2">
      <c r="A21" s="37" t="s">
        <v>2</v>
      </c>
      <c r="G21" s="334">
        <f>G12+G18</f>
        <v>0</v>
      </c>
    </row>
  </sheetData>
  <sheetProtection password="CF65" sheet="1" objects="1" scenarios="1"/>
  <mergeCells count="16">
    <mergeCell ref="A2:G2"/>
    <mergeCell ref="A3:G4"/>
    <mergeCell ref="A8:G8"/>
    <mergeCell ref="A9:A10"/>
    <mergeCell ref="B9:C10"/>
    <mergeCell ref="D9:D10"/>
    <mergeCell ref="E9:E10"/>
    <mergeCell ref="B17:C17"/>
    <mergeCell ref="D17:E17"/>
    <mergeCell ref="A18:F18"/>
    <mergeCell ref="B11:C11"/>
    <mergeCell ref="A12:F12"/>
    <mergeCell ref="A14:G14"/>
    <mergeCell ref="A15:A16"/>
    <mergeCell ref="B15:C16"/>
    <mergeCell ref="D15:E16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0"/>
  <sheetViews>
    <sheetView showGridLines="0" zoomScaleNormal="100" zoomScaleSheetLayoutView="100" workbookViewId="0">
      <selection activeCell="C59" sqref="C59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37" bestFit="1" customWidth="1"/>
    <col min="8" max="16384" width="8.85546875" style="1"/>
  </cols>
  <sheetData>
    <row r="1" spans="1:7" ht="27" customHeight="1" x14ac:dyDescent="0.2">
      <c r="A1" s="60" t="s">
        <v>3</v>
      </c>
      <c r="B1" s="60"/>
      <c r="C1" s="60"/>
      <c r="D1" s="60"/>
      <c r="E1" s="60"/>
      <c r="F1" s="60"/>
      <c r="G1" s="60"/>
    </row>
    <row r="2" spans="1:7" ht="15" customHeight="1" x14ac:dyDescent="0.2">
      <c r="A2" s="347" t="s">
        <v>256</v>
      </c>
      <c r="B2" s="347"/>
      <c r="C2" s="347"/>
      <c r="D2" s="347"/>
      <c r="E2" s="347"/>
      <c r="F2" s="347"/>
      <c r="G2" s="347"/>
    </row>
    <row r="3" spans="1:7" ht="15" customHeight="1" x14ac:dyDescent="0.2">
      <c r="A3" s="348" t="s">
        <v>257</v>
      </c>
      <c r="B3" s="347"/>
      <c r="C3" s="347"/>
      <c r="D3" s="347"/>
      <c r="E3" s="347"/>
      <c r="F3" s="347"/>
      <c r="G3" s="347"/>
    </row>
    <row r="4" spans="1:7" ht="15" customHeight="1" x14ac:dyDescent="0.2">
      <c r="A4" s="347"/>
      <c r="B4" s="347"/>
      <c r="C4" s="347"/>
      <c r="D4" s="347"/>
      <c r="E4" s="347"/>
      <c r="F4" s="347"/>
      <c r="G4" s="347"/>
    </row>
    <row r="5" spans="1:7" ht="25.5" x14ac:dyDescent="0.2">
      <c r="A5" s="15" t="s">
        <v>79</v>
      </c>
      <c r="B5" s="349" t="s">
        <v>14</v>
      </c>
      <c r="C5" s="349"/>
      <c r="D5" s="349"/>
      <c r="E5" s="349"/>
      <c r="F5" s="349"/>
      <c r="G5" s="177" t="s">
        <v>91</v>
      </c>
    </row>
    <row r="6" spans="1:7" x14ac:dyDescent="0.2">
      <c r="A6" s="16" t="s">
        <v>81</v>
      </c>
      <c r="B6" s="345" t="s">
        <v>287</v>
      </c>
      <c r="C6" s="346"/>
      <c r="D6" s="346"/>
      <c r="E6" s="346"/>
      <c r="F6" s="350"/>
      <c r="G6" s="19">
        <f>G7+G8</f>
        <v>0</v>
      </c>
    </row>
    <row r="7" spans="1:7" x14ac:dyDescent="0.2">
      <c r="A7" s="16" t="s">
        <v>82</v>
      </c>
      <c r="B7" s="351" t="s">
        <v>258</v>
      </c>
      <c r="C7" s="351"/>
      <c r="D7" s="351"/>
      <c r="E7" s="351"/>
      <c r="F7" s="351"/>
      <c r="G7" s="17">
        <f>G21</f>
        <v>0</v>
      </c>
    </row>
    <row r="8" spans="1:7" x14ac:dyDescent="0.2">
      <c r="A8" s="18" t="s">
        <v>218</v>
      </c>
      <c r="B8" s="345" t="s">
        <v>265</v>
      </c>
      <c r="C8" s="346"/>
      <c r="D8" s="346"/>
      <c r="E8" s="346"/>
      <c r="F8" s="346"/>
      <c r="G8" s="17">
        <f>G28</f>
        <v>0</v>
      </c>
    </row>
    <row r="9" spans="1:7" x14ac:dyDescent="0.2">
      <c r="A9" s="16" t="s">
        <v>80</v>
      </c>
      <c r="B9" s="345" t="s">
        <v>88</v>
      </c>
      <c r="C9" s="346"/>
      <c r="D9" s="346"/>
      <c r="E9" s="346"/>
      <c r="F9" s="346"/>
      <c r="G9" s="17">
        <f>G8/F27</f>
        <v>0</v>
      </c>
    </row>
    <row r="10" spans="1:7" ht="13.5" thickBot="1" x14ac:dyDescent="0.25">
      <c r="A10" s="21"/>
      <c r="B10" s="22"/>
      <c r="C10" s="23"/>
      <c r="D10" s="23"/>
      <c r="E10" s="23"/>
      <c r="F10" s="23"/>
      <c r="G10" s="24"/>
    </row>
    <row r="11" spans="1:7" x14ac:dyDescent="0.2">
      <c r="A11" s="25"/>
      <c r="B11" s="25"/>
      <c r="C11" s="25"/>
      <c r="D11" s="25"/>
      <c r="E11" s="25"/>
      <c r="F11" s="25"/>
      <c r="G11" s="25"/>
    </row>
    <row r="12" spans="1:7" ht="15.75" x14ac:dyDescent="0.25">
      <c r="A12" s="59" t="s">
        <v>95</v>
      </c>
      <c r="B12" s="57"/>
      <c r="C12" s="56"/>
      <c r="D12" s="56"/>
      <c r="E12" s="57"/>
      <c r="F12" s="57"/>
      <c r="G12" s="58"/>
    </row>
    <row r="13" spans="1:7" x14ac:dyDescent="0.2">
      <c r="A13" s="352" t="s">
        <v>258</v>
      </c>
      <c r="B13" s="353"/>
      <c r="C13" s="353"/>
      <c r="D13" s="353"/>
      <c r="E13" s="353"/>
      <c r="F13" s="353"/>
      <c r="G13" s="354"/>
    </row>
    <row r="14" spans="1:7" ht="25.5" x14ac:dyDescent="0.2">
      <c r="A14" s="355" t="s">
        <v>28</v>
      </c>
      <c r="B14" s="357" t="s">
        <v>85</v>
      </c>
      <c r="C14" s="358"/>
      <c r="D14" s="355" t="s">
        <v>4</v>
      </c>
      <c r="E14" s="355" t="s">
        <v>5</v>
      </c>
      <c r="F14" s="176" t="s">
        <v>84</v>
      </c>
      <c r="G14" s="176" t="s">
        <v>6</v>
      </c>
    </row>
    <row r="15" spans="1:7" x14ac:dyDescent="0.2">
      <c r="A15" s="356"/>
      <c r="B15" s="359"/>
      <c r="C15" s="360"/>
      <c r="D15" s="356"/>
      <c r="E15" s="356"/>
      <c r="F15" s="2" t="s">
        <v>7</v>
      </c>
      <c r="G15" s="2" t="s">
        <v>25</v>
      </c>
    </row>
    <row r="16" spans="1:7" x14ac:dyDescent="0.2">
      <c r="A16" s="3" t="s">
        <v>30</v>
      </c>
      <c r="B16" s="361" t="s">
        <v>259</v>
      </c>
      <c r="C16" s="362"/>
      <c r="D16" s="4" t="s">
        <v>36</v>
      </c>
      <c r="E16" s="4" t="s">
        <v>260</v>
      </c>
      <c r="F16" s="26">
        <v>135</v>
      </c>
      <c r="G16" s="5">
        <f>'S-2934_SD'!F61</f>
        <v>0</v>
      </c>
    </row>
    <row r="17" spans="1:7" x14ac:dyDescent="0.2">
      <c r="A17" s="3" t="s">
        <v>107</v>
      </c>
      <c r="B17" s="361" t="s">
        <v>261</v>
      </c>
      <c r="C17" s="362"/>
      <c r="D17" s="4" t="s">
        <v>36</v>
      </c>
      <c r="E17" s="4" t="s">
        <v>260</v>
      </c>
      <c r="F17" s="26">
        <v>155</v>
      </c>
      <c r="G17" s="5">
        <f>'S-2936_SD'!F70</f>
        <v>0</v>
      </c>
    </row>
    <row r="18" spans="1:7" x14ac:dyDescent="0.2">
      <c r="A18" s="3" t="s">
        <v>31</v>
      </c>
      <c r="B18" s="361" t="s">
        <v>262</v>
      </c>
      <c r="C18" s="362"/>
      <c r="D18" s="4" t="s">
        <v>36</v>
      </c>
      <c r="E18" s="4" t="s">
        <v>260</v>
      </c>
      <c r="F18" s="26">
        <v>8</v>
      </c>
      <c r="G18" s="5">
        <f>'S-2939_SD'!F51</f>
        <v>0</v>
      </c>
    </row>
    <row r="19" spans="1:7" x14ac:dyDescent="0.2">
      <c r="A19" s="3" t="s">
        <v>32</v>
      </c>
      <c r="B19" s="361" t="s">
        <v>263</v>
      </c>
      <c r="C19" s="362"/>
      <c r="D19" s="4" t="s">
        <v>36</v>
      </c>
      <c r="E19" s="4" t="s">
        <v>260</v>
      </c>
      <c r="F19" s="26">
        <v>32</v>
      </c>
      <c r="G19" s="5">
        <f>'S-2949_SD'!F51</f>
        <v>0</v>
      </c>
    </row>
    <row r="20" spans="1:7" x14ac:dyDescent="0.2">
      <c r="A20" s="3"/>
      <c r="B20" s="361"/>
      <c r="C20" s="362"/>
      <c r="D20" s="4"/>
      <c r="E20" s="4"/>
      <c r="F20" s="26"/>
      <c r="G20" s="5"/>
    </row>
    <row r="21" spans="1:7" x14ac:dyDescent="0.2">
      <c r="A21" s="366" t="s">
        <v>66</v>
      </c>
      <c r="B21" s="367"/>
      <c r="C21" s="367"/>
      <c r="D21" s="367"/>
      <c r="E21" s="367"/>
      <c r="F21" s="368"/>
      <c r="G21" s="6">
        <f>SUM(G16:G20)</f>
        <v>0</v>
      </c>
    </row>
    <row r="22" spans="1:7" x14ac:dyDescent="0.2">
      <c r="A22" s="33"/>
      <c r="B22" s="33"/>
      <c r="C22" s="33"/>
      <c r="D22" s="33"/>
      <c r="E22" s="33"/>
      <c r="F22" s="33"/>
      <c r="G22" s="20"/>
    </row>
    <row r="23" spans="1:7" x14ac:dyDescent="0.2">
      <c r="A23" s="33"/>
      <c r="B23" s="33"/>
      <c r="C23" s="33"/>
      <c r="D23" s="33"/>
      <c r="E23" s="33"/>
      <c r="F23" s="33"/>
      <c r="G23" s="20"/>
    </row>
    <row r="24" spans="1:7" x14ac:dyDescent="0.2">
      <c r="A24" s="352" t="s">
        <v>265</v>
      </c>
      <c r="B24" s="353"/>
      <c r="C24" s="353"/>
      <c r="D24" s="353"/>
      <c r="E24" s="353"/>
      <c r="F24" s="353"/>
      <c r="G24" s="354"/>
    </row>
    <row r="25" spans="1:7" ht="38.25" x14ac:dyDescent="0.2">
      <c r="A25" s="355" t="s">
        <v>28</v>
      </c>
      <c r="B25" s="357" t="s">
        <v>90</v>
      </c>
      <c r="C25" s="358"/>
      <c r="D25" s="357" t="s">
        <v>92</v>
      </c>
      <c r="E25" s="358"/>
      <c r="F25" s="176" t="s">
        <v>86</v>
      </c>
      <c r="G25" s="176" t="s">
        <v>6</v>
      </c>
    </row>
    <row r="26" spans="1:7" x14ac:dyDescent="0.2">
      <c r="A26" s="356"/>
      <c r="B26" s="359"/>
      <c r="C26" s="360"/>
      <c r="D26" s="359"/>
      <c r="E26" s="360"/>
      <c r="F26" s="2" t="s">
        <v>87</v>
      </c>
      <c r="G26" s="2" t="s">
        <v>25</v>
      </c>
    </row>
    <row r="27" spans="1:7" s="34" customFormat="1" x14ac:dyDescent="0.2">
      <c r="A27" s="7" t="s">
        <v>33</v>
      </c>
      <c r="B27" s="361" t="s">
        <v>11</v>
      </c>
      <c r="C27" s="362"/>
      <c r="D27" s="364" t="s">
        <v>93</v>
      </c>
      <c r="E27" s="365"/>
      <c r="F27" s="26">
        <f>'PRIKLJUCKI-TIP-I_SD (5)'!C7</f>
        <v>13</v>
      </c>
      <c r="G27" s="5">
        <f>'PRIKLJUCKI-TIP-I_SD (5)'!F7</f>
        <v>0</v>
      </c>
    </row>
    <row r="28" spans="1:7" s="35" customFormat="1" x14ac:dyDescent="0.2">
      <c r="A28" s="366" t="s">
        <v>94</v>
      </c>
      <c r="B28" s="367"/>
      <c r="C28" s="367"/>
      <c r="D28" s="367"/>
      <c r="E28" s="367"/>
      <c r="F28" s="368"/>
      <c r="G28" s="6">
        <f>SUM(G27:G27)</f>
        <v>0</v>
      </c>
    </row>
    <row r="29" spans="1:7" x14ac:dyDescent="0.2">
      <c r="A29" s="34"/>
      <c r="B29" s="34"/>
      <c r="C29" s="34"/>
      <c r="D29" s="34"/>
      <c r="E29" s="34"/>
      <c r="F29" s="34"/>
      <c r="G29" s="36"/>
    </row>
    <row r="30" spans="1:7" x14ac:dyDescent="0.2">
      <c r="A30" s="34"/>
      <c r="B30" s="34"/>
      <c r="C30" s="34"/>
      <c r="D30" s="34"/>
      <c r="E30" s="34"/>
      <c r="F30" s="34"/>
      <c r="G30" s="36"/>
    </row>
  </sheetData>
  <sheetProtection password="CF65" sheet="1" objects="1" scenarios="1"/>
  <mergeCells count="25">
    <mergeCell ref="A28:F28"/>
    <mergeCell ref="A24:G24"/>
    <mergeCell ref="B27:C27"/>
    <mergeCell ref="D27:E27"/>
    <mergeCell ref="A25:A26"/>
    <mergeCell ref="B25:C26"/>
    <mergeCell ref="D25:E26"/>
    <mergeCell ref="B16:C16"/>
    <mergeCell ref="B17:C17"/>
    <mergeCell ref="B18:C18"/>
    <mergeCell ref="B19:C19"/>
    <mergeCell ref="B20:C20"/>
    <mergeCell ref="A21:F21"/>
    <mergeCell ref="B8:F8"/>
    <mergeCell ref="B9:F9"/>
    <mergeCell ref="A13:G13"/>
    <mergeCell ref="A14:A15"/>
    <mergeCell ref="B14:C15"/>
    <mergeCell ref="D14:D15"/>
    <mergeCell ref="E14:E15"/>
    <mergeCell ref="A2:G2"/>
    <mergeCell ref="A3:G4"/>
    <mergeCell ref="B5:F5"/>
    <mergeCell ref="B6:F6"/>
    <mergeCell ref="B7:F7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34" zoomScaleNormal="100" zoomScaleSheetLayoutView="100" workbookViewId="0">
      <selection activeCell="E15" sqref="E15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222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153</v>
      </c>
      <c r="B1" s="9" t="s">
        <v>8</v>
      </c>
      <c r="C1" s="204"/>
      <c r="D1" s="32"/>
      <c r="E1" s="12"/>
      <c r="F1" s="12"/>
    </row>
    <row r="2" spans="1:6" x14ac:dyDescent="0.2">
      <c r="A2" s="31" t="s">
        <v>154</v>
      </c>
      <c r="B2" s="9" t="s">
        <v>14</v>
      </c>
      <c r="C2" s="204"/>
      <c r="D2" s="32"/>
      <c r="E2" s="12"/>
      <c r="F2" s="12"/>
    </row>
    <row r="3" spans="1:6" x14ac:dyDescent="0.2">
      <c r="A3" s="31" t="s">
        <v>146</v>
      </c>
      <c r="B3" s="275" t="s">
        <v>214</v>
      </c>
      <c r="C3" s="204"/>
      <c r="D3" s="32"/>
      <c r="E3" s="12"/>
      <c r="F3" s="12"/>
    </row>
    <row r="4" spans="1:6" x14ac:dyDescent="0.2">
      <c r="A4" s="62"/>
      <c r="B4" s="275" t="s">
        <v>215</v>
      </c>
      <c r="C4" s="204"/>
      <c r="D4" s="32"/>
      <c r="E4" s="12"/>
      <c r="F4" s="12"/>
    </row>
    <row r="5" spans="1:6" s="38" customFormat="1" ht="76.5" x14ac:dyDescent="0.2">
      <c r="A5" s="199" t="s">
        <v>0</v>
      </c>
      <c r="B5" s="200" t="s">
        <v>13</v>
      </c>
      <c r="C5" s="201" t="s">
        <v>9</v>
      </c>
      <c r="D5" s="201" t="s">
        <v>10</v>
      </c>
      <c r="E5" s="202" t="s">
        <v>23</v>
      </c>
      <c r="F5" s="203" t="s">
        <v>24</v>
      </c>
    </row>
    <row r="6" spans="1:6" ht="15.75" x14ac:dyDescent="0.25">
      <c r="A6" s="110">
        <v>1</v>
      </c>
      <c r="B6" s="66"/>
      <c r="C6" s="276"/>
      <c r="D6" s="68"/>
      <c r="E6" s="69"/>
      <c r="F6" s="69"/>
    </row>
    <row r="7" spans="1:6" x14ac:dyDescent="0.2">
      <c r="A7" s="114"/>
      <c r="B7" s="81"/>
      <c r="C7" s="214"/>
      <c r="D7" s="83"/>
      <c r="E7" s="84"/>
      <c r="F7" s="84"/>
    </row>
    <row r="8" spans="1:6" x14ac:dyDescent="0.2">
      <c r="A8" s="111">
        <f>COUNT($A$7:A7)+1</f>
        <v>1</v>
      </c>
      <c r="B8" s="50" t="s">
        <v>157</v>
      </c>
      <c r="C8" s="212"/>
      <c r="D8" s="72"/>
      <c r="E8" s="73"/>
      <c r="F8" s="73"/>
    </row>
    <row r="9" spans="1:6" ht="25.5" x14ac:dyDescent="0.2">
      <c r="A9" s="111"/>
      <c r="B9" s="70" t="s">
        <v>158</v>
      </c>
      <c r="C9" s="212"/>
      <c r="D9" s="72"/>
      <c r="E9" s="73"/>
      <c r="F9" s="73"/>
    </row>
    <row r="10" spans="1:6" ht="14.25" x14ac:dyDescent="0.2">
      <c r="A10" s="111"/>
      <c r="B10" s="74" t="s">
        <v>159</v>
      </c>
      <c r="C10" s="212">
        <v>76</v>
      </c>
      <c r="D10" s="76" t="s">
        <v>22</v>
      </c>
      <c r="E10" s="30"/>
      <c r="F10" s="94">
        <f>C10*E10</f>
        <v>0</v>
      </c>
    </row>
    <row r="11" spans="1:6" x14ac:dyDescent="0.2">
      <c r="A11" s="113"/>
      <c r="B11" s="77"/>
      <c r="C11" s="213"/>
      <c r="D11" s="79"/>
      <c r="E11" s="95"/>
      <c r="F11" s="95"/>
    </row>
    <row r="12" spans="1:6" x14ac:dyDescent="0.2">
      <c r="A12" s="114"/>
      <c r="B12" s="81"/>
      <c r="C12" s="214"/>
      <c r="D12" s="83"/>
      <c r="E12" s="84"/>
      <c r="F12" s="84"/>
    </row>
    <row r="13" spans="1:6" ht="14.25" x14ac:dyDescent="0.2">
      <c r="A13" s="115">
        <f>COUNT($A$7:A12)+1</f>
        <v>2</v>
      </c>
      <c r="B13" s="50" t="s">
        <v>163</v>
      </c>
      <c r="C13" s="212"/>
      <c r="D13" s="72"/>
      <c r="E13" s="73"/>
      <c r="F13" s="73"/>
    </row>
    <row r="14" spans="1:6" ht="14.25" x14ac:dyDescent="0.2">
      <c r="A14" s="111"/>
      <c r="B14" s="91" t="s">
        <v>164</v>
      </c>
      <c r="C14" s="212"/>
      <c r="D14" s="72"/>
      <c r="E14" s="73"/>
      <c r="F14" s="73"/>
    </row>
    <row r="15" spans="1:6" x14ac:dyDescent="0.2">
      <c r="A15" s="111"/>
      <c r="B15" s="74" t="s">
        <v>162</v>
      </c>
      <c r="C15" s="212">
        <v>2</v>
      </c>
      <c r="D15" s="72" t="s">
        <v>1</v>
      </c>
      <c r="E15" s="30"/>
      <c r="F15" s="94">
        <f t="shared" ref="F15" si="0">C15*E15</f>
        <v>0</v>
      </c>
    </row>
    <row r="16" spans="1:6" x14ac:dyDescent="0.2">
      <c r="A16" s="113"/>
      <c r="B16" s="77"/>
      <c r="C16" s="213"/>
      <c r="D16" s="92"/>
      <c r="E16" s="95"/>
      <c r="F16" s="95"/>
    </row>
    <row r="17" spans="1:6" x14ac:dyDescent="0.2">
      <c r="A17" s="114"/>
      <c r="B17" s="81"/>
      <c r="C17" s="214"/>
      <c r="D17" s="83"/>
      <c r="E17" s="84"/>
      <c r="F17" s="84"/>
    </row>
    <row r="18" spans="1:6" x14ac:dyDescent="0.2">
      <c r="A18" s="115">
        <f>COUNT($A$7:A16)+1</f>
        <v>3</v>
      </c>
      <c r="B18" s="50" t="s">
        <v>47</v>
      </c>
      <c r="C18" s="212"/>
      <c r="D18" s="72"/>
      <c r="E18" s="73"/>
      <c r="F18" s="73"/>
    </row>
    <row r="19" spans="1:6" x14ac:dyDescent="0.2">
      <c r="A19" s="111"/>
      <c r="B19" s="91" t="s">
        <v>48</v>
      </c>
      <c r="C19" s="212"/>
      <c r="D19" s="72"/>
      <c r="E19" s="73"/>
      <c r="F19" s="73"/>
    </row>
    <row r="20" spans="1:6" x14ac:dyDescent="0.2">
      <c r="A20" s="111"/>
      <c r="B20" s="74" t="s">
        <v>165</v>
      </c>
      <c r="C20" s="212">
        <v>1</v>
      </c>
      <c r="D20" s="72" t="s">
        <v>1</v>
      </c>
      <c r="E20" s="30"/>
      <c r="F20" s="94">
        <f>C20*E20</f>
        <v>0</v>
      </c>
    </row>
    <row r="21" spans="1:6" x14ac:dyDescent="0.2">
      <c r="A21" s="113"/>
      <c r="B21" s="77"/>
      <c r="C21" s="213"/>
      <c r="D21" s="92"/>
      <c r="E21" s="95"/>
      <c r="F21" s="95"/>
    </row>
    <row r="22" spans="1:6" x14ac:dyDescent="0.2">
      <c r="A22" s="114"/>
      <c r="B22" s="81"/>
      <c r="C22" s="214"/>
      <c r="D22" s="83"/>
      <c r="E22" s="84"/>
      <c r="F22" s="84"/>
    </row>
    <row r="23" spans="1:6" x14ac:dyDescent="0.2">
      <c r="A23" s="115">
        <f>COUNT($A$7:A22)+1</f>
        <v>4</v>
      </c>
      <c r="B23" s="50" t="s">
        <v>46</v>
      </c>
      <c r="C23" s="212"/>
      <c r="D23" s="72"/>
      <c r="E23" s="73"/>
      <c r="F23" s="73"/>
    </row>
    <row r="24" spans="1:6" ht="29.25" customHeight="1" x14ac:dyDescent="0.2">
      <c r="A24" s="111"/>
      <c r="B24" s="91" t="s">
        <v>55</v>
      </c>
      <c r="C24" s="212"/>
      <c r="D24" s="72"/>
      <c r="E24" s="73"/>
      <c r="F24" s="73"/>
    </row>
    <row r="25" spans="1:6" x14ac:dyDescent="0.2">
      <c r="A25" s="111"/>
      <c r="B25" s="74" t="s">
        <v>165</v>
      </c>
      <c r="C25" s="212">
        <v>12</v>
      </c>
      <c r="D25" s="72" t="s">
        <v>1</v>
      </c>
      <c r="E25" s="30"/>
      <c r="F25" s="94">
        <f t="shared" ref="F25" si="1">C25*E25</f>
        <v>0</v>
      </c>
    </row>
    <row r="26" spans="1:6" x14ac:dyDescent="0.2">
      <c r="A26" s="113"/>
      <c r="B26" s="77"/>
      <c r="C26" s="213"/>
      <c r="D26" s="92"/>
      <c r="E26" s="95"/>
      <c r="F26" s="95"/>
    </row>
    <row r="27" spans="1:6" x14ac:dyDescent="0.2">
      <c r="A27" s="114"/>
      <c r="B27" s="81"/>
      <c r="C27" s="214"/>
      <c r="D27" s="83"/>
      <c r="E27" s="87"/>
      <c r="F27" s="84"/>
    </row>
    <row r="28" spans="1:6" x14ac:dyDescent="0.2">
      <c r="A28" s="115">
        <f>COUNT($A$7:A27)+1</f>
        <v>5</v>
      </c>
      <c r="B28" s="50" t="s">
        <v>166</v>
      </c>
      <c r="C28" s="212"/>
      <c r="D28" s="72"/>
      <c r="E28" s="94"/>
      <c r="F28" s="73"/>
    </row>
    <row r="29" spans="1:6" ht="25.5" x14ac:dyDescent="0.2">
      <c r="A29" s="111"/>
      <c r="B29" s="91" t="s">
        <v>167</v>
      </c>
      <c r="C29" s="212"/>
      <c r="D29" s="72"/>
      <c r="E29" s="73"/>
      <c r="F29" s="73"/>
    </row>
    <row r="30" spans="1:6" x14ac:dyDescent="0.2">
      <c r="A30" s="111"/>
      <c r="B30" s="74" t="s">
        <v>168</v>
      </c>
      <c r="C30" s="212">
        <v>2</v>
      </c>
      <c r="D30" s="72" t="s">
        <v>1</v>
      </c>
      <c r="E30" s="30"/>
      <c r="F30" s="94">
        <f t="shared" ref="F30" si="2">C30*E30</f>
        <v>0</v>
      </c>
    </row>
    <row r="31" spans="1:6" x14ac:dyDescent="0.2">
      <c r="A31" s="113"/>
      <c r="B31" s="77"/>
      <c r="C31" s="213"/>
      <c r="D31" s="92"/>
      <c r="E31" s="95"/>
      <c r="F31" s="95"/>
    </row>
    <row r="32" spans="1:6" x14ac:dyDescent="0.2">
      <c r="A32" s="114"/>
      <c r="B32" s="85"/>
      <c r="C32" s="214"/>
      <c r="D32" s="83"/>
      <c r="E32" s="87"/>
      <c r="F32" s="87"/>
    </row>
    <row r="33" spans="1:6" x14ac:dyDescent="0.2">
      <c r="A33" s="115">
        <f>COUNT($A$7:A32)+1</f>
        <v>6</v>
      </c>
      <c r="B33" s="50" t="s">
        <v>56</v>
      </c>
      <c r="C33" s="212"/>
      <c r="D33" s="72"/>
      <c r="E33" s="73"/>
      <c r="F33" s="73"/>
    </row>
    <row r="34" spans="1:6" ht="25.5" x14ac:dyDescent="0.2">
      <c r="A34" s="111"/>
      <c r="B34" s="91" t="s">
        <v>15</v>
      </c>
      <c r="C34" s="212"/>
      <c r="D34" s="72"/>
      <c r="E34" s="73"/>
      <c r="F34" s="73"/>
    </row>
    <row r="35" spans="1:6" x14ac:dyDescent="0.2">
      <c r="A35" s="111"/>
      <c r="B35" s="96" t="s">
        <v>75</v>
      </c>
      <c r="C35" s="212">
        <v>2</v>
      </c>
      <c r="D35" s="72" t="s">
        <v>1</v>
      </c>
      <c r="E35" s="30"/>
      <c r="F35" s="94">
        <f>C35*E35</f>
        <v>0</v>
      </c>
    </row>
    <row r="36" spans="1:6" x14ac:dyDescent="0.2">
      <c r="A36" s="113"/>
      <c r="B36" s="97"/>
      <c r="C36" s="213"/>
      <c r="D36" s="92"/>
      <c r="E36" s="95"/>
      <c r="F36" s="95"/>
    </row>
    <row r="37" spans="1:6" x14ac:dyDescent="0.2">
      <c r="A37" s="114"/>
      <c r="B37" s="81"/>
      <c r="C37" s="214"/>
      <c r="D37" s="83"/>
      <c r="E37" s="84"/>
      <c r="F37" s="84"/>
    </row>
    <row r="38" spans="1:6" x14ac:dyDescent="0.2">
      <c r="A38" s="115">
        <f>COUNT($A$7:A35)+1</f>
        <v>7</v>
      </c>
      <c r="B38" s="50" t="s">
        <v>50</v>
      </c>
      <c r="C38" s="212"/>
      <c r="D38" s="72"/>
      <c r="E38" s="73"/>
      <c r="F38" s="73"/>
    </row>
    <row r="39" spans="1:6" ht="102" x14ac:dyDescent="0.2">
      <c r="A39" s="111"/>
      <c r="B39" s="91" t="s">
        <v>96</v>
      </c>
      <c r="C39" s="212"/>
      <c r="D39" s="72"/>
      <c r="E39" s="73"/>
      <c r="F39" s="73"/>
    </row>
    <row r="40" spans="1:6" x14ac:dyDescent="0.2">
      <c r="A40" s="111"/>
      <c r="B40" s="96"/>
      <c r="C40" s="212">
        <v>2</v>
      </c>
      <c r="D40" s="72" t="s">
        <v>1</v>
      </c>
      <c r="E40" s="30"/>
      <c r="F40" s="94">
        <f>C40*E40</f>
        <v>0</v>
      </c>
    </row>
    <row r="41" spans="1:6" x14ac:dyDescent="0.2">
      <c r="A41" s="113"/>
      <c r="B41" s="97"/>
      <c r="C41" s="213"/>
      <c r="D41" s="92"/>
      <c r="E41" s="95"/>
      <c r="F41" s="95"/>
    </row>
    <row r="42" spans="1:6" x14ac:dyDescent="0.2">
      <c r="A42" s="114"/>
      <c r="B42" s="81"/>
      <c r="C42" s="214"/>
      <c r="D42" s="83"/>
      <c r="E42" s="87"/>
      <c r="F42" s="87"/>
    </row>
    <row r="43" spans="1:6" x14ac:dyDescent="0.2">
      <c r="A43" s="115">
        <f>COUNT($A$7:A41)+1</f>
        <v>8</v>
      </c>
      <c r="B43" s="50" t="s">
        <v>16</v>
      </c>
      <c r="C43" s="212"/>
      <c r="D43" s="98"/>
      <c r="E43" s="94"/>
      <c r="F43" s="117"/>
    </row>
    <row r="44" spans="1:6" ht="25.5" x14ac:dyDescent="0.2">
      <c r="A44" s="111"/>
      <c r="B44" s="70" t="s">
        <v>62</v>
      </c>
      <c r="C44" s="212"/>
      <c r="D44" s="72"/>
      <c r="E44" s="73"/>
      <c r="F44" s="73"/>
    </row>
    <row r="45" spans="1:6" ht="14.25" x14ac:dyDescent="0.2">
      <c r="A45" s="111"/>
      <c r="B45" s="74" t="s">
        <v>169</v>
      </c>
      <c r="C45" s="212">
        <v>6</v>
      </c>
      <c r="D45" s="76" t="s">
        <v>22</v>
      </c>
      <c r="E45" s="30"/>
      <c r="F45" s="94">
        <f>C45*E45</f>
        <v>0</v>
      </c>
    </row>
    <row r="46" spans="1:6" x14ac:dyDescent="0.2">
      <c r="A46" s="113"/>
      <c r="B46" s="77"/>
      <c r="C46" s="213"/>
      <c r="D46" s="79"/>
      <c r="E46" s="95"/>
      <c r="F46" s="95"/>
    </row>
    <row r="47" spans="1:6" x14ac:dyDescent="0.2">
      <c r="A47" s="115">
        <f>COUNT($A$7:A46)+1</f>
        <v>9</v>
      </c>
      <c r="B47" s="50" t="s">
        <v>18</v>
      </c>
      <c r="C47" s="211"/>
      <c r="D47" s="72"/>
      <c r="E47" s="73"/>
      <c r="F47" s="94"/>
    </row>
    <row r="48" spans="1:6" ht="25.5" x14ac:dyDescent="0.2">
      <c r="A48" s="111"/>
      <c r="B48" s="91" t="s">
        <v>63</v>
      </c>
      <c r="C48" s="211"/>
      <c r="D48" s="72"/>
      <c r="E48" s="73"/>
      <c r="F48" s="94"/>
    </row>
    <row r="49" spans="1:6" ht="14.25" x14ac:dyDescent="0.2">
      <c r="A49" s="111"/>
      <c r="B49" s="96"/>
      <c r="C49" s="211">
        <v>76</v>
      </c>
      <c r="D49" s="76" t="s">
        <v>22</v>
      </c>
      <c r="E49" s="30"/>
      <c r="F49" s="94">
        <f>C49*E49</f>
        <v>0</v>
      </c>
    </row>
    <row r="50" spans="1:6" x14ac:dyDescent="0.2">
      <c r="A50" s="113"/>
      <c r="B50" s="97"/>
      <c r="C50" s="221"/>
      <c r="D50" s="92"/>
      <c r="E50" s="106"/>
      <c r="F50" s="95"/>
    </row>
    <row r="51" spans="1:6" x14ac:dyDescent="0.2">
      <c r="A51" s="115">
        <f>COUNT($A$7:A50)+1</f>
        <v>10</v>
      </c>
      <c r="B51" s="50" t="s">
        <v>19</v>
      </c>
      <c r="C51" s="211"/>
      <c r="D51" s="72"/>
      <c r="E51" s="73"/>
      <c r="F51" s="94"/>
    </row>
    <row r="52" spans="1:6" ht="38.25" x14ac:dyDescent="0.2">
      <c r="A52" s="111"/>
      <c r="B52" s="91" t="s">
        <v>64</v>
      </c>
      <c r="C52" s="211"/>
      <c r="D52" s="72"/>
      <c r="E52" s="73"/>
      <c r="F52" s="73"/>
    </row>
    <row r="53" spans="1:6" x14ac:dyDescent="0.2">
      <c r="A53" s="111"/>
      <c r="B53" s="96"/>
      <c r="C53" s="211"/>
      <c r="D53" s="107">
        <v>0.02</v>
      </c>
      <c r="E53" s="94"/>
      <c r="F53" s="94">
        <f>D53*(SUM(F10:F49))</f>
        <v>0</v>
      </c>
    </row>
    <row r="54" spans="1:6" x14ac:dyDescent="0.2">
      <c r="A54" s="113"/>
      <c r="B54" s="97"/>
      <c r="C54" s="221"/>
      <c r="D54" s="92"/>
      <c r="E54" s="95"/>
      <c r="F54" s="95"/>
    </row>
    <row r="55" spans="1:6" x14ac:dyDescent="0.2">
      <c r="A55" s="114"/>
      <c r="B55" s="81"/>
      <c r="C55" s="218"/>
      <c r="D55" s="83"/>
      <c r="E55" s="87"/>
      <c r="F55" s="87"/>
    </row>
    <row r="56" spans="1:6" x14ac:dyDescent="0.2">
      <c r="A56" s="115">
        <f>COUNT($A$7:A54)+1</f>
        <v>11</v>
      </c>
      <c r="B56" s="50" t="s">
        <v>65</v>
      </c>
      <c r="C56" s="211"/>
      <c r="D56" s="72"/>
      <c r="E56" s="94"/>
      <c r="F56" s="94"/>
    </row>
    <row r="57" spans="1:6" ht="38.25" x14ac:dyDescent="0.2">
      <c r="A57" s="111"/>
      <c r="B57" s="109" t="s">
        <v>12</v>
      </c>
      <c r="C57" s="211"/>
      <c r="D57" s="72"/>
      <c r="E57" s="73"/>
      <c r="F57" s="94"/>
    </row>
    <row r="58" spans="1:6" x14ac:dyDescent="0.2">
      <c r="A58" s="120"/>
      <c r="B58" s="96"/>
      <c r="C58" s="211"/>
      <c r="D58" s="107">
        <v>0.1</v>
      </c>
      <c r="E58" s="73"/>
      <c r="F58" s="94">
        <f>D58*(SUM(F10:F49))</f>
        <v>0</v>
      </c>
    </row>
    <row r="59" spans="1:6" x14ac:dyDescent="0.2">
      <c r="A59" s="121"/>
      <c r="B59" s="97"/>
      <c r="C59" s="221"/>
      <c r="D59" s="92"/>
      <c r="E59" s="95"/>
      <c r="F59" s="95"/>
    </row>
    <row r="60" spans="1:6" x14ac:dyDescent="0.2">
      <c r="A60" s="64"/>
      <c r="B60" s="51" t="s">
        <v>2</v>
      </c>
      <c r="C60" s="277"/>
      <c r="D60" s="53"/>
      <c r="E60" s="54" t="s">
        <v>26</v>
      </c>
      <c r="F60" s="55">
        <f>SUM(F10:F59)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16" zoomScaleNormal="100" zoomScaleSheetLayoutView="100" workbookViewId="0">
      <selection activeCell="E57" sqref="E57"/>
    </sheetView>
  </sheetViews>
  <sheetFormatPr defaultColWidth="9" defaultRowHeight="12.75" x14ac:dyDescent="0.2"/>
  <cols>
    <col min="1" max="1" width="5.7109375" style="63" customWidth="1"/>
    <col min="2" max="2" width="50.7109375" style="46" customWidth="1"/>
    <col min="3" max="3" width="7.7109375" style="222" customWidth="1"/>
    <col min="4" max="4" width="4.7109375" style="44" customWidth="1"/>
    <col min="5" max="5" width="11.7109375" style="45" customWidth="1"/>
    <col min="6" max="6" width="12.7109375" style="45" customWidth="1"/>
    <col min="7" max="256" width="9" style="13"/>
    <col min="257" max="257" width="6.7109375" style="13" bestFit="1" customWidth="1"/>
    <col min="258" max="258" width="41.28515625" style="13" customWidth="1"/>
    <col min="259" max="259" width="6" style="13" bestFit="1" customWidth="1"/>
    <col min="260" max="260" width="3.7109375" style="13" customWidth="1"/>
    <col min="261" max="261" width="15.28515625" style="13" customWidth="1"/>
    <col min="262" max="262" width="13.42578125" style="13" customWidth="1"/>
    <col min="263" max="512" width="9" style="13"/>
    <col min="513" max="513" width="6.7109375" style="13" bestFit="1" customWidth="1"/>
    <col min="514" max="514" width="41.28515625" style="13" customWidth="1"/>
    <col min="515" max="515" width="6" style="13" bestFit="1" customWidth="1"/>
    <col min="516" max="516" width="3.7109375" style="13" customWidth="1"/>
    <col min="517" max="517" width="15.28515625" style="13" customWidth="1"/>
    <col min="518" max="518" width="13.42578125" style="13" customWidth="1"/>
    <col min="519" max="768" width="9" style="13"/>
    <col min="769" max="769" width="6.7109375" style="13" bestFit="1" customWidth="1"/>
    <col min="770" max="770" width="41.28515625" style="13" customWidth="1"/>
    <col min="771" max="771" width="6" style="13" bestFit="1" customWidth="1"/>
    <col min="772" max="772" width="3.7109375" style="13" customWidth="1"/>
    <col min="773" max="773" width="15.28515625" style="13" customWidth="1"/>
    <col min="774" max="774" width="13.42578125" style="13" customWidth="1"/>
    <col min="775" max="1024" width="9" style="13"/>
    <col min="1025" max="1025" width="6.7109375" style="13" bestFit="1" customWidth="1"/>
    <col min="1026" max="1026" width="41.28515625" style="13" customWidth="1"/>
    <col min="1027" max="1027" width="6" style="13" bestFit="1" customWidth="1"/>
    <col min="1028" max="1028" width="3.7109375" style="13" customWidth="1"/>
    <col min="1029" max="1029" width="15.28515625" style="13" customWidth="1"/>
    <col min="1030" max="1030" width="13.42578125" style="13" customWidth="1"/>
    <col min="1031" max="1280" width="9" style="13"/>
    <col min="1281" max="1281" width="6.7109375" style="13" bestFit="1" customWidth="1"/>
    <col min="1282" max="1282" width="41.28515625" style="13" customWidth="1"/>
    <col min="1283" max="1283" width="6" style="13" bestFit="1" customWidth="1"/>
    <col min="1284" max="1284" width="3.7109375" style="13" customWidth="1"/>
    <col min="1285" max="1285" width="15.28515625" style="13" customWidth="1"/>
    <col min="1286" max="1286" width="13.42578125" style="13" customWidth="1"/>
    <col min="1287" max="1536" width="9" style="13"/>
    <col min="1537" max="1537" width="6.7109375" style="13" bestFit="1" customWidth="1"/>
    <col min="1538" max="1538" width="41.28515625" style="13" customWidth="1"/>
    <col min="1539" max="1539" width="6" style="13" bestFit="1" customWidth="1"/>
    <col min="1540" max="1540" width="3.7109375" style="13" customWidth="1"/>
    <col min="1541" max="1541" width="15.28515625" style="13" customWidth="1"/>
    <col min="1542" max="1542" width="13.42578125" style="13" customWidth="1"/>
    <col min="1543" max="1792" width="9" style="13"/>
    <col min="1793" max="1793" width="6.7109375" style="13" bestFit="1" customWidth="1"/>
    <col min="1794" max="1794" width="41.28515625" style="13" customWidth="1"/>
    <col min="1795" max="1795" width="6" style="13" bestFit="1" customWidth="1"/>
    <col min="1796" max="1796" width="3.7109375" style="13" customWidth="1"/>
    <col min="1797" max="1797" width="15.28515625" style="13" customWidth="1"/>
    <col min="1798" max="1798" width="13.42578125" style="13" customWidth="1"/>
    <col min="1799" max="2048" width="9" style="13"/>
    <col min="2049" max="2049" width="6.7109375" style="13" bestFit="1" customWidth="1"/>
    <col min="2050" max="2050" width="41.28515625" style="13" customWidth="1"/>
    <col min="2051" max="2051" width="6" style="13" bestFit="1" customWidth="1"/>
    <col min="2052" max="2052" width="3.7109375" style="13" customWidth="1"/>
    <col min="2053" max="2053" width="15.28515625" style="13" customWidth="1"/>
    <col min="2054" max="2054" width="13.42578125" style="13" customWidth="1"/>
    <col min="2055" max="2304" width="9" style="13"/>
    <col min="2305" max="2305" width="6.7109375" style="13" bestFit="1" customWidth="1"/>
    <col min="2306" max="2306" width="41.28515625" style="13" customWidth="1"/>
    <col min="2307" max="2307" width="6" style="13" bestFit="1" customWidth="1"/>
    <col min="2308" max="2308" width="3.7109375" style="13" customWidth="1"/>
    <col min="2309" max="2309" width="15.28515625" style="13" customWidth="1"/>
    <col min="2310" max="2310" width="13.42578125" style="13" customWidth="1"/>
    <col min="2311" max="2560" width="9" style="13"/>
    <col min="2561" max="2561" width="6.7109375" style="13" bestFit="1" customWidth="1"/>
    <col min="2562" max="2562" width="41.28515625" style="13" customWidth="1"/>
    <col min="2563" max="2563" width="6" style="13" bestFit="1" customWidth="1"/>
    <col min="2564" max="2564" width="3.7109375" style="13" customWidth="1"/>
    <col min="2565" max="2565" width="15.28515625" style="13" customWidth="1"/>
    <col min="2566" max="2566" width="13.42578125" style="13" customWidth="1"/>
    <col min="2567" max="2816" width="9" style="13"/>
    <col min="2817" max="2817" width="6.7109375" style="13" bestFit="1" customWidth="1"/>
    <col min="2818" max="2818" width="41.28515625" style="13" customWidth="1"/>
    <col min="2819" max="2819" width="6" style="13" bestFit="1" customWidth="1"/>
    <col min="2820" max="2820" width="3.7109375" style="13" customWidth="1"/>
    <col min="2821" max="2821" width="15.28515625" style="13" customWidth="1"/>
    <col min="2822" max="2822" width="13.42578125" style="13" customWidth="1"/>
    <col min="2823" max="3072" width="9" style="13"/>
    <col min="3073" max="3073" width="6.7109375" style="13" bestFit="1" customWidth="1"/>
    <col min="3074" max="3074" width="41.28515625" style="13" customWidth="1"/>
    <col min="3075" max="3075" width="6" style="13" bestFit="1" customWidth="1"/>
    <col min="3076" max="3076" width="3.7109375" style="13" customWidth="1"/>
    <col min="3077" max="3077" width="15.28515625" style="13" customWidth="1"/>
    <col min="3078" max="3078" width="13.42578125" style="13" customWidth="1"/>
    <col min="3079" max="3328" width="9" style="13"/>
    <col min="3329" max="3329" width="6.7109375" style="13" bestFit="1" customWidth="1"/>
    <col min="3330" max="3330" width="41.28515625" style="13" customWidth="1"/>
    <col min="3331" max="3331" width="6" style="13" bestFit="1" customWidth="1"/>
    <col min="3332" max="3332" width="3.7109375" style="13" customWidth="1"/>
    <col min="3333" max="3333" width="15.28515625" style="13" customWidth="1"/>
    <col min="3334" max="3334" width="13.42578125" style="13" customWidth="1"/>
    <col min="3335" max="3584" width="9" style="13"/>
    <col min="3585" max="3585" width="6.7109375" style="13" bestFit="1" customWidth="1"/>
    <col min="3586" max="3586" width="41.28515625" style="13" customWidth="1"/>
    <col min="3587" max="3587" width="6" style="13" bestFit="1" customWidth="1"/>
    <col min="3588" max="3588" width="3.7109375" style="13" customWidth="1"/>
    <col min="3589" max="3589" width="15.28515625" style="13" customWidth="1"/>
    <col min="3590" max="3590" width="13.42578125" style="13" customWidth="1"/>
    <col min="3591" max="3840" width="9" style="13"/>
    <col min="3841" max="3841" width="6.7109375" style="13" bestFit="1" customWidth="1"/>
    <col min="3842" max="3842" width="41.28515625" style="13" customWidth="1"/>
    <col min="3843" max="3843" width="6" style="13" bestFit="1" customWidth="1"/>
    <col min="3844" max="3844" width="3.7109375" style="13" customWidth="1"/>
    <col min="3845" max="3845" width="15.28515625" style="13" customWidth="1"/>
    <col min="3846" max="3846" width="13.42578125" style="13" customWidth="1"/>
    <col min="3847" max="4096" width="9" style="13"/>
    <col min="4097" max="4097" width="6.7109375" style="13" bestFit="1" customWidth="1"/>
    <col min="4098" max="4098" width="41.28515625" style="13" customWidth="1"/>
    <col min="4099" max="4099" width="6" style="13" bestFit="1" customWidth="1"/>
    <col min="4100" max="4100" width="3.7109375" style="13" customWidth="1"/>
    <col min="4101" max="4101" width="15.28515625" style="13" customWidth="1"/>
    <col min="4102" max="4102" width="13.42578125" style="13" customWidth="1"/>
    <col min="4103" max="4352" width="9" style="13"/>
    <col min="4353" max="4353" width="6.7109375" style="13" bestFit="1" customWidth="1"/>
    <col min="4354" max="4354" width="41.28515625" style="13" customWidth="1"/>
    <col min="4355" max="4355" width="6" style="13" bestFit="1" customWidth="1"/>
    <col min="4356" max="4356" width="3.7109375" style="13" customWidth="1"/>
    <col min="4357" max="4357" width="15.28515625" style="13" customWidth="1"/>
    <col min="4358" max="4358" width="13.42578125" style="13" customWidth="1"/>
    <col min="4359" max="4608" width="9" style="13"/>
    <col min="4609" max="4609" width="6.7109375" style="13" bestFit="1" customWidth="1"/>
    <col min="4610" max="4610" width="41.28515625" style="13" customWidth="1"/>
    <col min="4611" max="4611" width="6" style="13" bestFit="1" customWidth="1"/>
    <col min="4612" max="4612" width="3.7109375" style="13" customWidth="1"/>
    <col min="4613" max="4613" width="15.28515625" style="13" customWidth="1"/>
    <col min="4614" max="4614" width="13.42578125" style="13" customWidth="1"/>
    <col min="4615" max="4864" width="9" style="13"/>
    <col min="4865" max="4865" width="6.7109375" style="13" bestFit="1" customWidth="1"/>
    <col min="4866" max="4866" width="41.28515625" style="13" customWidth="1"/>
    <col min="4867" max="4867" width="6" style="13" bestFit="1" customWidth="1"/>
    <col min="4868" max="4868" width="3.7109375" style="13" customWidth="1"/>
    <col min="4869" max="4869" width="15.28515625" style="13" customWidth="1"/>
    <col min="4870" max="4870" width="13.42578125" style="13" customWidth="1"/>
    <col min="4871" max="5120" width="9" style="13"/>
    <col min="5121" max="5121" width="6.7109375" style="13" bestFit="1" customWidth="1"/>
    <col min="5122" max="5122" width="41.28515625" style="13" customWidth="1"/>
    <col min="5123" max="5123" width="6" style="13" bestFit="1" customWidth="1"/>
    <col min="5124" max="5124" width="3.7109375" style="13" customWidth="1"/>
    <col min="5125" max="5125" width="15.28515625" style="13" customWidth="1"/>
    <col min="5126" max="5126" width="13.42578125" style="13" customWidth="1"/>
    <col min="5127" max="5376" width="9" style="13"/>
    <col min="5377" max="5377" width="6.7109375" style="13" bestFit="1" customWidth="1"/>
    <col min="5378" max="5378" width="41.28515625" style="13" customWidth="1"/>
    <col min="5379" max="5379" width="6" style="13" bestFit="1" customWidth="1"/>
    <col min="5380" max="5380" width="3.7109375" style="13" customWidth="1"/>
    <col min="5381" max="5381" width="15.28515625" style="13" customWidth="1"/>
    <col min="5382" max="5382" width="13.42578125" style="13" customWidth="1"/>
    <col min="5383" max="5632" width="9" style="13"/>
    <col min="5633" max="5633" width="6.7109375" style="13" bestFit="1" customWidth="1"/>
    <col min="5634" max="5634" width="41.28515625" style="13" customWidth="1"/>
    <col min="5635" max="5635" width="6" style="13" bestFit="1" customWidth="1"/>
    <col min="5636" max="5636" width="3.7109375" style="13" customWidth="1"/>
    <col min="5637" max="5637" width="15.28515625" style="13" customWidth="1"/>
    <col min="5638" max="5638" width="13.42578125" style="13" customWidth="1"/>
    <col min="5639" max="5888" width="9" style="13"/>
    <col min="5889" max="5889" width="6.7109375" style="13" bestFit="1" customWidth="1"/>
    <col min="5890" max="5890" width="41.28515625" style="13" customWidth="1"/>
    <col min="5891" max="5891" width="6" style="13" bestFit="1" customWidth="1"/>
    <col min="5892" max="5892" width="3.7109375" style="13" customWidth="1"/>
    <col min="5893" max="5893" width="15.28515625" style="13" customWidth="1"/>
    <col min="5894" max="5894" width="13.42578125" style="13" customWidth="1"/>
    <col min="5895" max="6144" width="9" style="13"/>
    <col min="6145" max="6145" width="6.7109375" style="13" bestFit="1" customWidth="1"/>
    <col min="6146" max="6146" width="41.28515625" style="13" customWidth="1"/>
    <col min="6147" max="6147" width="6" style="13" bestFit="1" customWidth="1"/>
    <col min="6148" max="6148" width="3.7109375" style="13" customWidth="1"/>
    <col min="6149" max="6149" width="15.28515625" style="13" customWidth="1"/>
    <col min="6150" max="6150" width="13.42578125" style="13" customWidth="1"/>
    <col min="6151" max="6400" width="9" style="13"/>
    <col min="6401" max="6401" width="6.7109375" style="13" bestFit="1" customWidth="1"/>
    <col min="6402" max="6402" width="41.28515625" style="13" customWidth="1"/>
    <col min="6403" max="6403" width="6" style="13" bestFit="1" customWidth="1"/>
    <col min="6404" max="6404" width="3.7109375" style="13" customWidth="1"/>
    <col min="6405" max="6405" width="15.28515625" style="13" customWidth="1"/>
    <col min="6406" max="6406" width="13.42578125" style="13" customWidth="1"/>
    <col min="6407" max="6656" width="9" style="13"/>
    <col min="6657" max="6657" width="6.7109375" style="13" bestFit="1" customWidth="1"/>
    <col min="6658" max="6658" width="41.28515625" style="13" customWidth="1"/>
    <col min="6659" max="6659" width="6" style="13" bestFit="1" customWidth="1"/>
    <col min="6660" max="6660" width="3.7109375" style="13" customWidth="1"/>
    <col min="6661" max="6661" width="15.28515625" style="13" customWidth="1"/>
    <col min="6662" max="6662" width="13.42578125" style="13" customWidth="1"/>
    <col min="6663" max="6912" width="9" style="13"/>
    <col min="6913" max="6913" width="6.7109375" style="13" bestFit="1" customWidth="1"/>
    <col min="6914" max="6914" width="41.28515625" style="13" customWidth="1"/>
    <col min="6915" max="6915" width="6" style="13" bestFit="1" customWidth="1"/>
    <col min="6916" max="6916" width="3.7109375" style="13" customWidth="1"/>
    <col min="6917" max="6917" width="15.28515625" style="13" customWidth="1"/>
    <col min="6918" max="6918" width="13.42578125" style="13" customWidth="1"/>
    <col min="6919" max="7168" width="9" style="13"/>
    <col min="7169" max="7169" width="6.7109375" style="13" bestFit="1" customWidth="1"/>
    <col min="7170" max="7170" width="41.28515625" style="13" customWidth="1"/>
    <col min="7171" max="7171" width="6" style="13" bestFit="1" customWidth="1"/>
    <col min="7172" max="7172" width="3.7109375" style="13" customWidth="1"/>
    <col min="7173" max="7173" width="15.28515625" style="13" customWidth="1"/>
    <col min="7174" max="7174" width="13.42578125" style="13" customWidth="1"/>
    <col min="7175" max="7424" width="9" style="13"/>
    <col min="7425" max="7425" width="6.7109375" style="13" bestFit="1" customWidth="1"/>
    <col min="7426" max="7426" width="41.28515625" style="13" customWidth="1"/>
    <col min="7427" max="7427" width="6" style="13" bestFit="1" customWidth="1"/>
    <col min="7428" max="7428" width="3.7109375" style="13" customWidth="1"/>
    <col min="7429" max="7429" width="15.28515625" style="13" customWidth="1"/>
    <col min="7430" max="7430" width="13.42578125" style="13" customWidth="1"/>
    <col min="7431" max="7680" width="9" style="13"/>
    <col min="7681" max="7681" width="6.7109375" style="13" bestFit="1" customWidth="1"/>
    <col min="7682" max="7682" width="41.28515625" style="13" customWidth="1"/>
    <col min="7683" max="7683" width="6" style="13" bestFit="1" customWidth="1"/>
    <col min="7684" max="7684" width="3.7109375" style="13" customWidth="1"/>
    <col min="7685" max="7685" width="15.28515625" style="13" customWidth="1"/>
    <col min="7686" max="7686" width="13.42578125" style="13" customWidth="1"/>
    <col min="7687" max="7936" width="9" style="13"/>
    <col min="7937" max="7937" width="6.7109375" style="13" bestFit="1" customWidth="1"/>
    <col min="7938" max="7938" width="41.28515625" style="13" customWidth="1"/>
    <col min="7939" max="7939" width="6" style="13" bestFit="1" customWidth="1"/>
    <col min="7940" max="7940" width="3.7109375" style="13" customWidth="1"/>
    <col min="7941" max="7941" width="15.28515625" style="13" customWidth="1"/>
    <col min="7942" max="7942" width="13.42578125" style="13" customWidth="1"/>
    <col min="7943" max="8192" width="9" style="13"/>
    <col min="8193" max="8193" width="6.7109375" style="13" bestFit="1" customWidth="1"/>
    <col min="8194" max="8194" width="41.28515625" style="13" customWidth="1"/>
    <col min="8195" max="8195" width="6" style="13" bestFit="1" customWidth="1"/>
    <col min="8196" max="8196" width="3.7109375" style="13" customWidth="1"/>
    <col min="8197" max="8197" width="15.28515625" style="13" customWidth="1"/>
    <col min="8198" max="8198" width="13.42578125" style="13" customWidth="1"/>
    <col min="8199" max="8448" width="9" style="13"/>
    <col min="8449" max="8449" width="6.7109375" style="13" bestFit="1" customWidth="1"/>
    <col min="8450" max="8450" width="41.28515625" style="13" customWidth="1"/>
    <col min="8451" max="8451" width="6" style="13" bestFit="1" customWidth="1"/>
    <col min="8452" max="8452" width="3.7109375" style="13" customWidth="1"/>
    <col min="8453" max="8453" width="15.28515625" style="13" customWidth="1"/>
    <col min="8454" max="8454" width="13.42578125" style="13" customWidth="1"/>
    <col min="8455" max="8704" width="9" style="13"/>
    <col min="8705" max="8705" width="6.7109375" style="13" bestFit="1" customWidth="1"/>
    <col min="8706" max="8706" width="41.28515625" style="13" customWidth="1"/>
    <col min="8707" max="8707" width="6" style="13" bestFit="1" customWidth="1"/>
    <col min="8708" max="8708" width="3.7109375" style="13" customWidth="1"/>
    <col min="8709" max="8709" width="15.28515625" style="13" customWidth="1"/>
    <col min="8710" max="8710" width="13.42578125" style="13" customWidth="1"/>
    <col min="8711" max="8960" width="9" style="13"/>
    <col min="8961" max="8961" width="6.7109375" style="13" bestFit="1" customWidth="1"/>
    <col min="8962" max="8962" width="41.28515625" style="13" customWidth="1"/>
    <col min="8963" max="8963" width="6" style="13" bestFit="1" customWidth="1"/>
    <col min="8964" max="8964" width="3.7109375" style="13" customWidth="1"/>
    <col min="8965" max="8965" width="15.28515625" style="13" customWidth="1"/>
    <col min="8966" max="8966" width="13.42578125" style="13" customWidth="1"/>
    <col min="8967" max="9216" width="9" style="13"/>
    <col min="9217" max="9217" width="6.7109375" style="13" bestFit="1" customWidth="1"/>
    <col min="9218" max="9218" width="41.28515625" style="13" customWidth="1"/>
    <col min="9219" max="9219" width="6" style="13" bestFit="1" customWidth="1"/>
    <col min="9220" max="9220" width="3.7109375" style="13" customWidth="1"/>
    <col min="9221" max="9221" width="15.28515625" style="13" customWidth="1"/>
    <col min="9222" max="9222" width="13.42578125" style="13" customWidth="1"/>
    <col min="9223" max="9472" width="9" style="13"/>
    <col min="9473" max="9473" width="6.7109375" style="13" bestFit="1" customWidth="1"/>
    <col min="9474" max="9474" width="41.28515625" style="13" customWidth="1"/>
    <col min="9475" max="9475" width="6" style="13" bestFit="1" customWidth="1"/>
    <col min="9476" max="9476" width="3.7109375" style="13" customWidth="1"/>
    <col min="9477" max="9477" width="15.28515625" style="13" customWidth="1"/>
    <col min="9478" max="9478" width="13.42578125" style="13" customWidth="1"/>
    <col min="9479" max="9728" width="9" style="13"/>
    <col min="9729" max="9729" width="6.7109375" style="13" bestFit="1" customWidth="1"/>
    <col min="9730" max="9730" width="41.28515625" style="13" customWidth="1"/>
    <col min="9731" max="9731" width="6" style="13" bestFit="1" customWidth="1"/>
    <col min="9732" max="9732" width="3.7109375" style="13" customWidth="1"/>
    <col min="9733" max="9733" width="15.28515625" style="13" customWidth="1"/>
    <col min="9734" max="9734" width="13.42578125" style="13" customWidth="1"/>
    <col min="9735" max="9984" width="9" style="13"/>
    <col min="9985" max="9985" width="6.7109375" style="13" bestFit="1" customWidth="1"/>
    <col min="9986" max="9986" width="41.28515625" style="13" customWidth="1"/>
    <col min="9987" max="9987" width="6" style="13" bestFit="1" customWidth="1"/>
    <col min="9988" max="9988" width="3.7109375" style="13" customWidth="1"/>
    <col min="9989" max="9989" width="15.28515625" style="13" customWidth="1"/>
    <col min="9990" max="9990" width="13.42578125" style="13" customWidth="1"/>
    <col min="9991" max="10240" width="9" style="13"/>
    <col min="10241" max="10241" width="6.7109375" style="13" bestFit="1" customWidth="1"/>
    <col min="10242" max="10242" width="41.28515625" style="13" customWidth="1"/>
    <col min="10243" max="10243" width="6" style="13" bestFit="1" customWidth="1"/>
    <col min="10244" max="10244" width="3.7109375" style="13" customWidth="1"/>
    <col min="10245" max="10245" width="15.28515625" style="13" customWidth="1"/>
    <col min="10246" max="10246" width="13.42578125" style="13" customWidth="1"/>
    <col min="10247" max="10496" width="9" style="13"/>
    <col min="10497" max="10497" width="6.7109375" style="13" bestFit="1" customWidth="1"/>
    <col min="10498" max="10498" width="41.28515625" style="13" customWidth="1"/>
    <col min="10499" max="10499" width="6" style="13" bestFit="1" customWidth="1"/>
    <col min="10500" max="10500" width="3.7109375" style="13" customWidth="1"/>
    <col min="10501" max="10501" width="15.28515625" style="13" customWidth="1"/>
    <col min="10502" max="10502" width="13.42578125" style="13" customWidth="1"/>
    <col min="10503" max="10752" width="9" style="13"/>
    <col min="10753" max="10753" width="6.7109375" style="13" bestFit="1" customWidth="1"/>
    <col min="10754" max="10754" width="41.28515625" style="13" customWidth="1"/>
    <col min="10755" max="10755" width="6" style="13" bestFit="1" customWidth="1"/>
    <col min="10756" max="10756" width="3.7109375" style="13" customWidth="1"/>
    <col min="10757" max="10757" width="15.28515625" style="13" customWidth="1"/>
    <col min="10758" max="10758" width="13.42578125" style="13" customWidth="1"/>
    <col min="10759" max="11008" width="9" style="13"/>
    <col min="11009" max="11009" width="6.7109375" style="13" bestFit="1" customWidth="1"/>
    <col min="11010" max="11010" width="41.28515625" style="13" customWidth="1"/>
    <col min="11011" max="11011" width="6" style="13" bestFit="1" customWidth="1"/>
    <col min="11012" max="11012" width="3.7109375" style="13" customWidth="1"/>
    <col min="11013" max="11013" width="15.28515625" style="13" customWidth="1"/>
    <col min="11014" max="11014" width="13.42578125" style="13" customWidth="1"/>
    <col min="11015" max="11264" width="9" style="13"/>
    <col min="11265" max="11265" width="6.7109375" style="13" bestFit="1" customWidth="1"/>
    <col min="11266" max="11266" width="41.28515625" style="13" customWidth="1"/>
    <col min="11267" max="11267" width="6" style="13" bestFit="1" customWidth="1"/>
    <col min="11268" max="11268" width="3.7109375" style="13" customWidth="1"/>
    <col min="11269" max="11269" width="15.28515625" style="13" customWidth="1"/>
    <col min="11270" max="11270" width="13.42578125" style="13" customWidth="1"/>
    <col min="11271" max="11520" width="9" style="13"/>
    <col min="11521" max="11521" width="6.7109375" style="13" bestFit="1" customWidth="1"/>
    <col min="11522" max="11522" width="41.28515625" style="13" customWidth="1"/>
    <col min="11523" max="11523" width="6" style="13" bestFit="1" customWidth="1"/>
    <col min="11524" max="11524" width="3.7109375" style="13" customWidth="1"/>
    <col min="11525" max="11525" width="15.28515625" style="13" customWidth="1"/>
    <col min="11526" max="11526" width="13.42578125" style="13" customWidth="1"/>
    <col min="11527" max="11776" width="9" style="13"/>
    <col min="11777" max="11777" width="6.7109375" style="13" bestFit="1" customWidth="1"/>
    <col min="11778" max="11778" width="41.28515625" style="13" customWidth="1"/>
    <col min="11779" max="11779" width="6" style="13" bestFit="1" customWidth="1"/>
    <col min="11780" max="11780" width="3.7109375" style="13" customWidth="1"/>
    <col min="11781" max="11781" width="15.28515625" style="13" customWidth="1"/>
    <col min="11782" max="11782" width="13.42578125" style="13" customWidth="1"/>
    <col min="11783" max="12032" width="9" style="13"/>
    <col min="12033" max="12033" width="6.7109375" style="13" bestFit="1" customWidth="1"/>
    <col min="12034" max="12034" width="41.28515625" style="13" customWidth="1"/>
    <col min="12035" max="12035" width="6" style="13" bestFit="1" customWidth="1"/>
    <col min="12036" max="12036" width="3.7109375" style="13" customWidth="1"/>
    <col min="12037" max="12037" width="15.28515625" style="13" customWidth="1"/>
    <col min="12038" max="12038" width="13.42578125" style="13" customWidth="1"/>
    <col min="12039" max="12288" width="9" style="13"/>
    <col min="12289" max="12289" width="6.7109375" style="13" bestFit="1" customWidth="1"/>
    <col min="12290" max="12290" width="41.28515625" style="13" customWidth="1"/>
    <col min="12291" max="12291" width="6" style="13" bestFit="1" customWidth="1"/>
    <col min="12292" max="12292" width="3.7109375" style="13" customWidth="1"/>
    <col min="12293" max="12293" width="15.28515625" style="13" customWidth="1"/>
    <col min="12294" max="12294" width="13.42578125" style="13" customWidth="1"/>
    <col min="12295" max="12544" width="9" style="13"/>
    <col min="12545" max="12545" width="6.7109375" style="13" bestFit="1" customWidth="1"/>
    <col min="12546" max="12546" width="41.28515625" style="13" customWidth="1"/>
    <col min="12547" max="12547" width="6" style="13" bestFit="1" customWidth="1"/>
    <col min="12548" max="12548" width="3.7109375" style="13" customWidth="1"/>
    <col min="12549" max="12549" width="15.28515625" style="13" customWidth="1"/>
    <col min="12550" max="12550" width="13.42578125" style="13" customWidth="1"/>
    <col min="12551" max="12800" width="9" style="13"/>
    <col min="12801" max="12801" width="6.7109375" style="13" bestFit="1" customWidth="1"/>
    <col min="12802" max="12802" width="41.28515625" style="13" customWidth="1"/>
    <col min="12803" max="12803" width="6" style="13" bestFit="1" customWidth="1"/>
    <col min="12804" max="12804" width="3.7109375" style="13" customWidth="1"/>
    <col min="12805" max="12805" width="15.28515625" style="13" customWidth="1"/>
    <col min="12806" max="12806" width="13.42578125" style="13" customWidth="1"/>
    <col min="12807" max="13056" width="9" style="13"/>
    <col min="13057" max="13057" width="6.7109375" style="13" bestFit="1" customWidth="1"/>
    <col min="13058" max="13058" width="41.28515625" style="13" customWidth="1"/>
    <col min="13059" max="13059" width="6" style="13" bestFit="1" customWidth="1"/>
    <col min="13060" max="13060" width="3.7109375" style="13" customWidth="1"/>
    <col min="13061" max="13061" width="15.28515625" style="13" customWidth="1"/>
    <col min="13062" max="13062" width="13.42578125" style="13" customWidth="1"/>
    <col min="13063" max="13312" width="9" style="13"/>
    <col min="13313" max="13313" width="6.7109375" style="13" bestFit="1" customWidth="1"/>
    <col min="13314" max="13314" width="41.28515625" style="13" customWidth="1"/>
    <col min="13315" max="13315" width="6" style="13" bestFit="1" customWidth="1"/>
    <col min="13316" max="13316" width="3.7109375" style="13" customWidth="1"/>
    <col min="13317" max="13317" width="15.28515625" style="13" customWidth="1"/>
    <col min="13318" max="13318" width="13.42578125" style="13" customWidth="1"/>
    <col min="13319" max="13568" width="9" style="13"/>
    <col min="13569" max="13569" width="6.7109375" style="13" bestFit="1" customWidth="1"/>
    <col min="13570" max="13570" width="41.28515625" style="13" customWidth="1"/>
    <col min="13571" max="13571" width="6" style="13" bestFit="1" customWidth="1"/>
    <col min="13572" max="13572" width="3.7109375" style="13" customWidth="1"/>
    <col min="13573" max="13573" width="15.28515625" style="13" customWidth="1"/>
    <col min="13574" max="13574" width="13.42578125" style="13" customWidth="1"/>
    <col min="13575" max="13824" width="9" style="13"/>
    <col min="13825" max="13825" width="6.7109375" style="13" bestFit="1" customWidth="1"/>
    <col min="13826" max="13826" width="41.28515625" style="13" customWidth="1"/>
    <col min="13827" max="13827" width="6" style="13" bestFit="1" customWidth="1"/>
    <col min="13828" max="13828" width="3.7109375" style="13" customWidth="1"/>
    <col min="13829" max="13829" width="15.28515625" style="13" customWidth="1"/>
    <col min="13830" max="13830" width="13.42578125" style="13" customWidth="1"/>
    <col min="13831" max="14080" width="9" style="13"/>
    <col min="14081" max="14081" width="6.7109375" style="13" bestFit="1" customWidth="1"/>
    <col min="14082" max="14082" width="41.28515625" style="13" customWidth="1"/>
    <col min="14083" max="14083" width="6" style="13" bestFit="1" customWidth="1"/>
    <col min="14084" max="14084" width="3.7109375" style="13" customWidth="1"/>
    <col min="14085" max="14085" width="15.28515625" style="13" customWidth="1"/>
    <col min="14086" max="14086" width="13.42578125" style="13" customWidth="1"/>
    <col min="14087" max="14336" width="9" style="13"/>
    <col min="14337" max="14337" width="6.7109375" style="13" bestFit="1" customWidth="1"/>
    <col min="14338" max="14338" width="41.28515625" style="13" customWidth="1"/>
    <col min="14339" max="14339" width="6" style="13" bestFit="1" customWidth="1"/>
    <col min="14340" max="14340" width="3.7109375" style="13" customWidth="1"/>
    <col min="14341" max="14341" width="15.28515625" style="13" customWidth="1"/>
    <col min="14342" max="14342" width="13.42578125" style="13" customWidth="1"/>
    <col min="14343" max="14592" width="9" style="13"/>
    <col min="14593" max="14593" width="6.7109375" style="13" bestFit="1" customWidth="1"/>
    <col min="14594" max="14594" width="41.28515625" style="13" customWidth="1"/>
    <col min="14595" max="14595" width="6" style="13" bestFit="1" customWidth="1"/>
    <col min="14596" max="14596" width="3.7109375" style="13" customWidth="1"/>
    <col min="14597" max="14597" width="15.28515625" style="13" customWidth="1"/>
    <col min="14598" max="14598" width="13.42578125" style="13" customWidth="1"/>
    <col min="14599" max="14848" width="9" style="13"/>
    <col min="14849" max="14849" width="6.7109375" style="13" bestFit="1" customWidth="1"/>
    <col min="14850" max="14850" width="41.28515625" style="13" customWidth="1"/>
    <col min="14851" max="14851" width="6" style="13" bestFit="1" customWidth="1"/>
    <col min="14852" max="14852" width="3.7109375" style="13" customWidth="1"/>
    <col min="14853" max="14853" width="15.28515625" style="13" customWidth="1"/>
    <col min="14854" max="14854" width="13.42578125" style="13" customWidth="1"/>
    <col min="14855" max="15104" width="9" style="13"/>
    <col min="15105" max="15105" width="6.7109375" style="13" bestFit="1" customWidth="1"/>
    <col min="15106" max="15106" width="41.28515625" style="13" customWidth="1"/>
    <col min="15107" max="15107" width="6" style="13" bestFit="1" customWidth="1"/>
    <col min="15108" max="15108" width="3.7109375" style="13" customWidth="1"/>
    <col min="15109" max="15109" width="15.28515625" style="13" customWidth="1"/>
    <col min="15110" max="15110" width="13.42578125" style="13" customWidth="1"/>
    <col min="15111" max="15360" width="9" style="13"/>
    <col min="15361" max="15361" width="6.7109375" style="13" bestFit="1" customWidth="1"/>
    <col min="15362" max="15362" width="41.28515625" style="13" customWidth="1"/>
    <col min="15363" max="15363" width="6" style="13" bestFit="1" customWidth="1"/>
    <col min="15364" max="15364" width="3.7109375" style="13" customWidth="1"/>
    <col min="15365" max="15365" width="15.28515625" style="13" customWidth="1"/>
    <col min="15366" max="15366" width="13.42578125" style="13" customWidth="1"/>
    <col min="15367" max="15616" width="9" style="13"/>
    <col min="15617" max="15617" width="6.7109375" style="13" bestFit="1" customWidth="1"/>
    <col min="15618" max="15618" width="41.28515625" style="13" customWidth="1"/>
    <col min="15619" max="15619" width="6" style="13" bestFit="1" customWidth="1"/>
    <col min="15620" max="15620" width="3.7109375" style="13" customWidth="1"/>
    <col min="15621" max="15621" width="15.28515625" style="13" customWidth="1"/>
    <col min="15622" max="15622" width="13.42578125" style="13" customWidth="1"/>
    <col min="15623" max="15872" width="9" style="13"/>
    <col min="15873" max="15873" width="6.7109375" style="13" bestFit="1" customWidth="1"/>
    <col min="15874" max="15874" width="41.28515625" style="13" customWidth="1"/>
    <col min="15875" max="15875" width="6" style="13" bestFit="1" customWidth="1"/>
    <col min="15876" max="15876" width="3.7109375" style="13" customWidth="1"/>
    <col min="15877" max="15877" width="15.28515625" style="13" customWidth="1"/>
    <col min="15878" max="15878" width="13.42578125" style="13" customWidth="1"/>
    <col min="15879" max="16128" width="9" style="13"/>
    <col min="16129" max="16129" width="6.7109375" style="13" bestFit="1" customWidth="1"/>
    <col min="16130" max="16130" width="41.28515625" style="13" customWidth="1"/>
    <col min="16131" max="16131" width="6" style="13" bestFit="1" customWidth="1"/>
    <col min="16132" max="16132" width="3.7109375" style="13" customWidth="1"/>
    <col min="16133" max="16133" width="15.28515625" style="13" customWidth="1"/>
    <col min="16134" max="16134" width="13.42578125" style="13" customWidth="1"/>
    <col min="16135" max="16384" width="9" style="13"/>
  </cols>
  <sheetData>
    <row r="1" spans="1:7" x14ac:dyDescent="0.2">
      <c r="A1" s="31" t="s">
        <v>153</v>
      </c>
      <c r="B1" s="9" t="s">
        <v>8</v>
      </c>
      <c r="C1" s="204"/>
      <c r="D1" s="9"/>
      <c r="E1" s="11"/>
      <c r="F1" s="11"/>
    </row>
    <row r="2" spans="1:7" x14ac:dyDescent="0.2">
      <c r="A2" s="31" t="s">
        <v>154</v>
      </c>
      <c r="B2" s="9" t="s">
        <v>14</v>
      </c>
      <c r="C2" s="204"/>
      <c r="D2" s="9"/>
      <c r="E2" s="11"/>
      <c r="F2" s="11"/>
    </row>
    <row r="3" spans="1:7" x14ac:dyDescent="0.2">
      <c r="A3" s="31" t="s">
        <v>151</v>
      </c>
      <c r="B3" s="9" t="s">
        <v>170</v>
      </c>
      <c r="C3" s="204"/>
      <c r="D3" s="9"/>
      <c r="E3" s="11"/>
      <c r="F3" s="11"/>
    </row>
    <row r="4" spans="1:7" x14ac:dyDescent="0.2">
      <c r="A4" s="62"/>
      <c r="B4" s="9"/>
      <c r="C4" s="204"/>
      <c r="D4" s="9"/>
      <c r="E4" s="11"/>
      <c r="F4" s="11"/>
    </row>
    <row r="5" spans="1:7" s="38" customFormat="1" ht="76.5" x14ac:dyDescent="0.2">
      <c r="A5" s="199" t="s">
        <v>0</v>
      </c>
      <c r="B5" s="200" t="s">
        <v>13</v>
      </c>
      <c r="C5" s="201" t="s">
        <v>9</v>
      </c>
      <c r="D5" s="205" t="s">
        <v>10</v>
      </c>
      <c r="E5" s="202" t="s">
        <v>23</v>
      </c>
      <c r="F5" s="203" t="s">
        <v>24</v>
      </c>
    </row>
    <row r="6" spans="1:7" s="41" customFormat="1" x14ac:dyDescent="0.2">
      <c r="A6" s="151">
        <v>1</v>
      </c>
      <c r="B6" s="152"/>
      <c r="C6" s="153"/>
      <c r="D6" s="154"/>
      <c r="E6" s="155"/>
      <c r="F6" s="155"/>
    </row>
    <row r="7" spans="1:7" x14ac:dyDescent="0.2">
      <c r="A7" s="156"/>
      <c r="B7" s="157" t="s">
        <v>150</v>
      </c>
      <c r="C7" s="158">
        <v>6</v>
      </c>
      <c r="D7" s="159" t="s">
        <v>1</v>
      </c>
      <c r="E7" s="300"/>
      <c r="F7" s="160">
        <f>C7*E7</f>
        <v>0</v>
      </c>
      <c r="G7" s="14"/>
    </row>
    <row r="8" spans="1:7" x14ac:dyDescent="0.2">
      <c r="A8" s="161"/>
      <c r="B8" s="159"/>
      <c r="C8" s="206"/>
      <c r="D8" s="159"/>
      <c r="E8" s="163"/>
      <c r="F8" s="164"/>
      <c r="G8" s="14"/>
    </row>
    <row r="9" spans="1:7" x14ac:dyDescent="0.2">
      <c r="A9" s="65"/>
      <c r="B9" s="27" t="s">
        <v>78</v>
      </c>
      <c r="C9" s="207"/>
      <c r="D9" s="28"/>
      <c r="E9" s="29"/>
      <c r="F9" s="29">
        <f>SUM(F11:F66)</f>
        <v>0</v>
      </c>
      <c r="G9" s="14"/>
    </row>
    <row r="10" spans="1:7" x14ac:dyDescent="0.2">
      <c r="A10" s="165"/>
      <c r="B10" s="122"/>
      <c r="C10" s="208"/>
      <c r="D10" s="124"/>
      <c r="E10" s="125"/>
      <c r="F10" s="125"/>
    </row>
    <row r="11" spans="1:7" x14ac:dyDescent="0.2">
      <c r="A11" s="111">
        <f>COUNT(A6+1)</f>
        <v>1</v>
      </c>
      <c r="B11" s="42" t="s">
        <v>38</v>
      </c>
      <c r="C11" s="209"/>
      <c r="D11" s="39"/>
      <c r="E11" s="40"/>
      <c r="F11" s="40"/>
    </row>
    <row r="12" spans="1:7" ht="25.5" x14ac:dyDescent="0.2">
      <c r="A12" s="111"/>
      <c r="B12" s="210" t="s">
        <v>54</v>
      </c>
      <c r="C12" s="211"/>
      <c r="D12" s="127"/>
      <c r="E12" s="128"/>
      <c r="F12" s="128"/>
    </row>
    <row r="13" spans="1:7" ht="14.25" x14ac:dyDescent="0.2">
      <c r="A13" s="111"/>
      <c r="B13" s="99" t="s">
        <v>67</v>
      </c>
      <c r="C13" s="212">
        <v>105</v>
      </c>
      <c r="D13" s="127" t="s">
        <v>22</v>
      </c>
      <c r="E13" s="30"/>
      <c r="F13" s="112">
        <f>C13*E13</f>
        <v>0</v>
      </c>
    </row>
    <row r="14" spans="1:7" x14ac:dyDescent="0.2">
      <c r="A14" s="113"/>
      <c r="B14" s="129"/>
      <c r="C14" s="213"/>
      <c r="D14" s="130"/>
      <c r="E14" s="95"/>
      <c r="F14" s="95"/>
    </row>
    <row r="15" spans="1:7" x14ac:dyDescent="0.2">
      <c r="A15" s="114"/>
      <c r="B15" s="135"/>
      <c r="C15" s="214"/>
      <c r="D15" s="108"/>
      <c r="E15" s="132"/>
      <c r="F15" s="145"/>
    </row>
    <row r="16" spans="1:7" x14ac:dyDescent="0.2">
      <c r="A16" s="111">
        <f>COUNT($A$11:A14)+1</f>
        <v>2</v>
      </c>
      <c r="B16" s="42" t="s">
        <v>49</v>
      </c>
      <c r="C16" s="212"/>
      <c r="D16" s="127"/>
      <c r="E16" s="133"/>
      <c r="F16" s="128"/>
    </row>
    <row r="17" spans="1:6" ht="25.5" x14ac:dyDescent="0.2">
      <c r="A17" s="111"/>
      <c r="B17" s="109" t="s">
        <v>69</v>
      </c>
      <c r="C17" s="212"/>
      <c r="D17" s="127"/>
      <c r="E17" s="133"/>
      <c r="F17" s="128"/>
    </row>
    <row r="18" spans="1:6" x14ac:dyDescent="0.2">
      <c r="A18" s="111"/>
      <c r="B18" s="99" t="s">
        <v>171</v>
      </c>
      <c r="C18" s="212">
        <v>6</v>
      </c>
      <c r="D18" s="127" t="s">
        <v>1</v>
      </c>
      <c r="E18" s="30"/>
      <c r="F18" s="94">
        <f t="shared" ref="F18" si="0">C18*E18</f>
        <v>0</v>
      </c>
    </row>
    <row r="19" spans="1:6" x14ac:dyDescent="0.2">
      <c r="A19" s="113"/>
      <c r="B19" s="129"/>
      <c r="C19" s="213"/>
      <c r="D19" s="130"/>
      <c r="E19" s="95"/>
      <c r="F19" s="95"/>
    </row>
    <row r="20" spans="1:6" x14ac:dyDescent="0.2">
      <c r="A20" s="114"/>
      <c r="B20" s="131"/>
      <c r="C20" s="214"/>
      <c r="D20" s="108"/>
      <c r="E20" s="132"/>
      <c r="F20" s="87"/>
    </row>
    <row r="21" spans="1:6" x14ac:dyDescent="0.2">
      <c r="A21" s="111">
        <f>COUNT($A$11:A20)+1</f>
        <v>3</v>
      </c>
      <c r="B21" s="88" t="s">
        <v>27</v>
      </c>
      <c r="C21" s="212"/>
      <c r="D21" s="215"/>
      <c r="E21" s="94"/>
      <c r="F21" s="216"/>
    </row>
    <row r="22" spans="1:6" ht="38.25" x14ac:dyDescent="0.2">
      <c r="A22" s="111"/>
      <c r="B22" s="137" t="s">
        <v>53</v>
      </c>
      <c r="C22" s="212"/>
      <c r="D22" s="138"/>
      <c r="E22" s="112"/>
      <c r="F22" s="112"/>
    </row>
    <row r="23" spans="1:6" x14ac:dyDescent="0.2">
      <c r="A23" s="111"/>
      <c r="B23" s="89" t="s">
        <v>51</v>
      </c>
      <c r="C23" s="212">
        <v>6</v>
      </c>
      <c r="D23" s="138" t="s">
        <v>1</v>
      </c>
      <c r="E23" s="30"/>
      <c r="F23" s="94">
        <f>C23*E23</f>
        <v>0</v>
      </c>
    </row>
    <row r="24" spans="1:6" x14ac:dyDescent="0.2">
      <c r="A24" s="113"/>
      <c r="B24" s="90"/>
      <c r="C24" s="213"/>
      <c r="D24" s="139"/>
      <c r="E24" s="95"/>
      <c r="F24" s="95"/>
    </row>
    <row r="25" spans="1:6" x14ac:dyDescent="0.2">
      <c r="A25" s="114"/>
      <c r="B25" s="135"/>
      <c r="C25" s="214"/>
      <c r="D25" s="108"/>
      <c r="E25" s="132"/>
      <c r="F25" s="145"/>
    </row>
    <row r="26" spans="1:6" x14ac:dyDescent="0.2">
      <c r="A26" s="111">
        <f>COUNT($A$11:A25)+1</f>
        <v>4</v>
      </c>
      <c r="B26" s="42" t="s">
        <v>105</v>
      </c>
      <c r="C26" s="212"/>
      <c r="D26" s="127"/>
      <c r="E26" s="133"/>
      <c r="F26" s="128"/>
    </row>
    <row r="27" spans="1:6" x14ac:dyDescent="0.2">
      <c r="A27" s="111"/>
      <c r="B27" s="109" t="s">
        <v>106</v>
      </c>
      <c r="C27" s="212"/>
      <c r="D27" s="127"/>
      <c r="E27" s="133"/>
      <c r="F27" s="128"/>
    </row>
    <row r="28" spans="1:6" x14ac:dyDescent="0.2">
      <c r="A28" s="111"/>
      <c r="B28" s="99" t="s">
        <v>41</v>
      </c>
      <c r="C28" s="212">
        <v>4</v>
      </c>
      <c r="D28" s="127" t="s">
        <v>1</v>
      </c>
      <c r="E28" s="30"/>
      <c r="F28" s="94">
        <f>C28*E28</f>
        <v>0</v>
      </c>
    </row>
    <row r="29" spans="1:6" x14ac:dyDescent="0.2">
      <c r="A29" s="113"/>
      <c r="B29" s="129"/>
      <c r="C29" s="213"/>
      <c r="D29" s="130"/>
      <c r="E29" s="95"/>
      <c r="F29" s="95"/>
    </row>
    <row r="30" spans="1:6" x14ac:dyDescent="0.2">
      <c r="A30" s="114"/>
      <c r="B30" s="135" t="s">
        <v>20</v>
      </c>
      <c r="C30" s="214"/>
      <c r="D30" s="108"/>
      <c r="E30" s="132"/>
      <c r="F30" s="145"/>
    </row>
    <row r="31" spans="1:6" x14ac:dyDescent="0.2">
      <c r="A31" s="111">
        <f>COUNT($A$11:A30)+1</f>
        <v>5</v>
      </c>
      <c r="B31" s="42" t="s">
        <v>46</v>
      </c>
      <c r="C31" s="212"/>
      <c r="D31" s="127"/>
      <c r="E31" s="133"/>
      <c r="F31" s="128"/>
    </row>
    <row r="32" spans="1:6" ht="25.5" x14ac:dyDescent="0.2">
      <c r="A32" s="111"/>
      <c r="B32" s="109" t="s">
        <v>55</v>
      </c>
      <c r="C32" s="212"/>
      <c r="D32" s="127"/>
      <c r="E32" s="133"/>
      <c r="F32" s="128"/>
    </row>
    <row r="33" spans="1:6" x14ac:dyDescent="0.2">
      <c r="A33" s="111"/>
      <c r="B33" s="99" t="s">
        <v>77</v>
      </c>
      <c r="C33" s="212">
        <v>24</v>
      </c>
      <c r="D33" s="127" t="s">
        <v>1</v>
      </c>
      <c r="E33" s="30"/>
      <c r="F33" s="94">
        <f>C33*E33</f>
        <v>0</v>
      </c>
    </row>
    <row r="34" spans="1:6" x14ac:dyDescent="0.2">
      <c r="A34" s="113"/>
      <c r="B34" s="129"/>
      <c r="C34" s="213"/>
      <c r="D34" s="130"/>
      <c r="E34" s="95"/>
      <c r="F34" s="95"/>
    </row>
    <row r="35" spans="1:6" x14ac:dyDescent="0.2">
      <c r="A35" s="111">
        <f>COUNT($A$11:A34)+1</f>
        <v>6</v>
      </c>
      <c r="B35" s="42" t="s">
        <v>52</v>
      </c>
      <c r="C35" s="212"/>
      <c r="D35" s="127"/>
      <c r="E35" s="133"/>
      <c r="F35" s="94"/>
    </row>
    <row r="36" spans="1:6" ht="158.25" customHeight="1" x14ac:dyDescent="0.2">
      <c r="A36" s="111"/>
      <c r="B36" s="217" t="s">
        <v>172</v>
      </c>
      <c r="C36" s="212"/>
      <c r="D36" s="127"/>
      <c r="E36" s="140"/>
      <c r="F36" s="140"/>
    </row>
    <row r="37" spans="1:6" x14ac:dyDescent="0.2">
      <c r="A37" s="111"/>
      <c r="B37" s="99" t="s">
        <v>71</v>
      </c>
      <c r="C37" s="212">
        <v>1</v>
      </c>
      <c r="D37" s="127" t="s">
        <v>1</v>
      </c>
      <c r="E37" s="30"/>
      <c r="F37" s="94">
        <f>C37*E37</f>
        <v>0</v>
      </c>
    </row>
    <row r="38" spans="1:6" x14ac:dyDescent="0.2">
      <c r="A38" s="113"/>
      <c r="B38" s="129"/>
      <c r="C38" s="213"/>
      <c r="D38" s="130"/>
      <c r="E38" s="95"/>
      <c r="F38" s="95"/>
    </row>
    <row r="39" spans="1:6" x14ac:dyDescent="0.2">
      <c r="A39" s="114"/>
      <c r="B39" s="131"/>
      <c r="C39" s="214"/>
      <c r="D39" s="108"/>
      <c r="E39" s="132"/>
      <c r="F39" s="87"/>
    </row>
    <row r="40" spans="1:6" x14ac:dyDescent="0.2">
      <c r="A40" s="111">
        <f>COUNT($A$11:A39)+1</f>
        <v>7</v>
      </c>
      <c r="B40" s="42" t="s">
        <v>97</v>
      </c>
      <c r="C40" s="212"/>
      <c r="D40" s="127"/>
      <c r="E40" s="133"/>
      <c r="F40" s="94"/>
    </row>
    <row r="41" spans="1:6" ht="153" x14ac:dyDescent="0.2">
      <c r="A41" s="111"/>
      <c r="B41" s="217" t="s">
        <v>173</v>
      </c>
      <c r="C41" s="212"/>
      <c r="D41" s="127"/>
      <c r="E41" s="140"/>
      <c r="F41" s="140"/>
    </row>
    <row r="42" spans="1:6" x14ac:dyDescent="0.2">
      <c r="A42" s="111"/>
      <c r="B42" s="99" t="s">
        <v>71</v>
      </c>
      <c r="C42" s="212">
        <v>4</v>
      </c>
      <c r="D42" s="127" t="s">
        <v>1</v>
      </c>
      <c r="E42" s="30"/>
      <c r="F42" s="94">
        <f>C42*E42</f>
        <v>0</v>
      </c>
    </row>
    <row r="43" spans="1:6" x14ac:dyDescent="0.2">
      <c r="A43" s="113"/>
      <c r="B43" s="129"/>
      <c r="C43" s="213"/>
      <c r="D43" s="130"/>
      <c r="E43" s="95"/>
      <c r="F43" s="95"/>
    </row>
    <row r="44" spans="1:6" x14ac:dyDescent="0.2">
      <c r="A44" s="114"/>
      <c r="B44" s="131"/>
      <c r="C44" s="82"/>
      <c r="D44" s="108"/>
      <c r="E44" s="132"/>
      <c r="F44" s="87"/>
    </row>
    <row r="45" spans="1:6" x14ac:dyDescent="0.2">
      <c r="A45" s="111">
        <f>COUNT($A$11:A44)+1</f>
        <v>8</v>
      </c>
      <c r="B45" s="42" t="s">
        <v>21</v>
      </c>
      <c r="C45" s="75"/>
      <c r="D45" s="127"/>
      <c r="E45" s="133"/>
      <c r="F45" s="94"/>
    </row>
    <row r="46" spans="1:6" ht="81.75" customHeight="1" x14ac:dyDescent="0.2">
      <c r="A46" s="111"/>
      <c r="B46" s="278" t="s">
        <v>216</v>
      </c>
      <c r="C46" s="75"/>
      <c r="D46" s="127"/>
      <c r="E46" s="133"/>
      <c r="F46" s="128"/>
    </row>
    <row r="47" spans="1:6" x14ac:dyDescent="0.2">
      <c r="A47" s="111"/>
      <c r="B47" s="99" t="s">
        <v>70</v>
      </c>
      <c r="C47" s="75">
        <v>1</v>
      </c>
      <c r="D47" s="127" t="s">
        <v>1</v>
      </c>
      <c r="E47" s="30"/>
      <c r="F47" s="94">
        <f>C47*E47</f>
        <v>0</v>
      </c>
    </row>
    <row r="48" spans="1:6" x14ac:dyDescent="0.2">
      <c r="A48" s="113"/>
      <c r="B48" s="129"/>
      <c r="C48" s="78"/>
      <c r="D48" s="130"/>
      <c r="E48" s="95"/>
      <c r="F48" s="95"/>
    </row>
    <row r="49" spans="1:6" x14ac:dyDescent="0.2">
      <c r="A49" s="114"/>
      <c r="B49" s="135"/>
      <c r="C49" s="214"/>
      <c r="D49" s="108"/>
      <c r="E49" s="87"/>
      <c r="F49" s="87"/>
    </row>
    <row r="50" spans="1:6" x14ac:dyDescent="0.2">
      <c r="A50" s="111">
        <f>COUNT($A$11:A43)+1</f>
        <v>8</v>
      </c>
      <c r="B50" s="42" t="s">
        <v>17</v>
      </c>
      <c r="C50" s="212"/>
      <c r="D50" s="127"/>
      <c r="E50" s="133"/>
      <c r="F50" s="128"/>
    </row>
    <row r="51" spans="1:6" ht="38.25" x14ac:dyDescent="0.2">
      <c r="A51" s="111"/>
      <c r="B51" s="109" t="s">
        <v>174</v>
      </c>
      <c r="C51" s="212"/>
      <c r="D51" s="127"/>
      <c r="E51" s="133"/>
      <c r="F51" s="128"/>
    </row>
    <row r="52" spans="1:6" x14ac:dyDescent="0.2">
      <c r="A52" s="111"/>
      <c r="B52" s="141"/>
      <c r="C52" s="212">
        <v>6</v>
      </c>
      <c r="D52" s="127" t="s">
        <v>1</v>
      </c>
      <c r="E52" s="30"/>
      <c r="F52" s="94">
        <f>C52*E52</f>
        <v>0</v>
      </c>
    </row>
    <row r="53" spans="1:6" x14ac:dyDescent="0.2">
      <c r="A53" s="113"/>
      <c r="B53" s="144"/>
      <c r="C53" s="213"/>
      <c r="D53" s="130"/>
      <c r="E53" s="95"/>
      <c r="F53" s="95"/>
    </row>
    <row r="54" spans="1:6" x14ac:dyDescent="0.2">
      <c r="A54" s="114"/>
      <c r="B54" s="142"/>
      <c r="C54" s="214"/>
      <c r="D54" s="143"/>
      <c r="E54" s="103"/>
      <c r="F54" s="103"/>
    </row>
    <row r="55" spans="1:6" x14ac:dyDescent="0.2">
      <c r="A55" s="111">
        <f>COUNT($A$11:A53)+1</f>
        <v>10</v>
      </c>
      <c r="B55" s="42" t="s">
        <v>57</v>
      </c>
      <c r="C55" s="212"/>
      <c r="D55" s="127"/>
      <c r="E55" s="128"/>
      <c r="F55" s="128"/>
    </row>
    <row r="56" spans="1:6" ht="38.25" x14ac:dyDescent="0.2">
      <c r="A56" s="111"/>
      <c r="B56" s="217" t="s">
        <v>58</v>
      </c>
      <c r="C56" s="212"/>
      <c r="D56" s="127"/>
      <c r="E56" s="128"/>
      <c r="F56" s="128"/>
    </row>
    <row r="57" spans="1:6" ht="14.25" x14ac:dyDescent="0.2">
      <c r="A57" s="111"/>
      <c r="B57" s="141"/>
      <c r="C57" s="212">
        <v>105</v>
      </c>
      <c r="D57" s="127" t="s">
        <v>22</v>
      </c>
      <c r="E57" s="30"/>
      <c r="F57" s="94">
        <f>C57*E57</f>
        <v>0</v>
      </c>
    </row>
    <row r="58" spans="1:6" x14ac:dyDescent="0.2">
      <c r="A58" s="114"/>
      <c r="B58" s="135"/>
      <c r="C58" s="218"/>
      <c r="D58" s="108"/>
      <c r="E58" s="145"/>
      <c r="F58" s="145"/>
    </row>
    <row r="59" spans="1:6" x14ac:dyDescent="0.2">
      <c r="A59" s="111">
        <f>COUNT($A$11:A58)+1</f>
        <v>11</v>
      </c>
      <c r="B59" s="42" t="s">
        <v>59</v>
      </c>
      <c r="C59" s="211"/>
      <c r="D59" s="127"/>
      <c r="E59" s="128"/>
      <c r="F59" s="128"/>
    </row>
    <row r="60" spans="1:6" ht="25.5" x14ac:dyDescent="0.2">
      <c r="A60" s="111"/>
      <c r="B60" s="217" t="s">
        <v>60</v>
      </c>
      <c r="C60" s="211"/>
      <c r="D60" s="127"/>
      <c r="E60" s="128"/>
      <c r="F60" s="128"/>
    </row>
    <row r="61" spans="1:6" x14ac:dyDescent="0.2">
      <c r="A61" s="111"/>
      <c r="B61" s="141"/>
      <c r="C61" s="219"/>
      <c r="D61" s="147">
        <v>0.03</v>
      </c>
      <c r="E61" s="128"/>
      <c r="F61" s="94">
        <f>D61*(SUM(F13:F57))</f>
        <v>0</v>
      </c>
    </row>
    <row r="62" spans="1:6" x14ac:dyDescent="0.2">
      <c r="A62" s="113"/>
      <c r="B62" s="144"/>
      <c r="C62" s="220"/>
      <c r="D62" s="149"/>
      <c r="E62" s="150"/>
      <c r="F62" s="95"/>
    </row>
    <row r="63" spans="1:6" x14ac:dyDescent="0.2">
      <c r="A63" s="114"/>
      <c r="B63" s="135"/>
      <c r="C63" s="218"/>
      <c r="D63" s="108"/>
      <c r="E63" s="145"/>
      <c r="F63" s="145"/>
    </row>
    <row r="64" spans="1:6" x14ac:dyDescent="0.2">
      <c r="A64" s="115">
        <f>COUNT($A$11:A63)+1</f>
        <v>12</v>
      </c>
      <c r="B64" s="42" t="s">
        <v>61</v>
      </c>
      <c r="C64" s="211"/>
      <c r="D64" s="127"/>
      <c r="E64" s="128"/>
      <c r="F64" s="128"/>
    </row>
    <row r="65" spans="1:6" ht="38.25" x14ac:dyDescent="0.2">
      <c r="A65" s="111"/>
      <c r="B65" s="217" t="s">
        <v>12</v>
      </c>
      <c r="C65" s="211"/>
      <c r="D65" s="127"/>
      <c r="E65" s="128"/>
      <c r="F65" s="94"/>
    </row>
    <row r="66" spans="1:6" x14ac:dyDescent="0.2">
      <c r="A66" s="120"/>
      <c r="B66" s="141"/>
      <c r="C66" s="219"/>
      <c r="D66" s="147">
        <v>0.1</v>
      </c>
      <c r="E66" s="128"/>
      <c r="F66" s="94">
        <f>D66*(SUM(F13:F57))</f>
        <v>0</v>
      </c>
    </row>
  </sheetData>
  <sheetProtection password="CF65" sheet="1" objects="1" scenarios="1" formatCells="0" formatColumns="0" formatRows="0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37"/>
  <sheetViews>
    <sheetView showGridLines="0" zoomScaleNormal="100" zoomScaleSheetLayoutView="100" workbookViewId="0">
      <selection activeCell="A22" sqref="A22:F22"/>
    </sheetView>
  </sheetViews>
  <sheetFormatPr defaultColWidth="8.85546875" defaultRowHeight="12.75" x14ac:dyDescent="0.2"/>
  <cols>
    <col min="1" max="1" width="6.140625" style="37" customWidth="1"/>
    <col min="2" max="2" width="5.5703125" style="1" customWidth="1"/>
    <col min="3" max="3" width="34.42578125" style="1" customWidth="1"/>
    <col min="4" max="4" width="10" style="1" customWidth="1"/>
    <col min="5" max="5" width="11.140625" style="37" bestFit="1" customWidth="1"/>
    <col min="6" max="6" width="10" style="1" bestFit="1" customWidth="1"/>
    <col min="7" max="7" width="16.42578125" style="37" bestFit="1" customWidth="1"/>
    <col min="8" max="16384" width="8.85546875" style="1"/>
  </cols>
  <sheetData>
    <row r="1" spans="1:7" ht="27" customHeight="1" x14ac:dyDescent="0.2">
      <c r="A1" s="270" t="s">
        <v>3</v>
      </c>
      <c r="B1" s="60"/>
      <c r="C1" s="60"/>
      <c r="D1" s="60"/>
      <c r="E1" s="279"/>
      <c r="F1" s="60"/>
      <c r="G1" s="279"/>
    </row>
    <row r="2" spans="1:7" ht="15" customHeight="1" x14ac:dyDescent="0.2">
      <c r="A2" s="347" t="s">
        <v>142</v>
      </c>
      <c r="B2" s="347"/>
      <c r="C2" s="347"/>
      <c r="D2" s="347"/>
      <c r="E2" s="347"/>
      <c r="F2" s="347"/>
      <c r="G2" s="347"/>
    </row>
    <row r="3" spans="1:7" ht="15" customHeight="1" x14ac:dyDescent="0.2">
      <c r="A3" s="371" t="s">
        <v>141</v>
      </c>
      <c r="B3" s="372"/>
      <c r="C3" s="372"/>
      <c r="D3" s="372"/>
      <c r="E3" s="372"/>
      <c r="F3" s="372"/>
      <c r="G3" s="372"/>
    </row>
    <row r="4" spans="1:7" ht="15" customHeight="1" x14ac:dyDescent="0.2">
      <c r="A4" s="372"/>
      <c r="B4" s="372"/>
      <c r="C4" s="372"/>
      <c r="D4" s="372"/>
      <c r="E4" s="372"/>
      <c r="F4" s="372"/>
      <c r="G4" s="372"/>
    </row>
    <row r="5" spans="1:7" ht="25.5" x14ac:dyDescent="0.2">
      <c r="A5" s="15" t="s">
        <v>79</v>
      </c>
      <c r="B5" s="349" t="s">
        <v>14</v>
      </c>
      <c r="C5" s="349"/>
      <c r="D5" s="349"/>
      <c r="E5" s="349"/>
      <c r="F5" s="349"/>
      <c r="G5" s="174" t="s">
        <v>91</v>
      </c>
    </row>
    <row r="6" spans="1:7" x14ac:dyDescent="0.2">
      <c r="A6" s="16" t="s">
        <v>81</v>
      </c>
      <c r="B6" s="345" t="s">
        <v>217</v>
      </c>
      <c r="C6" s="346"/>
      <c r="D6" s="346"/>
      <c r="E6" s="346"/>
      <c r="F6" s="350"/>
      <c r="G6" s="280">
        <f>SUM(G7:G8)</f>
        <v>0</v>
      </c>
    </row>
    <row r="7" spans="1:7" x14ac:dyDescent="0.2">
      <c r="A7" s="16" t="s">
        <v>82</v>
      </c>
      <c r="B7" s="351" t="s">
        <v>145</v>
      </c>
      <c r="C7" s="351"/>
      <c r="D7" s="351"/>
      <c r="E7" s="351"/>
      <c r="F7" s="351"/>
      <c r="G7" s="281">
        <f>G22</f>
        <v>0</v>
      </c>
    </row>
    <row r="8" spans="1:7" x14ac:dyDescent="0.2">
      <c r="A8" s="18" t="s">
        <v>218</v>
      </c>
      <c r="B8" s="345" t="s">
        <v>89</v>
      </c>
      <c r="C8" s="346"/>
      <c r="D8" s="346"/>
      <c r="E8" s="346"/>
      <c r="F8" s="346"/>
      <c r="G8" s="281">
        <f>G28</f>
        <v>0</v>
      </c>
    </row>
    <row r="9" spans="1:7" x14ac:dyDescent="0.2">
      <c r="A9" s="16" t="s">
        <v>80</v>
      </c>
      <c r="B9" s="345" t="s">
        <v>88</v>
      </c>
      <c r="C9" s="346"/>
      <c r="D9" s="346"/>
      <c r="E9" s="346"/>
      <c r="F9" s="346"/>
      <c r="G9" s="281">
        <f>G8/F27</f>
        <v>0</v>
      </c>
    </row>
    <row r="10" spans="1:7" ht="13.5" thickBot="1" x14ac:dyDescent="0.25">
      <c r="A10" s="21"/>
      <c r="B10" s="22"/>
      <c r="C10" s="23"/>
      <c r="D10" s="23"/>
      <c r="E10" s="282"/>
      <c r="F10" s="23"/>
      <c r="G10" s="283"/>
    </row>
    <row r="11" spans="1:7" x14ac:dyDescent="0.2">
      <c r="A11" s="271"/>
      <c r="B11" s="25"/>
      <c r="C11" s="25"/>
      <c r="D11" s="25"/>
      <c r="E11" s="271"/>
      <c r="F11" s="25"/>
      <c r="G11" s="271"/>
    </row>
    <row r="12" spans="1:7" ht="15.75" x14ac:dyDescent="0.25">
      <c r="A12" s="272" t="s">
        <v>95</v>
      </c>
      <c r="B12" s="57"/>
      <c r="C12" s="56"/>
      <c r="D12" s="56"/>
      <c r="E12" s="58"/>
      <c r="F12" s="57"/>
      <c r="G12" s="58"/>
    </row>
    <row r="13" spans="1:7" x14ac:dyDescent="0.2">
      <c r="A13" s="352" t="s">
        <v>145</v>
      </c>
      <c r="B13" s="353"/>
      <c r="C13" s="353"/>
      <c r="D13" s="353"/>
      <c r="E13" s="353"/>
      <c r="F13" s="353"/>
      <c r="G13" s="354"/>
    </row>
    <row r="14" spans="1:7" ht="25.5" x14ac:dyDescent="0.2">
      <c r="A14" s="355" t="s">
        <v>28</v>
      </c>
      <c r="B14" s="357" t="s">
        <v>85</v>
      </c>
      <c r="C14" s="358"/>
      <c r="D14" s="355" t="s">
        <v>4</v>
      </c>
      <c r="E14" s="355" t="s">
        <v>5</v>
      </c>
      <c r="F14" s="175" t="s">
        <v>84</v>
      </c>
      <c r="G14" s="175" t="s">
        <v>6</v>
      </c>
    </row>
    <row r="15" spans="1:7" x14ac:dyDescent="0.2">
      <c r="A15" s="356"/>
      <c r="B15" s="359"/>
      <c r="C15" s="360"/>
      <c r="D15" s="356"/>
      <c r="E15" s="356"/>
      <c r="F15" s="2" t="s">
        <v>7</v>
      </c>
      <c r="G15" s="2" t="s">
        <v>25</v>
      </c>
    </row>
    <row r="16" spans="1:7" ht="38.25" x14ac:dyDescent="0.2">
      <c r="A16" s="7" t="s">
        <v>30</v>
      </c>
      <c r="B16" s="369" t="s">
        <v>219</v>
      </c>
      <c r="C16" s="370"/>
      <c r="D16" s="4" t="s">
        <v>36</v>
      </c>
      <c r="E16" s="284" t="s">
        <v>220</v>
      </c>
      <c r="F16" s="284" t="s">
        <v>221</v>
      </c>
      <c r="G16" s="197">
        <f>+'S-5030_SD'!F111</f>
        <v>0</v>
      </c>
    </row>
    <row r="17" spans="1:7" x14ac:dyDescent="0.2">
      <c r="A17" s="7" t="s">
        <v>107</v>
      </c>
      <c r="B17" s="361" t="s">
        <v>222</v>
      </c>
      <c r="C17" s="362"/>
      <c r="D17" s="4" t="s">
        <v>36</v>
      </c>
      <c r="E17" s="26" t="s">
        <v>223</v>
      </c>
      <c r="F17" s="26">
        <v>258</v>
      </c>
      <c r="G17" s="197">
        <f>'S-5031_SD'!F75</f>
        <v>0</v>
      </c>
    </row>
    <row r="18" spans="1:7" x14ac:dyDescent="0.2">
      <c r="A18" s="7" t="s">
        <v>31</v>
      </c>
      <c r="B18" s="361" t="s">
        <v>224</v>
      </c>
      <c r="C18" s="362"/>
      <c r="D18" s="4" t="s">
        <v>36</v>
      </c>
      <c r="E18" s="26" t="s">
        <v>37</v>
      </c>
      <c r="F18" s="26">
        <v>287</v>
      </c>
      <c r="G18" s="197">
        <f>+'S-5032_SD'!F69</f>
        <v>0</v>
      </c>
    </row>
    <row r="19" spans="1:7" x14ac:dyDescent="0.2">
      <c r="A19" s="7" t="s">
        <v>32</v>
      </c>
      <c r="B19" s="361" t="s">
        <v>225</v>
      </c>
      <c r="C19" s="362"/>
      <c r="D19" s="4" t="s">
        <v>36</v>
      </c>
      <c r="E19" s="26" t="s">
        <v>37</v>
      </c>
      <c r="F19" s="26">
        <v>326</v>
      </c>
      <c r="G19" s="197">
        <f>+'S-5033_SD'!F63</f>
        <v>0</v>
      </c>
    </row>
    <row r="20" spans="1:7" x14ac:dyDescent="0.2">
      <c r="A20" s="7" t="s">
        <v>33</v>
      </c>
      <c r="B20" s="361" t="s">
        <v>226</v>
      </c>
      <c r="C20" s="362"/>
      <c r="D20" s="4" t="s">
        <v>36</v>
      </c>
      <c r="E20" s="26" t="s">
        <v>37</v>
      </c>
      <c r="F20" s="26">
        <v>35</v>
      </c>
      <c r="G20" s="197">
        <f>+'S-5037_SD'!F69</f>
        <v>0</v>
      </c>
    </row>
    <row r="21" spans="1:7" x14ac:dyDescent="0.2">
      <c r="A21" s="7" t="s">
        <v>227</v>
      </c>
      <c r="B21" s="361" t="s">
        <v>228</v>
      </c>
      <c r="C21" s="362"/>
      <c r="D21" s="4" t="s">
        <v>36</v>
      </c>
      <c r="E21" s="26" t="s">
        <v>37</v>
      </c>
      <c r="F21" s="26">
        <v>40</v>
      </c>
      <c r="G21" s="197">
        <f>+'S-5038_SD'!F64</f>
        <v>0</v>
      </c>
    </row>
    <row r="22" spans="1:7" x14ac:dyDescent="0.2">
      <c r="A22" s="363" t="s">
        <v>149</v>
      </c>
      <c r="B22" s="363"/>
      <c r="C22" s="363"/>
      <c r="D22" s="363"/>
      <c r="E22" s="363"/>
      <c r="F22" s="363"/>
      <c r="G22" s="198">
        <f>SUM(G16:G21)</f>
        <v>0</v>
      </c>
    </row>
    <row r="23" spans="1:7" x14ac:dyDescent="0.2">
      <c r="A23" s="274"/>
      <c r="B23" s="33"/>
      <c r="C23" s="33"/>
      <c r="D23" s="33"/>
      <c r="E23" s="274"/>
      <c r="F23" s="33"/>
      <c r="G23" s="285"/>
    </row>
    <row r="24" spans="1:7" x14ac:dyDescent="0.2">
      <c r="A24" s="352" t="s">
        <v>89</v>
      </c>
      <c r="B24" s="353"/>
      <c r="C24" s="353"/>
      <c r="D24" s="353"/>
      <c r="E24" s="353"/>
      <c r="F24" s="353"/>
      <c r="G24" s="354"/>
    </row>
    <row r="25" spans="1:7" ht="38.25" x14ac:dyDescent="0.2">
      <c r="A25" s="355" t="s">
        <v>28</v>
      </c>
      <c r="B25" s="357" t="s">
        <v>90</v>
      </c>
      <c r="C25" s="358"/>
      <c r="D25" s="357" t="s">
        <v>92</v>
      </c>
      <c r="E25" s="358"/>
      <c r="F25" s="175" t="s">
        <v>86</v>
      </c>
      <c r="G25" s="175" t="s">
        <v>6</v>
      </c>
    </row>
    <row r="26" spans="1:7" x14ac:dyDescent="0.2">
      <c r="A26" s="356"/>
      <c r="B26" s="359"/>
      <c r="C26" s="360"/>
      <c r="D26" s="359"/>
      <c r="E26" s="360"/>
      <c r="F26" s="2" t="s">
        <v>87</v>
      </c>
      <c r="G26" s="2" t="s">
        <v>25</v>
      </c>
    </row>
    <row r="27" spans="1:7" s="34" customFormat="1" x14ac:dyDescent="0.2">
      <c r="A27" s="7" t="s">
        <v>229</v>
      </c>
      <c r="B27" s="361" t="s">
        <v>152</v>
      </c>
      <c r="C27" s="362"/>
      <c r="D27" s="364" t="s">
        <v>93</v>
      </c>
      <c r="E27" s="365"/>
      <c r="F27" s="26">
        <f>'PRIKLJUCKI-TIP-I_SD (4)'!C7</f>
        <v>25</v>
      </c>
      <c r="G27" s="197">
        <f>'PRIKLJUCKI-TIP-I_SD (4)'!F7</f>
        <v>0</v>
      </c>
    </row>
    <row r="28" spans="1:7" s="35" customFormat="1" x14ac:dyDescent="0.2">
      <c r="A28" s="363" t="s">
        <v>149</v>
      </c>
      <c r="B28" s="363"/>
      <c r="C28" s="363"/>
      <c r="D28" s="363"/>
      <c r="E28" s="363"/>
      <c r="F28" s="363"/>
      <c r="G28" s="198">
        <f>SUM(G27:G27)</f>
        <v>0</v>
      </c>
    </row>
    <row r="29" spans="1:7" x14ac:dyDescent="0.2">
      <c r="A29" s="36"/>
      <c r="B29" s="34"/>
      <c r="C29" s="34"/>
      <c r="D29" s="34"/>
      <c r="E29" s="36"/>
      <c r="F29" s="34"/>
      <c r="G29" s="36"/>
    </row>
    <row r="30" spans="1:7" x14ac:dyDescent="0.2">
      <c r="A30" s="36"/>
      <c r="B30" s="34"/>
      <c r="C30" s="34"/>
      <c r="D30" s="34"/>
      <c r="E30" s="36"/>
      <c r="F30" s="34"/>
      <c r="G30" s="36"/>
    </row>
    <row r="33" spans="7:7" s="1" customFormat="1" x14ac:dyDescent="0.2">
      <c r="G33" s="37"/>
    </row>
    <row r="34" spans="7:7" s="1" customFormat="1" x14ac:dyDescent="0.2">
      <c r="G34" s="37"/>
    </row>
    <row r="35" spans="7:7" s="1" customFormat="1" x14ac:dyDescent="0.2">
      <c r="G35" s="37"/>
    </row>
    <row r="36" spans="7:7" s="1" customFormat="1" x14ac:dyDescent="0.2">
      <c r="G36" s="37"/>
    </row>
    <row r="37" spans="7:7" s="1" customFormat="1" x14ac:dyDescent="0.2">
      <c r="G37" s="37"/>
    </row>
  </sheetData>
  <sheetProtection password="CF65" sheet="1" objects="1" scenarios="1"/>
  <mergeCells count="26">
    <mergeCell ref="B8:F8"/>
    <mergeCell ref="A2:G2"/>
    <mergeCell ref="A3:G4"/>
    <mergeCell ref="B5:F5"/>
    <mergeCell ref="B6:F6"/>
    <mergeCell ref="B7:F7"/>
    <mergeCell ref="B21:C21"/>
    <mergeCell ref="B9:F9"/>
    <mergeCell ref="A13:G13"/>
    <mergeCell ref="A14:A15"/>
    <mergeCell ref="B14:C15"/>
    <mergeCell ref="D14:D15"/>
    <mergeCell ref="E14:E15"/>
    <mergeCell ref="B16:C16"/>
    <mergeCell ref="B17:C17"/>
    <mergeCell ref="B18:C18"/>
    <mergeCell ref="B19:C19"/>
    <mergeCell ref="B20:C20"/>
    <mergeCell ref="A28:F28"/>
    <mergeCell ref="A22:F22"/>
    <mergeCell ref="A24:G24"/>
    <mergeCell ref="A25:A26"/>
    <mergeCell ref="B25:C26"/>
    <mergeCell ref="D25:E26"/>
    <mergeCell ref="B27:C27"/>
    <mergeCell ref="D27:E27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opLeftCell="A94" zoomScaleNormal="100" zoomScaleSheetLayoutView="100" workbookViewId="0">
      <selection activeCell="E20" sqref="E20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222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204"/>
      <c r="D1" s="32"/>
      <c r="E1" s="12"/>
      <c r="F1" s="12"/>
    </row>
    <row r="2" spans="1:6" x14ac:dyDescent="0.2">
      <c r="A2" s="31" t="s">
        <v>35</v>
      </c>
      <c r="B2" s="9" t="s">
        <v>14</v>
      </c>
      <c r="C2" s="204"/>
      <c r="D2" s="32"/>
      <c r="E2" s="12"/>
      <c r="F2" s="12"/>
    </row>
    <row r="3" spans="1:6" x14ac:dyDescent="0.2">
      <c r="A3" s="31" t="s">
        <v>30</v>
      </c>
      <c r="B3" s="9" t="s">
        <v>230</v>
      </c>
      <c r="C3" s="204"/>
      <c r="D3" s="32"/>
      <c r="E3" s="12"/>
      <c r="F3" s="12"/>
    </row>
    <row r="4" spans="1:6" x14ac:dyDescent="0.2">
      <c r="A4" s="62"/>
      <c r="B4" s="9" t="s">
        <v>231</v>
      </c>
      <c r="C4" s="204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276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286"/>
      <c r="D7" s="48"/>
      <c r="E7" s="49"/>
      <c r="F7" s="49"/>
    </row>
    <row r="8" spans="1:6" ht="25.5" x14ac:dyDescent="0.2">
      <c r="A8" s="111"/>
      <c r="B8" s="70" t="s">
        <v>54</v>
      </c>
      <c r="C8" s="211"/>
      <c r="D8" s="72"/>
      <c r="E8" s="73"/>
      <c r="F8" s="73"/>
    </row>
    <row r="9" spans="1:6" ht="14.25" x14ac:dyDescent="0.2">
      <c r="A9" s="111"/>
      <c r="B9" s="74" t="s">
        <v>68</v>
      </c>
      <c r="C9" s="212">
        <v>55</v>
      </c>
      <c r="D9" s="76" t="s">
        <v>22</v>
      </c>
      <c r="E9" s="30"/>
      <c r="F9" s="94">
        <f>C9*E9</f>
        <v>0</v>
      </c>
    </row>
    <row r="10" spans="1:6" x14ac:dyDescent="0.2">
      <c r="A10" s="113"/>
      <c r="B10" s="77"/>
      <c r="C10" s="213"/>
      <c r="D10" s="79"/>
      <c r="E10" s="95"/>
      <c r="F10" s="95"/>
    </row>
    <row r="11" spans="1:6" x14ac:dyDescent="0.2">
      <c r="A11" s="114"/>
      <c r="B11" s="81"/>
      <c r="C11" s="214"/>
      <c r="D11" s="83"/>
      <c r="E11" s="84"/>
      <c r="F11" s="84"/>
    </row>
    <row r="12" spans="1:6" x14ac:dyDescent="0.2">
      <c r="A12" s="111">
        <f>COUNT($A$7:A11)+1</f>
        <v>2</v>
      </c>
      <c r="B12" s="50" t="s">
        <v>157</v>
      </c>
      <c r="C12" s="212"/>
      <c r="D12" s="72"/>
      <c r="E12" s="73"/>
      <c r="F12" s="73"/>
    </row>
    <row r="13" spans="1:6" ht="25.5" x14ac:dyDescent="0.2">
      <c r="A13" s="111"/>
      <c r="B13" s="70" t="s">
        <v>158</v>
      </c>
      <c r="C13" s="212"/>
      <c r="D13" s="72"/>
      <c r="E13" s="73"/>
      <c r="F13" s="73"/>
    </row>
    <row r="14" spans="1:6" ht="14.25" x14ac:dyDescent="0.2">
      <c r="A14" s="111"/>
      <c r="B14" s="74" t="s">
        <v>159</v>
      </c>
      <c r="C14" s="212">
        <v>414</v>
      </c>
      <c r="D14" s="76" t="s">
        <v>22</v>
      </c>
      <c r="E14" s="30"/>
      <c r="F14" s="94">
        <f>C14*E14</f>
        <v>0</v>
      </c>
    </row>
    <row r="15" spans="1:6" ht="14.25" x14ac:dyDescent="0.2">
      <c r="A15" s="111"/>
      <c r="B15" s="74" t="s">
        <v>232</v>
      </c>
      <c r="C15" s="212">
        <v>1</v>
      </c>
      <c r="D15" s="76" t="s">
        <v>22</v>
      </c>
      <c r="E15" s="30"/>
      <c r="F15" s="94">
        <f>C15*E15</f>
        <v>0</v>
      </c>
    </row>
    <row r="16" spans="1:6" x14ac:dyDescent="0.2">
      <c r="A16" s="113"/>
      <c r="B16" s="77"/>
      <c r="C16" s="213"/>
      <c r="D16" s="79"/>
      <c r="E16" s="95"/>
      <c r="F16" s="95"/>
    </row>
    <row r="17" spans="1:6" x14ac:dyDescent="0.2">
      <c r="A17" s="114"/>
      <c r="B17" s="287"/>
      <c r="C17" s="214"/>
      <c r="D17" s="83"/>
      <c r="E17" s="84"/>
      <c r="F17" s="84"/>
    </row>
    <row r="18" spans="1:6" x14ac:dyDescent="0.2">
      <c r="A18" s="115">
        <f>COUNT($A$7:A17)+1</f>
        <v>3</v>
      </c>
      <c r="B18" s="88" t="s">
        <v>233</v>
      </c>
      <c r="C18" s="212"/>
      <c r="D18" s="288"/>
      <c r="E18" s="289"/>
      <c r="F18" s="289"/>
    </row>
    <row r="19" spans="1:6" ht="38.25" x14ac:dyDescent="0.2">
      <c r="A19" s="111"/>
      <c r="B19" s="290" t="s">
        <v>234</v>
      </c>
      <c r="C19" s="212"/>
      <c r="D19" s="288"/>
      <c r="E19" s="289"/>
      <c r="F19" s="289"/>
    </row>
    <row r="20" spans="1:6" ht="14.25" x14ac:dyDescent="0.2">
      <c r="A20" s="111"/>
      <c r="B20" s="89" t="s">
        <v>159</v>
      </c>
      <c r="C20" s="212">
        <v>30</v>
      </c>
      <c r="D20" s="291" t="s">
        <v>22</v>
      </c>
      <c r="E20" s="292"/>
      <c r="F20" s="112">
        <f>C20*E20</f>
        <v>0</v>
      </c>
    </row>
    <row r="21" spans="1:6" x14ac:dyDescent="0.2">
      <c r="A21" s="113"/>
      <c r="B21" s="90"/>
      <c r="C21" s="213"/>
      <c r="D21" s="293"/>
      <c r="E21" s="294"/>
      <c r="F21" s="294"/>
    </row>
    <row r="22" spans="1:6" x14ac:dyDescent="0.2">
      <c r="A22" s="114"/>
      <c r="B22" s="85"/>
      <c r="C22" s="214"/>
      <c r="D22" s="86"/>
      <c r="E22" s="87"/>
      <c r="F22" s="87"/>
    </row>
    <row r="23" spans="1:6" ht="14.25" x14ac:dyDescent="0.2">
      <c r="A23" s="115">
        <f>COUNT($A$7:A22)+1</f>
        <v>4</v>
      </c>
      <c r="B23" s="50" t="s">
        <v>160</v>
      </c>
      <c r="C23" s="212"/>
      <c r="D23" s="72"/>
      <c r="E23" s="73"/>
      <c r="F23" s="73"/>
    </row>
    <row r="24" spans="1:6" ht="14.25" x14ac:dyDescent="0.2">
      <c r="A24" s="111"/>
      <c r="B24" s="91" t="s">
        <v>161</v>
      </c>
      <c r="C24" s="212"/>
      <c r="D24" s="72"/>
      <c r="E24" s="73"/>
      <c r="F24" s="73"/>
    </row>
    <row r="25" spans="1:6" x14ac:dyDescent="0.2">
      <c r="A25" s="111"/>
      <c r="B25" s="74" t="s">
        <v>162</v>
      </c>
      <c r="C25" s="212">
        <v>15</v>
      </c>
      <c r="D25" s="72" t="s">
        <v>1</v>
      </c>
      <c r="E25" s="30"/>
      <c r="F25" s="94">
        <f t="shared" ref="F25" si="0">C25*E25</f>
        <v>0</v>
      </c>
    </row>
    <row r="26" spans="1:6" x14ac:dyDescent="0.2">
      <c r="A26" s="113"/>
      <c r="B26" s="77"/>
      <c r="C26" s="213"/>
      <c r="D26" s="92"/>
      <c r="E26" s="95"/>
      <c r="F26" s="95"/>
    </row>
    <row r="27" spans="1:6" x14ac:dyDescent="0.2">
      <c r="A27" s="114"/>
      <c r="B27" s="81"/>
      <c r="C27" s="214"/>
      <c r="D27" s="83"/>
      <c r="E27" s="84"/>
      <c r="F27" s="84"/>
    </row>
    <row r="28" spans="1:6" ht="14.25" x14ac:dyDescent="0.2">
      <c r="A28" s="115">
        <f>COUNT($A$7:A27)+1</f>
        <v>5</v>
      </c>
      <c r="B28" s="50" t="s">
        <v>163</v>
      </c>
      <c r="C28" s="212"/>
      <c r="D28" s="72"/>
      <c r="E28" s="73"/>
      <c r="F28" s="73"/>
    </row>
    <row r="29" spans="1:6" ht="14.25" x14ac:dyDescent="0.2">
      <c r="A29" s="111"/>
      <c r="B29" s="91" t="s">
        <v>164</v>
      </c>
      <c r="C29" s="212"/>
      <c r="D29" s="72"/>
      <c r="E29" s="73"/>
      <c r="F29" s="73"/>
    </row>
    <row r="30" spans="1:6" x14ac:dyDescent="0.2">
      <c r="A30" s="111"/>
      <c r="B30" s="74" t="s">
        <v>42</v>
      </c>
      <c r="C30" s="212">
        <v>2</v>
      </c>
      <c r="D30" s="72" t="s">
        <v>1</v>
      </c>
      <c r="E30" s="30"/>
      <c r="F30" s="94">
        <f t="shared" ref="F30:F31" si="1">C30*E30</f>
        <v>0</v>
      </c>
    </row>
    <row r="31" spans="1:6" x14ac:dyDescent="0.2">
      <c r="A31" s="111"/>
      <c r="B31" s="74" t="s">
        <v>162</v>
      </c>
      <c r="C31" s="212">
        <v>4</v>
      </c>
      <c r="D31" s="72" t="s">
        <v>1</v>
      </c>
      <c r="E31" s="30"/>
      <c r="F31" s="94">
        <f t="shared" si="1"/>
        <v>0</v>
      </c>
    </row>
    <row r="32" spans="1:6" x14ac:dyDescent="0.2">
      <c r="A32" s="113"/>
      <c r="B32" s="77"/>
      <c r="C32" s="213"/>
      <c r="D32" s="92"/>
      <c r="E32" s="95"/>
      <c r="F32" s="95"/>
    </row>
    <row r="33" spans="1:6" x14ac:dyDescent="0.2">
      <c r="A33" s="116"/>
      <c r="B33" s="93"/>
      <c r="C33" s="214"/>
      <c r="D33" s="83"/>
      <c r="E33" s="84"/>
      <c r="F33" s="84"/>
    </row>
    <row r="34" spans="1:6" x14ac:dyDescent="0.2">
      <c r="A34" s="115">
        <f>COUNT($A$7:A33)+1</f>
        <v>6</v>
      </c>
      <c r="B34" s="50" t="s">
        <v>44</v>
      </c>
      <c r="C34" s="212"/>
      <c r="D34" s="72"/>
      <c r="E34" s="73"/>
      <c r="F34" s="73"/>
    </row>
    <row r="35" spans="1:6" x14ac:dyDescent="0.2">
      <c r="A35" s="111"/>
      <c r="B35" s="91" t="s">
        <v>45</v>
      </c>
      <c r="C35" s="212"/>
      <c r="D35" s="72"/>
      <c r="E35" s="73"/>
      <c r="F35" s="73"/>
    </row>
    <row r="36" spans="1:6" x14ac:dyDescent="0.2">
      <c r="A36" s="111"/>
      <c r="B36" s="74" t="s">
        <v>74</v>
      </c>
      <c r="C36" s="212">
        <v>1</v>
      </c>
      <c r="D36" s="72" t="s">
        <v>1</v>
      </c>
      <c r="E36" s="30"/>
      <c r="F36" s="94">
        <f t="shared" ref="F36" si="2">C36*E36</f>
        <v>0</v>
      </c>
    </row>
    <row r="37" spans="1:6" x14ac:dyDescent="0.2">
      <c r="A37" s="113"/>
      <c r="B37" s="77"/>
      <c r="C37" s="213"/>
      <c r="D37" s="92"/>
      <c r="E37" s="95"/>
      <c r="F37" s="95"/>
    </row>
    <row r="38" spans="1:6" x14ac:dyDescent="0.2">
      <c r="A38" s="114"/>
      <c r="B38" s="81"/>
      <c r="C38" s="214"/>
      <c r="D38" s="83"/>
      <c r="E38" s="84"/>
      <c r="F38" s="84"/>
    </row>
    <row r="39" spans="1:6" x14ac:dyDescent="0.2">
      <c r="A39" s="115">
        <f>COUNT($A$7:A38)+1</f>
        <v>7</v>
      </c>
      <c r="B39" s="50" t="s">
        <v>235</v>
      </c>
      <c r="C39" s="212"/>
      <c r="D39" s="72"/>
      <c r="E39" s="73"/>
      <c r="F39" s="73"/>
    </row>
    <row r="40" spans="1:6" x14ac:dyDescent="0.2">
      <c r="A40" s="111"/>
      <c r="B40" s="91" t="s">
        <v>236</v>
      </c>
      <c r="C40" s="212"/>
      <c r="D40" s="72"/>
      <c r="E40" s="73"/>
      <c r="F40" s="73"/>
    </row>
    <row r="41" spans="1:6" x14ac:dyDescent="0.2">
      <c r="A41" s="111"/>
      <c r="B41" s="74" t="s">
        <v>237</v>
      </c>
      <c r="C41" s="212">
        <v>1</v>
      </c>
      <c r="D41" s="72" t="s">
        <v>1</v>
      </c>
      <c r="E41" s="30"/>
      <c r="F41" s="94">
        <f t="shared" ref="F41" si="3">C41*E41</f>
        <v>0</v>
      </c>
    </row>
    <row r="42" spans="1:6" x14ac:dyDescent="0.2">
      <c r="A42" s="113"/>
      <c r="B42" s="77"/>
      <c r="C42" s="213"/>
      <c r="D42" s="92"/>
      <c r="E42" s="95"/>
      <c r="F42" s="95"/>
    </row>
    <row r="43" spans="1:6" x14ac:dyDescent="0.2">
      <c r="A43" s="114"/>
      <c r="B43" s="85"/>
      <c r="C43" s="214"/>
      <c r="D43" s="83"/>
      <c r="E43" s="87"/>
      <c r="F43" s="87"/>
    </row>
    <row r="44" spans="1:6" x14ac:dyDescent="0.2">
      <c r="A44" s="115">
        <f>COUNT($A$7:A43)+1</f>
        <v>8</v>
      </c>
      <c r="B44" s="50" t="s">
        <v>238</v>
      </c>
      <c r="C44" s="212"/>
      <c r="D44" s="72"/>
      <c r="E44" s="73"/>
      <c r="F44" s="73"/>
    </row>
    <row r="45" spans="1:6" x14ac:dyDescent="0.2">
      <c r="A45" s="111"/>
      <c r="B45" s="91" t="s">
        <v>239</v>
      </c>
      <c r="C45" s="212"/>
      <c r="D45" s="72"/>
      <c r="E45" s="73"/>
      <c r="F45" s="73"/>
    </row>
    <row r="46" spans="1:6" x14ac:dyDescent="0.2">
      <c r="A46" s="111"/>
      <c r="B46" s="74" t="s">
        <v>168</v>
      </c>
      <c r="C46" s="212">
        <v>1</v>
      </c>
      <c r="D46" s="72" t="s">
        <v>1</v>
      </c>
      <c r="E46" s="30"/>
      <c r="F46" s="94">
        <f>C46*E46</f>
        <v>0</v>
      </c>
    </row>
    <row r="47" spans="1:6" x14ac:dyDescent="0.2">
      <c r="A47" s="113"/>
      <c r="B47" s="77"/>
      <c r="C47" s="213"/>
      <c r="D47" s="92"/>
      <c r="E47" s="95"/>
      <c r="F47" s="95"/>
    </row>
    <row r="48" spans="1:6" x14ac:dyDescent="0.2">
      <c r="A48" s="114"/>
      <c r="B48" s="81"/>
      <c r="C48" s="214"/>
      <c r="D48" s="83"/>
      <c r="E48" s="84"/>
      <c r="F48" s="84"/>
    </row>
    <row r="49" spans="1:6" x14ac:dyDescent="0.2">
      <c r="A49" s="115">
        <f>COUNT($A$7:A48)+1</f>
        <v>9</v>
      </c>
      <c r="B49" s="50" t="s">
        <v>47</v>
      </c>
      <c r="C49" s="212"/>
      <c r="D49" s="72"/>
      <c r="E49" s="73"/>
      <c r="F49" s="73"/>
    </row>
    <row r="50" spans="1:6" x14ac:dyDescent="0.2">
      <c r="A50" s="111"/>
      <c r="B50" s="91" t="s">
        <v>48</v>
      </c>
      <c r="C50" s="212"/>
      <c r="D50" s="72"/>
      <c r="E50" s="73"/>
      <c r="F50" s="73"/>
    </row>
    <row r="51" spans="1:6" x14ac:dyDescent="0.2">
      <c r="A51" s="111"/>
      <c r="B51" s="74" t="s">
        <v>76</v>
      </c>
      <c r="C51" s="212">
        <v>1</v>
      </c>
      <c r="D51" s="72" t="s">
        <v>1</v>
      </c>
      <c r="E51" s="30"/>
      <c r="F51" s="94">
        <f>C51*E51</f>
        <v>0</v>
      </c>
    </row>
    <row r="52" spans="1:6" x14ac:dyDescent="0.2">
      <c r="A52" s="113"/>
      <c r="B52" s="77"/>
      <c r="C52" s="213"/>
      <c r="D52" s="92"/>
      <c r="E52" s="95"/>
      <c r="F52" s="95"/>
    </row>
    <row r="53" spans="1:6" x14ac:dyDescent="0.2">
      <c r="A53" s="114"/>
      <c r="B53" s="85"/>
      <c r="C53" s="214"/>
      <c r="D53" s="83"/>
      <c r="E53" s="87"/>
      <c r="F53" s="87"/>
    </row>
    <row r="54" spans="1:6" x14ac:dyDescent="0.2">
      <c r="A54" s="115">
        <f>COUNT($A$7:A51)+1</f>
        <v>10</v>
      </c>
      <c r="B54" s="50" t="s">
        <v>238</v>
      </c>
      <c r="C54" s="212"/>
      <c r="D54" s="72"/>
      <c r="E54" s="73"/>
      <c r="F54" s="73"/>
    </row>
    <row r="55" spans="1:6" x14ac:dyDescent="0.2">
      <c r="A55" s="111"/>
      <c r="B55" s="91" t="s">
        <v>239</v>
      </c>
      <c r="C55" s="212"/>
      <c r="D55" s="72"/>
      <c r="E55" s="73"/>
      <c r="F55" s="73"/>
    </row>
    <row r="56" spans="1:6" x14ac:dyDescent="0.2">
      <c r="A56" s="111"/>
      <c r="B56" s="74" t="s">
        <v>168</v>
      </c>
      <c r="C56" s="212">
        <v>1</v>
      </c>
      <c r="D56" s="72" t="s">
        <v>1</v>
      </c>
      <c r="E56" s="30"/>
      <c r="F56" s="94">
        <f>C56*E56</f>
        <v>0</v>
      </c>
    </row>
    <row r="57" spans="1:6" x14ac:dyDescent="0.2">
      <c r="A57" s="113"/>
      <c r="B57" s="77"/>
      <c r="C57" s="213"/>
      <c r="D57" s="92"/>
      <c r="E57" s="95"/>
      <c r="F57" s="95"/>
    </row>
    <row r="58" spans="1:6" x14ac:dyDescent="0.2">
      <c r="A58" s="114"/>
      <c r="B58" s="81"/>
      <c r="C58" s="214"/>
      <c r="D58" s="83"/>
      <c r="E58" s="84"/>
      <c r="F58" s="84"/>
    </row>
    <row r="59" spans="1:6" x14ac:dyDescent="0.2">
      <c r="A59" s="115">
        <f>COUNT($A$7:A58)+1</f>
        <v>11</v>
      </c>
      <c r="B59" s="50" t="s">
        <v>46</v>
      </c>
      <c r="C59" s="212"/>
      <c r="D59" s="72"/>
      <c r="E59" s="73"/>
      <c r="F59" s="73"/>
    </row>
    <row r="60" spans="1:6" ht="25.5" x14ac:dyDescent="0.2">
      <c r="A60" s="111"/>
      <c r="B60" s="91" t="s">
        <v>55</v>
      </c>
      <c r="C60" s="212"/>
      <c r="D60" s="72"/>
      <c r="E60" s="73"/>
      <c r="F60" s="73"/>
    </row>
    <row r="61" spans="1:6" x14ac:dyDescent="0.2">
      <c r="A61" s="111"/>
      <c r="B61" s="74" t="s">
        <v>76</v>
      </c>
      <c r="C61" s="212">
        <v>8</v>
      </c>
      <c r="D61" s="72" t="s">
        <v>1</v>
      </c>
      <c r="E61" s="30"/>
      <c r="F61" s="94">
        <f t="shared" ref="F61:F63" si="4">C61*E61</f>
        <v>0</v>
      </c>
    </row>
    <row r="62" spans="1:6" x14ac:dyDescent="0.2">
      <c r="A62" s="111"/>
      <c r="B62" s="74" t="s">
        <v>165</v>
      </c>
      <c r="C62" s="212">
        <v>81</v>
      </c>
      <c r="D62" s="72" t="s">
        <v>1</v>
      </c>
      <c r="E62" s="30"/>
      <c r="F62" s="94">
        <f t="shared" si="4"/>
        <v>0</v>
      </c>
    </row>
    <row r="63" spans="1:6" x14ac:dyDescent="0.2">
      <c r="A63" s="111"/>
      <c r="B63" s="74" t="s">
        <v>240</v>
      </c>
      <c r="C63" s="212">
        <v>4</v>
      </c>
      <c r="D63" s="72" t="s">
        <v>1</v>
      </c>
      <c r="E63" s="30"/>
      <c r="F63" s="94">
        <f t="shared" si="4"/>
        <v>0</v>
      </c>
    </row>
    <row r="64" spans="1:6" x14ac:dyDescent="0.2">
      <c r="A64" s="113"/>
      <c r="B64" s="77"/>
      <c r="C64" s="213"/>
      <c r="D64" s="92"/>
      <c r="E64" s="95"/>
      <c r="F64" s="95"/>
    </row>
    <row r="65" spans="1:6" x14ac:dyDescent="0.2">
      <c r="A65" s="114"/>
      <c r="B65" s="81"/>
      <c r="C65" s="214"/>
      <c r="D65" s="83"/>
      <c r="E65" s="87"/>
      <c r="F65" s="84"/>
    </row>
    <row r="66" spans="1:6" x14ac:dyDescent="0.2">
      <c r="A66" s="115">
        <f>COUNT($A$7:A65)+1</f>
        <v>12</v>
      </c>
      <c r="B66" s="50" t="s">
        <v>166</v>
      </c>
      <c r="C66" s="212"/>
      <c r="D66" s="72"/>
      <c r="E66" s="94"/>
      <c r="F66" s="73"/>
    </row>
    <row r="67" spans="1:6" ht="25.5" x14ac:dyDescent="0.2">
      <c r="A67" s="111"/>
      <c r="B67" s="91" t="s">
        <v>167</v>
      </c>
      <c r="C67" s="212"/>
      <c r="D67" s="72"/>
      <c r="E67" s="73"/>
      <c r="F67" s="73"/>
    </row>
    <row r="68" spans="1:6" x14ac:dyDescent="0.2">
      <c r="A68" s="111"/>
      <c r="B68" s="74" t="s">
        <v>168</v>
      </c>
      <c r="C68" s="212">
        <v>9</v>
      </c>
      <c r="D68" s="72" t="s">
        <v>1</v>
      </c>
      <c r="E68" s="30"/>
      <c r="F68" s="94">
        <f t="shared" ref="F68" si="5">C68*E68</f>
        <v>0</v>
      </c>
    </row>
    <row r="69" spans="1:6" x14ac:dyDescent="0.2">
      <c r="A69" s="113"/>
      <c r="B69" s="77"/>
      <c r="C69" s="213"/>
      <c r="D69" s="92"/>
      <c r="E69" s="95"/>
      <c r="F69" s="95"/>
    </row>
    <row r="70" spans="1:6" x14ac:dyDescent="0.2">
      <c r="A70" s="114"/>
      <c r="B70" s="85"/>
      <c r="C70" s="214"/>
      <c r="D70" s="83"/>
      <c r="E70" s="87"/>
      <c r="F70" s="87"/>
    </row>
    <row r="71" spans="1:6" x14ac:dyDescent="0.2">
      <c r="A71" s="115">
        <f>COUNT($A$7:A70)+1</f>
        <v>13</v>
      </c>
      <c r="B71" s="50" t="s">
        <v>39</v>
      </c>
      <c r="C71" s="212"/>
      <c r="D71" s="72"/>
      <c r="E71" s="73"/>
      <c r="F71" s="73"/>
    </row>
    <row r="72" spans="1:6" ht="38.25" x14ac:dyDescent="0.2">
      <c r="A72" s="111"/>
      <c r="B72" s="91" t="s">
        <v>40</v>
      </c>
      <c r="C72" s="212"/>
      <c r="D72" s="72"/>
      <c r="E72" s="73"/>
      <c r="F72" s="73"/>
    </row>
    <row r="73" spans="1:6" x14ac:dyDescent="0.2">
      <c r="A73" s="111"/>
      <c r="B73" s="74" t="s">
        <v>42</v>
      </c>
      <c r="C73" s="212">
        <v>1</v>
      </c>
      <c r="D73" s="72" t="s">
        <v>1</v>
      </c>
      <c r="E73" s="30"/>
      <c r="F73" s="94">
        <f>C73*E73</f>
        <v>0</v>
      </c>
    </row>
    <row r="74" spans="1:6" x14ac:dyDescent="0.2">
      <c r="A74" s="111"/>
      <c r="B74" s="74" t="s">
        <v>162</v>
      </c>
      <c r="C74" s="212">
        <v>2</v>
      </c>
      <c r="D74" s="72" t="s">
        <v>1</v>
      </c>
      <c r="E74" s="30"/>
      <c r="F74" s="94">
        <f>C74*E74</f>
        <v>0</v>
      </c>
    </row>
    <row r="75" spans="1:6" x14ac:dyDescent="0.2">
      <c r="A75" s="111"/>
      <c r="B75" s="74" t="s">
        <v>241</v>
      </c>
      <c r="C75" s="212">
        <v>1</v>
      </c>
      <c r="D75" s="72" t="s">
        <v>1</v>
      </c>
      <c r="E75" s="30"/>
      <c r="F75" s="94">
        <f>C75*E75</f>
        <v>0</v>
      </c>
    </row>
    <row r="76" spans="1:6" x14ac:dyDescent="0.2">
      <c r="A76" s="113"/>
      <c r="B76" s="77"/>
      <c r="C76" s="213"/>
      <c r="D76" s="92"/>
      <c r="E76" s="95"/>
      <c r="F76" s="95"/>
    </row>
    <row r="77" spans="1:6" x14ac:dyDescent="0.2">
      <c r="A77" s="114"/>
      <c r="B77" s="85"/>
      <c r="C77" s="214"/>
      <c r="D77" s="83"/>
      <c r="E77" s="87"/>
      <c r="F77" s="87"/>
    </row>
    <row r="78" spans="1:6" x14ac:dyDescent="0.2">
      <c r="A78" s="115">
        <f>COUNT($A$7:A77)+1</f>
        <v>14</v>
      </c>
      <c r="B78" s="50" t="s">
        <v>56</v>
      </c>
      <c r="C78" s="212"/>
      <c r="D78" s="72"/>
      <c r="E78" s="73"/>
      <c r="F78" s="73"/>
    </row>
    <row r="79" spans="1:6" ht="25.5" x14ac:dyDescent="0.2">
      <c r="A79" s="111"/>
      <c r="B79" s="91" t="s">
        <v>15</v>
      </c>
      <c r="C79" s="212"/>
      <c r="D79" s="72"/>
      <c r="E79" s="73"/>
      <c r="F79" s="73"/>
    </row>
    <row r="80" spans="1:6" x14ac:dyDescent="0.2">
      <c r="A80" s="111"/>
      <c r="B80" s="96" t="s">
        <v>75</v>
      </c>
      <c r="C80" s="212">
        <v>14</v>
      </c>
      <c r="D80" s="72" t="s">
        <v>1</v>
      </c>
      <c r="E80" s="30"/>
      <c r="F80" s="94">
        <f>C80*E80</f>
        <v>0</v>
      </c>
    </row>
    <row r="81" spans="1:6" x14ac:dyDescent="0.2">
      <c r="A81" s="113"/>
      <c r="B81" s="97"/>
      <c r="C81" s="213"/>
      <c r="D81" s="92"/>
      <c r="E81" s="95"/>
      <c r="F81" s="95"/>
    </row>
    <row r="82" spans="1:6" x14ac:dyDescent="0.2">
      <c r="A82" s="114"/>
      <c r="B82" s="81"/>
      <c r="C82" s="214"/>
      <c r="D82" s="83"/>
      <c r="E82" s="84"/>
      <c r="F82" s="84"/>
    </row>
    <row r="83" spans="1:6" x14ac:dyDescent="0.2">
      <c r="A83" s="115">
        <f>COUNT($A$7:A80)+1</f>
        <v>15</v>
      </c>
      <c r="B83" s="50" t="s">
        <v>50</v>
      </c>
      <c r="C83" s="212"/>
      <c r="D83" s="72"/>
      <c r="E83" s="73"/>
      <c r="F83" s="73"/>
    </row>
    <row r="84" spans="1:6" ht="102" x14ac:dyDescent="0.2">
      <c r="A84" s="111"/>
      <c r="B84" s="91" t="s">
        <v>96</v>
      </c>
      <c r="C84" s="212"/>
      <c r="D84" s="72"/>
      <c r="E84" s="73"/>
      <c r="F84" s="73"/>
    </row>
    <row r="85" spans="1:6" x14ac:dyDescent="0.2">
      <c r="A85" s="111"/>
      <c r="B85" s="96"/>
      <c r="C85" s="212">
        <v>7</v>
      </c>
      <c r="D85" s="72" t="s">
        <v>1</v>
      </c>
      <c r="E85" s="30"/>
      <c r="F85" s="94">
        <f>C85*E85</f>
        <v>0</v>
      </c>
    </row>
    <row r="86" spans="1:6" x14ac:dyDescent="0.2">
      <c r="A86" s="113"/>
      <c r="B86" s="97"/>
      <c r="C86" s="213"/>
      <c r="D86" s="92"/>
      <c r="E86" s="95"/>
      <c r="F86" s="95"/>
    </row>
    <row r="87" spans="1:6" x14ac:dyDescent="0.2">
      <c r="A87" s="114"/>
      <c r="B87" s="81"/>
      <c r="C87" s="214"/>
      <c r="D87" s="83"/>
      <c r="E87" s="87"/>
      <c r="F87" s="87"/>
    </row>
    <row r="88" spans="1:6" x14ac:dyDescent="0.2">
      <c r="A88" s="115">
        <f>COUNT($A$7:A85)+1</f>
        <v>16</v>
      </c>
      <c r="B88" s="50" t="s">
        <v>242</v>
      </c>
      <c r="C88" s="212"/>
      <c r="D88" s="72"/>
      <c r="E88" s="72"/>
      <c r="F88" s="73"/>
    </row>
    <row r="89" spans="1:6" ht="102" x14ac:dyDescent="0.2">
      <c r="A89" s="111"/>
      <c r="B89" s="91" t="s">
        <v>243</v>
      </c>
      <c r="C89" s="212"/>
      <c r="D89" s="72"/>
      <c r="E89" s="73"/>
      <c r="F89" s="73"/>
    </row>
    <row r="90" spans="1:6" x14ac:dyDescent="0.2">
      <c r="A90" s="111"/>
      <c r="B90" s="96"/>
      <c r="C90" s="212">
        <v>3</v>
      </c>
      <c r="D90" s="72" t="s">
        <v>1</v>
      </c>
      <c r="E90" s="30"/>
      <c r="F90" s="94">
        <f>C90*E90</f>
        <v>0</v>
      </c>
    </row>
    <row r="91" spans="1:6" x14ac:dyDescent="0.2">
      <c r="A91" s="113"/>
      <c r="B91" s="97"/>
      <c r="C91" s="213"/>
      <c r="D91" s="92"/>
      <c r="E91" s="95"/>
      <c r="F91" s="95"/>
    </row>
    <row r="92" spans="1:6" x14ac:dyDescent="0.2">
      <c r="A92" s="114"/>
      <c r="B92" s="81"/>
      <c r="C92" s="214"/>
      <c r="D92" s="83"/>
      <c r="E92" s="87"/>
      <c r="F92" s="87"/>
    </row>
    <row r="93" spans="1:6" x14ac:dyDescent="0.2">
      <c r="A93" s="115">
        <f>COUNT($A$7:A90)+1</f>
        <v>17</v>
      </c>
      <c r="B93" s="50" t="s">
        <v>16</v>
      </c>
      <c r="C93" s="212"/>
      <c r="D93" s="98"/>
      <c r="E93" s="94"/>
      <c r="F93" s="117"/>
    </row>
    <row r="94" spans="1:6" ht="25.5" x14ac:dyDescent="0.2">
      <c r="A94" s="111"/>
      <c r="B94" s="70" t="s">
        <v>62</v>
      </c>
      <c r="C94" s="212"/>
      <c r="D94" s="72"/>
      <c r="E94" s="73"/>
      <c r="F94" s="73"/>
    </row>
    <row r="95" spans="1:6" ht="14.25" x14ac:dyDescent="0.2">
      <c r="A95" s="111"/>
      <c r="B95" s="74" t="s">
        <v>162</v>
      </c>
      <c r="C95" s="212">
        <v>6</v>
      </c>
      <c r="D95" s="76" t="s">
        <v>22</v>
      </c>
      <c r="E95" s="30"/>
      <c r="F95" s="94">
        <f>C95*E95</f>
        <v>0</v>
      </c>
    </row>
    <row r="96" spans="1:6" ht="14.25" x14ac:dyDescent="0.2">
      <c r="A96" s="111"/>
      <c r="B96" s="74" t="s">
        <v>169</v>
      </c>
      <c r="C96" s="212">
        <v>30</v>
      </c>
      <c r="D96" s="76" t="s">
        <v>22</v>
      </c>
      <c r="E96" s="30"/>
      <c r="F96" s="94">
        <f>C96*E96</f>
        <v>0</v>
      </c>
    </row>
    <row r="97" spans="1:6" x14ac:dyDescent="0.2">
      <c r="A97" s="113"/>
      <c r="B97" s="77"/>
      <c r="C97" s="213"/>
      <c r="D97" s="79"/>
      <c r="E97" s="80"/>
      <c r="F97" s="95"/>
    </row>
    <row r="98" spans="1:6" x14ac:dyDescent="0.2">
      <c r="A98" s="115">
        <f>COUNT($A$7:A97)+1</f>
        <v>18</v>
      </c>
      <c r="B98" s="50" t="s">
        <v>18</v>
      </c>
      <c r="C98" s="211"/>
      <c r="D98" s="72"/>
      <c r="E98" s="73"/>
      <c r="F98" s="94"/>
    </row>
    <row r="99" spans="1:6" ht="25.5" x14ac:dyDescent="0.2">
      <c r="A99" s="111"/>
      <c r="B99" s="91" t="s">
        <v>63</v>
      </c>
      <c r="C99" s="211"/>
      <c r="D99" s="72"/>
      <c r="E99" s="73"/>
      <c r="F99" s="94"/>
    </row>
    <row r="100" spans="1:6" ht="14.25" x14ac:dyDescent="0.2">
      <c r="A100" s="111"/>
      <c r="B100" s="96"/>
      <c r="C100" s="211">
        <v>500</v>
      </c>
      <c r="D100" s="76" t="s">
        <v>22</v>
      </c>
      <c r="E100" s="30"/>
      <c r="F100" s="94">
        <f>C100*E100</f>
        <v>0</v>
      </c>
    </row>
    <row r="101" spans="1:6" x14ac:dyDescent="0.2">
      <c r="A101" s="113"/>
      <c r="B101" s="97"/>
      <c r="C101" s="221"/>
      <c r="D101" s="92"/>
      <c r="E101" s="106"/>
      <c r="F101" s="95"/>
    </row>
    <row r="102" spans="1:6" x14ac:dyDescent="0.2">
      <c r="A102" s="115">
        <f>COUNT($A$7:A101)+1</f>
        <v>19</v>
      </c>
      <c r="B102" s="50" t="s">
        <v>19</v>
      </c>
      <c r="C102" s="211"/>
      <c r="D102" s="72"/>
      <c r="E102" s="73"/>
      <c r="F102" s="94"/>
    </row>
    <row r="103" spans="1:6" ht="38.25" x14ac:dyDescent="0.2">
      <c r="A103" s="111"/>
      <c r="B103" s="91" t="s">
        <v>64</v>
      </c>
      <c r="C103" s="211"/>
      <c r="D103" s="72"/>
      <c r="E103" s="73"/>
      <c r="F103" s="73"/>
    </row>
    <row r="104" spans="1:6" x14ac:dyDescent="0.2">
      <c r="A104" s="111"/>
      <c r="B104" s="96"/>
      <c r="C104" s="211"/>
      <c r="D104" s="107">
        <v>0.02</v>
      </c>
      <c r="E104" s="94"/>
      <c r="F104" s="94">
        <f>D104*(SUM(F9:F100))</f>
        <v>0</v>
      </c>
    </row>
    <row r="105" spans="1:6" x14ac:dyDescent="0.2">
      <c r="A105" s="113"/>
      <c r="B105" s="97"/>
      <c r="C105" s="221"/>
      <c r="D105" s="92"/>
      <c r="E105" s="95"/>
      <c r="F105" s="95"/>
    </row>
    <row r="106" spans="1:6" x14ac:dyDescent="0.2">
      <c r="A106" s="114"/>
      <c r="B106" s="81"/>
      <c r="C106" s="218"/>
      <c r="D106" s="83"/>
      <c r="E106" s="87"/>
      <c r="F106" s="87"/>
    </row>
    <row r="107" spans="1:6" x14ac:dyDescent="0.2">
      <c r="A107" s="115">
        <f>COUNT($A$7:A105)+1</f>
        <v>20</v>
      </c>
      <c r="B107" s="50" t="s">
        <v>65</v>
      </c>
      <c r="C107" s="211"/>
      <c r="D107" s="72"/>
      <c r="E107" s="94"/>
      <c r="F107" s="94"/>
    </row>
    <row r="108" spans="1:6" ht="38.25" x14ac:dyDescent="0.2">
      <c r="A108" s="111"/>
      <c r="B108" s="109" t="s">
        <v>12</v>
      </c>
      <c r="C108" s="211"/>
      <c r="D108" s="72"/>
      <c r="E108" s="73"/>
      <c r="F108" s="94"/>
    </row>
    <row r="109" spans="1:6" x14ac:dyDescent="0.2">
      <c r="A109" s="120"/>
      <c r="B109" s="96"/>
      <c r="C109" s="211"/>
      <c r="D109" s="107">
        <v>0.1</v>
      </c>
      <c r="E109" s="73"/>
      <c r="F109" s="94">
        <f>D109*(SUM(F9:F100))</f>
        <v>0</v>
      </c>
    </row>
    <row r="110" spans="1:6" x14ac:dyDescent="0.2">
      <c r="A110" s="121"/>
      <c r="B110" s="97"/>
      <c r="C110" s="221"/>
      <c r="D110" s="92"/>
      <c r="E110" s="95"/>
      <c r="F110" s="95"/>
    </row>
    <row r="111" spans="1:6" x14ac:dyDescent="0.2">
      <c r="A111" s="64"/>
      <c r="B111" s="51" t="s">
        <v>2</v>
      </c>
      <c r="C111" s="277"/>
      <c r="D111" s="53"/>
      <c r="E111" s="54" t="s">
        <v>26</v>
      </c>
      <c r="F111" s="55">
        <f>SUM(F9:F110)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2" manualBreakCount="2">
    <brk id="47" max="5" man="1"/>
    <brk id="86" max="5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opLeftCell="A46" zoomScaleNormal="100" zoomScaleSheetLayoutView="100" workbookViewId="0">
      <selection activeCell="E10" sqref="E10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222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204"/>
      <c r="D1" s="32"/>
      <c r="E1" s="12"/>
      <c r="F1" s="12"/>
    </row>
    <row r="2" spans="1:6" x14ac:dyDescent="0.2">
      <c r="A2" s="31" t="s">
        <v>35</v>
      </c>
      <c r="B2" s="9" t="s">
        <v>14</v>
      </c>
      <c r="C2" s="204"/>
      <c r="D2" s="32"/>
      <c r="E2" s="12"/>
      <c r="F2" s="12"/>
    </row>
    <row r="3" spans="1:6" x14ac:dyDescent="0.2">
      <c r="A3" s="31" t="s">
        <v>107</v>
      </c>
      <c r="B3" s="9" t="s">
        <v>244</v>
      </c>
      <c r="C3" s="204"/>
      <c r="D3" s="32"/>
      <c r="E3" s="12"/>
      <c r="F3" s="12"/>
    </row>
    <row r="4" spans="1:6" x14ac:dyDescent="0.2">
      <c r="A4" s="62"/>
      <c r="B4" s="9" t="s">
        <v>245</v>
      </c>
      <c r="C4" s="204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276"/>
      <c r="D6" s="68"/>
      <c r="E6" s="69"/>
      <c r="F6" s="69"/>
    </row>
    <row r="7" spans="1:6" x14ac:dyDescent="0.2">
      <c r="A7" s="114"/>
      <c r="B7" s="81"/>
      <c r="C7" s="214"/>
      <c r="D7" s="83"/>
      <c r="E7" s="84"/>
      <c r="F7" s="84"/>
    </row>
    <row r="8" spans="1:6" x14ac:dyDescent="0.2">
      <c r="A8" s="111">
        <f>COUNT($A$7:A7)+1</f>
        <v>1</v>
      </c>
      <c r="B8" s="50" t="s">
        <v>157</v>
      </c>
      <c r="C8" s="212"/>
      <c r="D8" s="72"/>
      <c r="E8" s="73"/>
      <c r="F8" s="73"/>
    </row>
    <row r="9" spans="1:6" ht="25.5" x14ac:dyDescent="0.2">
      <c r="A9" s="111"/>
      <c r="B9" s="70" t="s">
        <v>158</v>
      </c>
      <c r="C9" s="212"/>
      <c r="D9" s="72"/>
      <c r="E9" s="73"/>
      <c r="F9" s="73"/>
    </row>
    <row r="10" spans="1:6" ht="14.25" x14ac:dyDescent="0.2">
      <c r="A10" s="111"/>
      <c r="B10" s="74" t="s">
        <v>159</v>
      </c>
      <c r="C10" s="212">
        <v>258</v>
      </c>
      <c r="D10" s="76" t="s">
        <v>22</v>
      </c>
      <c r="E10" s="30"/>
      <c r="F10" s="94">
        <f>C10*E10</f>
        <v>0</v>
      </c>
    </row>
    <row r="11" spans="1:6" x14ac:dyDescent="0.2">
      <c r="A11" s="113"/>
      <c r="B11" s="77"/>
      <c r="C11" s="213"/>
      <c r="D11" s="79"/>
      <c r="E11" s="95"/>
      <c r="F11" s="95"/>
    </row>
    <row r="12" spans="1:6" x14ac:dyDescent="0.2">
      <c r="A12" s="114"/>
      <c r="B12" s="85"/>
      <c r="C12" s="214"/>
      <c r="D12" s="86"/>
      <c r="E12" s="87"/>
      <c r="F12" s="87"/>
    </row>
    <row r="13" spans="1:6" ht="14.25" x14ac:dyDescent="0.2">
      <c r="A13" s="115">
        <f>COUNT($A$7:A12)+1</f>
        <v>2</v>
      </c>
      <c r="B13" s="50" t="s">
        <v>160</v>
      </c>
      <c r="C13" s="212"/>
      <c r="D13" s="72"/>
      <c r="E13" s="73"/>
      <c r="F13" s="73"/>
    </row>
    <row r="14" spans="1:6" ht="14.25" x14ac:dyDescent="0.2">
      <c r="A14" s="111"/>
      <c r="B14" s="91" t="s">
        <v>161</v>
      </c>
      <c r="C14" s="212"/>
      <c r="D14" s="72"/>
      <c r="E14" s="73"/>
      <c r="F14" s="73"/>
    </row>
    <row r="15" spans="1:6" x14ac:dyDescent="0.2">
      <c r="A15" s="111"/>
      <c r="B15" s="74" t="s">
        <v>162</v>
      </c>
      <c r="C15" s="212">
        <v>5</v>
      </c>
      <c r="D15" s="72" t="s">
        <v>1</v>
      </c>
      <c r="E15" s="30"/>
      <c r="F15" s="94">
        <f t="shared" ref="F15" si="0">C15*E15</f>
        <v>0</v>
      </c>
    </row>
    <row r="16" spans="1:6" x14ac:dyDescent="0.2">
      <c r="A16" s="113"/>
      <c r="B16" s="77"/>
      <c r="C16" s="213"/>
      <c r="D16" s="92"/>
      <c r="E16" s="95"/>
      <c r="F16" s="95"/>
    </row>
    <row r="17" spans="1:6" x14ac:dyDescent="0.2">
      <c r="A17" s="114"/>
      <c r="B17" s="81"/>
      <c r="C17" s="214"/>
      <c r="D17" s="83"/>
      <c r="E17" s="84"/>
      <c r="F17" s="84"/>
    </row>
    <row r="18" spans="1:6" ht="14.25" x14ac:dyDescent="0.2">
      <c r="A18" s="115">
        <f>COUNT($A$7:A17)+1</f>
        <v>3</v>
      </c>
      <c r="B18" s="50" t="s">
        <v>163</v>
      </c>
      <c r="C18" s="212"/>
      <c r="D18" s="72"/>
      <c r="E18" s="73"/>
      <c r="F18" s="73"/>
    </row>
    <row r="19" spans="1:6" ht="14.25" x14ac:dyDescent="0.2">
      <c r="A19" s="111"/>
      <c r="B19" s="91" t="s">
        <v>164</v>
      </c>
      <c r="C19" s="212"/>
      <c r="D19" s="72"/>
      <c r="E19" s="73"/>
      <c r="F19" s="73"/>
    </row>
    <row r="20" spans="1:6" x14ac:dyDescent="0.2">
      <c r="A20" s="111"/>
      <c r="B20" s="74" t="s">
        <v>162</v>
      </c>
      <c r="C20" s="212">
        <v>2</v>
      </c>
      <c r="D20" s="72" t="s">
        <v>1</v>
      </c>
      <c r="E20" s="30"/>
      <c r="F20" s="94">
        <f t="shared" ref="F20" si="1">C20*E20</f>
        <v>0</v>
      </c>
    </row>
    <row r="21" spans="1:6" x14ac:dyDescent="0.2">
      <c r="A21" s="113"/>
      <c r="B21" s="77"/>
      <c r="C21" s="213"/>
      <c r="D21" s="92"/>
      <c r="E21" s="95"/>
      <c r="F21" s="95"/>
    </row>
    <row r="22" spans="1:6" x14ac:dyDescent="0.2">
      <c r="A22" s="116"/>
      <c r="B22" s="93"/>
      <c r="C22" s="214"/>
      <c r="D22" s="83"/>
      <c r="E22" s="84"/>
      <c r="F22" s="84"/>
    </row>
    <row r="23" spans="1:6" x14ac:dyDescent="0.2">
      <c r="A23" s="115">
        <f>COUNT($A$7:A22)+1</f>
        <v>4</v>
      </c>
      <c r="B23" s="50" t="s">
        <v>44</v>
      </c>
      <c r="C23" s="212"/>
      <c r="D23" s="72"/>
      <c r="E23" s="73"/>
      <c r="F23" s="73"/>
    </row>
    <row r="24" spans="1:6" x14ac:dyDescent="0.2">
      <c r="A24" s="111"/>
      <c r="B24" s="91" t="s">
        <v>45</v>
      </c>
      <c r="C24" s="212"/>
      <c r="D24" s="72"/>
      <c r="E24" s="73"/>
      <c r="F24" s="73"/>
    </row>
    <row r="25" spans="1:6" x14ac:dyDescent="0.2">
      <c r="A25" s="111"/>
      <c r="B25" s="74" t="s">
        <v>246</v>
      </c>
      <c r="C25" s="212">
        <v>1</v>
      </c>
      <c r="D25" s="72" t="s">
        <v>1</v>
      </c>
      <c r="E25" s="30"/>
      <c r="F25" s="94">
        <f t="shared" ref="F25" si="2">C25*E25</f>
        <v>0</v>
      </c>
    </row>
    <row r="26" spans="1:6" x14ac:dyDescent="0.2">
      <c r="A26" s="113"/>
      <c r="B26" s="77"/>
      <c r="C26" s="213"/>
      <c r="D26" s="92"/>
      <c r="E26" s="95"/>
      <c r="F26" s="95"/>
    </row>
    <row r="27" spans="1:6" x14ac:dyDescent="0.2">
      <c r="A27" s="114"/>
      <c r="B27" s="81"/>
      <c r="C27" s="214"/>
      <c r="D27" s="83"/>
      <c r="E27" s="84"/>
      <c r="F27" s="84"/>
    </row>
    <row r="28" spans="1:6" x14ac:dyDescent="0.2">
      <c r="A28" s="115">
        <f>COUNT($A$7:A26)+1</f>
        <v>5</v>
      </c>
      <c r="B28" s="50" t="s">
        <v>47</v>
      </c>
      <c r="C28" s="212"/>
      <c r="D28" s="72"/>
      <c r="E28" s="73"/>
      <c r="F28" s="73"/>
    </row>
    <row r="29" spans="1:6" x14ac:dyDescent="0.2">
      <c r="A29" s="111"/>
      <c r="B29" s="91" t="s">
        <v>48</v>
      </c>
      <c r="C29" s="212"/>
      <c r="D29" s="72"/>
      <c r="E29" s="73"/>
      <c r="F29" s="73"/>
    </row>
    <row r="30" spans="1:6" x14ac:dyDescent="0.2">
      <c r="A30" s="111"/>
      <c r="B30" s="74" t="s">
        <v>165</v>
      </c>
      <c r="C30" s="212">
        <v>1</v>
      </c>
      <c r="D30" s="72" t="s">
        <v>1</v>
      </c>
      <c r="E30" s="30"/>
      <c r="F30" s="94">
        <f>C30*E30</f>
        <v>0</v>
      </c>
    </row>
    <row r="31" spans="1:6" x14ac:dyDescent="0.2">
      <c r="A31" s="113"/>
      <c r="B31" s="77"/>
      <c r="C31" s="213"/>
      <c r="D31" s="92"/>
      <c r="E31" s="95"/>
      <c r="F31" s="95"/>
    </row>
    <row r="32" spans="1:6" x14ac:dyDescent="0.2">
      <c r="A32" s="114"/>
      <c r="B32" s="81"/>
      <c r="C32" s="214"/>
      <c r="D32" s="83"/>
      <c r="E32" s="84"/>
      <c r="F32" s="84"/>
    </row>
    <row r="33" spans="1:6" x14ac:dyDescent="0.2">
      <c r="A33" s="115">
        <f>COUNT($A$7:A32)+1</f>
        <v>6</v>
      </c>
      <c r="B33" s="50" t="s">
        <v>46</v>
      </c>
      <c r="C33" s="212"/>
      <c r="D33" s="72"/>
      <c r="E33" s="73"/>
      <c r="F33" s="73"/>
    </row>
    <row r="34" spans="1:6" ht="25.5" x14ac:dyDescent="0.2">
      <c r="A34" s="111"/>
      <c r="B34" s="91" t="s">
        <v>55</v>
      </c>
      <c r="C34" s="212"/>
      <c r="D34" s="72"/>
      <c r="E34" s="73"/>
      <c r="F34" s="73"/>
    </row>
    <row r="35" spans="1:6" x14ac:dyDescent="0.2">
      <c r="A35" s="111"/>
      <c r="B35" s="74" t="s">
        <v>165</v>
      </c>
      <c r="C35" s="212">
        <v>42</v>
      </c>
      <c r="D35" s="72" t="s">
        <v>1</v>
      </c>
      <c r="E35" s="30"/>
      <c r="F35" s="94">
        <f t="shared" ref="F35" si="3">C35*E35</f>
        <v>0</v>
      </c>
    </row>
    <row r="36" spans="1:6" x14ac:dyDescent="0.2">
      <c r="A36" s="113"/>
      <c r="B36" s="77"/>
      <c r="C36" s="213"/>
      <c r="D36" s="92"/>
      <c r="E36" s="95"/>
      <c r="F36" s="95"/>
    </row>
    <row r="37" spans="1:6" x14ac:dyDescent="0.2">
      <c r="A37" s="114"/>
      <c r="B37" s="81"/>
      <c r="C37" s="214"/>
      <c r="D37" s="83"/>
      <c r="E37" s="87"/>
      <c r="F37" s="84"/>
    </row>
    <row r="38" spans="1:6" x14ac:dyDescent="0.2">
      <c r="A38" s="115">
        <f>COUNT($A$7:A37)+1</f>
        <v>7</v>
      </c>
      <c r="B38" s="50" t="s">
        <v>166</v>
      </c>
      <c r="C38" s="212"/>
      <c r="D38" s="72"/>
      <c r="E38" s="94"/>
      <c r="F38" s="73"/>
    </row>
    <row r="39" spans="1:6" ht="25.5" x14ac:dyDescent="0.2">
      <c r="A39" s="111"/>
      <c r="B39" s="91" t="s">
        <v>167</v>
      </c>
      <c r="C39" s="212"/>
      <c r="D39" s="72"/>
      <c r="E39" s="73"/>
      <c r="F39" s="73"/>
    </row>
    <row r="40" spans="1:6" x14ac:dyDescent="0.2">
      <c r="A40" s="111"/>
      <c r="B40" s="74" t="s">
        <v>168</v>
      </c>
      <c r="C40" s="212">
        <v>4</v>
      </c>
      <c r="D40" s="72" t="s">
        <v>1</v>
      </c>
      <c r="E40" s="30"/>
      <c r="F40" s="94">
        <f t="shared" ref="F40" si="4">C40*E40</f>
        <v>0</v>
      </c>
    </row>
    <row r="41" spans="1:6" x14ac:dyDescent="0.2">
      <c r="A41" s="113"/>
      <c r="B41" s="77"/>
      <c r="C41" s="213"/>
      <c r="D41" s="92"/>
      <c r="E41" s="95"/>
      <c r="F41" s="95"/>
    </row>
    <row r="42" spans="1:6" x14ac:dyDescent="0.2">
      <c r="A42" s="114"/>
      <c r="B42" s="85"/>
      <c r="C42" s="214"/>
      <c r="D42" s="83"/>
      <c r="E42" s="87"/>
      <c r="F42" s="87"/>
    </row>
    <row r="43" spans="1:6" x14ac:dyDescent="0.2">
      <c r="A43" s="115">
        <f>COUNT($A$7:A42)+1</f>
        <v>8</v>
      </c>
      <c r="B43" s="50" t="s">
        <v>39</v>
      </c>
      <c r="C43" s="212"/>
      <c r="D43" s="72"/>
      <c r="E43" s="73"/>
      <c r="F43" s="73"/>
    </row>
    <row r="44" spans="1:6" ht="38.25" x14ac:dyDescent="0.2">
      <c r="A44" s="111"/>
      <c r="B44" s="91" t="s">
        <v>40</v>
      </c>
      <c r="C44" s="212"/>
      <c r="D44" s="72"/>
      <c r="E44" s="73"/>
      <c r="F44" s="73"/>
    </row>
    <row r="45" spans="1:6" x14ac:dyDescent="0.2">
      <c r="A45" s="111"/>
      <c r="B45" s="74" t="s">
        <v>162</v>
      </c>
      <c r="C45" s="212">
        <v>1</v>
      </c>
      <c r="D45" s="72" t="s">
        <v>1</v>
      </c>
      <c r="E45" s="30"/>
      <c r="F45" s="94">
        <f>C45*E45</f>
        <v>0</v>
      </c>
    </row>
    <row r="46" spans="1:6" x14ac:dyDescent="0.2">
      <c r="A46" s="113"/>
      <c r="B46" s="77"/>
      <c r="C46" s="213"/>
      <c r="D46" s="92"/>
      <c r="E46" s="95"/>
      <c r="F46" s="95"/>
    </row>
    <row r="47" spans="1:6" x14ac:dyDescent="0.2">
      <c r="A47" s="114"/>
      <c r="B47" s="85"/>
      <c r="C47" s="214"/>
      <c r="D47" s="83"/>
      <c r="E47" s="87"/>
      <c r="F47" s="87"/>
    </row>
    <row r="48" spans="1:6" x14ac:dyDescent="0.2">
      <c r="A48" s="115">
        <f>COUNT($A$7:A47)+1</f>
        <v>9</v>
      </c>
      <c r="B48" s="50" t="s">
        <v>56</v>
      </c>
      <c r="C48" s="212"/>
      <c r="D48" s="72"/>
      <c r="E48" s="73"/>
      <c r="F48" s="73"/>
    </row>
    <row r="49" spans="1:6" ht="25.5" x14ac:dyDescent="0.2">
      <c r="A49" s="111"/>
      <c r="B49" s="91" t="s">
        <v>15</v>
      </c>
      <c r="C49" s="212"/>
      <c r="D49" s="72"/>
      <c r="E49" s="73"/>
      <c r="F49" s="73"/>
    </row>
    <row r="50" spans="1:6" x14ac:dyDescent="0.2">
      <c r="A50" s="111"/>
      <c r="B50" s="96" t="s">
        <v>75</v>
      </c>
      <c r="C50" s="212">
        <v>5</v>
      </c>
      <c r="D50" s="72" t="s">
        <v>1</v>
      </c>
      <c r="E50" s="30"/>
      <c r="F50" s="94">
        <f>C50*E50</f>
        <v>0</v>
      </c>
    </row>
    <row r="51" spans="1:6" x14ac:dyDescent="0.2">
      <c r="A51" s="113"/>
      <c r="B51" s="97"/>
      <c r="C51" s="213"/>
      <c r="D51" s="92"/>
      <c r="E51" s="95"/>
      <c r="F51" s="95"/>
    </row>
    <row r="52" spans="1:6" x14ac:dyDescent="0.2">
      <c r="A52" s="114"/>
      <c r="B52" s="81"/>
      <c r="C52" s="214"/>
      <c r="D52" s="83"/>
      <c r="E52" s="84"/>
      <c r="F52" s="84"/>
    </row>
    <row r="53" spans="1:6" x14ac:dyDescent="0.2">
      <c r="A53" s="115">
        <f>COUNT($A$7:A50)+1</f>
        <v>10</v>
      </c>
      <c r="B53" s="50" t="s">
        <v>50</v>
      </c>
      <c r="C53" s="212"/>
      <c r="D53" s="72"/>
      <c r="E53" s="73"/>
      <c r="F53" s="73"/>
    </row>
    <row r="54" spans="1:6" ht="102" x14ac:dyDescent="0.2">
      <c r="A54" s="111"/>
      <c r="B54" s="91" t="s">
        <v>96</v>
      </c>
      <c r="C54" s="212"/>
      <c r="D54" s="72"/>
      <c r="E54" s="73"/>
      <c r="F54" s="73"/>
    </row>
    <row r="55" spans="1:6" x14ac:dyDescent="0.2">
      <c r="A55" s="111"/>
      <c r="B55" s="96"/>
      <c r="C55" s="212">
        <v>4</v>
      </c>
      <c r="D55" s="72" t="s">
        <v>1</v>
      </c>
      <c r="E55" s="30"/>
      <c r="F55" s="94">
        <f>C55*E55</f>
        <v>0</v>
      </c>
    </row>
    <row r="56" spans="1:6" x14ac:dyDescent="0.2">
      <c r="A56" s="113"/>
      <c r="B56" s="97"/>
      <c r="C56" s="213"/>
      <c r="D56" s="92"/>
      <c r="E56" s="95"/>
      <c r="F56" s="95"/>
    </row>
    <row r="57" spans="1:6" x14ac:dyDescent="0.2">
      <c r="A57" s="114"/>
      <c r="B57" s="81"/>
      <c r="C57" s="214"/>
      <c r="D57" s="83"/>
      <c r="E57" s="87"/>
      <c r="F57" s="87"/>
    </row>
    <row r="58" spans="1:6" x14ac:dyDescent="0.2">
      <c r="A58" s="115">
        <f>COUNT($A$7:A56)+1</f>
        <v>11</v>
      </c>
      <c r="B58" s="50" t="s">
        <v>16</v>
      </c>
      <c r="C58" s="212"/>
      <c r="D58" s="98"/>
      <c r="E58" s="94"/>
      <c r="F58" s="117"/>
    </row>
    <row r="59" spans="1:6" ht="25.5" x14ac:dyDescent="0.2">
      <c r="A59" s="111"/>
      <c r="B59" s="70" t="s">
        <v>62</v>
      </c>
      <c r="C59" s="212"/>
      <c r="D59" s="72"/>
      <c r="E59" s="73"/>
      <c r="F59" s="73"/>
    </row>
    <row r="60" spans="1:6" ht="14.25" x14ac:dyDescent="0.2">
      <c r="A60" s="111"/>
      <c r="B60" s="74" t="s">
        <v>169</v>
      </c>
      <c r="C60" s="212">
        <v>24</v>
      </c>
      <c r="D60" s="76" t="s">
        <v>22</v>
      </c>
      <c r="E60" s="30"/>
      <c r="F60" s="94">
        <f>C60*E60</f>
        <v>0</v>
      </c>
    </row>
    <row r="61" spans="1:6" x14ac:dyDescent="0.2">
      <c r="A61" s="113"/>
      <c r="B61" s="77"/>
      <c r="C61" s="213"/>
      <c r="D61" s="79"/>
      <c r="E61" s="95"/>
      <c r="F61" s="95"/>
    </row>
    <row r="62" spans="1:6" x14ac:dyDescent="0.2">
      <c r="A62" s="115">
        <f>COUNT($A$7:A61)+1</f>
        <v>12</v>
      </c>
      <c r="B62" s="50" t="s">
        <v>18</v>
      </c>
      <c r="C62" s="211"/>
      <c r="D62" s="72"/>
      <c r="E62" s="73"/>
      <c r="F62" s="94"/>
    </row>
    <row r="63" spans="1:6" ht="25.5" x14ac:dyDescent="0.2">
      <c r="A63" s="111"/>
      <c r="B63" s="91" t="s">
        <v>63</v>
      </c>
      <c r="C63" s="211"/>
      <c r="D63" s="72"/>
      <c r="E63" s="73"/>
      <c r="F63" s="94"/>
    </row>
    <row r="64" spans="1:6" ht="14.25" x14ac:dyDescent="0.2">
      <c r="A64" s="111"/>
      <c r="B64" s="96"/>
      <c r="C64" s="211">
        <v>258</v>
      </c>
      <c r="D64" s="76" t="s">
        <v>22</v>
      </c>
      <c r="E64" s="30"/>
      <c r="F64" s="94">
        <f>C64*E64</f>
        <v>0</v>
      </c>
    </row>
    <row r="65" spans="1:6" x14ac:dyDescent="0.2">
      <c r="A65" s="113"/>
      <c r="B65" s="97"/>
      <c r="C65" s="221"/>
      <c r="D65" s="92"/>
      <c r="E65" s="106"/>
      <c r="F65" s="95"/>
    </row>
    <row r="66" spans="1:6" x14ac:dyDescent="0.2">
      <c r="A66" s="115">
        <f>COUNT($A$7:A65)+1</f>
        <v>13</v>
      </c>
      <c r="B66" s="50" t="s">
        <v>19</v>
      </c>
      <c r="C66" s="211"/>
      <c r="D66" s="72"/>
      <c r="E66" s="73"/>
      <c r="F66" s="94"/>
    </row>
    <row r="67" spans="1:6" ht="38.25" x14ac:dyDescent="0.2">
      <c r="A67" s="111"/>
      <c r="B67" s="91" t="s">
        <v>64</v>
      </c>
      <c r="C67" s="211"/>
      <c r="D67" s="72"/>
      <c r="E67" s="73"/>
      <c r="F67" s="73"/>
    </row>
    <row r="68" spans="1:6" x14ac:dyDescent="0.2">
      <c r="A68" s="111"/>
      <c r="B68" s="96"/>
      <c r="C68" s="211"/>
      <c r="D68" s="107">
        <v>0.02</v>
      </c>
      <c r="E68" s="94"/>
      <c r="F68" s="94">
        <f>D68*(SUM(F10:F64))</f>
        <v>0</v>
      </c>
    </row>
    <row r="69" spans="1:6" x14ac:dyDescent="0.2">
      <c r="A69" s="113"/>
      <c r="B69" s="97"/>
      <c r="C69" s="221"/>
      <c r="D69" s="92"/>
      <c r="E69" s="95"/>
      <c r="F69" s="95"/>
    </row>
    <row r="70" spans="1:6" x14ac:dyDescent="0.2">
      <c r="A70" s="114"/>
      <c r="B70" s="81"/>
      <c r="C70" s="218"/>
      <c r="D70" s="83"/>
      <c r="E70" s="87"/>
      <c r="F70" s="87"/>
    </row>
    <row r="71" spans="1:6" x14ac:dyDescent="0.2">
      <c r="A71" s="115">
        <f>COUNT($A$7:A69)+1</f>
        <v>14</v>
      </c>
      <c r="B71" s="50" t="s">
        <v>65</v>
      </c>
      <c r="C71" s="211"/>
      <c r="D71" s="72"/>
      <c r="E71" s="94"/>
      <c r="F71" s="94"/>
    </row>
    <row r="72" spans="1:6" ht="38.25" x14ac:dyDescent="0.2">
      <c r="A72" s="111"/>
      <c r="B72" s="109" t="s">
        <v>12</v>
      </c>
      <c r="C72" s="211"/>
      <c r="D72" s="72"/>
      <c r="E72" s="73"/>
      <c r="F72" s="94"/>
    </row>
    <row r="73" spans="1:6" x14ac:dyDescent="0.2">
      <c r="A73" s="120"/>
      <c r="B73" s="96"/>
      <c r="C73" s="211"/>
      <c r="D73" s="107">
        <v>0.1</v>
      </c>
      <c r="E73" s="73"/>
      <c r="F73" s="94">
        <f>D73*(SUM(F10:F64))</f>
        <v>0</v>
      </c>
    </row>
    <row r="74" spans="1:6" x14ac:dyDescent="0.2">
      <c r="A74" s="121"/>
      <c r="B74" s="97"/>
      <c r="C74" s="221"/>
      <c r="D74" s="92"/>
      <c r="E74" s="95"/>
      <c r="F74" s="95"/>
    </row>
    <row r="75" spans="1:6" x14ac:dyDescent="0.2">
      <c r="A75" s="64"/>
      <c r="B75" s="51" t="s">
        <v>2</v>
      </c>
      <c r="C75" s="277"/>
      <c r="D75" s="53"/>
      <c r="E75" s="54" t="s">
        <v>26</v>
      </c>
      <c r="F75" s="55">
        <f>SUM(F10:F74)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6" max="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opLeftCell="A49" zoomScaleNormal="100" zoomScaleSheetLayoutView="100" workbookViewId="0">
      <selection activeCell="E9" sqref="E9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222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204"/>
      <c r="D1" s="32"/>
      <c r="E1" s="12"/>
      <c r="F1" s="12"/>
    </row>
    <row r="2" spans="1:6" x14ac:dyDescent="0.2">
      <c r="A2" s="31" t="s">
        <v>35</v>
      </c>
      <c r="B2" s="9" t="s">
        <v>14</v>
      </c>
      <c r="C2" s="204"/>
      <c r="D2" s="32"/>
      <c r="E2" s="12"/>
      <c r="F2" s="12"/>
    </row>
    <row r="3" spans="1:6" x14ac:dyDescent="0.2">
      <c r="A3" s="31" t="s">
        <v>31</v>
      </c>
      <c r="B3" s="9" t="s">
        <v>247</v>
      </c>
      <c r="C3" s="204"/>
      <c r="D3" s="32"/>
      <c r="E3" s="12"/>
      <c r="F3" s="12"/>
    </row>
    <row r="4" spans="1:6" x14ac:dyDescent="0.2">
      <c r="A4" s="62"/>
      <c r="B4" s="9" t="s">
        <v>248</v>
      </c>
      <c r="C4" s="204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276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286"/>
      <c r="D7" s="48"/>
      <c r="E7" s="49"/>
      <c r="F7" s="49"/>
    </row>
    <row r="8" spans="1:6" ht="25.5" x14ac:dyDescent="0.2">
      <c r="A8" s="111"/>
      <c r="B8" s="70" t="s">
        <v>54</v>
      </c>
      <c r="C8" s="211"/>
      <c r="D8" s="72"/>
      <c r="E8" s="73"/>
      <c r="F8" s="73"/>
    </row>
    <row r="9" spans="1:6" ht="14.25" x14ac:dyDescent="0.2">
      <c r="A9" s="111"/>
      <c r="B9" s="74" t="s">
        <v>68</v>
      </c>
      <c r="C9" s="212">
        <v>287</v>
      </c>
      <c r="D9" s="76" t="s">
        <v>22</v>
      </c>
      <c r="E9" s="30"/>
      <c r="F9" s="94">
        <f>C9*E9</f>
        <v>0</v>
      </c>
    </row>
    <row r="10" spans="1:6" x14ac:dyDescent="0.2">
      <c r="A10" s="114"/>
      <c r="B10" s="85"/>
      <c r="C10" s="214"/>
      <c r="D10" s="86"/>
      <c r="E10" s="87"/>
      <c r="F10" s="87"/>
    </row>
    <row r="11" spans="1:6" ht="14.25" x14ac:dyDescent="0.2">
      <c r="A11" s="115">
        <f>COUNT($A$7:A10)+1</f>
        <v>2</v>
      </c>
      <c r="B11" s="50" t="s">
        <v>160</v>
      </c>
      <c r="C11" s="212"/>
      <c r="D11" s="72"/>
      <c r="E11" s="73"/>
      <c r="F11" s="73"/>
    </row>
    <row r="12" spans="1:6" ht="14.25" x14ac:dyDescent="0.2">
      <c r="A12" s="111"/>
      <c r="B12" s="91" t="s">
        <v>161</v>
      </c>
      <c r="C12" s="212"/>
      <c r="D12" s="72"/>
      <c r="E12" s="73"/>
      <c r="F12" s="73"/>
    </row>
    <row r="13" spans="1:6" x14ac:dyDescent="0.2">
      <c r="A13" s="111"/>
      <c r="B13" s="74" t="s">
        <v>42</v>
      </c>
      <c r="C13" s="212">
        <v>6</v>
      </c>
      <c r="D13" s="72" t="s">
        <v>1</v>
      </c>
      <c r="E13" s="30"/>
      <c r="F13" s="94">
        <f t="shared" ref="F13" si="0">C13*E13</f>
        <v>0</v>
      </c>
    </row>
    <row r="14" spans="1:6" x14ac:dyDescent="0.2">
      <c r="A14" s="113"/>
      <c r="B14" s="77"/>
      <c r="C14" s="213"/>
      <c r="D14" s="92"/>
      <c r="E14" s="95"/>
      <c r="F14" s="95"/>
    </row>
    <row r="15" spans="1:6" x14ac:dyDescent="0.2">
      <c r="A15" s="116"/>
      <c r="B15" s="93"/>
      <c r="C15" s="214"/>
      <c r="D15" s="83"/>
      <c r="E15" s="84"/>
      <c r="F15" s="84"/>
    </row>
    <row r="16" spans="1:6" x14ac:dyDescent="0.2">
      <c r="A16" s="115">
        <f>COUNT($A$7:A15)+1</f>
        <v>3</v>
      </c>
      <c r="B16" s="50" t="s">
        <v>44</v>
      </c>
      <c r="C16" s="212"/>
      <c r="D16" s="72"/>
      <c r="E16" s="73"/>
      <c r="F16" s="73"/>
    </row>
    <row r="17" spans="1:6" x14ac:dyDescent="0.2">
      <c r="A17" s="111"/>
      <c r="B17" s="91" t="s">
        <v>45</v>
      </c>
      <c r="C17" s="212"/>
      <c r="D17" s="72"/>
      <c r="E17" s="73"/>
      <c r="F17" s="73"/>
    </row>
    <row r="18" spans="1:6" x14ac:dyDescent="0.2">
      <c r="A18" s="111"/>
      <c r="B18" s="74" t="s">
        <v>74</v>
      </c>
      <c r="C18" s="212">
        <v>5</v>
      </c>
      <c r="D18" s="72" t="s">
        <v>1</v>
      </c>
      <c r="E18" s="30"/>
      <c r="F18" s="94">
        <f t="shared" ref="F18" si="1">C18*E18</f>
        <v>0</v>
      </c>
    </row>
    <row r="19" spans="1:6" x14ac:dyDescent="0.2">
      <c r="A19" s="113"/>
      <c r="B19" s="77"/>
      <c r="C19" s="213"/>
      <c r="D19" s="92"/>
      <c r="E19" s="95"/>
      <c r="F19" s="95"/>
    </row>
    <row r="20" spans="1:6" x14ac:dyDescent="0.2">
      <c r="A20" s="114"/>
      <c r="B20" s="81"/>
      <c r="C20" s="214"/>
      <c r="D20" s="83"/>
      <c r="E20" s="84"/>
      <c r="F20" s="84"/>
    </row>
    <row r="21" spans="1:6" x14ac:dyDescent="0.2">
      <c r="A21" s="115">
        <f>COUNT($A$7:A20)+1</f>
        <v>4</v>
      </c>
      <c r="B21" s="50" t="s">
        <v>235</v>
      </c>
      <c r="C21" s="212"/>
      <c r="D21" s="72"/>
      <c r="E21" s="73"/>
      <c r="F21" s="73"/>
    </row>
    <row r="22" spans="1:6" x14ac:dyDescent="0.2">
      <c r="A22" s="111"/>
      <c r="B22" s="91" t="s">
        <v>236</v>
      </c>
      <c r="C22" s="212"/>
      <c r="D22" s="72"/>
      <c r="E22" s="73"/>
      <c r="F22" s="73"/>
    </row>
    <row r="23" spans="1:6" x14ac:dyDescent="0.2">
      <c r="A23" s="115"/>
      <c r="B23" s="74" t="s">
        <v>249</v>
      </c>
      <c r="C23" s="212">
        <v>1</v>
      </c>
      <c r="D23" s="72" t="s">
        <v>1</v>
      </c>
      <c r="E23" s="30"/>
      <c r="F23" s="94">
        <f t="shared" ref="F23" si="2">C23*E23</f>
        <v>0</v>
      </c>
    </row>
    <row r="24" spans="1:6" x14ac:dyDescent="0.2">
      <c r="A24" s="113"/>
      <c r="B24" s="77"/>
      <c r="C24" s="213"/>
      <c r="D24" s="92"/>
      <c r="E24" s="95"/>
      <c r="F24" s="95"/>
    </row>
    <row r="25" spans="1:6" x14ac:dyDescent="0.2">
      <c r="A25" s="114"/>
      <c r="B25" s="81"/>
      <c r="C25" s="214"/>
      <c r="D25" s="83"/>
      <c r="E25" s="84"/>
      <c r="F25" s="84"/>
    </row>
    <row r="26" spans="1:6" x14ac:dyDescent="0.2">
      <c r="A26" s="115">
        <f>COUNT($A$7:A23)+1</f>
        <v>5</v>
      </c>
      <c r="B26" s="50" t="s">
        <v>47</v>
      </c>
      <c r="C26" s="212"/>
      <c r="D26" s="72"/>
      <c r="E26" s="73"/>
      <c r="F26" s="73"/>
    </row>
    <row r="27" spans="1:6" x14ac:dyDescent="0.2">
      <c r="A27" s="111"/>
      <c r="B27" s="91" t="s">
        <v>48</v>
      </c>
      <c r="C27" s="212"/>
      <c r="D27" s="72"/>
      <c r="E27" s="73"/>
      <c r="F27" s="73"/>
    </row>
    <row r="28" spans="1:6" x14ac:dyDescent="0.2">
      <c r="A28" s="111"/>
      <c r="B28" s="74" t="s">
        <v>76</v>
      </c>
      <c r="C28" s="212">
        <v>1</v>
      </c>
      <c r="D28" s="72" t="s">
        <v>1</v>
      </c>
      <c r="E28" s="30"/>
      <c r="F28" s="94">
        <f>C28*E28</f>
        <v>0</v>
      </c>
    </row>
    <row r="29" spans="1:6" x14ac:dyDescent="0.2">
      <c r="A29" s="113"/>
      <c r="B29" s="77"/>
      <c r="C29" s="213"/>
      <c r="D29" s="92"/>
      <c r="E29" s="95"/>
      <c r="F29" s="95"/>
    </row>
    <row r="30" spans="1:6" x14ac:dyDescent="0.2">
      <c r="A30" s="114"/>
      <c r="B30" s="81"/>
      <c r="C30" s="214"/>
      <c r="D30" s="83"/>
      <c r="E30" s="84"/>
      <c r="F30" s="84"/>
    </row>
    <row r="31" spans="1:6" x14ac:dyDescent="0.2">
      <c r="A31" s="115">
        <f>COUNT($A$7:A30)+1</f>
        <v>6</v>
      </c>
      <c r="B31" s="50" t="s">
        <v>46</v>
      </c>
      <c r="C31" s="212"/>
      <c r="D31" s="72"/>
      <c r="E31" s="73"/>
      <c r="F31" s="73"/>
    </row>
    <row r="32" spans="1:6" ht="25.5" x14ac:dyDescent="0.2">
      <c r="A32" s="111"/>
      <c r="B32" s="91" t="s">
        <v>55</v>
      </c>
      <c r="C32" s="212"/>
      <c r="D32" s="72"/>
      <c r="E32" s="73"/>
      <c r="F32" s="73"/>
    </row>
    <row r="33" spans="1:6" x14ac:dyDescent="0.2">
      <c r="A33" s="111"/>
      <c r="B33" s="74" t="s">
        <v>76</v>
      </c>
      <c r="C33" s="212">
        <v>54</v>
      </c>
      <c r="D33" s="72" t="s">
        <v>1</v>
      </c>
      <c r="E33" s="30"/>
      <c r="F33" s="94">
        <f t="shared" ref="F33:F34" si="3">C33*E33</f>
        <v>0</v>
      </c>
    </row>
    <row r="34" spans="1:6" x14ac:dyDescent="0.2">
      <c r="A34" s="111"/>
      <c r="B34" s="74" t="s">
        <v>165</v>
      </c>
      <c r="C34" s="212">
        <v>2</v>
      </c>
      <c r="D34" s="72" t="s">
        <v>1</v>
      </c>
      <c r="E34" s="30"/>
      <c r="F34" s="94">
        <f t="shared" si="3"/>
        <v>0</v>
      </c>
    </row>
    <row r="35" spans="1:6" x14ac:dyDescent="0.2">
      <c r="A35" s="113"/>
      <c r="B35" s="77"/>
      <c r="C35" s="213"/>
      <c r="D35" s="92"/>
      <c r="E35" s="95"/>
      <c r="F35" s="95"/>
    </row>
    <row r="36" spans="1:6" x14ac:dyDescent="0.2">
      <c r="A36" s="114"/>
      <c r="B36" s="85"/>
      <c r="C36" s="214"/>
      <c r="D36" s="83"/>
      <c r="E36" s="87"/>
      <c r="F36" s="87"/>
    </row>
    <row r="37" spans="1:6" x14ac:dyDescent="0.2">
      <c r="A37" s="115">
        <f>COUNT($A$7:A36)+1</f>
        <v>7</v>
      </c>
      <c r="B37" s="50" t="s">
        <v>39</v>
      </c>
      <c r="C37" s="212"/>
      <c r="D37" s="72"/>
      <c r="E37" s="73"/>
      <c r="F37" s="73"/>
    </row>
    <row r="38" spans="1:6" ht="38.25" x14ac:dyDescent="0.2">
      <c r="A38" s="111"/>
      <c r="B38" s="91" t="s">
        <v>40</v>
      </c>
      <c r="C38" s="212"/>
      <c r="D38" s="72"/>
      <c r="E38" s="73"/>
      <c r="F38" s="73"/>
    </row>
    <row r="39" spans="1:6" x14ac:dyDescent="0.2">
      <c r="A39" s="111"/>
      <c r="B39" s="74" t="s">
        <v>42</v>
      </c>
      <c r="C39" s="212">
        <v>1</v>
      </c>
      <c r="D39" s="72" t="s">
        <v>1</v>
      </c>
      <c r="E39" s="30"/>
      <c r="F39" s="94">
        <f>C39*E39</f>
        <v>0</v>
      </c>
    </row>
    <row r="40" spans="1:6" x14ac:dyDescent="0.2">
      <c r="A40" s="113"/>
      <c r="B40" s="77"/>
      <c r="C40" s="213"/>
      <c r="D40" s="92"/>
      <c r="E40" s="95"/>
      <c r="F40" s="95"/>
    </row>
    <row r="41" spans="1:6" x14ac:dyDescent="0.2">
      <c r="A41" s="114"/>
      <c r="B41" s="85"/>
      <c r="C41" s="214"/>
      <c r="D41" s="83"/>
      <c r="E41" s="87"/>
      <c r="F41" s="87"/>
    </row>
    <row r="42" spans="1:6" x14ac:dyDescent="0.2">
      <c r="A42" s="115">
        <f>COUNT($A$7:A41)+1</f>
        <v>8</v>
      </c>
      <c r="B42" s="50" t="s">
        <v>56</v>
      </c>
      <c r="C42" s="212"/>
      <c r="D42" s="72"/>
      <c r="E42" s="73"/>
      <c r="F42" s="73"/>
    </row>
    <row r="43" spans="1:6" ht="25.5" x14ac:dyDescent="0.2">
      <c r="A43" s="111"/>
      <c r="B43" s="91" t="s">
        <v>15</v>
      </c>
      <c r="C43" s="212"/>
      <c r="D43" s="72"/>
      <c r="E43" s="73"/>
      <c r="F43" s="73"/>
    </row>
    <row r="44" spans="1:6" x14ac:dyDescent="0.2">
      <c r="A44" s="111"/>
      <c r="B44" s="96" t="s">
        <v>75</v>
      </c>
      <c r="C44" s="212">
        <v>6</v>
      </c>
      <c r="D44" s="72" t="s">
        <v>1</v>
      </c>
      <c r="E44" s="30"/>
      <c r="F44" s="94">
        <f>C44*E44</f>
        <v>0</v>
      </c>
    </row>
    <row r="45" spans="1:6" x14ac:dyDescent="0.2">
      <c r="A45" s="113"/>
      <c r="B45" s="97"/>
      <c r="C45" s="213"/>
      <c r="D45" s="92"/>
      <c r="E45" s="95"/>
      <c r="F45" s="95"/>
    </row>
    <row r="46" spans="1:6" x14ac:dyDescent="0.2">
      <c r="A46" s="114"/>
      <c r="B46" s="81"/>
      <c r="C46" s="214"/>
      <c r="D46" s="83"/>
      <c r="E46" s="84"/>
      <c r="F46" s="84"/>
    </row>
    <row r="47" spans="1:6" x14ac:dyDescent="0.2">
      <c r="A47" s="115">
        <f>COUNT($A$7:A44)+1</f>
        <v>9</v>
      </c>
      <c r="B47" s="50" t="s">
        <v>50</v>
      </c>
      <c r="C47" s="212"/>
      <c r="D47" s="72"/>
      <c r="E47" s="73"/>
      <c r="F47" s="73"/>
    </row>
    <row r="48" spans="1:6" ht="102" x14ac:dyDescent="0.2">
      <c r="A48" s="111"/>
      <c r="B48" s="91" t="s">
        <v>96</v>
      </c>
      <c r="C48" s="212"/>
      <c r="D48" s="72"/>
      <c r="E48" s="73"/>
      <c r="F48" s="73"/>
    </row>
    <row r="49" spans="1:6" x14ac:dyDescent="0.2">
      <c r="A49" s="111"/>
      <c r="B49" s="96"/>
      <c r="C49" s="212">
        <v>5</v>
      </c>
      <c r="D49" s="72" t="s">
        <v>1</v>
      </c>
      <c r="E49" s="30"/>
      <c r="F49" s="94">
        <f>C49*E49</f>
        <v>0</v>
      </c>
    </row>
    <row r="50" spans="1:6" x14ac:dyDescent="0.2">
      <c r="A50" s="113"/>
      <c r="B50" s="97"/>
      <c r="C50" s="213"/>
      <c r="D50" s="92"/>
      <c r="E50" s="95"/>
      <c r="F50" s="95"/>
    </row>
    <row r="51" spans="1:6" x14ac:dyDescent="0.2">
      <c r="A51" s="114"/>
      <c r="B51" s="81"/>
      <c r="C51" s="214"/>
      <c r="D51" s="83"/>
      <c r="E51" s="87"/>
      <c r="F51" s="87"/>
    </row>
    <row r="52" spans="1:6" x14ac:dyDescent="0.2">
      <c r="A52" s="115">
        <f>COUNT($A$7:A50)+1</f>
        <v>10</v>
      </c>
      <c r="B52" s="50" t="s">
        <v>16</v>
      </c>
      <c r="C52" s="212"/>
      <c r="D52" s="98"/>
      <c r="E52" s="94"/>
      <c r="F52" s="117"/>
    </row>
    <row r="53" spans="1:6" ht="25.5" x14ac:dyDescent="0.2">
      <c r="A53" s="111"/>
      <c r="B53" s="70" t="s">
        <v>62</v>
      </c>
      <c r="C53" s="212"/>
      <c r="D53" s="72"/>
      <c r="E53" s="73"/>
      <c r="F53" s="73"/>
    </row>
    <row r="54" spans="1:6" ht="14.25" x14ac:dyDescent="0.2">
      <c r="A54" s="111"/>
      <c r="B54" s="74" t="s">
        <v>162</v>
      </c>
      <c r="C54" s="212">
        <v>24</v>
      </c>
      <c r="D54" s="76" t="s">
        <v>22</v>
      </c>
      <c r="E54" s="30"/>
      <c r="F54" s="94">
        <f>C54*E54</f>
        <v>0</v>
      </c>
    </row>
    <row r="55" spans="1:6" x14ac:dyDescent="0.2">
      <c r="A55" s="113"/>
      <c r="B55" s="77"/>
      <c r="C55" s="213"/>
      <c r="D55" s="79"/>
      <c r="E55" s="95"/>
      <c r="F55" s="95"/>
    </row>
    <row r="56" spans="1:6" x14ac:dyDescent="0.2">
      <c r="A56" s="115">
        <f>COUNT($A$7:A55)+1</f>
        <v>11</v>
      </c>
      <c r="B56" s="50" t="s">
        <v>18</v>
      </c>
      <c r="C56" s="211"/>
      <c r="D56" s="72"/>
      <c r="E56" s="73"/>
      <c r="F56" s="94"/>
    </row>
    <row r="57" spans="1:6" ht="25.5" x14ac:dyDescent="0.2">
      <c r="A57" s="111"/>
      <c r="B57" s="91" t="s">
        <v>63</v>
      </c>
      <c r="C57" s="211"/>
      <c r="D57" s="72"/>
      <c r="E57" s="73"/>
      <c r="F57" s="94"/>
    </row>
    <row r="58" spans="1:6" ht="14.25" x14ac:dyDescent="0.2">
      <c r="A58" s="111"/>
      <c r="B58" s="96"/>
      <c r="C58" s="211">
        <v>287</v>
      </c>
      <c r="D58" s="76" t="s">
        <v>22</v>
      </c>
      <c r="E58" s="30"/>
      <c r="F58" s="94">
        <f>C58*E58</f>
        <v>0</v>
      </c>
    </row>
    <row r="59" spans="1:6" x14ac:dyDescent="0.2">
      <c r="A59" s="113"/>
      <c r="B59" s="97"/>
      <c r="C59" s="221"/>
      <c r="D59" s="92"/>
      <c r="E59" s="106"/>
      <c r="F59" s="95"/>
    </row>
    <row r="60" spans="1:6" x14ac:dyDescent="0.2">
      <c r="A60" s="115">
        <f>COUNT($A$7:A59)+1</f>
        <v>12</v>
      </c>
      <c r="B60" s="50" t="s">
        <v>19</v>
      </c>
      <c r="C60" s="211"/>
      <c r="D60" s="72"/>
      <c r="E60" s="73"/>
      <c r="F60" s="94"/>
    </row>
    <row r="61" spans="1:6" ht="38.25" x14ac:dyDescent="0.2">
      <c r="A61" s="111"/>
      <c r="B61" s="91" t="s">
        <v>64</v>
      </c>
      <c r="C61" s="211"/>
      <c r="D61" s="72"/>
      <c r="E61" s="73"/>
      <c r="F61" s="73"/>
    </row>
    <row r="62" spans="1:6" x14ac:dyDescent="0.2">
      <c r="A62" s="111"/>
      <c r="B62" s="96"/>
      <c r="C62" s="211"/>
      <c r="D62" s="107">
        <v>0.02</v>
      </c>
      <c r="E62" s="94"/>
      <c r="F62" s="94">
        <f>D62*(SUM(F9:F58))</f>
        <v>0</v>
      </c>
    </row>
    <row r="63" spans="1:6" x14ac:dyDescent="0.2">
      <c r="A63" s="113"/>
      <c r="B63" s="97"/>
      <c r="C63" s="221"/>
      <c r="D63" s="92"/>
      <c r="E63" s="95"/>
      <c r="F63" s="95"/>
    </row>
    <row r="64" spans="1:6" x14ac:dyDescent="0.2">
      <c r="A64" s="114"/>
      <c r="B64" s="81"/>
      <c r="C64" s="218"/>
      <c r="D64" s="83"/>
      <c r="E64" s="87"/>
      <c r="F64" s="87"/>
    </row>
    <row r="65" spans="1:6" x14ac:dyDescent="0.2">
      <c r="A65" s="115">
        <f>COUNT($A$7:A63)+1</f>
        <v>13</v>
      </c>
      <c r="B65" s="50" t="s">
        <v>65</v>
      </c>
      <c r="C65" s="211"/>
      <c r="D65" s="72"/>
      <c r="E65" s="94"/>
      <c r="F65" s="94"/>
    </row>
    <row r="66" spans="1:6" ht="38.25" x14ac:dyDescent="0.2">
      <c r="A66" s="111"/>
      <c r="B66" s="109" t="s">
        <v>12</v>
      </c>
      <c r="C66" s="211"/>
      <c r="D66" s="72"/>
      <c r="E66" s="73"/>
      <c r="F66" s="94"/>
    </row>
    <row r="67" spans="1:6" x14ac:dyDescent="0.2">
      <c r="A67" s="120"/>
      <c r="B67" s="96"/>
      <c r="C67" s="211"/>
      <c r="D67" s="107">
        <v>0.1</v>
      </c>
      <c r="E67" s="73"/>
      <c r="F67" s="94">
        <f>D67*(SUM(F9:F58))</f>
        <v>0</v>
      </c>
    </row>
    <row r="68" spans="1:6" x14ac:dyDescent="0.2">
      <c r="A68" s="121"/>
      <c r="B68" s="97"/>
      <c r="C68" s="221"/>
      <c r="D68" s="92"/>
      <c r="E68" s="95"/>
      <c r="F68" s="95"/>
    </row>
    <row r="69" spans="1:6" x14ac:dyDescent="0.2">
      <c r="A69" s="64"/>
      <c r="B69" s="51" t="s">
        <v>2</v>
      </c>
      <c r="C69" s="277"/>
      <c r="D69" s="53"/>
      <c r="E69" s="54" t="s">
        <v>26</v>
      </c>
      <c r="F69" s="55">
        <f>SUM(F9:F68)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5" max="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49" zoomScaleNormal="100" zoomScaleSheetLayoutView="100" workbookViewId="0">
      <selection activeCell="E28" sqref="E28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222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204"/>
      <c r="D1" s="32"/>
      <c r="E1" s="12"/>
      <c r="F1" s="12"/>
    </row>
    <row r="2" spans="1:6" x14ac:dyDescent="0.2">
      <c r="A2" s="31" t="s">
        <v>35</v>
      </c>
      <c r="B2" s="9" t="s">
        <v>14</v>
      </c>
      <c r="C2" s="204"/>
      <c r="D2" s="32"/>
      <c r="E2" s="12"/>
      <c r="F2" s="12"/>
    </row>
    <row r="3" spans="1:6" x14ac:dyDescent="0.2">
      <c r="A3" s="31" t="s">
        <v>32</v>
      </c>
      <c r="B3" s="9" t="s">
        <v>250</v>
      </c>
      <c r="C3" s="204"/>
      <c r="D3" s="32"/>
      <c r="E3" s="12"/>
      <c r="F3" s="12"/>
    </row>
    <row r="4" spans="1:6" x14ac:dyDescent="0.2">
      <c r="A4" s="62"/>
      <c r="B4" s="9" t="s">
        <v>251</v>
      </c>
      <c r="C4" s="204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276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286"/>
      <c r="D7" s="48"/>
      <c r="E7" s="49"/>
      <c r="F7" s="49"/>
    </row>
    <row r="8" spans="1:6" ht="25.5" x14ac:dyDescent="0.2">
      <c r="A8" s="111"/>
      <c r="B8" s="70" t="s">
        <v>54</v>
      </c>
      <c r="C8" s="211"/>
      <c r="D8" s="72"/>
      <c r="E8" s="73"/>
      <c r="F8" s="73"/>
    </row>
    <row r="9" spans="1:6" ht="14.25" x14ac:dyDescent="0.2">
      <c r="A9" s="111"/>
      <c r="B9" s="74" t="s">
        <v>68</v>
      </c>
      <c r="C9" s="212">
        <v>326</v>
      </c>
      <c r="D9" s="76" t="s">
        <v>22</v>
      </c>
      <c r="E9" s="30"/>
      <c r="F9" s="94">
        <f>C9*E9</f>
        <v>0</v>
      </c>
    </row>
    <row r="10" spans="1:6" x14ac:dyDescent="0.2">
      <c r="A10" s="114"/>
      <c r="B10" s="85"/>
      <c r="C10" s="214"/>
      <c r="D10" s="86"/>
      <c r="E10" s="87"/>
      <c r="F10" s="87"/>
    </row>
    <row r="11" spans="1:6" ht="14.25" x14ac:dyDescent="0.2">
      <c r="A11" s="115">
        <f>COUNT($A$7:A10)+1</f>
        <v>2</v>
      </c>
      <c r="B11" s="50" t="s">
        <v>160</v>
      </c>
      <c r="C11" s="212"/>
      <c r="D11" s="72"/>
      <c r="E11" s="73"/>
      <c r="F11" s="73"/>
    </row>
    <row r="12" spans="1:6" ht="14.25" x14ac:dyDescent="0.2">
      <c r="A12" s="111"/>
      <c r="B12" s="91" t="s">
        <v>161</v>
      </c>
      <c r="C12" s="212"/>
      <c r="D12" s="72"/>
      <c r="E12" s="73"/>
      <c r="F12" s="73"/>
    </row>
    <row r="13" spans="1:6" x14ac:dyDescent="0.2">
      <c r="A13" s="111"/>
      <c r="B13" s="74" t="s">
        <v>42</v>
      </c>
      <c r="C13" s="212">
        <v>6</v>
      </c>
      <c r="D13" s="72" t="s">
        <v>1</v>
      </c>
      <c r="E13" s="30"/>
      <c r="F13" s="94">
        <f t="shared" ref="F13" si="0">C13*E13</f>
        <v>0</v>
      </c>
    </row>
    <row r="14" spans="1:6" x14ac:dyDescent="0.2">
      <c r="A14" s="113"/>
      <c r="B14" s="77"/>
      <c r="C14" s="213"/>
      <c r="D14" s="92"/>
      <c r="E14" s="95"/>
      <c r="F14" s="95"/>
    </row>
    <row r="15" spans="1:6" x14ac:dyDescent="0.2">
      <c r="A15" s="116"/>
      <c r="B15" s="93"/>
      <c r="C15" s="214"/>
      <c r="D15" s="83"/>
      <c r="E15" s="84"/>
      <c r="F15" s="84"/>
    </row>
    <row r="16" spans="1:6" x14ac:dyDescent="0.2">
      <c r="A16" s="115">
        <f>COUNT($A$7:A15)+1</f>
        <v>3</v>
      </c>
      <c r="B16" s="50" t="s">
        <v>44</v>
      </c>
      <c r="C16" s="212"/>
      <c r="D16" s="72"/>
      <c r="E16" s="73"/>
      <c r="F16" s="73"/>
    </row>
    <row r="17" spans="1:6" x14ac:dyDescent="0.2">
      <c r="A17" s="111"/>
      <c r="B17" s="91" t="s">
        <v>45</v>
      </c>
      <c r="C17" s="212"/>
      <c r="D17" s="72"/>
      <c r="E17" s="73"/>
      <c r="F17" s="73"/>
    </row>
    <row r="18" spans="1:6" x14ac:dyDescent="0.2">
      <c r="A18" s="111"/>
      <c r="B18" s="74" t="s">
        <v>74</v>
      </c>
      <c r="C18" s="212">
        <v>6</v>
      </c>
      <c r="D18" s="72" t="s">
        <v>1</v>
      </c>
      <c r="E18" s="30"/>
      <c r="F18" s="94">
        <f t="shared" ref="F18" si="1">C18*E18</f>
        <v>0</v>
      </c>
    </row>
    <row r="19" spans="1:6" x14ac:dyDescent="0.2">
      <c r="A19" s="113"/>
      <c r="B19" s="77"/>
      <c r="C19" s="213"/>
      <c r="D19" s="92"/>
      <c r="E19" s="95"/>
      <c r="F19" s="95"/>
    </row>
    <row r="20" spans="1:6" x14ac:dyDescent="0.2">
      <c r="A20" s="114"/>
      <c r="B20" s="81"/>
      <c r="C20" s="214"/>
      <c r="D20" s="83"/>
      <c r="E20" s="84"/>
      <c r="F20" s="84"/>
    </row>
    <row r="21" spans="1:6" x14ac:dyDescent="0.2">
      <c r="A21" s="115">
        <f>COUNT($A$7:A19)+1</f>
        <v>4</v>
      </c>
      <c r="B21" s="50" t="s">
        <v>47</v>
      </c>
      <c r="C21" s="212"/>
      <c r="D21" s="72"/>
      <c r="E21" s="73"/>
      <c r="F21" s="73"/>
    </row>
    <row r="22" spans="1:6" x14ac:dyDescent="0.2">
      <c r="A22" s="111"/>
      <c r="B22" s="91" t="s">
        <v>48</v>
      </c>
      <c r="C22" s="212"/>
      <c r="D22" s="72"/>
      <c r="E22" s="73"/>
      <c r="F22" s="73"/>
    </row>
    <row r="23" spans="1:6" x14ac:dyDescent="0.2">
      <c r="A23" s="111"/>
      <c r="B23" s="74" t="s">
        <v>76</v>
      </c>
      <c r="C23" s="212">
        <v>1</v>
      </c>
      <c r="D23" s="72" t="s">
        <v>1</v>
      </c>
      <c r="E23" s="30"/>
      <c r="F23" s="94">
        <f>C23*E23</f>
        <v>0</v>
      </c>
    </row>
    <row r="24" spans="1:6" x14ac:dyDescent="0.2">
      <c r="A24" s="113"/>
      <c r="B24" s="77"/>
      <c r="C24" s="213"/>
      <c r="D24" s="92"/>
      <c r="E24" s="95"/>
      <c r="F24" s="95"/>
    </row>
    <row r="25" spans="1:6" x14ac:dyDescent="0.2">
      <c r="A25" s="114"/>
      <c r="B25" s="81"/>
      <c r="C25" s="214"/>
      <c r="D25" s="83"/>
      <c r="E25" s="84"/>
      <c r="F25" s="84"/>
    </row>
    <row r="26" spans="1:6" x14ac:dyDescent="0.2">
      <c r="A26" s="115">
        <f>COUNT($A$7:A25)+1</f>
        <v>5</v>
      </c>
      <c r="B26" s="50" t="s">
        <v>46</v>
      </c>
      <c r="C26" s="212"/>
      <c r="D26" s="72"/>
      <c r="E26" s="73"/>
      <c r="F26" s="73"/>
    </row>
    <row r="27" spans="1:6" ht="25.5" x14ac:dyDescent="0.2">
      <c r="A27" s="111"/>
      <c r="B27" s="91" t="s">
        <v>55</v>
      </c>
      <c r="C27" s="212"/>
      <c r="D27" s="72"/>
      <c r="E27" s="73"/>
      <c r="F27" s="73"/>
    </row>
    <row r="28" spans="1:6" x14ac:dyDescent="0.2">
      <c r="A28" s="111"/>
      <c r="B28" s="74" t="s">
        <v>76</v>
      </c>
      <c r="C28" s="212">
        <v>59</v>
      </c>
      <c r="D28" s="72" t="s">
        <v>1</v>
      </c>
      <c r="E28" s="30"/>
      <c r="F28" s="94">
        <f t="shared" ref="F28" si="2">C28*E28</f>
        <v>0</v>
      </c>
    </row>
    <row r="29" spans="1:6" x14ac:dyDescent="0.2">
      <c r="A29" s="113"/>
      <c r="B29" s="77"/>
      <c r="C29" s="213"/>
      <c r="D29" s="92"/>
      <c r="E29" s="95"/>
      <c r="F29" s="95"/>
    </row>
    <row r="30" spans="1:6" x14ac:dyDescent="0.2">
      <c r="A30" s="114"/>
      <c r="B30" s="85"/>
      <c r="C30" s="214"/>
      <c r="D30" s="83"/>
      <c r="E30" s="87"/>
      <c r="F30" s="87"/>
    </row>
    <row r="31" spans="1:6" x14ac:dyDescent="0.2">
      <c r="A31" s="115">
        <f>COUNT($A$7:A30)+1</f>
        <v>6</v>
      </c>
      <c r="B31" s="50" t="s">
        <v>39</v>
      </c>
      <c r="C31" s="212"/>
      <c r="D31" s="72"/>
      <c r="E31" s="73"/>
      <c r="F31" s="73"/>
    </row>
    <row r="32" spans="1:6" ht="38.25" x14ac:dyDescent="0.2">
      <c r="A32" s="111"/>
      <c r="B32" s="91" t="s">
        <v>40</v>
      </c>
      <c r="C32" s="212"/>
      <c r="D32" s="72"/>
      <c r="E32" s="73"/>
      <c r="F32" s="73"/>
    </row>
    <row r="33" spans="1:6" x14ac:dyDescent="0.2">
      <c r="A33" s="111"/>
      <c r="B33" s="74" t="s">
        <v>42</v>
      </c>
      <c r="C33" s="212">
        <v>1</v>
      </c>
      <c r="D33" s="72" t="s">
        <v>1</v>
      </c>
      <c r="E33" s="30"/>
      <c r="F33" s="94">
        <f>C33*E33</f>
        <v>0</v>
      </c>
    </row>
    <row r="34" spans="1:6" x14ac:dyDescent="0.2">
      <c r="A34" s="113"/>
      <c r="B34" s="77"/>
      <c r="C34" s="213"/>
      <c r="D34" s="92"/>
      <c r="E34" s="95"/>
      <c r="F34" s="95"/>
    </row>
    <row r="35" spans="1:6" x14ac:dyDescent="0.2">
      <c r="A35" s="114"/>
      <c r="B35" s="85"/>
      <c r="C35" s="214"/>
      <c r="D35" s="83"/>
      <c r="E35" s="87"/>
      <c r="F35" s="87"/>
    </row>
    <row r="36" spans="1:6" x14ac:dyDescent="0.2">
      <c r="A36" s="115">
        <f>COUNT($A$7:A35)+1</f>
        <v>7</v>
      </c>
      <c r="B36" s="50" t="s">
        <v>56</v>
      </c>
      <c r="C36" s="212"/>
      <c r="D36" s="72"/>
      <c r="E36" s="73"/>
      <c r="F36" s="73"/>
    </row>
    <row r="37" spans="1:6" ht="25.5" x14ac:dyDescent="0.2">
      <c r="A37" s="111"/>
      <c r="B37" s="91" t="s">
        <v>15</v>
      </c>
      <c r="C37" s="212"/>
      <c r="D37" s="72"/>
      <c r="E37" s="73"/>
      <c r="F37" s="73"/>
    </row>
    <row r="38" spans="1:6" x14ac:dyDescent="0.2">
      <c r="A38" s="111"/>
      <c r="B38" s="96" t="s">
        <v>75</v>
      </c>
      <c r="C38" s="212">
        <v>6</v>
      </c>
      <c r="D38" s="72" t="s">
        <v>1</v>
      </c>
      <c r="E38" s="30"/>
      <c r="F38" s="94">
        <f>C38*E38</f>
        <v>0</v>
      </c>
    </row>
    <row r="39" spans="1:6" x14ac:dyDescent="0.2">
      <c r="A39" s="113"/>
      <c r="B39" s="97"/>
      <c r="C39" s="213"/>
      <c r="D39" s="92"/>
      <c r="E39" s="95"/>
      <c r="F39" s="95"/>
    </row>
    <row r="40" spans="1:6" x14ac:dyDescent="0.2">
      <c r="A40" s="114"/>
      <c r="B40" s="81"/>
      <c r="C40" s="214"/>
      <c r="D40" s="83"/>
      <c r="E40" s="84"/>
      <c r="F40" s="84"/>
    </row>
    <row r="41" spans="1:6" x14ac:dyDescent="0.2">
      <c r="A41" s="115">
        <f>COUNT($A$7:A38)+1</f>
        <v>8</v>
      </c>
      <c r="B41" s="50" t="s">
        <v>50</v>
      </c>
      <c r="C41" s="212"/>
      <c r="D41" s="72"/>
      <c r="E41" s="73"/>
      <c r="F41" s="73"/>
    </row>
    <row r="42" spans="1:6" ht="102" x14ac:dyDescent="0.2">
      <c r="A42" s="111"/>
      <c r="B42" s="91" t="s">
        <v>96</v>
      </c>
      <c r="C42" s="212"/>
      <c r="D42" s="72"/>
      <c r="E42" s="73"/>
      <c r="F42" s="73"/>
    </row>
    <row r="43" spans="1:6" x14ac:dyDescent="0.2">
      <c r="A43" s="111"/>
      <c r="B43" s="96"/>
      <c r="C43" s="212">
        <v>5</v>
      </c>
      <c r="D43" s="72" t="s">
        <v>1</v>
      </c>
      <c r="E43" s="30"/>
      <c r="F43" s="94">
        <f>C43*E43</f>
        <v>0</v>
      </c>
    </row>
    <row r="44" spans="1:6" x14ac:dyDescent="0.2">
      <c r="A44" s="113"/>
      <c r="B44" s="97"/>
      <c r="C44" s="213"/>
      <c r="D44" s="92"/>
      <c r="E44" s="95"/>
      <c r="F44" s="95"/>
    </row>
    <row r="45" spans="1:6" x14ac:dyDescent="0.2">
      <c r="A45" s="114"/>
      <c r="B45" s="81"/>
      <c r="C45" s="214"/>
      <c r="D45" s="83"/>
      <c r="E45" s="87"/>
      <c r="F45" s="87"/>
    </row>
    <row r="46" spans="1:6" x14ac:dyDescent="0.2">
      <c r="A46" s="115">
        <f>COUNT($A$7:A44)+1</f>
        <v>9</v>
      </c>
      <c r="B46" s="50" t="s">
        <v>16</v>
      </c>
      <c r="C46" s="212"/>
      <c r="D46" s="98"/>
      <c r="E46" s="94"/>
      <c r="F46" s="117"/>
    </row>
    <row r="47" spans="1:6" ht="25.5" x14ac:dyDescent="0.2">
      <c r="A47" s="111"/>
      <c r="B47" s="70" t="s">
        <v>62</v>
      </c>
      <c r="C47" s="212"/>
      <c r="D47" s="72"/>
      <c r="E47" s="73"/>
      <c r="F47" s="73"/>
    </row>
    <row r="48" spans="1:6" ht="14.25" x14ac:dyDescent="0.2">
      <c r="A48" s="111"/>
      <c r="B48" s="74" t="s">
        <v>162</v>
      </c>
      <c r="C48" s="212">
        <v>24</v>
      </c>
      <c r="D48" s="76" t="s">
        <v>22</v>
      </c>
      <c r="E48" s="30"/>
      <c r="F48" s="94">
        <f>C48*E48</f>
        <v>0</v>
      </c>
    </row>
    <row r="49" spans="1:6" x14ac:dyDescent="0.2">
      <c r="A49" s="113"/>
      <c r="B49" s="77"/>
      <c r="C49" s="213"/>
      <c r="D49" s="79"/>
      <c r="E49" s="95"/>
      <c r="F49" s="95"/>
    </row>
    <row r="50" spans="1:6" x14ac:dyDescent="0.2">
      <c r="A50" s="115">
        <f>COUNT($A$7:A49)+1</f>
        <v>10</v>
      </c>
      <c r="B50" s="50" t="s">
        <v>18</v>
      </c>
      <c r="C50" s="211"/>
      <c r="D50" s="72"/>
      <c r="E50" s="73"/>
      <c r="F50" s="94"/>
    </row>
    <row r="51" spans="1:6" ht="25.5" x14ac:dyDescent="0.2">
      <c r="A51" s="111"/>
      <c r="B51" s="91" t="s">
        <v>63</v>
      </c>
      <c r="C51" s="211"/>
      <c r="D51" s="72"/>
      <c r="E51" s="73"/>
      <c r="F51" s="94"/>
    </row>
    <row r="52" spans="1:6" ht="14.25" x14ac:dyDescent="0.2">
      <c r="A52" s="111"/>
      <c r="B52" s="96"/>
      <c r="C52" s="211">
        <v>326</v>
      </c>
      <c r="D52" s="76" t="s">
        <v>22</v>
      </c>
      <c r="E52" s="30"/>
      <c r="F52" s="94">
        <f>C52*E52</f>
        <v>0</v>
      </c>
    </row>
    <row r="53" spans="1:6" x14ac:dyDescent="0.2">
      <c r="A53" s="113"/>
      <c r="B53" s="97"/>
      <c r="C53" s="221"/>
      <c r="D53" s="92"/>
      <c r="E53" s="106"/>
      <c r="F53" s="95"/>
    </row>
    <row r="54" spans="1:6" x14ac:dyDescent="0.2">
      <c r="A54" s="115">
        <f>COUNT($A$7:A53)+1</f>
        <v>11</v>
      </c>
      <c r="B54" s="50" t="s">
        <v>19</v>
      </c>
      <c r="C54" s="211"/>
      <c r="D54" s="72"/>
      <c r="E54" s="73"/>
      <c r="F54" s="94"/>
    </row>
    <row r="55" spans="1:6" ht="38.25" x14ac:dyDescent="0.2">
      <c r="A55" s="111"/>
      <c r="B55" s="91" t="s">
        <v>64</v>
      </c>
      <c r="C55" s="211"/>
      <c r="D55" s="72"/>
      <c r="E55" s="73"/>
      <c r="F55" s="73"/>
    </row>
    <row r="56" spans="1:6" x14ac:dyDescent="0.2">
      <c r="A56" s="111"/>
      <c r="B56" s="96"/>
      <c r="C56" s="211"/>
      <c r="D56" s="107">
        <v>0.02</v>
      </c>
      <c r="E56" s="94"/>
      <c r="F56" s="94">
        <f>D56*(SUM(F9:F52))</f>
        <v>0</v>
      </c>
    </row>
    <row r="57" spans="1:6" x14ac:dyDescent="0.2">
      <c r="A57" s="113"/>
      <c r="B57" s="97"/>
      <c r="C57" s="221"/>
      <c r="D57" s="92"/>
      <c r="E57" s="95"/>
      <c r="F57" s="95"/>
    </row>
    <row r="58" spans="1:6" x14ac:dyDescent="0.2">
      <c r="A58" s="114"/>
      <c r="B58" s="81"/>
      <c r="C58" s="218"/>
      <c r="D58" s="83"/>
      <c r="E58" s="87"/>
      <c r="F58" s="87"/>
    </row>
    <row r="59" spans="1:6" x14ac:dyDescent="0.2">
      <c r="A59" s="115">
        <f>COUNT($A$7:A57)+1</f>
        <v>12</v>
      </c>
      <c r="B59" s="50" t="s">
        <v>65</v>
      </c>
      <c r="C59" s="211"/>
      <c r="D59" s="72"/>
      <c r="E59" s="94"/>
      <c r="F59" s="94"/>
    </row>
    <row r="60" spans="1:6" ht="38.25" x14ac:dyDescent="0.2">
      <c r="A60" s="111"/>
      <c r="B60" s="109" t="s">
        <v>12</v>
      </c>
      <c r="C60" s="211"/>
      <c r="D60" s="72"/>
      <c r="E60" s="73"/>
      <c r="F60" s="94"/>
    </row>
    <row r="61" spans="1:6" x14ac:dyDescent="0.2">
      <c r="A61" s="120"/>
      <c r="B61" s="96"/>
      <c r="C61" s="211"/>
      <c r="D61" s="107">
        <v>0.1</v>
      </c>
      <c r="E61" s="73"/>
      <c r="F61" s="94">
        <f>D61*(SUM(F9:F52))</f>
        <v>0</v>
      </c>
    </row>
    <row r="62" spans="1:6" x14ac:dyDescent="0.2">
      <c r="A62" s="121"/>
      <c r="B62" s="97"/>
      <c r="C62" s="221"/>
      <c r="D62" s="92"/>
      <c r="E62" s="95"/>
      <c r="F62" s="95"/>
    </row>
    <row r="63" spans="1:6" x14ac:dyDescent="0.2">
      <c r="A63" s="64"/>
      <c r="B63" s="51" t="s">
        <v>2</v>
      </c>
      <c r="C63" s="277"/>
      <c r="D63" s="53"/>
      <c r="E63" s="54" t="s">
        <v>26</v>
      </c>
      <c r="F63" s="55">
        <f>SUM(F9:F62)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39" max="5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opLeftCell="A37" zoomScaleNormal="100" zoomScaleSheetLayoutView="100" workbookViewId="0">
      <selection activeCell="E58" sqref="E58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222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204"/>
      <c r="D1" s="32"/>
      <c r="E1" s="12"/>
      <c r="F1" s="12"/>
    </row>
    <row r="2" spans="1:6" x14ac:dyDescent="0.2">
      <c r="A2" s="31" t="s">
        <v>35</v>
      </c>
      <c r="B2" s="9" t="s">
        <v>14</v>
      </c>
      <c r="C2" s="204"/>
      <c r="D2" s="32"/>
      <c r="E2" s="12"/>
      <c r="F2" s="12"/>
    </row>
    <row r="3" spans="1:6" x14ac:dyDescent="0.2">
      <c r="A3" s="31" t="s">
        <v>33</v>
      </c>
      <c r="B3" s="9" t="s">
        <v>252</v>
      </c>
      <c r="C3" s="204"/>
      <c r="D3" s="32"/>
      <c r="E3" s="12"/>
      <c r="F3" s="12"/>
    </row>
    <row r="4" spans="1:6" x14ac:dyDescent="0.2">
      <c r="A4" s="62"/>
      <c r="B4" s="9" t="s">
        <v>253</v>
      </c>
      <c r="C4" s="204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276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286"/>
      <c r="D7" s="48"/>
      <c r="E7" s="49"/>
      <c r="F7" s="49"/>
    </row>
    <row r="8" spans="1:6" ht="25.5" x14ac:dyDescent="0.2">
      <c r="A8" s="111"/>
      <c r="B8" s="70" t="s">
        <v>54</v>
      </c>
      <c r="C8" s="211"/>
      <c r="D8" s="72"/>
      <c r="E8" s="73"/>
      <c r="F8" s="73"/>
    </row>
    <row r="9" spans="1:6" ht="14.25" x14ac:dyDescent="0.2">
      <c r="A9" s="111"/>
      <c r="B9" s="74" t="s">
        <v>68</v>
      </c>
      <c r="C9" s="212">
        <v>35</v>
      </c>
      <c r="D9" s="76" t="s">
        <v>22</v>
      </c>
      <c r="E9" s="30"/>
      <c r="F9" s="94">
        <f>C9*E9</f>
        <v>0</v>
      </c>
    </row>
    <row r="10" spans="1:6" x14ac:dyDescent="0.2">
      <c r="A10" s="114"/>
      <c r="B10" s="85"/>
      <c r="C10" s="214"/>
      <c r="D10" s="86"/>
      <c r="E10" s="87"/>
      <c r="F10" s="87"/>
    </row>
    <row r="11" spans="1:6" ht="14.25" x14ac:dyDescent="0.2">
      <c r="A11" s="115">
        <f>COUNT($A$7:A10)+1</f>
        <v>2</v>
      </c>
      <c r="B11" s="50" t="s">
        <v>160</v>
      </c>
      <c r="C11" s="212"/>
      <c r="D11" s="72"/>
      <c r="E11" s="73"/>
      <c r="F11" s="73"/>
    </row>
    <row r="12" spans="1:6" ht="14.25" x14ac:dyDescent="0.2">
      <c r="A12" s="111"/>
      <c r="B12" s="91" t="s">
        <v>161</v>
      </c>
      <c r="C12" s="212"/>
      <c r="D12" s="72"/>
      <c r="E12" s="73"/>
      <c r="F12" s="73"/>
    </row>
    <row r="13" spans="1:6" x14ac:dyDescent="0.2">
      <c r="A13" s="111"/>
      <c r="B13" s="74" t="s">
        <v>42</v>
      </c>
      <c r="C13" s="212">
        <v>1</v>
      </c>
      <c r="D13" s="72" t="s">
        <v>1</v>
      </c>
      <c r="E13" s="30"/>
      <c r="F13" s="94">
        <f t="shared" ref="F13" si="0">C13*E13</f>
        <v>0</v>
      </c>
    </row>
    <row r="14" spans="1:6" x14ac:dyDescent="0.2">
      <c r="A14" s="113"/>
      <c r="B14" s="77"/>
      <c r="C14" s="213"/>
      <c r="D14" s="92"/>
      <c r="E14" s="95"/>
      <c r="F14" s="95"/>
    </row>
    <row r="15" spans="1:6" x14ac:dyDescent="0.2">
      <c r="A15" s="116"/>
      <c r="B15" s="93"/>
      <c r="C15" s="214"/>
      <c r="D15" s="83"/>
      <c r="E15" s="84"/>
      <c r="F15" s="84"/>
    </row>
    <row r="16" spans="1:6" x14ac:dyDescent="0.2">
      <c r="A16" s="115">
        <f>COUNT($A$7:A15)+1</f>
        <v>3</v>
      </c>
      <c r="B16" s="50" t="s">
        <v>44</v>
      </c>
      <c r="C16" s="212"/>
      <c r="D16" s="72"/>
      <c r="E16" s="73"/>
      <c r="F16" s="73"/>
    </row>
    <row r="17" spans="1:6" x14ac:dyDescent="0.2">
      <c r="A17" s="111"/>
      <c r="B17" s="91" t="s">
        <v>45</v>
      </c>
      <c r="C17" s="212"/>
      <c r="D17" s="72"/>
      <c r="E17" s="73"/>
      <c r="F17" s="73"/>
    </row>
    <row r="18" spans="1:6" x14ac:dyDescent="0.2">
      <c r="A18" s="111"/>
      <c r="B18" s="74" t="s">
        <v>74</v>
      </c>
      <c r="C18" s="212">
        <v>1</v>
      </c>
      <c r="D18" s="72" t="s">
        <v>1</v>
      </c>
      <c r="E18" s="30"/>
      <c r="F18" s="94">
        <f t="shared" ref="F18" si="1">C18*E18</f>
        <v>0</v>
      </c>
    </row>
    <row r="19" spans="1:6" x14ac:dyDescent="0.2">
      <c r="A19" s="113"/>
      <c r="B19" s="77"/>
      <c r="C19" s="213"/>
      <c r="D19" s="92"/>
      <c r="E19" s="95"/>
      <c r="F19" s="95"/>
    </row>
    <row r="20" spans="1:6" x14ac:dyDescent="0.2">
      <c r="A20" s="114"/>
      <c r="B20" s="81"/>
      <c r="C20" s="214"/>
      <c r="D20" s="83"/>
      <c r="E20" s="84"/>
      <c r="F20" s="84"/>
    </row>
    <row r="21" spans="1:6" x14ac:dyDescent="0.2">
      <c r="A21" s="115">
        <f>COUNT($A$7:A20)+1</f>
        <v>4</v>
      </c>
      <c r="B21" s="50" t="s">
        <v>235</v>
      </c>
      <c r="C21" s="212"/>
      <c r="D21" s="72"/>
      <c r="E21" s="73"/>
      <c r="F21" s="73"/>
    </row>
    <row r="22" spans="1:6" x14ac:dyDescent="0.2">
      <c r="A22" s="111"/>
      <c r="B22" s="91" t="s">
        <v>236</v>
      </c>
      <c r="C22" s="212"/>
      <c r="D22" s="72"/>
      <c r="E22" s="73"/>
      <c r="F22" s="73"/>
    </row>
    <row r="23" spans="1:6" x14ac:dyDescent="0.2">
      <c r="A23" s="115"/>
      <c r="B23" s="74" t="s">
        <v>249</v>
      </c>
      <c r="C23" s="212">
        <v>1</v>
      </c>
      <c r="D23" s="72" t="s">
        <v>1</v>
      </c>
      <c r="E23" s="30"/>
      <c r="F23" s="94">
        <f t="shared" ref="F23" si="2">C23*E23</f>
        <v>0</v>
      </c>
    </row>
    <row r="24" spans="1:6" x14ac:dyDescent="0.2">
      <c r="A24" s="113"/>
      <c r="B24" s="77"/>
      <c r="C24" s="213"/>
      <c r="D24" s="92"/>
      <c r="E24" s="95"/>
      <c r="F24" s="95"/>
    </row>
    <row r="25" spans="1:6" x14ac:dyDescent="0.2">
      <c r="A25" s="114"/>
      <c r="B25" s="81"/>
      <c r="C25" s="214"/>
      <c r="D25" s="83"/>
      <c r="E25" s="84"/>
      <c r="F25" s="84"/>
    </row>
    <row r="26" spans="1:6" x14ac:dyDescent="0.2">
      <c r="A26" s="115">
        <f>COUNT($A$7:A23)+1</f>
        <v>5</v>
      </c>
      <c r="B26" s="50" t="s">
        <v>47</v>
      </c>
      <c r="C26" s="212"/>
      <c r="D26" s="72"/>
      <c r="E26" s="73"/>
      <c r="F26" s="73"/>
    </row>
    <row r="27" spans="1:6" x14ac:dyDescent="0.2">
      <c r="A27" s="111"/>
      <c r="B27" s="91" t="s">
        <v>48</v>
      </c>
      <c r="C27" s="212"/>
      <c r="D27" s="72"/>
      <c r="E27" s="73"/>
      <c r="F27" s="73"/>
    </row>
    <row r="28" spans="1:6" x14ac:dyDescent="0.2">
      <c r="A28" s="111"/>
      <c r="B28" s="74" t="s">
        <v>76</v>
      </c>
      <c r="C28" s="212">
        <v>1</v>
      </c>
      <c r="D28" s="72" t="s">
        <v>1</v>
      </c>
      <c r="E28" s="30"/>
      <c r="F28" s="94">
        <f>C28*E28</f>
        <v>0</v>
      </c>
    </row>
    <row r="29" spans="1:6" x14ac:dyDescent="0.2">
      <c r="A29" s="113"/>
      <c r="B29" s="77"/>
      <c r="C29" s="213"/>
      <c r="D29" s="92"/>
      <c r="E29" s="95"/>
      <c r="F29" s="95"/>
    </row>
    <row r="30" spans="1:6" x14ac:dyDescent="0.2">
      <c r="A30" s="114"/>
      <c r="B30" s="81"/>
      <c r="C30" s="214"/>
      <c r="D30" s="83"/>
      <c r="E30" s="84"/>
      <c r="F30" s="84"/>
    </row>
    <row r="31" spans="1:6" x14ac:dyDescent="0.2">
      <c r="A31" s="115">
        <f>COUNT($A$7:A30)+1</f>
        <v>6</v>
      </c>
      <c r="B31" s="50" t="s">
        <v>46</v>
      </c>
      <c r="C31" s="212"/>
      <c r="D31" s="72"/>
      <c r="E31" s="73"/>
      <c r="F31" s="73"/>
    </row>
    <row r="32" spans="1:6" ht="25.5" x14ac:dyDescent="0.2">
      <c r="A32" s="111"/>
      <c r="B32" s="91" t="s">
        <v>55</v>
      </c>
      <c r="C32" s="212"/>
      <c r="D32" s="72"/>
      <c r="E32" s="73"/>
      <c r="F32" s="73"/>
    </row>
    <row r="33" spans="1:6" x14ac:dyDescent="0.2">
      <c r="A33" s="111"/>
      <c r="B33" s="74" t="s">
        <v>76</v>
      </c>
      <c r="C33" s="212">
        <v>12</v>
      </c>
      <c r="D33" s="72" t="s">
        <v>1</v>
      </c>
      <c r="E33" s="30"/>
      <c r="F33" s="94">
        <f t="shared" ref="F33:F34" si="3">C33*E33</f>
        <v>0</v>
      </c>
    </row>
    <row r="34" spans="1:6" x14ac:dyDescent="0.2">
      <c r="A34" s="111"/>
      <c r="B34" s="74" t="s">
        <v>165</v>
      </c>
      <c r="C34" s="212">
        <v>2</v>
      </c>
      <c r="D34" s="72" t="s">
        <v>1</v>
      </c>
      <c r="E34" s="30"/>
      <c r="F34" s="94">
        <f t="shared" si="3"/>
        <v>0</v>
      </c>
    </row>
    <row r="35" spans="1:6" x14ac:dyDescent="0.2">
      <c r="A35" s="113"/>
      <c r="B35" s="77"/>
      <c r="C35" s="213"/>
      <c r="D35" s="92"/>
      <c r="E35" s="95"/>
      <c r="F35" s="95"/>
    </row>
    <row r="36" spans="1:6" x14ac:dyDescent="0.2">
      <c r="A36" s="114"/>
      <c r="B36" s="85"/>
      <c r="C36" s="214"/>
      <c r="D36" s="83"/>
      <c r="E36" s="87"/>
      <c r="F36" s="87"/>
    </row>
    <row r="37" spans="1:6" x14ac:dyDescent="0.2">
      <c r="A37" s="115">
        <f>COUNT($A$7:A36)+1</f>
        <v>7</v>
      </c>
      <c r="B37" s="50" t="s">
        <v>39</v>
      </c>
      <c r="C37" s="212"/>
      <c r="D37" s="72"/>
      <c r="E37" s="73"/>
      <c r="F37" s="73"/>
    </row>
    <row r="38" spans="1:6" ht="38.25" x14ac:dyDescent="0.2">
      <c r="A38" s="111"/>
      <c r="B38" s="91" t="s">
        <v>40</v>
      </c>
      <c r="C38" s="212"/>
      <c r="D38" s="72"/>
      <c r="E38" s="73"/>
      <c r="F38" s="73"/>
    </row>
    <row r="39" spans="1:6" x14ac:dyDescent="0.2">
      <c r="A39" s="111"/>
      <c r="B39" s="74" t="s">
        <v>42</v>
      </c>
      <c r="C39" s="212">
        <v>1</v>
      </c>
      <c r="D39" s="72" t="s">
        <v>1</v>
      </c>
      <c r="E39" s="30"/>
      <c r="F39" s="94">
        <f>C39*E39</f>
        <v>0</v>
      </c>
    </row>
    <row r="40" spans="1:6" x14ac:dyDescent="0.2">
      <c r="A40" s="113"/>
      <c r="B40" s="77"/>
      <c r="C40" s="213"/>
      <c r="D40" s="92"/>
      <c r="E40" s="95"/>
      <c r="F40" s="95"/>
    </row>
    <row r="41" spans="1:6" x14ac:dyDescent="0.2">
      <c r="A41" s="114"/>
      <c r="B41" s="85"/>
      <c r="C41" s="214"/>
      <c r="D41" s="83"/>
      <c r="E41" s="87"/>
      <c r="F41" s="87"/>
    </row>
    <row r="42" spans="1:6" x14ac:dyDescent="0.2">
      <c r="A42" s="115">
        <f>COUNT($A$7:A41)+1</f>
        <v>8</v>
      </c>
      <c r="B42" s="50" t="s">
        <v>56</v>
      </c>
      <c r="C42" s="212"/>
      <c r="D42" s="72"/>
      <c r="E42" s="73"/>
      <c r="F42" s="73"/>
    </row>
    <row r="43" spans="1:6" ht="25.5" x14ac:dyDescent="0.2">
      <c r="A43" s="111"/>
      <c r="B43" s="91" t="s">
        <v>15</v>
      </c>
      <c r="C43" s="212"/>
      <c r="D43" s="72"/>
      <c r="E43" s="73"/>
      <c r="F43" s="73"/>
    </row>
    <row r="44" spans="1:6" x14ac:dyDescent="0.2">
      <c r="A44" s="111"/>
      <c r="B44" s="96" t="s">
        <v>75</v>
      </c>
      <c r="C44" s="212">
        <v>2</v>
      </c>
      <c r="D44" s="72" t="s">
        <v>1</v>
      </c>
      <c r="E44" s="30"/>
      <c r="F44" s="94">
        <f>C44*E44</f>
        <v>0</v>
      </c>
    </row>
    <row r="45" spans="1:6" x14ac:dyDescent="0.2">
      <c r="A45" s="113"/>
      <c r="B45" s="97"/>
      <c r="C45" s="213"/>
      <c r="D45" s="92"/>
      <c r="E45" s="95"/>
      <c r="F45" s="95"/>
    </row>
    <row r="46" spans="1:6" x14ac:dyDescent="0.2">
      <c r="A46" s="114"/>
      <c r="B46" s="81"/>
      <c r="C46" s="214"/>
      <c r="D46" s="83"/>
      <c r="E46" s="87"/>
      <c r="F46" s="87"/>
    </row>
    <row r="47" spans="1:6" x14ac:dyDescent="0.2">
      <c r="A47" s="115">
        <f>COUNT($A$7:A46)+1</f>
        <v>9</v>
      </c>
      <c r="B47" s="50" t="s">
        <v>242</v>
      </c>
      <c r="C47" s="212"/>
      <c r="D47" s="72"/>
      <c r="E47" s="72"/>
      <c r="F47" s="73"/>
    </row>
    <row r="48" spans="1:6" ht="102" x14ac:dyDescent="0.2">
      <c r="A48" s="111"/>
      <c r="B48" s="91" t="s">
        <v>243</v>
      </c>
      <c r="C48" s="212"/>
      <c r="D48" s="72"/>
      <c r="E48" s="73"/>
      <c r="F48" s="73"/>
    </row>
    <row r="49" spans="1:6" x14ac:dyDescent="0.2">
      <c r="A49" s="111"/>
      <c r="B49" s="96"/>
      <c r="C49" s="212">
        <v>1</v>
      </c>
      <c r="D49" s="72" t="s">
        <v>1</v>
      </c>
      <c r="E49" s="30"/>
      <c r="F49" s="94">
        <f>C49*E49</f>
        <v>0</v>
      </c>
    </row>
    <row r="50" spans="1:6" x14ac:dyDescent="0.2">
      <c r="A50" s="113"/>
      <c r="B50" s="97"/>
      <c r="C50" s="213"/>
      <c r="D50" s="92"/>
      <c r="E50" s="95"/>
      <c r="F50" s="95"/>
    </row>
    <row r="51" spans="1:6" x14ac:dyDescent="0.2">
      <c r="A51" s="114"/>
      <c r="B51" s="81"/>
      <c r="C51" s="214"/>
      <c r="D51" s="83"/>
      <c r="E51" s="87"/>
      <c r="F51" s="87"/>
    </row>
    <row r="52" spans="1:6" x14ac:dyDescent="0.2">
      <c r="A52" s="115">
        <f>COUNT($A$7:A51)+1</f>
        <v>10</v>
      </c>
      <c r="B52" s="50" t="s">
        <v>16</v>
      </c>
      <c r="C52" s="212"/>
      <c r="D52" s="98"/>
      <c r="E52" s="94"/>
      <c r="F52" s="117"/>
    </row>
    <row r="53" spans="1:6" ht="25.5" x14ac:dyDescent="0.2">
      <c r="A53" s="111"/>
      <c r="B53" s="70" t="s">
        <v>62</v>
      </c>
      <c r="C53" s="212"/>
      <c r="D53" s="72"/>
      <c r="E53" s="73"/>
      <c r="F53" s="73"/>
    </row>
    <row r="54" spans="1:6" ht="14.25" x14ac:dyDescent="0.2">
      <c r="A54" s="111"/>
      <c r="B54" s="74" t="s">
        <v>162</v>
      </c>
      <c r="C54" s="212">
        <v>6</v>
      </c>
      <c r="D54" s="76" t="s">
        <v>22</v>
      </c>
      <c r="E54" s="30"/>
      <c r="F54" s="94">
        <f>C54*E54</f>
        <v>0</v>
      </c>
    </row>
    <row r="55" spans="1:6" x14ac:dyDescent="0.2">
      <c r="A55" s="113"/>
      <c r="B55" s="77"/>
      <c r="C55" s="213"/>
      <c r="D55" s="79"/>
      <c r="E55" s="95"/>
      <c r="F55" s="95"/>
    </row>
    <row r="56" spans="1:6" x14ac:dyDescent="0.2">
      <c r="A56" s="115">
        <f>COUNT($A$7:A55)+1</f>
        <v>11</v>
      </c>
      <c r="B56" s="50" t="s">
        <v>18</v>
      </c>
      <c r="C56" s="211"/>
      <c r="D56" s="72"/>
      <c r="E56" s="73"/>
      <c r="F56" s="94"/>
    </row>
    <row r="57" spans="1:6" ht="25.5" x14ac:dyDescent="0.2">
      <c r="A57" s="111"/>
      <c r="B57" s="91" t="s">
        <v>63</v>
      </c>
      <c r="C57" s="211"/>
      <c r="D57" s="72"/>
      <c r="E57" s="73"/>
      <c r="F57" s="94"/>
    </row>
    <row r="58" spans="1:6" ht="14.25" x14ac:dyDescent="0.2">
      <c r="A58" s="111"/>
      <c r="B58" s="96"/>
      <c r="C58" s="211">
        <v>35</v>
      </c>
      <c r="D58" s="76" t="s">
        <v>22</v>
      </c>
      <c r="E58" s="30"/>
      <c r="F58" s="94">
        <f>C58*E58</f>
        <v>0</v>
      </c>
    </row>
    <row r="59" spans="1:6" x14ac:dyDescent="0.2">
      <c r="A59" s="113"/>
      <c r="B59" s="97"/>
      <c r="C59" s="221"/>
      <c r="D59" s="92"/>
      <c r="E59" s="106"/>
      <c r="F59" s="95"/>
    </row>
    <row r="60" spans="1:6" x14ac:dyDescent="0.2">
      <c r="A60" s="115">
        <f>COUNT($A$7:A59)+1</f>
        <v>12</v>
      </c>
      <c r="B60" s="50" t="s">
        <v>19</v>
      </c>
      <c r="C60" s="211"/>
      <c r="D60" s="72"/>
      <c r="E60" s="73"/>
      <c r="F60" s="94"/>
    </row>
    <row r="61" spans="1:6" ht="38.25" x14ac:dyDescent="0.2">
      <c r="A61" s="111"/>
      <c r="B61" s="91" t="s">
        <v>64</v>
      </c>
      <c r="C61" s="211"/>
      <c r="D61" s="72"/>
      <c r="E61" s="73"/>
      <c r="F61" s="73"/>
    </row>
    <row r="62" spans="1:6" x14ac:dyDescent="0.2">
      <c r="A62" s="111"/>
      <c r="B62" s="96"/>
      <c r="C62" s="211"/>
      <c r="D62" s="107">
        <v>0.02</v>
      </c>
      <c r="E62" s="94"/>
      <c r="F62" s="94">
        <f>D62*(SUM(F9:F58))</f>
        <v>0</v>
      </c>
    </row>
    <row r="63" spans="1:6" x14ac:dyDescent="0.2">
      <c r="A63" s="113"/>
      <c r="B63" s="97"/>
      <c r="C63" s="221"/>
      <c r="D63" s="92"/>
      <c r="E63" s="95"/>
      <c r="F63" s="95"/>
    </row>
    <row r="64" spans="1:6" x14ac:dyDescent="0.2">
      <c r="A64" s="114"/>
      <c r="B64" s="81"/>
      <c r="C64" s="218"/>
      <c r="D64" s="83"/>
      <c r="E64" s="87"/>
      <c r="F64" s="87"/>
    </row>
    <row r="65" spans="1:6" x14ac:dyDescent="0.2">
      <c r="A65" s="115">
        <f>COUNT($A$7:A63)+1</f>
        <v>13</v>
      </c>
      <c r="B65" s="50" t="s">
        <v>65</v>
      </c>
      <c r="C65" s="211"/>
      <c r="D65" s="72"/>
      <c r="E65" s="94"/>
      <c r="F65" s="94"/>
    </row>
    <row r="66" spans="1:6" ht="38.25" x14ac:dyDescent="0.2">
      <c r="A66" s="111"/>
      <c r="B66" s="109" t="s">
        <v>12</v>
      </c>
      <c r="C66" s="211"/>
      <c r="D66" s="72"/>
      <c r="E66" s="73"/>
      <c r="F66" s="94"/>
    </row>
    <row r="67" spans="1:6" x14ac:dyDescent="0.2">
      <c r="A67" s="120"/>
      <c r="B67" s="96"/>
      <c r="C67" s="211"/>
      <c r="D67" s="107">
        <v>0.1</v>
      </c>
      <c r="E67" s="73"/>
      <c r="F67" s="94">
        <f>D67*(SUM(F9:F58))</f>
        <v>0</v>
      </c>
    </row>
    <row r="68" spans="1:6" x14ac:dyDescent="0.2">
      <c r="A68" s="121"/>
      <c r="B68" s="97"/>
      <c r="C68" s="221"/>
      <c r="D68" s="92"/>
      <c r="E68" s="95"/>
      <c r="F68" s="95"/>
    </row>
    <row r="69" spans="1:6" x14ac:dyDescent="0.2">
      <c r="A69" s="64"/>
      <c r="B69" s="51" t="s">
        <v>2</v>
      </c>
      <c r="C69" s="277"/>
      <c r="D69" s="53"/>
      <c r="E69" s="54" t="s">
        <v>26</v>
      </c>
      <c r="F69" s="55">
        <f>SUM(F9:F68)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5" max="5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31" zoomScaleNormal="100" zoomScaleSheetLayoutView="100" workbookViewId="0">
      <selection activeCell="E18" sqref="E18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222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204"/>
      <c r="D1" s="32"/>
      <c r="E1" s="12"/>
      <c r="F1" s="12"/>
    </row>
    <row r="2" spans="1:6" x14ac:dyDescent="0.2">
      <c r="A2" s="31" t="s">
        <v>35</v>
      </c>
      <c r="B2" s="9" t="s">
        <v>14</v>
      </c>
      <c r="C2" s="204"/>
      <c r="D2" s="32"/>
      <c r="E2" s="12"/>
      <c r="F2" s="12"/>
    </row>
    <row r="3" spans="1:6" x14ac:dyDescent="0.2">
      <c r="A3" s="31" t="s">
        <v>227</v>
      </c>
      <c r="B3" s="9" t="s">
        <v>254</v>
      </c>
      <c r="C3" s="204"/>
      <c r="D3" s="32"/>
      <c r="E3" s="12"/>
      <c r="F3" s="12"/>
    </row>
    <row r="4" spans="1:6" x14ac:dyDescent="0.2">
      <c r="A4" s="62"/>
      <c r="B4" s="9" t="s">
        <v>245</v>
      </c>
      <c r="C4" s="204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276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286"/>
      <c r="D7" s="48"/>
      <c r="E7" s="49"/>
      <c r="F7" s="49"/>
    </row>
    <row r="8" spans="1:6" ht="25.5" x14ac:dyDescent="0.2">
      <c r="A8" s="111"/>
      <c r="B8" s="70" t="s">
        <v>54</v>
      </c>
      <c r="C8" s="211"/>
      <c r="D8" s="72"/>
      <c r="E8" s="73"/>
      <c r="F8" s="73"/>
    </row>
    <row r="9" spans="1:6" ht="14.25" x14ac:dyDescent="0.2">
      <c r="A9" s="111"/>
      <c r="B9" s="74" t="s">
        <v>68</v>
      </c>
      <c r="C9" s="212">
        <v>40</v>
      </c>
      <c r="D9" s="76" t="s">
        <v>22</v>
      </c>
      <c r="E9" s="30"/>
      <c r="F9" s="94">
        <f>C9*E9</f>
        <v>0</v>
      </c>
    </row>
    <row r="10" spans="1:6" x14ac:dyDescent="0.2">
      <c r="A10" s="114"/>
      <c r="B10" s="85"/>
      <c r="C10" s="214"/>
      <c r="D10" s="86"/>
      <c r="E10" s="87"/>
      <c r="F10" s="87"/>
    </row>
    <row r="11" spans="1:6" ht="14.25" x14ac:dyDescent="0.2">
      <c r="A11" s="115">
        <f>COUNT($A$7:A10)+1</f>
        <v>2</v>
      </c>
      <c r="B11" s="50" t="s">
        <v>160</v>
      </c>
      <c r="C11" s="212"/>
      <c r="D11" s="72"/>
      <c r="E11" s="73"/>
      <c r="F11" s="73"/>
    </row>
    <row r="12" spans="1:6" ht="14.25" x14ac:dyDescent="0.2">
      <c r="A12" s="111"/>
      <c r="B12" s="91" t="s">
        <v>161</v>
      </c>
      <c r="C12" s="212"/>
      <c r="D12" s="72"/>
      <c r="E12" s="73"/>
      <c r="F12" s="73"/>
    </row>
    <row r="13" spans="1:6" x14ac:dyDescent="0.2">
      <c r="A13" s="111"/>
      <c r="B13" s="74" t="s">
        <v>42</v>
      </c>
      <c r="C13" s="212">
        <v>1</v>
      </c>
      <c r="D13" s="72" t="s">
        <v>1</v>
      </c>
      <c r="E13" s="30"/>
      <c r="F13" s="94">
        <f t="shared" ref="F13" si="0">C13*E13</f>
        <v>0</v>
      </c>
    </row>
    <row r="14" spans="1:6" x14ac:dyDescent="0.2">
      <c r="A14" s="113"/>
      <c r="B14" s="77"/>
      <c r="C14" s="213"/>
      <c r="D14" s="92"/>
      <c r="E14" s="95"/>
      <c r="F14" s="95"/>
    </row>
    <row r="15" spans="1:6" x14ac:dyDescent="0.2">
      <c r="A15" s="114"/>
      <c r="B15" s="85"/>
      <c r="C15" s="214"/>
      <c r="D15" s="86"/>
      <c r="E15" s="87"/>
      <c r="F15" s="87"/>
    </row>
    <row r="16" spans="1:6" ht="14.25" x14ac:dyDescent="0.2">
      <c r="A16" s="115">
        <f>COUNT($A$7:A15)+1</f>
        <v>3</v>
      </c>
      <c r="B16" s="50" t="s">
        <v>163</v>
      </c>
      <c r="C16" s="212"/>
      <c r="D16" s="72"/>
      <c r="E16" s="73"/>
      <c r="F16" s="73"/>
    </row>
    <row r="17" spans="1:6" ht="14.25" x14ac:dyDescent="0.2">
      <c r="A17" s="111"/>
      <c r="B17" s="91" t="s">
        <v>164</v>
      </c>
      <c r="C17" s="212"/>
      <c r="D17" s="72"/>
      <c r="E17" s="73"/>
      <c r="F17" s="73"/>
    </row>
    <row r="18" spans="1:6" x14ac:dyDescent="0.2">
      <c r="A18" s="111"/>
      <c r="B18" s="74" t="s">
        <v>42</v>
      </c>
      <c r="C18" s="212">
        <v>2</v>
      </c>
      <c r="D18" s="72" t="s">
        <v>1</v>
      </c>
      <c r="E18" s="30"/>
      <c r="F18" s="94">
        <f t="shared" ref="F18" si="1">C18*E18</f>
        <v>0</v>
      </c>
    </row>
    <row r="19" spans="1:6" x14ac:dyDescent="0.2">
      <c r="A19" s="113"/>
      <c r="B19" s="77"/>
      <c r="C19" s="213"/>
      <c r="D19" s="92"/>
      <c r="E19" s="95"/>
      <c r="F19" s="95"/>
    </row>
    <row r="20" spans="1:6" x14ac:dyDescent="0.2">
      <c r="A20" s="114"/>
      <c r="B20" s="81"/>
      <c r="C20" s="214"/>
      <c r="D20" s="83"/>
      <c r="E20" s="84"/>
      <c r="F20" s="84"/>
    </row>
    <row r="21" spans="1:6" x14ac:dyDescent="0.2">
      <c r="A21" s="115">
        <f>COUNT($A$7:A20)+1</f>
        <v>4</v>
      </c>
      <c r="B21" s="50" t="s">
        <v>235</v>
      </c>
      <c r="C21" s="212"/>
      <c r="D21" s="72"/>
      <c r="E21" s="73"/>
      <c r="F21" s="73"/>
    </row>
    <row r="22" spans="1:6" x14ac:dyDescent="0.2">
      <c r="A22" s="111"/>
      <c r="B22" s="91" t="s">
        <v>236</v>
      </c>
      <c r="C22" s="212"/>
      <c r="D22" s="72"/>
      <c r="E22" s="73"/>
      <c r="F22" s="73"/>
    </row>
    <row r="23" spans="1:6" x14ac:dyDescent="0.2">
      <c r="A23" s="115"/>
      <c r="B23" s="74" t="s">
        <v>249</v>
      </c>
      <c r="C23" s="212">
        <v>1</v>
      </c>
      <c r="D23" s="72" t="s">
        <v>1</v>
      </c>
      <c r="E23" s="30"/>
      <c r="F23" s="94">
        <f t="shared" ref="F23" si="2">C23*E23</f>
        <v>0</v>
      </c>
    </row>
    <row r="24" spans="1:6" x14ac:dyDescent="0.2">
      <c r="A24" s="113"/>
      <c r="B24" s="77"/>
      <c r="C24" s="213"/>
      <c r="D24" s="92"/>
      <c r="E24" s="95"/>
      <c r="F24" s="95"/>
    </row>
    <row r="25" spans="1:6" x14ac:dyDescent="0.2">
      <c r="A25" s="114"/>
      <c r="B25" s="81"/>
      <c r="C25" s="214"/>
      <c r="D25" s="83"/>
      <c r="E25" s="84"/>
      <c r="F25" s="84"/>
    </row>
    <row r="26" spans="1:6" x14ac:dyDescent="0.2">
      <c r="A26" s="115">
        <f>COUNT($A$7:A25)+1</f>
        <v>5</v>
      </c>
      <c r="B26" s="50" t="s">
        <v>46</v>
      </c>
      <c r="C26" s="212"/>
      <c r="D26" s="72"/>
      <c r="E26" s="73"/>
      <c r="F26" s="73"/>
    </row>
    <row r="27" spans="1:6" ht="25.5" x14ac:dyDescent="0.2">
      <c r="A27" s="111"/>
      <c r="B27" s="91" t="s">
        <v>55</v>
      </c>
      <c r="C27" s="212"/>
      <c r="D27" s="72"/>
      <c r="E27" s="73"/>
      <c r="F27" s="73"/>
    </row>
    <row r="28" spans="1:6" x14ac:dyDescent="0.2">
      <c r="A28" s="111"/>
      <c r="B28" s="74" t="s">
        <v>76</v>
      </c>
      <c r="C28" s="212">
        <v>13</v>
      </c>
      <c r="D28" s="72" t="s">
        <v>1</v>
      </c>
      <c r="E28" s="30"/>
      <c r="F28" s="94">
        <f t="shared" ref="F28:F29" si="3">C28*E28</f>
        <v>0</v>
      </c>
    </row>
    <row r="29" spans="1:6" x14ac:dyDescent="0.2">
      <c r="A29" s="111"/>
      <c r="B29" s="74" t="s">
        <v>165</v>
      </c>
      <c r="C29" s="212">
        <v>2</v>
      </c>
      <c r="D29" s="72" t="s">
        <v>1</v>
      </c>
      <c r="E29" s="30"/>
      <c r="F29" s="94">
        <f t="shared" si="3"/>
        <v>0</v>
      </c>
    </row>
    <row r="30" spans="1:6" x14ac:dyDescent="0.2">
      <c r="A30" s="113"/>
      <c r="B30" s="77"/>
      <c r="C30" s="213"/>
      <c r="D30" s="92"/>
      <c r="E30" s="95"/>
      <c r="F30" s="95"/>
    </row>
    <row r="31" spans="1:6" x14ac:dyDescent="0.2">
      <c r="A31" s="114"/>
      <c r="B31" s="85"/>
      <c r="C31" s="214"/>
      <c r="D31" s="83"/>
      <c r="E31" s="87"/>
      <c r="F31" s="87"/>
    </row>
    <row r="32" spans="1:6" x14ac:dyDescent="0.2">
      <c r="A32" s="115">
        <f>COUNT($A$7:A31)+1</f>
        <v>6</v>
      </c>
      <c r="B32" s="50" t="s">
        <v>39</v>
      </c>
      <c r="C32" s="212"/>
      <c r="D32" s="72"/>
      <c r="E32" s="73"/>
      <c r="F32" s="73"/>
    </row>
    <row r="33" spans="1:6" ht="38.25" x14ac:dyDescent="0.2">
      <c r="A33" s="111"/>
      <c r="B33" s="91" t="s">
        <v>40</v>
      </c>
      <c r="C33" s="212"/>
      <c r="D33" s="72"/>
      <c r="E33" s="73"/>
      <c r="F33" s="73"/>
    </row>
    <row r="34" spans="1:6" x14ac:dyDescent="0.2">
      <c r="A34" s="111"/>
      <c r="B34" s="74" t="s">
        <v>42</v>
      </c>
      <c r="C34" s="212">
        <v>1</v>
      </c>
      <c r="D34" s="72" t="s">
        <v>1</v>
      </c>
      <c r="E34" s="30"/>
      <c r="F34" s="94">
        <f>C34*E34</f>
        <v>0</v>
      </c>
    </row>
    <row r="35" spans="1:6" x14ac:dyDescent="0.2">
      <c r="A35" s="113"/>
      <c r="B35" s="77"/>
      <c r="C35" s="213"/>
      <c r="D35" s="92"/>
      <c r="E35" s="95"/>
      <c r="F35" s="95"/>
    </row>
    <row r="36" spans="1:6" x14ac:dyDescent="0.2">
      <c r="A36" s="114"/>
      <c r="B36" s="85"/>
      <c r="C36" s="214"/>
      <c r="D36" s="83"/>
      <c r="E36" s="87"/>
      <c r="F36" s="87"/>
    </row>
    <row r="37" spans="1:6" x14ac:dyDescent="0.2">
      <c r="A37" s="115">
        <f>COUNT($A$7:A36)+1</f>
        <v>7</v>
      </c>
      <c r="B37" s="50" t="s">
        <v>56</v>
      </c>
      <c r="C37" s="212"/>
      <c r="D37" s="72"/>
      <c r="E37" s="73"/>
      <c r="F37" s="73"/>
    </row>
    <row r="38" spans="1:6" ht="25.5" x14ac:dyDescent="0.2">
      <c r="A38" s="111"/>
      <c r="B38" s="91" t="s">
        <v>15</v>
      </c>
      <c r="C38" s="212"/>
      <c r="D38" s="72"/>
      <c r="E38" s="73"/>
      <c r="F38" s="73"/>
    </row>
    <row r="39" spans="1:6" x14ac:dyDescent="0.2">
      <c r="A39" s="111"/>
      <c r="B39" s="96" t="s">
        <v>75</v>
      </c>
      <c r="C39" s="212">
        <v>2</v>
      </c>
      <c r="D39" s="72" t="s">
        <v>1</v>
      </c>
      <c r="E39" s="30"/>
      <c r="F39" s="94">
        <f>C39*E39</f>
        <v>0</v>
      </c>
    </row>
    <row r="40" spans="1:6" x14ac:dyDescent="0.2">
      <c r="A40" s="113"/>
      <c r="B40" s="97"/>
      <c r="C40" s="213"/>
      <c r="D40" s="92"/>
      <c r="E40" s="95"/>
      <c r="F40" s="95"/>
    </row>
    <row r="41" spans="1:6" x14ac:dyDescent="0.2">
      <c r="A41" s="114"/>
      <c r="B41" s="81"/>
      <c r="C41" s="214"/>
      <c r="D41" s="83"/>
      <c r="E41" s="87"/>
      <c r="F41" s="87"/>
    </row>
    <row r="42" spans="1:6" x14ac:dyDescent="0.2">
      <c r="A42" s="115">
        <f>COUNT($A$7:A41)+1</f>
        <v>8</v>
      </c>
      <c r="B42" s="50" t="s">
        <v>242</v>
      </c>
      <c r="C42" s="212"/>
      <c r="D42" s="72"/>
      <c r="E42" s="72"/>
      <c r="F42" s="73"/>
    </row>
    <row r="43" spans="1:6" ht="102" x14ac:dyDescent="0.2">
      <c r="A43" s="111"/>
      <c r="B43" s="91" t="s">
        <v>243</v>
      </c>
      <c r="C43" s="212"/>
      <c r="D43" s="72"/>
      <c r="E43" s="73"/>
      <c r="F43" s="73"/>
    </row>
    <row r="44" spans="1:6" x14ac:dyDescent="0.2">
      <c r="A44" s="111"/>
      <c r="B44" s="96"/>
      <c r="C44" s="212">
        <v>1</v>
      </c>
      <c r="D44" s="72" t="s">
        <v>1</v>
      </c>
      <c r="E44" s="30"/>
      <c r="F44" s="94">
        <f>C44*E44</f>
        <v>0</v>
      </c>
    </row>
    <row r="45" spans="1:6" x14ac:dyDescent="0.2">
      <c r="A45" s="113"/>
      <c r="B45" s="97"/>
      <c r="C45" s="213"/>
      <c r="D45" s="92"/>
      <c r="E45" s="95"/>
      <c r="F45" s="95"/>
    </row>
    <row r="46" spans="1:6" x14ac:dyDescent="0.2">
      <c r="A46" s="114"/>
      <c r="B46" s="81"/>
      <c r="C46" s="214"/>
      <c r="D46" s="83"/>
      <c r="E46" s="87"/>
      <c r="F46" s="87"/>
    </row>
    <row r="47" spans="1:6" x14ac:dyDescent="0.2">
      <c r="A47" s="115">
        <f>COUNT($A$7:A46)+1</f>
        <v>9</v>
      </c>
      <c r="B47" s="50" t="s">
        <v>16</v>
      </c>
      <c r="C47" s="212"/>
      <c r="D47" s="98"/>
      <c r="E47" s="94"/>
      <c r="F47" s="117"/>
    </row>
    <row r="48" spans="1:6" ht="25.5" x14ac:dyDescent="0.2">
      <c r="A48" s="111"/>
      <c r="B48" s="70" t="s">
        <v>62</v>
      </c>
      <c r="C48" s="212"/>
      <c r="D48" s="72"/>
      <c r="E48" s="73"/>
      <c r="F48" s="73"/>
    </row>
    <row r="49" spans="1:6" ht="14.25" x14ac:dyDescent="0.2">
      <c r="A49" s="111"/>
      <c r="B49" s="74" t="s">
        <v>162</v>
      </c>
      <c r="C49" s="212">
        <v>2</v>
      </c>
      <c r="D49" s="76" t="s">
        <v>22</v>
      </c>
      <c r="E49" s="30"/>
      <c r="F49" s="94">
        <f>C49*E49</f>
        <v>0</v>
      </c>
    </row>
    <row r="50" spans="1:6" x14ac:dyDescent="0.2">
      <c r="A50" s="113"/>
      <c r="B50" s="77"/>
      <c r="C50" s="213"/>
      <c r="D50" s="79"/>
      <c r="E50" s="95"/>
      <c r="F50" s="95"/>
    </row>
    <row r="51" spans="1:6" x14ac:dyDescent="0.2">
      <c r="A51" s="115">
        <f>COUNT($A$7:A50)+1</f>
        <v>10</v>
      </c>
      <c r="B51" s="50" t="s">
        <v>18</v>
      </c>
      <c r="C51" s="211"/>
      <c r="D51" s="72"/>
      <c r="E51" s="73"/>
      <c r="F51" s="94"/>
    </row>
    <row r="52" spans="1:6" ht="25.5" x14ac:dyDescent="0.2">
      <c r="A52" s="111"/>
      <c r="B52" s="91" t="s">
        <v>63</v>
      </c>
      <c r="C52" s="211"/>
      <c r="D52" s="72"/>
      <c r="E52" s="73"/>
      <c r="F52" s="94"/>
    </row>
    <row r="53" spans="1:6" ht="14.25" x14ac:dyDescent="0.2">
      <c r="A53" s="111"/>
      <c r="B53" s="96"/>
      <c r="C53" s="211">
        <v>40</v>
      </c>
      <c r="D53" s="76" t="s">
        <v>22</v>
      </c>
      <c r="E53" s="30"/>
      <c r="F53" s="94">
        <f>C53*E53</f>
        <v>0</v>
      </c>
    </row>
    <row r="54" spans="1:6" x14ac:dyDescent="0.2">
      <c r="A54" s="113"/>
      <c r="B54" s="97"/>
      <c r="C54" s="221"/>
      <c r="D54" s="92"/>
      <c r="E54" s="106"/>
      <c r="F54" s="95"/>
    </row>
    <row r="55" spans="1:6" x14ac:dyDescent="0.2">
      <c r="A55" s="115">
        <f>COUNT($A$7:A54)+1</f>
        <v>11</v>
      </c>
      <c r="B55" s="50" t="s">
        <v>19</v>
      </c>
      <c r="C55" s="211"/>
      <c r="D55" s="72"/>
      <c r="E55" s="73"/>
      <c r="F55" s="94"/>
    </row>
    <row r="56" spans="1:6" ht="38.25" x14ac:dyDescent="0.2">
      <c r="A56" s="111"/>
      <c r="B56" s="91" t="s">
        <v>64</v>
      </c>
      <c r="C56" s="211"/>
      <c r="D56" s="72"/>
      <c r="E56" s="73"/>
      <c r="F56" s="73"/>
    </row>
    <row r="57" spans="1:6" x14ac:dyDescent="0.2">
      <c r="A57" s="111"/>
      <c r="B57" s="96"/>
      <c r="C57" s="211"/>
      <c r="D57" s="107">
        <v>0.02</v>
      </c>
      <c r="E57" s="94"/>
      <c r="F57" s="94">
        <f>D57*(SUM(F9:F53))</f>
        <v>0</v>
      </c>
    </row>
    <row r="58" spans="1:6" x14ac:dyDescent="0.2">
      <c r="A58" s="113"/>
      <c r="B58" s="97"/>
      <c r="C58" s="221"/>
      <c r="D58" s="92"/>
      <c r="E58" s="95"/>
      <c r="F58" s="95"/>
    </row>
    <row r="59" spans="1:6" x14ac:dyDescent="0.2">
      <c r="A59" s="114"/>
      <c r="B59" s="81"/>
      <c r="C59" s="218"/>
      <c r="D59" s="83"/>
      <c r="E59" s="87"/>
      <c r="F59" s="87"/>
    </row>
    <row r="60" spans="1:6" x14ac:dyDescent="0.2">
      <c r="A60" s="115">
        <f>COUNT($A$7:A58)+1</f>
        <v>12</v>
      </c>
      <c r="B60" s="50" t="s">
        <v>65</v>
      </c>
      <c r="C60" s="211"/>
      <c r="D60" s="72"/>
      <c r="E60" s="94"/>
      <c r="F60" s="94"/>
    </row>
    <row r="61" spans="1:6" ht="38.25" x14ac:dyDescent="0.2">
      <c r="A61" s="111"/>
      <c r="B61" s="109" t="s">
        <v>12</v>
      </c>
      <c r="C61" s="211"/>
      <c r="D61" s="72"/>
      <c r="E61" s="73"/>
      <c r="F61" s="94"/>
    </row>
    <row r="62" spans="1:6" x14ac:dyDescent="0.2">
      <c r="A62" s="120"/>
      <c r="B62" s="96"/>
      <c r="C62" s="211"/>
      <c r="D62" s="107">
        <v>0.1</v>
      </c>
      <c r="E62" s="73"/>
      <c r="F62" s="94">
        <f>D62*(SUM(F9:F53))</f>
        <v>0</v>
      </c>
    </row>
    <row r="63" spans="1:6" x14ac:dyDescent="0.2">
      <c r="A63" s="121"/>
      <c r="B63" s="97"/>
      <c r="C63" s="221"/>
      <c r="D63" s="92"/>
      <c r="E63" s="95"/>
      <c r="F63" s="95"/>
    </row>
    <row r="64" spans="1:6" x14ac:dyDescent="0.2">
      <c r="A64" s="64"/>
      <c r="B64" s="51" t="s">
        <v>2</v>
      </c>
      <c r="C64" s="277"/>
      <c r="D64" s="53"/>
      <c r="E64" s="54" t="s">
        <v>26</v>
      </c>
      <c r="F64" s="55">
        <f>SUM(F9:F63)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0" max="5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showGridLines="0" zoomScaleNormal="100" zoomScaleSheetLayoutView="100" workbookViewId="0">
      <selection activeCell="D95" sqref="D95"/>
    </sheetView>
  </sheetViews>
  <sheetFormatPr defaultColWidth="9" defaultRowHeight="12.75" x14ac:dyDescent="0.2"/>
  <cols>
    <col min="1" max="1" width="5.7109375" style="63" customWidth="1"/>
    <col min="2" max="2" width="50.7109375" style="46" customWidth="1"/>
    <col min="3" max="3" width="7.7109375" style="222" customWidth="1"/>
    <col min="4" max="4" width="4.7109375" style="44" customWidth="1"/>
    <col min="5" max="5" width="11.7109375" style="45" customWidth="1"/>
    <col min="6" max="6" width="12.7109375" style="45" customWidth="1"/>
    <col min="7" max="256" width="9" style="13"/>
    <col min="257" max="257" width="6.7109375" style="13" bestFit="1" customWidth="1"/>
    <col min="258" max="258" width="41.28515625" style="13" customWidth="1"/>
    <col min="259" max="259" width="6" style="13" bestFit="1" customWidth="1"/>
    <col min="260" max="260" width="3.7109375" style="13" customWidth="1"/>
    <col min="261" max="261" width="15.28515625" style="13" customWidth="1"/>
    <col min="262" max="262" width="13.42578125" style="13" customWidth="1"/>
    <col min="263" max="512" width="9" style="13"/>
    <col min="513" max="513" width="6.7109375" style="13" bestFit="1" customWidth="1"/>
    <col min="514" max="514" width="41.28515625" style="13" customWidth="1"/>
    <col min="515" max="515" width="6" style="13" bestFit="1" customWidth="1"/>
    <col min="516" max="516" width="3.7109375" style="13" customWidth="1"/>
    <col min="517" max="517" width="15.28515625" style="13" customWidth="1"/>
    <col min="518" max="518" width="13.42578125" style="13" customWidth="1"/>
    <col min="519" max="768" width="9" style="13"/>
    <col min="769" max="769" width="6.7109375" style="13" bestFit="1" customWidth="1"/>
    <col min="770" max="770" width="41.28515625" style="13" customWidth="1"/>
    <col min="771" max="771" width="6" style="13" bestFit="1" customWidth="1"/>
    <col min="772" max="772" width="3.7109375" style="13" customWidth="1"/>
    <col min="773" max="773" width="15.28515625" style="13" customWidth="1"/>
    <col min="774" max="774" width="13.42578125" style="13" customWidth="1"/>
    <col min="775" max="1024" width="9" style="13"/>
    <col min="1025" max="1025" width="6.7109375" style="13" bestFit="1" customWidth="1"/>
    <col min="1026" max="1026" width="41.28515625" style="13" customWidth="1"/>
    <col min="1027" max="1027" width="6" style="13" bestFit="1" customWidth="1"/>
    <col min="1028" max="1028" width="3.7109375" style="13" customWidth="1"/>
    <col min="1029" max="1029" width="15.28515625" style="13" customWidth="1"/>
    <col min="1030" max="1030" width="13.42578125" style="13" customWidth="1"/>
    <col min="1031" max="1280" width="9" style="13"/>
    <col min="1281" max="1281" width="6.7109375" style="13" bestFit="1" customWidth="1"/>
    <col min="1282" max="1282" width="41.28515625" style="13" customWidth="1"/>
    <col min="1283" max="1283" width="6" style="13" bestFit="1" customWidth="1"/>
    <col min="1284" max="1284" width="3.7109375" style="13" customWidth="1"/>
    <col min="1285" max="1285" width="15.28515625" style="13" customWidth="1"/>
    <col min="1286" max="1286" width="13.42578125" style="13" customWidth="1"/>
    <col min="1287" max="1536" width="9" style="13"/>
    <col min="1537" max="1537" width="6.7109375" style="13" bestFit="1" customWidth="1"/>
    <col min="1538" max="1538" width="41.28515625" style="13" customWidth="1"/>
    <col min="1539" max="1539" width="6" style="13" bestFit="1" customWidth="1"/>
    <col min="1540" max="1540" width="3.7109375" style="13" customWidth="1"/>
    <col min="1541" max="1541" width="15.28515625" style="13" customWidth="1"/>
    <col min="1542" max="1542" width="13.42578125" style="13" customWidth="1"/>
    <col min="1543" max="1792" width="9" style="13"/>
    <col min="1793" max="1793" width="6.7109375" style="13" bestFit="1" customWidth="1"/>
    <col min="1794" max="1794" width="41.28515625" style="13" customWidth="1"/>
    <col min="1795" max="1795" width="6" style="13" bestFit="1" customWidth="1"/>
    <col min="1796" max="1796" width="3.7109375" style="13" customWidth="1"/>
    <col min="1797" max="1797" width="15.28515625" style="13" customWidth="1"/>
    <col min="1798" max="1798" width="13.42578125" style="13" customWidth="1"/>
    <col min="1799" max="2048" width="9" style="13"/>
    <col min="2049" max="2049" width="6.7109375" style="13" bestFit="1" customWidth="1"/>
    <col min="2050" max="2050" width="41.28515625" style="13" customWidth="1"/>
    <col min="2051" max="2051" width="6" style="13" bestFit="1" customWidth="1"/>
    <col min="2052" max="2052" width="3.7109375" style="13" customWidth="1"/>
    <col min="2053" max="2053" width="15.28515625" style="13" customWidth="1"/>
    <col min="2054" max="2054" width="13.42578125" style="13" customWidth="1"/>
    <col min="2055" max="2304" width="9" style="13"/>
    <col min="2305" max="2305" width="6.7109375" style="13" bestFit="1" customWidth="1"/>
    <col min="2306" max="2306" width="41.28515625" style="13" customWidth="1"/>
    <col min="2307" max="2307" width="6" style="13" bestFit="1" customWidth="1"/>
    <col min="2308" max="2308" width="3.7109375" style="13" customWidth="1"/>
    <col min="2309" max="2309" width="15.28515625" style="13" customWidth="1"/>
    <col min="2310" max="2310" width="13.42578125" style="13" customWidth="1"/>
    <col min="2311" max="2560" width="9" style="13"/>
    <col min="2561" max="2561" width="6.7109375" style="13" bestFit="1" customWidth="1"/>
    <col min="2562" max="2562" width="41.28515625" style="13" customWidth="1"/>
    <col min="2563" max="2563" width="6" style="13" bestFit="1" customWidth="1"/>
    <col min="2564" max="2564" width="3.7109375" style="13" customWidth="1"/>
    <col min="2565" max="2565" width="15.28515625" style="13" customWidth="1"/>
    <col min="2566" max="2566" width="13.42578125" style="13" customWidth="1"/>
    <col min="2567" max="2816" width="9" style="13"/>
    <col min="2817" max="2817" width="6.7109375" style="13" bestFit="1" customWidth="1"/>
    <col min="2818" max="2818" width="41.28515625" style="13" customWidth="1"/>
    <col min="2819" max="2819" width="6" style="13" bestFit="1" customWidth="1"/>
    <col min="2820" max="2820" width="3.7109375" style="13" customWidth="1"/>
    <col min="2821" max="2821" width="15.28515625" style="13" customWidth="1"/>
    <col min="2822" max="2822" width="13.42578125" style="13" customWidth="1"/>
    <col min="2823" max="3072" width="9" style="13"/>
    <col min="3073" max="3073" width="6.7109375" style="13" bestFit="1" customWidth="1"/>
    <col min="3074" max="3074" width="41.28515625" style="13" customWidth="1"/>
    <col min="3075" max="3075" width="6" style="13" bestFit="1" customWidth="1"/>
    <col min="3076" max="3076" width="3.7109375" style="13" customWidth="1"/>
    <col min="3077" max="3077" width="15.28515625" style="13" customWidth="1"/>
    <col min="3078" max="3078" width="13.42578125" style="13" customWidth="1"/>
    <col min="3079" max="3328" width="9" style="13"/>
    <col min="3329" max="3329" width="6.7109375" style="13" bestFit="1" customWidth="1"/>
    <col min="3330" max="3330" width="41.28515625" style="13" customWidth="1"/>
    <col min="3331" max="3331" width="6" style="13" bestFit="1" customWidth="1"/>
    <col min="3332" max="3332" width="3.7109375" style="13" customWidth="1"/>
    <col min="3333" max="3333" width="15.28515625" style="13" customWidth="1"/>
    <col min="3334" max="3334" width="13.42578125" style="13" customWidth="1"/>
    <col min="3335" max="3584" width="9" style="13"/>
    <col min="3585" max="3585" width="6.7109375" style="13" bestFit="1" customWidth="1"/>
    <col min="3586" max="3586" width="41.28515625" style="13" customWidth="1"/>
    <col min="3587" max="3587" width="6" style="13" bestFit="1" customWidth="1"/>
    <col min="3588" max="3588" width="3.7109375" style="13" customWidth="1"/>
    <col min="3589" max="3589" width="15.28515625" style="13" customWidth="1"/>
    <col min="3590" max="3590" width="13.42578125" style="13" customWidth="1"/>
    <col min="3591" max="3840" width="9" style="13"/>
    <col min="3841" max="3841" width="6.7109375" style="13" bestFit="1" customWidth="1"/>
    <col min="3842" max="3842" width="41.28515625" style="13" customWidth="1"/>
    <col min="3843" max="3843" width="6" style="13" bestFit="1" customWidth="1"/>
    <col min="3844" max="3844" width="3.7109375" style="13" customWidth="1"/>
    <col min="3845" max="3845" width="15.28515625" style="13" customWidth="1"/>
    <col min="3846" max="3846" width="13.42578125" style="13" customWidth="1"/>
    <col min="3847" max="4096" width="9" style="13"/>
    <col min="4097" max="4097" width="6.7109375" style="13" bestFit="1" customWidth="1"/>
    <col min="4098" max="4098" width="41.28515625" style="13" customWidth="1"/>
    <col min="4099" max="4099" width="6" style="13" bestFit="1" customWidth="1"/>
    <col min="4100" max="4100" width="3.7109375" style="13" customWidth="1"/>
    <col min="4101" max="4101" width="15.28515625" style="13" customWidth="1"/>
    <col min="4102" max="4102" width="13.42578125" style="13" customWidth="1"/>
    <col min="4103" max="4352" width="9" style="13"/>
    <col min="4353" max="4353" width="6.7109375" style="13" bestFit="1" customWidth="1"/>
    <col min="4354" max="4354" width="41.28515625" style="13" customWidth="1"/>
    <col min="4355" max="4355" width="6" style="13" bestFit="1" customWidth="1"/>
    <col min="4356" max="4356" width="3.7109375" style="13" customWidth="1"/>
    <col min="4357" max="4357" width="15.28515625" style="13" customWidth="1"/>
    <col min="4358" max="4358" width="13.42578125" style="13" customWidth="1"/>
    <col min="4359" max="4608" width="9" style="13"/>
    <col min="4609" max="4609" width="6.7109375" style="13" bestFit="1" customWidth="1"/>
    <col min="4610" max="4610" width="41.28515625" style="13" customWidth="1"/>
    <col min="4611" max="4611" width="6" style="13" bestFit="1" customWidth="1"/>
    <col min="4612" max="4612" width="3.7109375" style="13" customWidth="1"/>
    <col min="4613" max="4613" width="15.28515625" style="13" customWidth="1"/>
    <col min="4614" max="4614" width="13.42578125" style="13" customWidth="1"/>
    <col min="4615" max="4864" width="9" style="13"/>
    <col min="4865" max="4865" width="6.7109375" style="13" bestFit="1" customWidth="1"/>
    <col min="4866" max="4866" width="41.28515625" style="13" customWidth="1"/>
    <col min="4867" max="4867" width="6" style="13" bestFit="1" customWidth="1"/>
    <col min="4868" max="4868" width="3.7109375" style="13" customWidth="1"/>
    <col min="4869" max="4869" width="15.28515625" style="13" customWidth="1"/>
    <col min="4870" max="4870" width="13.42578125" style="13" customWidth="1"/>
    <col min="4871" max="5120" width="9" style="13"/>
    <col min="5121" max="5121" width="6.7109375" style="13" bestFit="1" customWidth="1"/>
    <col min="5122" max="5122" width="41.28515625" style="13" customWidth="1"/>
    <col min="5123" max="5123" width="6" style="13" bestFit="1" customWidth="1"/>
    <col min="5124" max="5124" width="3.7109375" style="13" customWidth="1"/>
    <col min="5125" max="5125" width="15.28515625" style="13" customWidth="1"/>
    <col min="5126" max="5126" width="13.42578125" style="13" customWidth="1"/>
    <col min="5127" max="5376" width="9" style="13"/>
    <col min="5377" max="5377" width="6.7109375" style="13" bestFit="1" customWidth="1"/>
    <col min="5378" max="5378" width="41.28515625" style="13" customWidth="1"/>
    <col min="5379" max="5379" width="6" style="13" bestFit="1" customWidth="1"/>
    <col min="5380" max="5380" width="3.7109375" style="13" customWidth="1"/>
    <col min="5381" max="5381" width="15.28515625" style="13" customWidth="1"/>
    <col min="5382" max="5382" width="13.42578125" style="13" customWidth="1"/>
    <col min="5383" max="5632" width="9" style="13"/>
    <col min="5633" max="5633" width="6.7109375" style="13" bestFit="1" customWidth="1"/>
    <col min="5634" max="5634" width="41.28515625" style="13" customWidth="1"/>
    <col min="5635" max="5635" width="6" style="13" bestFit="1" customWidth="1"/>
    <col min="5636" max="5636" width="3.7109375" style="13" customWidth="1"/>
    <col min="5637" max="5637" width="15.28515625" style="13" customWidth="1"/>
    <col min="5638" max="5638" width="13.42578125" style="13" customWidth="1"/>
    <col min="5639" max="5888" width="9" style="13"/>
    <col min="5889" max="5889" width="6.7109375" style="13" bestFit="1" customWidth="1"/>
    <col min="5890" max="5890" width="41.28515625" style="13" customWidth="1"/>
    <col min="5891" max="5891" width="6" style="13" bestFit="1" customWidth="1"/>
    <col min="5892" max="5892" width="3.7109375" style="13" customWidth="1"/>
    <col min="5893" max="5893" width="15.28515625" style="13" customWidth="1"/>
    <col min="5894" max="5894" width="13.42578125" style="13" customWidth="1"/>
    <col min="5895" max="6144" width="9" style="13"/>
    <col min="6145" max="6145" width="6.7109375" style="13" bestFit="1" customWidth="1"/>
    <col min="6146" max="6146" width="41.28515625" style="13" customWidth="1"/>
    <col min="6147" max="6147" width="6" style="13" bestFit="1" customWidth="1"/>
    <col min="6148" max="6148" width="3.7109375" style="13" customWidth="1"/>
    <col min="6149" max="6149" width="15.28515625" style="13" customWidth="1"/>
    <col min="6150" max="6150" width="13.42578125" style="13" customWidth="1"/>
    <col min="6151" max="6400" width="9" style="13"/>
    <col min="6401" max="6401" width="6.7109375" style="13" bestFit="1" customWidth="1"/>
    <col min="6402" max="6402" width="41.28515625" style="13" customWidth="1"/>
    <col min="6403" max="6403" width="6" style="13" bestFit="1" customWidth="1"/>
    <col min="6404" max="6404" width="3.7109375" style="13" customWidth="1"/>
    <col min="6405" max="6405" width="15.28515625" style="13" customWidth="1"/>
    <col min="6406" max="6406" width="13.42578125" style="13" customWidth="1"/>
    <col min="6407" max="6656" width="9" style="13"/>
    <col min="6657" max="6657" width="6.7109375" style="13" bestFit="1" customWidth="1"/>
    <col min="6658" max="6658" width="41.28515625" style="13" customWidth="1"/>
    <col min="6659" max="6659" width="6" style="13" bestFit="1" customWidth="1"/>
    <col min="6660" max="6660" width="3.7109375" style="13" customWidth="1"/>
    <col min="6661" max="6661" width="15.28515625" style="13" customWidth="1"/>
    <col min="6662" max="6662" width="13.42578125" style="13" customWidth="1"/>
    <col min="6663" max="6912" width="9" style="13"/>
    <col min="6913" max="6913" width="6.7109375" style="13" bestFit="1" customWidth="1"/>
    <col min="6914" max="6914" width="41.28515625" style="13" customWidth="1"/>
    <col min="6915" max="6915" width="6" style="13" bestFit="1" customWidth="1"/>
    <col min="6916" max="6916" width="3.7109375" style="13" customWidth="1"/>
    <col min="6917" max="6917" width="15.28515625" style="13" customWidth="1"/>
    <col min="6918" max="6918" width="13.42578125" style="13" customWidth="1"/>
    <col min="6919" max="7168" width="9" style="13"/>
    <col min="7169" max="7169" width="6.7109375" style="13" bestFit="1" customWidth="1"/>
    <col min="7170" max="7170" width="41.28515625" style="13" customWidth="1"/>
    <col min="7171" max="7171" width="6" style="13" bestFit="1" customWidth="1"/>
    <col min="7172" max="7172" width="3.7109375" style="13" customWidth="1"/>
    <col min="7173" max="7173" width="15.28515625" style="13" customWidth="1"/>
    <col min="7174" max="7174" width="13.42578125" style="13" customWidth="1"/>
    <col min="7175" max="7424" width="9" style="13"/>
    <col min="7425" max="7425" width="6.7109375" style="13" bestFit="1" customWidth="1"/>
    <col min="7426" max="7426" width="41.28515625" style="13" customWidth="1"/>
    <col min="7427" max="7427" width="6" style="13" bestFit="1" customWidth="1"/>
    <col min="7428" max="7428" width="3.7109375" style="13" customWidth="1"/>
    <col min="7429" max="7429" width="15.28515625" style="13" customWidth="1"/>
    <col min="7430" max="7430" width="13.42578125" style="13" customWidth="1"/>
    <col min="7431" max="7680" width="9" style="13"/>
    <col min="7681" max="7681" width="6.7109375" style="13" bestFit="1" customWidth="1"/>
    <col min="7682" max="7682" width="41.28515625" style="13" customWidth="1"/>
    <col min="7683" max="7683" width="6" style="13" bestFit="1" customWidth="1"/>
    <col min="7684" max="7684" width="3.7109375" style="13" customWidth="1"/>
    <col min="7685" max="7685" width="15.28515625" style="13" customWidth="1"/>
    <col min="7686" max="7686" width="13.42578125" style="13" customWidth="1"/>
    <col min="7687" max="7936" width="9" style="13"/>
    <col min="7937" max="7937" width="6.7109375" style="13" bestFit="1" customWidth="1"/>
    <col min="7938" max="7938" width="41.28515625" style="13" customWidth="1"/>
    <col min="7939" max="7939" width="6" style="13" bestFit="1" customWidth="1"/>
    <col min="7940" max="7940" width="3.7109375" style="13" customWidth="1"/>
    <col min="7941" max="7941" width="15.28515625" style="13" customWidth="1"/>
    <col min="7942" max="7942" width="13.42578125" style="13" customWidth="1"/>
    <col min="7943" max="8192" width="9" style="13"/>
    <col min="8193" max="8193" width="6.7109375" style="13" bestFit="1" customWidth="1"/>
    <col min="8194" max="8194" width="41.28515625" style="13" customWidth="1"/>
    <col min="8195" max="8195" width="6" style="13" bestFit="1" customWidth="1"/>
    <col min="8196" max="8196" width="3.7109375" style="13" customWidth="1"/>
    <col min="8197" max="8197" width="15.28515625" style="13" customWidth="1"/>
    <col min="8198" max="8198" width="13.42578125" style="13" customWidth="1"/>
    <col min="8199" max="8448" width="9" style="13"/>
    <col min="8449" max="8449" width="6.7109375" style="13" bestFit="1" customWidth="1"/>
    <col min="8450" max="8450" width="41.28515625" style="13" customWidth="1"/>
    <col min="8451" max="8451" width="6" style="13" bestFit="1" customWidth="1"/>
    <col min="8452" max="8452" width="3.7109375" style="13" customWidth="1"/>
    <col min="8453" max="8453" width="15.28515625" style="13" customWidth="1"/>
    <col min="8454" max="8454" width="13.42578125" style="13" customWidth="1"/>
    <col min="8455" max="8704" width="9" style="13"/>
    <col min="8705" max="8705" width="6.7109375" style="13" bestFit="1" customWidth="1"/>
    <col min="8706" max="8706" width="41.28515625" style="13" customWidth="1"/>
    <col min="8707" max="8707" width="6" style="13" bestFit="1" customWidth="1"/>
    <col min="8708" max="8708" width="3.7109375" style="13" customWidth="1"/>
    <col min="8709" max="8709" width="15.28515625" style="13" customWidth="1"/>
    <col min="8710" max="8710" width="13.42578125" style="13" customWidth="1"/>
    <col min="8711" max="8960" width="9" style="13"/>
    <col min="8961" max="8961" width="6.7109375" style="13" bestFit="1" customWidth="1"/>
    <col min="8962" max="8962" width="41.28515625" style="13" customWidth="1"/>
    <col min="8963" max="8963" width="6" style="13" bestFit="1" customWidth="1"/>
    <col min="8964" max="8964" width="3.7109375" style="13" customWidth="1"/>
    <col min="8965" max="8965" width="15.28515625" style="13" customWidth="1"/>
    <col min="8966" max="8966" width="13.42578125" style="13" customWidth="1"/>
    <col min="8967" max="9216" width="9" style="13"/>
    <col min="9217" max="9217" width="6.7109375" style="13" bestFit="1" customWidth="1"/>
    <col min="9218" max="9218" width="41.28515625" style="13" customWidth="1"/>
    <col min="9219" max="9219" width="6" style="13" bestFit="1" customWidth="1"/>
    <col min="9220" max="9220" width="3.7109375" style="13" customWidth="1"/>
    <col min="9221" max="9221" width="15.28515625" style="13" customWidth="1"/>
    <col min="9222" max="9222" width="13.42578125" style="13" customWidth="1"/>
    <col min="9223" max="9472" width="9" style="13"/>
    <col min="9473" max="9473" width="6.7109375" style="13" bestFit="1" customWidth="1"/>
    <col min="9474" max="9474" width="41.28515625" style="13" customWidth="1"/>
    <col min="9475" max="9475" width="6" style="13" bestFit="1" customWidth="1"/>
    <col min="9476" max="9476" width="3.7109375" style="13" customWidth="1"/>
    <col min="9477" max="9477" width="15.28515625" style="13" customWidth="1"/>
    <col min="9478" max="9478" width="13.42578125" style="13" customWidth="1"/>
    <col min="9479" max="9728" width="9" style="13"/>
    <col min="9729" max="9729" width="6.7109375" style="13" bestFit="1" customWidth="1"/>
    <col min="9730" max="9730" width="41.28515625" style="13" customWidth="1"/>
    <col min="9731" max="9731" width="6" style="13" bestFit="1" customWidth="1"/>
    <col min="9732" max="9732" width="3.7109375" style="13" customWidth="1"/>
    <col min="9733" max="9733" width="15.28515625" style="13" customWidth="1"/>
    <col min="9734" max="9734" width="13.42578125" style="13" customWidth="1"/>
    <col min="9735" max="9984" width="9" style="13"/>
    <col min="9985" max="9985" width="6.7109375" style="13" bestFit="1" customWidth="1"/>
    <col min="9986" max="9986" width="41.28515625" style="13" customWidth="1"/>
    <col min="9987" max="9987" width="6" style="13" bestFit="1" customWidth="1"/>
    <col min="9988" max="9988" width="3.7109375" style="13" customWidth="1"/>
    <col min="9989" max="9989" width="15.28515625" style="13" customWidth="1"/>
    <col min="9990" max="9990" width="13.42578125" style="13" customWidth="1"/>
    <col min="9991" max="10240" width="9" style="13"/>
    <col min="10241" max="10241" width="6.7109375" style="13" bestFit="1" customWidth="1"/>
    <col min="10242" max="10242" width="41.28515625" style="13" customWidth="1"/>
    <col min="10243" max="10243" width="6" style="13" bestFit="1" customWidth="1"/>
    <col min="10244" max="10244" width="3.7109375" style="13" customWidth="1"/>
    <col min="10245" max="10245" width="15.28515625" style="13" customWidth="1"/>
    <col min="10246" max="10246" width="13.42578125" style="13" customWidth="1"/>
    <col min="10247" max="10496" width="9" style="13"/>
    <col min="10497" max="10497" width="6.7109375" style="13" bestFit="1" customWidth="1"/>
    <col min="10498" max="10498" width="41.28515625" style="13" customWidth="1"/>
    <col min="10499" max="10499" width="6" style="13" bestFit="1" customWidth="1"/>
    <col min="10500" max="10500" width="3.7109375" style="13" customWidth="1"/>
    <col min="10501" max="10501" width="15.28515625" style="13" customWidth="1"/>
    <col min="10502" max="10502" width="13.42578125" style="13" customWidth="1"/>
    <col min="10503" max="10752" width="9" style="13"/>
    <col min="10753" max="10753" width="6.7109375" style="13" bestFit="1" customWidth="1"/>
    <col min="10754" max="10754" width="41.28515625" style="13" customWidth="1"/>
    <col min="10755" max="10755" width="6" style="13" bestFit="1" customWidth="1"/>
    <col min="10756" max="10756" width="3.7109375" style="13" customWidth="1"/>
    <col min="10757" max="10757" width="15.28515625" style="13" customWidth="1"/>
    <col min="10758" max="10758" width="13.42578125" style="13" customWidth="1"/>
    <col min="10759" max="11008" width="9" style="13"/>
    <col min="11009" max="11009" width="6.7109375" style="13" bestFit="1" customWidth="1"/>
    <col min="11010" max="11010" width="41.28515625" style="13" customWidth="1"/>
    <col min="11011" max="11011" width="6" style="13" bestFit="1" customWidth="1"/>
    <col min="11012" max="11012" width="3.7109375" style="13" customWidth="1"/>
    <col min="11013" max="11013" width="15.28515625" style="13" customWidth="1"/>
    <col min="11014" max="11014" width="13.42578125" style="13" customWidth="1"/>
    <col min="11015" max="11264" width="9" style="13"/>
    <col min="11265" max="11265" width="6.7109375" style="13" bestFit="1" customWidth="1"/>
    <col min="11266" max="11266" width="41.28515625" style="13" customWidth="1"/>
    <col min="11267" max="11267" width="6" style="13" bestFit="1" customWidth="1"/>
    <col min="11268" max="11268" width="3.7109375" style="13" customWidth="1"/>
    <col min="11269" max="11269" width="15.28515625" style="13" customWidth="1"/>
    <col min="11270" max="11270" width="13.42578125" style="13" customWidth="1"/>
    <col min="11271" max="11520" width="9" style="13"/>
    <col min="11521" max="11521" width="6.7109375" style="13" bestFit="1" customWidth="1"/>
    <col min="11522" max="11522" width="41.28515625" style="13" customWidth="1"/>
    <col min="11523" max="11523" width="6" style="13" bestFit="1" customWidth="1"/>
    <col min="11524" max="11524" width="3.7109375" style="13" customWidth="1"/>
    <col min="11525" max="11525" width="15.28515625" style="13" customWidth="1"/>
    <col min="11526" max="11526" width="13.42578125" style="13" customWidth="1"/>
    <col min="11527" max="11776" width="9" style="13"/>
    <col min="11777" max="11777" width="6.7109375" style="13" bestFit="1" customWidth="1"/>
    <col min="11778" max="11778" width="41.28515625" style="13" customWidth="1"/>
    <col min="11779" max="11779" width="6" style="13" bestFit="1" customWidth="1"/>
    <col min="11780" max="11780" width="3.7109375" style="13" customWidth="1"/>
    <col min="11781" max="11781" width="15.28515625" style="13" customWidth="1"/>
    <col min="11782" max="11782" width="13.42578125" style="13" customWidth="1"/>
    <col min="11783" max="12032" width="9" style="13"/>
    <col min="12033" max="12033" width="6.7109375" style="13" bestFit="1" customWidth="1"/>
    <col min="12034" max="12034" width="41.28515625" style="13" customWidth="1"/>
    <col min="12035" max="12035" width="6" style="13" bestFit="1" customWidth="1"/>
    <col min="12036" max="12036" width="3.7109375" style="13" customWidth="1"/>
    <col min="12037" max="12037" width="15.28515625" style="13" customWidth="1"/>
    <col min="12038" max="12038" width="13.42578125" style="13" customWidth="1"/>
    <col min="12039" max="12288" width="9" style="13"/>
    <col min="12289" max="12289" width="6.7109375" style="13" bestFit="1" customWidth="1"/>
    <col min="12290" max="12290" width="41.28515625" style="13" customWidth="1"/>
    <col min="12291" max="12291" width="6" style="13" bestFit="1" customWidth="1"/>
    <col min="12292" max="12292" width="3.7109375" style="13" customWidth="1"/>
    <col min="12293" max="12293" width="15.28515625" style="13" customWidth="1"/>
    <col min="12294" max="12294" width="13.42578125" style="13" customWidth="1"/>
    <col min="12295" max="12544" width="9" style="13"/>
    <col min="12545" max="12545" width="6.7109375" style="13" bestFit="1" customWidth="1"/>
    <col min="12546" max="12546" width="41.28515625" style="13" customWidth="1"/>
    <col min="12547" max="12547" width="6" style="13" bestFit="1" customWidth="1"/>
    <col min="12548" max="12548" width="3.7109375" style="13" customWidth="1"/>
    <col min="12549" max="12549" width="15.28515625" style="13" customWidth="1"/>
    <col min="12550" max="12550" width="13.42578125" style="13" customWidth="1"/>
    <col min="12551" max="12800" width="9" style="13"/>
    <col min="12801" max="12801" width="6.7109375" style="13" bestFit="1" customWidth="1"/>
    <col min="12802" max="12802" width="41.28515625" style="13" customWidth="1"/>
    <col min="12803" max="12803" width="6" style="13" bestFit="1" customWidth="1"/>
    <col min="12804" max="12804" width="3.7109375" style="13" customWidth="1"/>
    <col min="12805" max="12805" width="15.28515625" style="13" customWidth="1"/>
    <col min="12806" max="12806" width="13.42578125" style="13" customWidth="1"/>
    <col min="12807" max="13056" width="9" style="13"/>
    <col min="13057" max="13057" width="6.7109375" style="13" bestFit="1" customWidth="1"/>
    <col min="13058" max="13058" width="41.28515625" style="13" customWidth="1"/>
    <col min="13059" max="13059" width="6" style="13" bestFit="1" customWidth="1"/>
    <col min="13060" max="13060" width="3.7109375" style="13" customWidth="1"/>
    <col min="13061" max="13061" width="15.28515625" style="13" customWidth="1"/>
    <col min="13062" max="13062" width="13.42578125" style="13" customWidth="1"/>
    <col min="13063" max="13312" width="9" style="13"/>
    <col min="13313" max="13313" width="6.7109375" style="13" bestFit="1" customWidth="1"/>
    <col min="13314" max="13314" width="41.28515625" style="13" customWidth="1"/>
    <col min="13315" max="13315" width="6" style="13" bestFit="1" customWidth="1"/>
    <col min="13316" max="13316" width="3.7109375" style="13" customWidth="1"/>
    <col min="13317" max="13317" width="15.28515625" style="13" customWidth="1"/>
    <col min="13318" max="13318" width="13.42578125" style="13" customWidth="1"/>
    <col min="13319" max="13568" width="9" style="13"/>
    <col min="13569" max="13569" width="6.7109375" style="13" bestFit="1" customWidth="1"/>
    <col min="13570" max="13570" width="41.28515625" style="13" customWidth="1"/>
    <col min="13571" max="13571" width="6" style="13" bestFit="1" customWidth="1"/>
    <col min="13572" max="13572" width="3.7109375" style="13" customWidth="1"/>
    <col min="13573" max="13573" width="15.28515625" style="13" customWidth="1"/>
    <col min="13574" max="13574" width="13.42578125" style="13" customWidth="1"/>
    <col min="13575" max="13824" width="9" style="13"/>
    <col min="13825" max="13825" width="6.7109375" style="13" bestFit="1" customWidth="1"/>
    <col min="13826" max="13826" width="41.28515625" style="13" customWidth="1"/>
    <col min="13827" max="13827" width="6" style="13" bestFit="1" customWidth="1"/>
    <col min="13828" max="13828" width="3.7109375" style="13" customWidth="1"/>
    <col min="13829" max="13829" width="15.28515625" style="13" customWidth="1"/>
    <col min="13830" max="13830" width="13.42578125" style="13" customWidth="1"/>
    <col min="13831" max="14080" width="9" style="13"/>
    <col min="14081" max="14081" width="6.7109375" style="13" bestFit="1" customWidth="1"/>
    <col min="14082" max="14082" width="41.28515625" style="13" customWidth="1"/>
    <col min="14083" max="14083" width="6" style="13" bestFit="1" customWidth="1"/>
    <col min="14084" max="14084" width="3.7109375" style="13" customWidth="1"/>
    <col min="14085" max="14085" width="15.28515625" style="13" customWidth="1"/>
    <col min="14086" max="14086" width="13.42578125" style="13" customWidth="1"/>
    <col min="14087" max="14336" width="9" style="13"/>
    <col min="14337" max="14337" width="6.7109375" style="13" bestFit="1" customWidth="1"/>
    <col min="14338" max="14338" width="41.28515625" style="13" customWidth="1"/>
    <col min="14339" max="14339" width="6" style="13" bestFit="1" customWidth="1"/>
    <col min="14340" max="14340" width="3.7109375" style="13" customWidth="1"/>
    <col min="14341" max="14341" width="15.28515625" style="13" customWidth="1"/>
    <col min="14342" max="14342" width="13.42578125" style="13" customWidth="1"/>
    <col min="14343" max="14592" width="9" style="13"/>
    <col min="14593" max="14593" width="6.7109375" style="13" bestFit="1" customWidth="1"/>
    <col min="14594" max="14594" width="41.28515625" style="13" customWidth="1"/>
    <col min="14595" max="14595" width="6" style="13" bestFit="1" customWidth="1"/>
    <col min="14596" max="14596" width="3.7109375" style="13" customWidth="1"/>
    <col min="14597" max="14597" width="15.28515625" style="13" customWidth="1"/>
    <col min="14598" max="14598" width="13.42578125" style="13" customWidth="1"/>
    <col min="14599" max="14848" width="9" style="13"/>
    <col min="14849" max="14849" width="6.7109375" style="13" bestFit="1" customWidth="1"/>
    <col min="14850" max="14850" width="41.28515625" style="13" customWidth="1"/>
    <col min="14851" max="14851" width="6" style="13" bestFit="1" customWidth="1"/>
    <col min="14852" max="14852" width="3.7109375" style="13" customWidth="1"/>
    <col min="14853" max="14853" width="15.28515625" style="13" customWidth="1"/>
    <col min="14854" max="14854" width="13.42578125" style="13" customWidth="1"/>
    <col min="14855" max="15104" width="9" style="13"/>
    <col min="15105" max="15105" width="6.7109375" style="13" bestFit="1" customWidth="1"/>
    <col min="15106" max="15106" width="41.28515625" style="13" customWidth="1"/>
    <col min="15107" max="15107" width="6" style="13" bestFit="1" customWidth="1"/>
    <col min="15108" max="15108" width="3.7109375" style="13" customWidth="1"/>
    <col min="15109" max="15109" width="15.28515625" style="13" customWidth="1"/>
    <col min="15110" max="15110" width="13.42578125" style="13" customWidth="1"/>
    <col min="15111" max="15360" width="9" style="13"/>
    <col min="15361" max="15361" width="6.7109375" style="13" bestFit="1" customWidth="1"/>
    <col min="15362" max="15362" width="41.28515625" style="13" customWidth="1"/>
    <col min="15363" max="15363" width="6" style="13" bestFit="1" customWidth="1"/>
    <col min="15364" max="15364" width="3.7109375" style="13" customWidth="1"/>
    <col min="15365" max="15365" width="15.28515625" style="13" customWidth="1"/>
    <col min="15366" max="15366" width="13.42578125" style="13" customWidth="1"/>
    <col min="15367" max="15616" width="9" style="13"/>
    <col min="15617" max="15617" width="6.7109375" style="13" bestFit="1" customWidth="1"/>
    <col min="15618" max="15618" width="41.28515625" style="13" customWidth="1"/>
    <col min="15619" max="15619" width="6" style="13" bestFit="1" customWidth="1"/>
    <col min="15620" max="15620" width="3.7109375" style="13" customWidth="1"/>
    <col min="15621" max="15621" width="15.28515625" style="13" customWidth="1"/>
    <col min="15622" max="15622" width="13.42578125" style="13" customWidth="1"/>
    <col min="15623" max="15872" width="9" style="13"/>
    <col min="15873" max="15873" width="6.7109375" style="13" bestFit="1" customWidth="1"/>
    <col min="15874" max="15874" width="41.28515625" style="13" customWidth="1"/>
    <col min="15875" max="15875" width="6" style="13" bestFit="1" customWidth="1"/>
    <col min="15876" max="15876" width="3.7109375" style="13" customWidth="1"/>
    <col min="15877" max="15877" width="15.28515625" style="13" customWidth="1"/>
    <col min="15878" max="15878" width="13.42578125" style="13" customWidth="1"/>
    <col min="15879" max="16128" width="9" style="13"/>
    <col min="16129" max="16129" width="6.7109375" style="13" bestFit="1" customWidth="1"/>
    <col min="16130" max="16130" width="41.28515625" style="13" customWidth="1"/>
    <col min="16131" max="16131" width="6" style="13" bestFit="1" customWidth="1"/>
    <col min="16132" max="16132" width="3.7109375" style="13" customWidth="1"/>
    <col min="16133" max="16133" width="15.28515625" style="13" customWidth="1"/>
    <col min="16134" max="16134" width="13.42578125" style="13" customWidth="1"/>
    <col min="16135" max="16384" width="9" style="13"/>
  </cols>
  <sheetData>
    <row r="1" spans="1:7" x14ac:dyDescent="0.2">
      <c r="A1" s="31" t="s">
        <v>34</v>
      </c>
      <c r="B1" s="9" t="s">
        <v>8</v>
      </c>
      <c r="C1" s="204"/>
      <c r="D1" s="9"/>
      <c r="E1" s="11"/>
      <c r="F1" s="11"/>
    </row>
    <row r="2" spans="1:7" x14ac:dyDescent="0.2">
      <c r="A2" s="31" t="s">
        <v>35</v>
      </c>
      <c r="B2" s="9" t="s">
        <v>14</v>
      </c>
      <c r="C2" s="204"/>
      <c r="D2" s="9"/>
      <c r="E2" s="11"/>
      <c r="F2" s="11"/>
    </row>
    <row r="3" spans="1:7" x14ac:dyDescent="0.2">
      <c r="A3" s="31" t="s">
        <v>229</v>
      </c>
      <c r="B3" s="9" t="s">
        <v>89</v>
      </c>
      <c r="C3" s="204"/>
      <c r="D3" s="9"/>
      <c r="E3" s="11"/>
      <c r="F3" s="11"/>
    </row>
    <row r="4" spans="1:7" x14ac:dyDescent="0.2">
      <c r="A4" s="62"/>
      <c r="B4" s="9"/>
      <c r="C4" s="204"/>
      <c r="D4" s="9"/>
      <c r="E4" s="11"/>
      <c r="F4" s="11"/>
    </row>
    <row r="5" spans="1:7" s="38" customFormat="1" ht="76.5" x14ac:dyDescent="0.2">
      <c r="A5" s="167" t="s">
        <v>0</v>
      </c>
      <c r="B5" s="168" t="s">
        <v>13</v>
      </c>
      <c r="C5" s="169" t="s">
        <v>9</v>
      </c>
      <c r="D5" s="172" t="s">
        <v>10</v>
      </c>
      <c r="E5" s="170" t="s">
        <v>23</v>
      </c>
      <c r="F5" s="170" t="s">
        <v>24</v>
      </c>
    </row>
    <row r="6" spans="1:7" s="41" customFormat="1" x14ac:dyDescent="0.2">
      <c r="A6" s="151">
        <v>1</v>
      </c>
      <c r="B6" s="152"/>
      <c r="C6" s="153"/>
      <c r="D6" s="154"/>
      <c r="E6" s="155"/>
      <c r="F6" s="155"/>
    </row>
    <row r="7" spans="1:7" x14ac:dyDescent="0.2">
      <c r="A7" s="156"/>
      <c r="B7" s="157" t="s">
        <v>89</v>
      </c>
      <c r="C7" s="158">
        <v>25</v>
      </c>
      <c r="D7" s="159" t="s">
        <v>1</v>
      </c>
      <c r="E7" s="300"/>
      <c r="F7" s="160">
        <f>C7*E7</f>
        <v>0</v>
      </c>
      <c r="G7" s="14"/>
    </row>
    <row r="8" spans="1:7" x14ac:dyDescent="0.2">
      <c r="A8" s="161"/>
      <c r="B8" s="159"/>
      <c r="C8" s="206"/>
      <c r="D8" s="159"/>
      <c r="E8" s="163"/>
      <c r="F8" s="164"/>
      <c r="G8" s="14"/>
    </row>
    <row r="9" spans="1:7" x14ac:dyDescent="0.2">
      <c r="A9" s="65"/>
      <c r="B9" s="27" t="s">
        <v>78</v>
      </c>
      <c r="C9" s="207"/>
      <c r="D9" s="28"/>
      <c r="E9" s="29"/>
      <c r="F9" s="29">
        <f>SUM(F11:F74)</f>
        <v>0</v>
      </c>
      <c r="G9" s="14"/>
    </row>
    <row r="10" spans="1:7" x14ac:dyDescent="0.2">
      <c r="A10" s="165"/>
      <c r="B10" s="122"/>
      <c r="C10" s="208"/>
      <c r="D10" s="124"/>
      <c r="E10" s="125"/>
      <c r="F10" s="125"/>
    </row>
    <row r="11" spans="1:7" x14ac:dyDescent="0.2">
      <c r="A11" s="111">
        <f>COUNT(A6+1)</f>
        <v>1</v>
      </c>
      <c r="B11" s="42" t="s">
        <v>38</v>
      </c>
      <c r="C11" s="209"/>
      <c r="D11" s="39"/>
      <c r="E11" s="40"/>
      <c r="F11" s="40"/>
    </row>
    <row r="12" spans="1:7" ht="25.5" x14ac:dyDescent="0.2">
      <c r="A12" s="111"/>
      <c r="B12" s="210" t="s">
        <v>54</v>
      </c>
      <c r="C12" s="211"/>
      <c r="D12" s="127"/>
      <c r="E12" s="128"/>
      <c r="F12" s="128"/>
    </row>
    <row r="13" spans="1:7" ht="14.25" x14ac:dyDescent="0.2">
      <c r="A13" s="111"/>
      <c r="B13" s="99" t="s">
        <v>67</v>
      </c>
      <c r="C13" s="212">
        <v>460</v>
      </c>
      <c r="D13" s="127" t="s">
        <v>22</v>
      </c>
      <c r="E13" s="30"/>
      <c r="F13" s="112">
        <f>C13*E13</f>
        <v>0</v>
      </c>
    </row>
    <row r="14" spans="1:7" x14ac:dyDescent="0.2">
      <c r="A14" s="113"/>
      <c r="B14" s="129"/>
      <c r="C14" s="213"/>
      <c r="D14" s="130"/>
      <c r="E14" s="95"/>
      <c r="F14" s="95"/>
    </row>
    <row r="15" spans="1:7" x14ac:dyDescent="0.2">
      <c r="A15" s="114"/>
      <c r="B15" s="135"/>
      <c r="C15" s="214"/>
      <c r="D15" s="108"/>
      <c r="E15" s="132"/>
      <c r="F15" s="145"/>
    </row>
    <row r="16" spans="1:7" x14ac:dyDescent="0.2">
      <c r="A16" s="111">
        <f>COUNT($A$11:A14)+1</f>
        <v>2</v>
      </c>
      <c r="B16" s="42" t="s">
        <v>49</v>
      </c>
      <c r="C16" s="212"/>
      <c r="D16" s="127"/>
      <c r="E16" s="133"/>
      <c r="F16" s="128"/>
    </row>
    <row r="17" spans="1:6" ht="25.5" x14ac:dyDescent="0.2">
      <c r="A17" s="111"/>
      <c r="B17" s="109" t="s">
        <v>69</v>
      </c>
      <c r="C17" s="212"/>
      <c r="D17" s="127"/>
      <c r="E17" s="133"/>
      <c r="F17" s="128"/>
    </row>
    <row r="18" spans="1:6" x14ac:dyDescent="0.2">
      <c r="A18" s="111"/>
      <c r="B18" s="99" t="s">
        <v>72</v>
      </c>
      <c r="C18" s="212">
        <v>15</v>
      </c>
      <c r="D18" s="127" t="s">
        <v>1</v>
      </c>
      <c r="E18" s="30"/>
      <c r="F18" s="94">
        <f t="shared" ref="F18:F19" si="0">C18*E18</f>
        <v>0</v>
      </c>
    </row>
    <row r="19" spans="1:6" x14ac:dyDescent="0.2">
      <c r="A19" s="111"/>
      <c r="B19" s="99" t="s">
        <v>171</v>
      </c>
      <c r="C19" s="212">
        <v>10</v>
      </c>
      <c r="D19" s="127" t="s">
        <v>1</v>
      </c>
      <c r="E19" s="30"/>
      <c r="F19" s="94">
        <f t="shared" si="0"/>
        <v>0</v>
      </c>
    </row>
    <row r="20" spans="1:6" x14ac:dyDescent="0.2">
      <c r="A20" s="113"/>
      <c r="B20" s="129"/>
      <c r="C20" s="213"/>
      <c r="D20" s="130"/>
      <c r="E20" s="95"/>
      <c r="F20" s="95"/>
    </row>
    <row r="21" spans="1:6" x14ac:dyDescent="0.2">
      <c r="A21" s="114"/>
      <c r="B21" s="131"/>
      <c r="C21" s="214"/>
      <c r="D21" s="108"/>
      <c r="E21" s="132"/>
      <c r="F21" s="87"/>
    </row>
    <row r="22" spans="1:6" x14ac:dyDescent="0.2">
      <c r="A22" s="111">
        <f>COUNT($A$11:A21)+1</f>
        <v>3</v>
      </c>
      <c r="B22" s="88" t="s">
        <v>27</v>
      </c>
      <c r="C22" s="212"/>
      <c r="D22" s="215"/>
      <c r="E22" s="94"/>
      <c r="F22" s="216"/>
    </row>
    <row r="23" spans="1:6" ht="38.25" x14ac:dyDescent="0.2">
      <c r="A23" s="111"/>
      <c r="B23" s="137" t="s">
        <v>53</v>
      </c>
      <c r="C23" s="212"/>
      <c r="D23" s="138"/>
      <c r="E23" s="112"/>
      <c r="F23" s="112"/>
    </row>
    <row r="24" spans="1:6" x14ac:dyDescent="0.2">
      <c r="A24" s="111"/>
      <c r="B24" s="89" t="s">
        <v>51</v>
      </c>
      <c r="C24" s="212">
        <v>25</v>
      </c>
      <c r="D24" s="138" t="s">
        <v>1</v>
      </c>
      <c r="E24" s="30"/>
      <c r="F24" s="94">
        <f>C24*E24</f>
        <v>0</v>
      </c>
    </row>
    <row r="25" spans="1:6" x14ac:dyDescent="0.2">
      <c r="A25" s="113"/>
      <c r="B25" s="90"/>
      <c r="C25" s="213"/>
      <c r="D25" s="139"/>
      <c r="E25" s="95"/>
      <c r="F25" s="95"/>
    </row>
    <row r="26" spans="1:6" x14ac:dyDescent="0.2">
      <c r="A26" s="114"/>
      <c r="B26" s="131"/>
      <c r="C26" s="214"/>
      <c r="D26" s="108"/>
      <c r="E26" s="132"/>
      <c r="F26" s="87"/>
    </row>
    <row r="27" spans="1:6" ht="14.25" x14ac:dyDescent="0.2">
      <c r="A27" s="111">
        <f>COUNT($A$11:A26)+1</f>
        <v>4</v>
      </c>
      <c r="B27" s="50" t="s">
        <v>160</v>
      </c>
      <c r="C27" s="212"/>
      <c r="D27" s="127"/>
      <c r="E27" s="133"/>
      <c r="F27" s="94"/>
    </row>
    <row r="28" spans="1:6" ht="14.25" x14ac:dyDescent="0.2">
      <c r="A28" s="120"/>
      <c r="B28" s="91" t="s">
        <v>161</v>
      </c>
      <c r="C28" s="212"/>
      <c r="D28" s="127"/>
      <c r="E28" s="133"/>
      <c r="F28" s="128"/>
    </row>
    <row r="29" spans="1:6" x14ac:dyDescent="0.2">
      <c r="A29" s="111"/>
      <c r="B29" s="99" t="s">
        <v>41</v>
      </c>
      <c r="C29" s="212">
        <v>2</v>
      </c>
      <c r="D29" s="127" t="s">
        <v>1</v>
      </c>
      <c r="E29" s="30"/>
      <c r="F29" s="94">
        <f>C29*E29</f>
        <v>0</v>
      </c>
    </row>
    <row r="30" spans="1:6" x14ac:dyDescent="0.2">
      <c r="A30" s="113"/>
      <c r="B30" s="129"/>
      <c r="C30" s="213"/>
      <c r="D30" s="130"/>
      <c r="E30" s="95"/>
      <c r="F30" s="95"/>
    </row>
    <row r="31" spans="1:6" x14ac:dyDescent="0.2">
      <c r="A31" s="114"/>
      <c r="B31" s="135"/>
      <c r="C31" s="214"/>
      <c r="D31" s="108"/>
      <c r="E31" s="132"/>
      <c r="F31" s="145"/>
    </row>
    <row r="32" spans="1:6" ht="14.25" x14ac:dyDescent="0.2">
      <c r="A32" s="111">
        <f>COUNT($A$11:A31)+1</f>
        <v>5</v>
      </c>
      <c r="B32" s="50" t="s">
        <v>163</v>
      </c>
      <c r="C32" s="212"/>
      <c r="D32" s="127"/>
      <c r="E32" s="133"/>
      <c r="F32" s="128"/>
    </row>
    <row r="33" spans="1:6" ht="14.25" x14ac:dyDescent="0.2">
      <c r="A33" s="111"/>
      <c r="B33" s="91" t="s">
        <v>164</v>
      </c>
      <c r="C33" s="212"/>
      <c r="D33" s="127"/>
      <c r="E33" s="133"/>
      <c r="F33" s="128"/>
    </row>
    <row r="34" spans="1:6" x14ac:dyDescent="0.2">
      <c r="A34" s="111"/>
      <c r="B34" s="99" t="s">
        <v>41</v>
      </c>
      <c r="C34" s="212">
        <v>25</v>
      </c>
      <c r="D34" s="127" t="s">
        <v>1</v>
      </c>
      <c r="E34" s="30"/>
      <c r="F34" s="94">
        <f>C34*E34</f>
        <v>0</v>
      </c>
    </row>
    <row r="35" spans="1:6" x14ac:dyDescent="0.2">
      <c r="A35" s="113"/>
      <c r="B35" s="129"/>
      <c r="C35" s="213"/>
      <c r="D35" s="130"/>
      <c r="E35" s="95"/>
      <c r="F35" s="95"/>
    </row>
    <row r="36" spans="1:6" x14ac:dyDescent="0.2">
      <c r="A36" s="114"/>
      <c r="B36" s="135" t="s">
        <v>20</v>
      </c>
      <c r="C36" s="214"/>
      <c r="D36" s="108"/>
      <c r="E36" s="132"/>
      <c r="F36" s="145"/>
    </row>
    <row r="37" spans="1:6" x14ac:dyDescent="0.2">
      <c r="A37" s="111">
        <f>COUNT($A$11:A36)+1</f>
        <v>6</v>
      </c>
      <c r="B37" s="42" t="s">
        <v>46</v>
      </c>
      <c r="C37" s="212"/>
      <c r="D37" s="127"/>
      <c r="E37" s="133"/>
      <c r="F37" s="128"/>
    </row>
    <row r="38" spans="1:6" ht="25.5" x14ac:dyDescent="0.2">
      <c r="A38" s="111"/>
      <c r="B38" s="109" t="s">
        <v>55</v>
      </c>
      <c r="C38" s="212"/>
      <c r="D38" s="127"/>
      <c r="E38" s="133"/>
      <c r="F38" s="128"/>
    </row>
    <row r="39" spans="1:6" x14ac:dyDescent="0.2">
      <c r="A39" s="111"/>
      <c r="B39" s="99" t="s">
        <v>77</v>
      </c>
      <c r="C39" s="212">
        <v>105</v>
      </c>
      <c r="D39" s="127" t="s">
        <v>1</v>
      </c>
      <c r="E39" s="30"/>
      <c r="F39" s="94">
        <f>C39*E39</f>
        <v>0</v>
      </c>
    </row>
    <row r="40" spans="1:6" x14ac:dyDescent="0.2">
      <c r="A40" s="113"/>
      <c r="B40" s="129"/>
      <c r="C40" s="213"/>
      <c r="D40" s="130"/>
      <c r="E40" s="95"/>
      <c r="F40" s="95"/>
    </row>
    <row r="41" spans="1:6" x14ac:dyDescent="0.2">
      <c r="A41" s="114"/>
      <c r="B41" s="131"/>
      <c r="C41" s="214"/>
      <c r="D41" s="108"/>
      <c r="E41" s="132"/>
      <c r="F41" s="87"/>
    </row>
    <row r="42" spans="1:6" x14ac:dyDescent="0.2">
      <c r="A42" s="111">
        <f>COUNT($A$11:A41)+1</f>
        <v>7</v>
      </c>
      <c r="B42" s="42" t="s">
        <v>52</v>
      </c>
      <c r="C42" s="212"/>
      <c r="D42" s="127"/>
      <c r="E42" s="133"/>
      <c r="F42" s="94"/>
    </row>
    <row r="43" spans="1:6" ht="153" x14ac:dyDescent="0.2">
      <c r="A43" s="111"/>
      <c r="B43" s="217" t="s">
        <v>99</v>
      </c>
      <c r="C43" s="212"/>
      <c r="D43" s="127"/>
      <c r="E43" s="140"/>
      <c r="F43" s="140"/>
    </row>
    <row r="44" spans="1:6" x14ac:dyDescent="0.2">
      <c r="A44" s="111"/>
      <c r="B44" s="99" t="s">
        <v>71</v>
      </c>
      <c r="C44" s="212">
        <v>3</v>
      </c>
      <c r="D44" s="127" t="s">
        <v>1</v>
      </c>
      <c r="E44" s="30"/>
      <c r="F44" s="94">
        <f>C44*E44</f>
        <v>0</v>
      </c>
    </row>
    <row r="45" spans="1:6" x14ac:dyDescent="0.2">
      <c r="A45" s="113"/>
      <c r="B45" s="129"/>
      <c r="C45" s="213"/>
      <c r="D45" s="130"/>
      <c r="E45" s="95"/>
      <c r="F45" s="95"/>
    </row>
    <row r="46" spans="1:6" x14ac:dyDescent="0.2">
      <c r="A46" s="114"/>
      <c r="B46" s="131"/>
      <c r="C46" s="214"/>
      <c r="D46" s="108"/>
      <c r="E46" s="132"/>
      <c r="F46" s="87"/>
    </row>
    <row r="47" spans="1:6" x14ac:dyDescent="0.2">
      <c r="A47" s="111">
        <f>COUNT($A$11:A46)+1</f>
        <v>8</v>
      </c>
      <c r="B47" s="42" t="s">
        <v>97</v>
      </c>
      <c r="C47" s="212"/>
      <c r="D47" s="127"/>
      <c r="E47" s="133"/>
      <c r="F47" s="94"/>
    </row>
    <row r="48" spans="1:6" ht="153" x14ac:dyDescent="0.2">
      <c r="A48" s="111"/>
      <c r="B48" s="217" t="s">
        <v>100</v>
      </c>
      <c r="C48" s="212"/>
      <c r="D48" s="127"/>
      <c r="E48" s="140"/>
      <c r="F48" s="140"/>
    </row>
    <row r="49" spans="1:6" x14ac:dyDescent="0.2">
      <c r="A49" s="111"/>
      <c r="B49" s="99" t="s">
        <v>71</v>
      </c>
      <c r="C49" s="212">
        <v>22</v>
      </c>
      <c r="D49" s="127" t="s">
        <v>1</v>
      </c>
      <c r="E49" s="30"/>
      <c r="F49" s="94">
        <f>C49*E49</f>
        <v>0</v>
      </c>
    </row>
    <row r="50" spans="1:6" x14ac:dyDescent="0.2">
      <c r="A50" s="113"/>
      <c r="B50" s="129"/>
      <c r="C50" s="213"/>
      <c r="D50" s="130"/>
      <c r="E50" s="95"/>
      <c r="F50" s="95"/>
    </row>
    <row r="51" spans="1:6" x14ac:dyDescent="0.2">
      <c r="A51" s="114"/>
      <c r="B51" s="131"/>
      <c r="C51" s="214"/>
      <c r="D51" s="108"/>
      <c r="E51" s="132"/>
      <c r="F51" s="87"/>
    </row>
    <row r="52" spans="1:6" x14ac:dyDescent="0.2">
      <c r="A52" s="111">
        <f>COUNT($A$11:A51)+1</f>
        <v>9</v>
      </c>
      <c r="B52" s="295" t="s">
        <v>47</v>
      </c>
      <c r="C52" s="212"/>
      <c r="D52" s="138"/>
      <c r="E52" s="112"/>
      <c r="F52" s="112"/>
    </row>
    <row r="53" spans="1:6" x14ac:dyDescent="0.2">
      <c r="A53" s="111"/>
      <c r="B53" s="109" t="s">
        <v>48</v>
      </c>
      <c r="C53" s="212"/>
      <c r="D53" s="138"/>
      <c r="E53" s="296"/>
      <c r="F53" s="297"/>
    </row>
    <row r="54" spans="1:6" x14ac:dyDescent="0.2">
      <c r="A54" s="111"/>
      <c r="B54" s="298" t="s">
        <v>77</v>
      </c>
      <c r="C54" s="212">
        <v>1</v>
      </c>
      <c r="D54" s="138" t="s">
        <v>1</v>
      </c>
      <c r="E54" s="30"/>
      <c r="F54" s="112">
        <f>C54*E54</f>
        <v>0</v>
      </c>
    </row>
    <row r="55" spans="1:6" x14ac:dyDescent="0.2">
      <c r="A55" s="113"/>
      <c r="B55" s="299"/>
      <c r="C55" s="213"/>
      <c r="D55" s="139"/>
      <c r="E55" s="95"/>
      <c r="F55" s="294"/>
    </row>
    <row r="56" spans="1:6" x14ac:dyDescent="0.2">
      <c r="A56" s="114"/>
      <c r="B56" s="135"/>
      <c r="C56" s="214"/>
      <c r="D56" s="108"/>
      <c r="E56" s="87"/>
      <c r="F56" s="87"/>
    </row>
    <row r="57" spans="1:6" x14ac:dyDescent="0.2">
      <c r="A57" s="111">
        <f>COUNT($A$11:A55)+1</f>
        <v>10</v>
      </c>
      <c r="B57" s="42" t="s">
        <v>17</v>
      </c>
      <c r="C57" s="212"/>
      <c r="D57" s="127"/>
      <c r="E57" s="133"/>
      <c r="F57" s="128"/>
    </row>
    <row r="58" spans="1:6" ht="38.25" x14ac:dyDescent="0.2">
      <c r="A58" s="111"/>
      <c r="B58" s="109" t="s">
        <v>174</v>
      </c>
      <c r="C58" s="212"/>
      <c r="D58" s="127"/>
      <c r="E58" s="133"/>
      <c r="F58" s="128"/>
    </row>
    <row r="59" spans="1:6" x14ac:dyDescent="0.2">
      <c r="A59" s="111"/>
      <c r="B59" s="141"/>
      <c r="C59" s="212">
        <v>25</v>
      </c>
      <c r="D59" s="127" t="s">
        <v>1</v>
      </c>
      <c r="E59" s="30"/>
      <c r="F59" s="94">
        <f>C59*E59</f>
        <v>0</v>
      </c>
    </row>
    <row r="60" spans="1:6" x14ac:dyDescent="0.2">
      <c r="A60" s="113"/>
      <c r="B60" s="144"/>
      <c r="C60" s="213"/>
      <c r="D60" s="130"/>
      <c r="E60" s="95"/>
      <c r="F60" s="95"/>
    </row>
    <row r="61" spans="1:6" x14ac:dyDescent="0.2">
      <c r="A61" s="114"/>
      <c r="B61" s="142"/>
      <c r="C61" s="214"/>
      <c r="D61" s="143"/>
      <c r="E61" s="103"/>
      <c r="F61" s="103"/>
    </row>
    <row r="62" spans="1:6" x14ac:dyDescent="0.2">
      <c r="A62" s="111">
        <f>COUNT($A$11:A60)+1</f>
        <v>11</v>
      </c>
      <c r="B62" s="42" t="s">
        <v>57</v>
      </c>
      <c r="C62" s="212"/>
      <c r="D62" s="127"/>
      <c r="E62" s="128"/>
      <c r="F62" s="128"/>
    </row>
    <row r="63" spans="1:6" ht="38.25" x14ac:dyDescent="0.2">
      <c r="A63" s="111"/>
      <c r="B63" s="217" t="s">
        <v>58</v>
      </c>
      <c r="C63" s="212"/>
      <c r="D63" s="127"/>
      <c r="E63" s="128"/>
      <c r="F63" s="128"/>
    </row>
    <row r="64" spans="1:6" ht="14.25" x14ac:dyDescent="0.2">
      <c r="A64" s="111"/>
      <c r="B64" s="141"/>
      <c r="C64" s="212">
        <v>460</v>
      </c>
      <c r="D64" s="127" t="s">
        <v>22</v>
      </c>
      <c r="E64" s="30"/>
      <c r="F64" s="94">
        <f>C64*E64</f>
        <v>0</v>
      </c>
    </row>
    <row r="65" spans="1:6" x14ac:dyDescent="0.2">
      <c r="A65" s="113"/>
      <c r="B65" s="144"/>
      <c r="C65" s="213"/>
      <c r="D65" s="130"/>
      <c r="E65" s="95"/>
      <c r="F65" s="95"/>
    </row>
    <row r="66" spans="1:6" x14ac:dyDescent="0.2">
      <c r="A66" s="114"/>
      <c r="B66" s="135"/>
      <c r="C66" s="218"/>
      <c r="D66" s="108"/>
      <c r="E66" s="145"/>
      <c r="F66" s="145"/>
    </row>
    <row r="67" spans="1:6" x14ac:dyDescent="0.2">
      <c r="A67" s="111">
        <f>COUNT($A$11:A66)+1</f>
        <v>12</v>
      </c>
      <c r="B67" s="42" t="s">
        <v>59</v>
      </c>
      <c r="C67" s="211"/>
      <c r="D67" s="127"/>
      <c r="E67" s="128"/>
      <c r="F67" s="128"/>
    </row>
    <row r="68" spans="1:6" ht="25.5" x14ac:dyDescent="0.2">
      <c r="A68" s="111"/>
      <c r="B68" s="217" t="s">
        <v>60</v>
      </c>
      <c r="C68" s="211"/>
      <c r="D68" s="127"/>
      <c r="E68" s="128"/>
      <c r="F68" s="128"/>
    </row>
    <row r="69" spans="1:6" x14ac:dyDescent="0.2">
      <c r="A69" s="111"/>
      <c r="B69" s="141"/>
      <c r="C69" s="219"/>
      <c r="D69" s="147">
        <v>0.03</v>
      </c>
      <c r="E69" s="128"/>
      <c r="F69" s="94">
        <f>D69*(SUM(F13:F64))</f>
        <v>0</v>
      </c>
    </row>
    <row r="70" spans="1:6" x14ac:dyDescent="0.2">
      <c r="A70" s="113"/>
      <c r="B70" s="144"/>
      <c r="C70" s="220"/>
      <c r="D70" s="149"/>
      <c r="E70" s="150"/>
      <c r="F70" s="95"/>
    </row>
    <row r="71" spans="1:6" x14ac:dyDescent="0.2">
      <c r="A71" s="114"/>
      <c r="B71" s="135"/>
      <c r="C71" s="218"/>
      <c r="D71" s="108"/>
      <c r="E71" s="145"/>
      <c r="F71" s="145"/>
    </row>
    <row r="72" spans="1:6" x14ac:dyDescent="0.2">
      <c r="A72" s="115">
        <f>COUNT($A$11:A71)+1</f>
        <v>13</v>
      </c>
      <c r="B72" s="42" t="s">
        <v>61</v>
      </c>
      <c r="C72" s="211"/>
      <c r="D72" s="127"/>
      <c r="E72" s="128"/>
      <c r="F72" s="128"/>
    </row>
    <row r="73" spans="1:6" ht="38.25" x14ac:dyDescent="0.2">
      <c r="A73" s="111"/>
      <c r="B73" s="217" t="s">
        <v>12</v>
      </c>
      <c r="C73" s="211"/>
      <c r="D73" s="127"/>
      <c r="E73" s="128"/>
      <c r="F73" s="94"/>
    </row>
    <row r="74" spans="1:6" x14ac:dyDescent="0.2">
      <c r="A74" s="120"/>
      <c r="B74" s="141"/>
      <c r="C74" s="219"/>
      <c r="D74" s="147">
        <v>0.1</v>
      </c>
      <c r="E74" s="128"/>
      <c r="F74" s="94">
        <f>D74*(SUM(F13:F64))</f>
        <v>0</v>
      </c>
    </row>
  </sheetData>
  <sheetProtection password="CF65" sheet="1" objects="1" scenarios="1" formatCells="0" formatColumns="0" formatRows="0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2" manualBreakCount="2">
    <brk id="40" max="5" man="1"/>
    <brk id="6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43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8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10"/>
      <c r="D1" s="32"/>
      <c r="E1" s="12"/>
      <c r="F1" s="12"/>
    </row>
    <row r="2" spans="1:6" x14ac:dyDescent="0.2">
      <c r="A2" s="31" t="s">
        <v>35</v>
      </c>
      <c r="B2" s="9" t="s">
        <v>14</v>
      </c>
      <c r="C2" s="10"/>
      <c r="D2" s="32"/>
      <c r="E2" s="12"/>
      <c r="F2" s="12"/>
    </row>
    <row r="3" spans="1:6" x14ac:dyDescent="0.2">
      <c r="A3" s="31" t="s">
        <v>30</v>
      </c>
      <c r="B3" s="275" t="s">
        <v>266</v>
      </c>
      <c r="C3" s="10"/>
      <c r="D3" s="32"/>
      <c r="E3" s="12"/>
      <c r="F3" s="12"/>
    </row>
    <row r="4" spans="1:6" x14ac:dyDescent="0.2">
      <c r="A4" s="62"/>
      <c r="B4" s="275" t="s">
        <v>267</v>
      </c>
      <c r="C4" s="10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67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47"/>
      <c r="D7" s="48"/>
      <c r="E7" s="49"/>
      <c r="F7" s="49"/>
    </row>
    <row r="8" spans="1:6" ht="25.5" x14ac:dyDescent="0.2">
      <c r="A8" s="111"/>
      <c r="B8" s="70" t="s">
        <v>54</v>
      </c>
      <c r="C8" s="71"/>
      <c r="D8" s="72"/>
      <c r="E8" s="73"/>
      <c r="F8" s="73"/>
    </row>
    <row r="9" spans="1:6" ht="14.25" x14ac:dyDescent="0.2">
      <c r="A9" s="111"/>
      <c r="B9" s="74" t="s">
        <v>68</v>
      </c>
      <c r="C9" s="75">
        <v>135</v>
      </c>
      <c r="D9" s="76" t="s">
        <v>22</v>
      </c>
      <c r="E9" s="319"/>
      <c r="F9" s="94">
        <f>C9*E9</f>
        <v>0</v>
      </c>
    </row>
    <row r="10" spans="1:6" x14ac:dyDescent="0.2">
      <c r="A10" s="113"/>
      <c r="B10" s="77"/>
      <c r="C10" s="78"/>
      <c r="D10" s="79"/>
      <c r="E10" s="95"/>
      <c r="F10" s="95"/>
    </row>
    <row r="11" spans="1:6" x14ac:dyDescent="0.2">
      <c r="A11" s="116"/>
      <c r="B11" s="93"/>
      <c r="C11" s="82"/>
      <c r="D11" s="83"/>
      <c r="E11" s="84"/>
      <c r="F11" s="84"/>
    </row>
    <row r="12" spans="1:6" x14ac:dyDescent="0.2">
      <c r="A12" s="115">
        <f>COUNT($A$7:A11)+1</f>
        <v>2</v>
      </c>
      <c r="B12" s="50" t="s">
        <v>44</v>
      </c>
      <c r="C12" s="75"/>
      <c r="D12" s="72"/>
      <c r="E12" s="73"/>
      <c r="F12" s="73"/>
    </row>
    <row r="13" spans="1:6" x14ac:dyDescent="0.2">
      <c r="A13" s="111"/>
      <c r="B13" s="91" t="s">
        <v>45</v>
      </c>
      <c r="C13" s="75"/>
      <c r="D13" s="72"/>
      <c r="E13" s="73"/>
      <c r="F13" s="73"/>
    </row>
    <row r="14" spans="1:6" x14ac:dyDescent="0.2">
      <c r="A14" s="111"/>
      <c r="B14" s="74" t="s">
        <v>74</v>
      </c>
      <c r="C14" s="75">
        <v>1</v>
      </c>
      <c r="D14" s="72" t="s">
        <v>1</v>
      </c>
      <c r="E14" s="319"/>
      <c r="F14" s="94">
        <f t="shared" ref="F14" si="0">C14*E14</f>
        <v>0</v>
      </c>
    </row>
    <row r="15" spans="1:6" x14ac:dyDescent="0.2">
      <c r="A15" s="113"/>
      <c r="B15" s="77"/>
      <c r="C15" s="78"/>
      <c r="D15" s="92"/>
      <c r="E15" s="95"/>
      <c r="F15" s="95"/>
    </row>
    <row r="16" spans="1:6" x14ac:dyDescent="0.2">
      <c r="A16" s="114"/>
      <c r="B16" s="81"/>
      <c r="C16" s="82"/>
      <c r="D16" s="83"/>
      <c r="E16" s="84"/>
      <c r="F16" s="84"/>
    </row>
    <row r="17" spans="1:6" x14ac:dyDescent="0.2">
      <c r="A17" s="115">
        <f>COUNT($A$7:A15)+1</f>
        <v>3</v>
      </c>
      <c r="B17" s="50" t="s">
        <v>47</v>
      </c>
      <c r="C17" s="75"/>
      <c r="D17" s="72"/>
      <c r="E17" s="73"/>
      <c r="F17" s="73"/>
    </row>
    <row r="18" spans="1:6" x14ac:dyDescent="0.2">
      <c r="A18" s="111"/>
      <c r="B18" s="91" t="s">
        <v>48</v>
      </c>
      <c r="C18" s="75"/>
      <c r="D18" s="72"/>
      <c r="E18" s="73"/>
      <c r="F18" s="73"/>
    </row>
    <row r="19" spans="1:6" x14ac:dyDescent="0.2">
      <c r="A19" s="111"/>
      <c r="B19" s="74" t="s">
        <v>76</v>
      </c>
      <c r="C19" s="75">
        <v>1</v>
      </c>
      <c r="D19" s="72" t="s">
        <v>1</v>
      </c>
      <c r="E19" s="319"/>
      <c r="F19" s="94">
        <f>C19*E19</f>
        <v>0</v>
      </c>
    </row>
    <row r="20" spans="1:6" x14ac:dyDescent="0.2">
      <c r="A20" s="113"/>
      <c r="B20" s="77"/>
      <c r="C20" s="78"/>
      <c r="D20" s="92"/>
      <c r="E20" s="95"/>
      <c r="F20" s="95"/>
    </row>
    <row r="21" spans="1:6" x14ac:dyDescent="0.2">
      <c r="A21" s="114"/>
      <c r="B21" s="81"/>
      <c r="C21" s="82"/>
      <c r="D21" s="83"/>
      <c r="E21" s="84"/>
      <c r="F21" s="84"/>
    </row>
    <row r="22" spans="1:6" x14ac:dyDescent="0.2">
      <c r="A22" s="115">
        <f>COUNT($A$7:A21)+1</f>
        <v>4</v>
      </c>
      <c r="B22" s="50" t="s">
        <v>46</v>
      </c>
      <c r="C22" s="75"/>
      <c r="D22" s="72"/>
      <c r="E22" s="73"/>
      <c r="F22" s="73"/>
    </row>
    <row r="23" spans="1:6" ht="25.5" x14ac:dyDescent="0.2">
      <c r="A23" s="111"/>
      <c r="B23" s="91" t="s">
        <v>55</v>
      </c>
      <c r="C23" s="75"/>
      <c r="D23" s="72"/>
      <c r="E23" s="73"/>
      <c r="F23" s="73"/>
    </row>
    <row r="24" spans="1:6" x14ac:dyDescent="0.2">
      <c r="A24" s="111"/>
      <c r="B24" s="74" t="s">
        <v>76</v>
      </c>
      <c r="C24" s="75">
        <v>23</v>
      </c>
      <c r="D24" s="72" t="s">
        <v>1</v>
      </c>
      <c r="E24" s="319"/>
      <c r="F24" s="94">
        <f t="shared" ref="F24" si="1">C24*E24</f>
        <v>0</v>
      </c>
    </row>
    <row r="25" spans="1:6" x14ac:dyDescent="0.2">
      <c r="A25" s="113"/>
      <c r="B25" s="77"/>
      <c r="C25" s="78"/>
      <c r="D25" s="92"/>
      <c r="E25" s="95"/>
      <c r="F25" s="95"/>
    </row>
    <row r="26" spans="1:6" x14ac:dyDescent="0.2">
      <c r="A26" s="114"/>
      <c r="B26" s="85"/>
      <c r="C26" s="82"/>
      <c r="D26" s="83"/>
      <c r="E26" s="87"/>
      <c r="F26" s="87"/>
    </row>
    <row r="27" spans="1:6" x14ac:dyDescent="0.2">
      <c r="A27" s="115">
        <f>COUNT($A$7:A26)+1</f>
        <v>5</v>
      </c>
      <c r="B27" s="50" t="s">
        <v>56</v>
      </c>
      <c r="C27" s="75"/>
      <c r="D27" s="72"/>
      <c r="E27" s="73"/>
      <c r="F27" s="73"/>
    </row>
    <row r="28" spans="1:6" ht="25.5" x14ac:dyDescent="0.2">
      <c r="A28" s="111"/>
      <c r="B28" s="91" t="s">
        <v>15</v>
      </c>
      <c r="C28" s="75"/>
      <c r="D28" s="72"/>
      <c r="E28" s="73"/>
      <c r="F28" s="73"/>
    </row>
    <row r="29" spans="1:6" x14ac:dyDescent="0.2">
      <c r="A29" s="111"/>
      <c r="B29" s="96" t="s">
        <v>75</v>
      </c>
      <c r="C29" s="75">
        <v>2</v>
      </c>
      <c r="D29" s="72" t="s">
        <v>1</v>
      </c>
      <c r="E29" s="319"/>
      <c r="F29" s="94">
        <f>C29*E29</f>
        <v>0</v>
      </c>
    </row>
    <row r="30" spans="1:6" x14ac:dyDescent="0.2">
      <c r="A30" s="113"/>
      <c r="B30" s="97"/>
      <c r="C30" s="78"/>
      <c r="D30" s="92"/>
      <c r="E30" s="95"/>
      <c r="F30" s="95"/>
    </row>
    <row r="31" spans="1:6" x14ac:dyDescent="0.2">
      <c r="A31" s="114"/>
      <c r="B31" s="81"/>
      <c r="C31" s="82"/>
      <c r="D31" s="83"/>
      <c r="E31" s="84"/>
      <c r="F31" s="84"/>
    </row>
    <row r="32" spans="1:6" x14ac:dyDescent="0.2">
      <c r="A32" s="115">
        <f>COUNT($A$7:A29)+1</f>
        <v>6</v>
      </c>
      <c r="B32" s="50" t="s">
        <v>50</v>
      </c>
      <c r="C32" s="75"/>
      <c r="D32" s="72"/>
      <c r="E32" s="73"/>
      <c r="F32" s="73"/>
    </row>
    <row r="33" spans="1:6" ht="102" x14ac:dyDescent="0.2">
      <c r="A33" s="111"/>
      <c r="B33" s="91" t="s">
        <v>96</v>
      </c>
      <c r="C33" s="75"/>
      <c r="D33" s="72"/>
      <c r="E33" s="73"/>
      <c r="F33" s="73"/>
    </row>
    <row r="34" spans="1:6" x14ac:dyDescent="0.2">
      <c r="A34" s="111"/>
      <c r="B34" s="96"/>
      <c r="C34" s="75">
        <v>1</v>
      </c>
      <c r="D34" s="72" t="s">
        <v>1</v>
      </c>
      <c r="E34" s="319"/>
      <c r="F34" s="94">
        <f>C34*E34</f>
        <v>0</v>
      </c>
    </row>
    <row r="35" spans="1:6" x14ac:dyDescent="0.2">
      <c r="A35" s="113"/>
      <c r="B35" s="97"/>
      <c r="C35" s="78"/>
      <c r="D35" s="92"/>
      <c r="E35" s="95"/>
      <c r="F35" s="95"/>
    </row>
    <row r="36" spans="1:6" x14ac:dyDescent="0.2">
      <c r="A36" s="114"/>
      <c r="B36" s="81"/>
      <c r="C36" s="82"/>
      <c r="D36" s="83"/>
      <c r="E36" s="87"/>
      <c r="F36" s="87"/>
    </row>
    <row r="37" spans="1:6" x14ac:dyDescent="0.2">
      <c r="A37" s="115">
        <f>COUNT($A$7:A34)+1</f>
        <v>7</v>
      </c>
      <c r="B37" s="50" t="s">
        <v>242</v>
      </c>
      <c r="C37" s="75"/>
      <c r="D37" s="72"/>
      <c r="E37" s="72"/>
      <c r="F37" s="73"/>
    </row>
    <row r="38" spans="1:6" ht="102" x14ac:dyDescent="0.2">
      <c r="A38" s="111"/>
      <c r="B38" s="91" t="s">
        <v>243</v>
      </c>
      <c r="C38" s="75"/>
      <c r="D38" s="72"/>
      <c r="E38" s="73"/>
      <c r="F38" s="73"/>
    </row>
    <row r="39" spans="1:6" x14ac:dyDescent="0.2">
      <c r="A39" s="111"/>
      <c r="B39" s="96"/>
      <c r="C39" s="75">
        <v>1</v>
      </c>
      <c r="D39" s="72" t="s">
        <v>1</v>
      </c>
      <c r="E39" s="319"/>
      <c r="F39" s="94">
        <f>C39*E39</f>
        <v>0</v>
      </c>
    </row>
    <row r="40" spans="1:6" x14ac:dyDescent="0.2">
      <c r="A40" s="113"/>
      <c r="B40" s="97"/>
      <c r="C40" s="78"/>
      <c r="D40" s="92"/>
      <c r="E40" s="95"/>
      <c r="F40" s="95"/>
    </row>
    <row r="41" spans="1:6" x14ac:dyDescent="0.2">
      <c r="A41" s="114"/>
      <c r="B41" s="81"/>
      <c r="C41" s="82"/>
      <c r="D41" s="83"/>
      <c r="E41" s="87"/>
      <c r="F41" s="87"/>
    </row>
    <row r="42" spans="1:6" x14ac:dyDescent="0.2">
      <c r="A42" s="115">
        <f>COUNT($A$7:A39)+1</f>
        <v>8</v>
      </c>
      <c r="B42" s="50" t="s">
        <v>16</v>
      </c>
      <c r="C42" s="75"/>
      <c r="D42" s="98"/>
      <c r="E42" s="94"/>
      <c r="F42" s="117"/>
    </row>
    <row r="43" spans="1:6" ht="25.5" x14ac:dyDescent="0.2">
      <c r="A43" s="111"/>
      <c r="B43" s="70" t="s">
        <v>62</v>
      </c>
      <c r="C43" s="75"/>
      <c r="D43" s="72"/>
      <c r="E43" s="73"/>
      <c r="F43" s="73"/>
    </row>
    <row r="44" spans="1:6" ht="14.25" x14ac:dyDescent="0.2">
      <c r="A44" s="111"/>
      <c r="B44" s="74" t="s">
        <v>162</v>
      </c>
      <c r="C44" s="75">
        <v>12</v>
      </c>
      <c r="D44" s="76" t="s">
        <v>22</v>
      </c>
      <c r="E44" s="319"/>
      <c r="F44" s="94">
        <f>C44*E44</f>
        <v>0</v>
      </c>
    </row>
    <row r="45" spans="1:6" x14ac:dyDescent="0.2">
      <c r="A45" s="113"/>
      <c r="B45" s="77"/>
      <c r="C45" s="78"/>
      <c r="D45" s="79"/>
      <c r="E45" s="95"/>
      <c r="F45" s="95"/>
    </row>
    <row r="46" spans="1:6" x14ac:dyDescent="0.2">
      <c r="A46" s="114"/>
      <c r="B46" s="81"/>
      <c r="C46" s="105"/>
      <c r="D46" s="83"/>
      <c r="E46" s="87"/>
      <c r="F46" s="87"/>
    </row>
    <row r="47" spans="1:6" x14ac:dyDescent="0.2">
      <c r="A47" s="115">
        <f>COUNT($A$7:A45)+1</f>
        <v>9</v>
      </c>
      <c r="B47" s="50" t="s">
        <v>18</v>
      </c>
      <c r="C47" s="71"/>
      <c r="D47" s="72"/>
      <c r="E47" s="73"/>
      <c r="F47" s="94"/>
    </row>
    <row r="48" spans="1:6" ht="25.5" x14ac:dyDescent="0.2">
      <c r="A48" s="111"/>
      <c r="B48" s="91" t="s">
        <v>63</v>
      </c>
      <c r="C48" s="71"/>
      <c r="D48" s="72"/>
      <c r="E48" s="73"/>
      <c r="F48" s="94"/>
    </row>
    <row r="49" spans="1:6" ht="14.25" x14ac:dyDescent="0.2">
      <c r="A49" s="111"/>
      <c r="B49" s="96"/>
      <c r="C49" s="71">
        <v>135</v>
      </c>
      <c r="D49" s="76" t="s">
        <v>22</v>
      </c>
      <c r="E49" s="319"/>
      <c r="F49" s="94">
        <f>C49*E49</f>
        <v>0</v>
      </c>
    </row>
    <row r="50" spans="1:6" x14ac:dyDescent="0.2">
      <c r="A50" s="113"/>
      <c r="B50" s="97"/>
      <c r="C50" s="104"/>
      <c r="D50" s="92"/>
      <c r="E50" s="106"/>
      <c r="F50" s="95"/>
    </row>
    <row r="51" spans="1:6" x14ac:dyDescent="0.2">
      <c r="A51" s="114"/>
      <c r="B51" s="81"/>
      <c r="C51" s="105"/>
      <c r="D51" s="83"/>
      <c r="E51" s="84"/>
      <c r="F51" s="87"/>
    </row>
    <row r="52" spans="1:6" x14ac:dyDescent="0.2">
      <c r="A52" s="115">
        <f>COUNT($A$7:A50)+1</f>
        <v>10</v>
      </c>
      <c r="B52" s="50" t="s">
        <v>19</v>
      </c>
      <c r="C52" s="71"/>
      <c r="D52" s="72"/>
      <c r="E52" s="73"/>
      <c r="F52" s="94"/>
    </row>
    <row r="53" spans="1:6" ht="38.25" x14ac:dyDescent="0.2">
      <c r="A53" s="111"/>
      <c r="B53" s="91" t="s">
        <v>64</v>
      </c>
      <c r="C53" s="71"/>
      <c r="D53" s="72"/>
      <c r="E53" s="73"/>
      <c r="F53" s="73"/>
    </row>
    <row r="54" spans="1:6" x14ac:dyDescent="0.2">
      <c r="A54" s="111"/>
      <c r="B54" s="96"/>
      <c r="C54" s="71"/>
      <c r="D54" s="107">
        <v>0.02</v>
      </c>
      <c r="E54" s="94"/>
      <c r="F54" s="94">
        <f>D54*(SUM(F9:F49))</f>
        <v>0</v>
      </c>
    </row>
    <row r="55" spans="1:6" x14ac:dyDescent="0.2">
      <c r="A55" s="113"/>
      <c r="B55" s="97"/>
      <c r="C55" s="104"/>
      <c r="D55" s="92"/>
      <c r="E55" s="95"/>
      <c r="F55" s="95"/>
    </row>
    <row r="56" spans="1:6" x14ac:dyDescent="0.2">
      <c r="A56" s="114"/>
      <c r="B56" s="81"/>
      <c r="C56" s="105"/>
      <c r="D56" s="83"/>
      <c r="E56" s="87"/>
      <c r="F56" s="87"/>
    </row>
    <row r="57" spans="1:6" x14ac:dyDescent="0.2">
      <c r="A57" s="115">
        <f>COUNT($A$7:A55)+1</f>
        <v>11</v>
      </c>
      <c r="B57" s="50" t="s">
        <v>65</v>
      </c>
      <c r="C57" s="71"/>
      <c r="D57" s="72"/>
      <c r="E57" s="94"/>
      <c r="F57" s="94"/>
    </row>
    <row r="58" spans="1:6" ht="38.25" x14ac:dyDescent="0.2">
      <c r="A58" s="111"/>
      <c r="B58" s="109" t="s">
        <v>12</v>
      </c>
      <c r="C58" s="71"/>
      <c r="D58" s="72"/>
      <c r="E58" s="73"/>
      <c r="F58" s="94"/>
    </row>
    <row r="59" spans="1:6" x14ac:dyDescent="0.2">
      <c r="A59" s="120"/>
      <c r="B59" s="96"/>
      <c r="C59" s="71"/>
      <c r="D59" s="107">
        <v>0.1</v>
      </c>
      <c r="E59" s="73"/>
      <c r="F59" s="94">
        <f>D59*(SUM(F9:F49))</f>
        <v>0</v>
      </c>
    </row>
    <row r="60" spans="1:6" x14ac:dyDescent="0.2">
      <c r="A60" s="121"/>
      <c r="B60" s="97"/>
      <c r="C60" s="104"/>
      <c r="D60" s="92"/>
      <c r="E60" s="95"/>
      <c r="F60" s="95"/>
    </row>
    <row r="61" spans="1:6" x14ac:dyDescent="0.2">
      <c r="A61" s="64"/>
      <c r="B61" s="51" t="s">
        <v>2</v>
      </c>
      <c r="C61" s="52"/>
      <c r="D61" s="53"/>
      <c r="E61" s="54" t="s">
        <v>26</v>
      </c>
      <c r="F61" s="55">
        <f>SUM(F9:F59)</f>
        <v>0</v>
      </c>
    </row>
  </sheetData>
  <sheetProtection algorithmName="SHA-512" hashValue="Dj+UXijqAnlwbR0eUrQEx61lxFPEAlZWVZ8eZLqCJAmcacEgicJHNEEJjHx8yiaqrG3hEdo1sibituQPbgf9QQ==" saltValue="FdMF08mxZbfJRfeyd1Rkw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Normal="100" zoomScaleSheetLayoutView="100" workbookViewId="0">
      <selection activeCell="E9" sqref="E9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8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10"/>
      <c r="D1" s="32"/>
      <c r="E1" s="12"/>
      <c r="F1" s="12"/>
    </row>
    <row r="2" spans="1:6" x14ac:dyDescent="0.2">
      <c r="A2" s="31" t="s">
        <v>35</v>
      </c>
      <c r="B2" s="9" t="s">
        <v>14</v>
      </c>
      <c r="C2" s="10"/>
      <c r="D2" s="32"/>
      <c r="E2" s="12"/>
      <c r="F2" s="12"/>
    </row>
    <row r="3" spans="1:6" x14ac:dyDescent="0.2">
      <c r="A3" s="31" t="s">
        <v>107</v>
      </c>
      <c r="B3" s="275" t="s">
        <v>268</v>
      </c>
      <c r="C3" s="10"/>
      <c r="D3" s="32"/>
      <c r="E3" s="12"/>
      <c r="F3" s="12"/>
    </row>
    <row r="4" spans="1:6" x14ac:dyDescent="0.2">
      <c r="A4" s="62"/>
      <c r="B4" s="275" t="s">
        <v>269</v>
      </c>
      <c r="C4" s="10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67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47"/>
      <c r="D7" s="48"/>
      <c r="E7" s="49"/>
      <c r="F7" s="49"/>
    </row>
    <row r="8" spans="1:6" ht="25.5" x14ac:dyDescent="0.2">
      <c r="A8" s="111"/>
      <c r="B8" s="70" t="s">
        <v>54</v>
      </c>
      <c r="C8" s="71"/>
      <c r="D8" s="72"/>
      <c r="E8" s="73"/>
      <c r="F8" s="73"/>
    </row>
    <row r="9" spans="1:6" ht="14.25" x14ac:dyDescent="0.2">
      <c r="A9" s="111"/>
      <c r="B9" s="74" t="s">
        <v>68</v>
      </c>
      <c r="C9" s="75">
        <v>155</v>
      </c>
      <c r="D9" s="76" t="s">
        <v>22</v>
      </c>
      <c r="E9" s="319"/>
      <c r="F9" s="94">
        <f>C9*E9</f>
        <v>0</v>
      </c>
    </row>
    <row r="10" spans="1:6" x14ac:dyDescent="0.2">
      <c r="A10" s="113"/>
      <c r="B10" s="77"/>
      <c r="C10" s="78"/>
      <c r="D10" s="79"/>
      <c r="E10" s="80"/>
      <c r="F10" s="95"/>
    </row>
    <row r="11" spans="1:6" x14ac:dyDescent="0.2">
      <c r="A11" s="114"/>
      <c r="B11" s="85"/>
      <c r="C11" s="82"/>
      <c r="D11" s="86"/>
      <c r="E11" s="87"/>
      <c r="F11" s="87"/>
    </row>
    <row r="12" spans="1:6" x14ac:dyDescent="0.2">
      <c r="A12" s="115">
        <f>COUNT($A$7:A11)+1</f>
        <v>2</v>
      </c>
      <c r="B12" s="50" t="s">
        <v>270</v>
      </c>
      <c r="C12" s="75"/>
      <c r="D12" s="72"/>
      <c r="E12" s="73"/>
      <c r="F12" s="73"/>
    </row>
    <row r="13" spans="1:6" x14ac:dyDescent="0.2">
      <c r="A13" s="111"/>
      <c r="B13" s="91" t="s">
        <v>271</v>
      </c>
      <c r="C13" s="75"/>
      <c r="D13" s="72"/>
      <c r="E13" s="73"/>
      <c r="F13" s="73"/>
    </row>
    <row r="14" spans="1:6" x14ac:dyDescent="0.2">
      <c r="A14" s="111"/>
      <c r="B14" s="74" t="s">
        <v>42</v>
      </c>
      <c r="C14" s="75">
        <v>2</v>
      </c>
      <c r="D14" s="72" t="s">
        <v>1</v>
      </c>
      <c r="E14" s="319"/>
      <c r="F14" s="94">
        <f t="shared" ref="F14" si="0">C14*E14</f>
        <v>0</v>
      </c>
    </row>
    <row r="15" spans="1:6" x14ac:dyDescent="0.2">
      <c r="A15" s="113"/>
      <c r="B15" s="77"/>
      <c r="C15" s="78"/>
      <c r="D15" s="92"/>
      <c r="E15" s="80"/>
      <c r="F15" s="95"/>
    </row>
    <row r="16" spans="1:6" x14ac:dyDescent="0.2">
      <c r="A16" s="116"/>
      <c r="B16" s="93"/>
      <c r="C16" s="82"/>
      <c r="D16" s="83"/>
      <c r="E16" s="84"/>
      <c r="F16" s="84"/>
    </row>
    <row r="17" spans="1:6" x14ac:dyDescent="0.2">
      <c r="A17" s="115">
        <f>COUNT($A$7:A16)+1</f>
        <v>3</v>
      </c>
      <c r="B17" s="50" t="s">
        <v>44</v>
      </c>
      <c r="C17" s="75"/>
      <c r="D17" s="72"/>
      <c r="E17" s="73"/>
      <c r="F17" s="73"/>
    </row>
    <row r="18" spans="1:6" x14ac:dyDescent="0.2">
      <c r="A18" s="111"/>
      <c r="B18" s="91" t="s">
        <v>45</v>
      </c>
      <c r="C18" s="75"/>
      <c r="D18" s="72"/>
      <c r="E18" s="73"/>
      <c r="F18" s="73"/>
    </row>
    <row r="19" spans="1:6" x14ac:dyDescent="0.2">
      <c r="A19" s="111"/>
      <c r="B19" s="74" t="s">
        <v>74</v>
      </c>
      <c r="C19" s="75">
        <v>2</v>
      </c>
      <c r="D19" s="72" t="s">
        <v>1</v>
      </c>
      <c r="E19" s="319"/>
      <c r="F19" s="94">
        <f t="shared" ref="F19" si="1">C19*E19</f>
        <v>0</v>
      </c>
    </row>
    <row r="20" spans="1:6" x14ac:dyDescent="0.2">
      <c r="A20" s="113"/>
      <c r="B20" s="77"/>
      <c r="C20" s="78"/>
      <c r="D20" s="92"/>
      <c r="E20" s="80"/>
      <c r="F20" s="95"/>
    </row>
    <row r="21" spans="1:6" x14ac:dyDescent="0.2">
      <c r="A21" s="114"/>
      <c r="B21" s="81"/>
      <c r="C21" s="82"/>
      <c r="D21" s="83"/>
      <c r="E21" s="84"/>
      <c r="F21" s="84"/>
    </row>
    <row r="22" spans="1:6" x14ac:dyDescent="0.2">
      <c r="A22" s="115">
        <f>COUNT($A$7:A20)+1</f>
        <v>4</v>
      </c>
      <c r="B22" s="50" t="s">
        <v>47</v>
      </c>
      <c r="C22" s="75"/>
      <c r="D22" s="72"/>
      <c r="E22" s="73"/>
      <c r="F22" s="73"/>
    </row>
    <row r="23" spans="1:6" x14ac:dyDescent="0.2">
      <c r="A23" s="111"/>
      <c r="B23" s="91" t="s">
        <v>48</v>
      </c>
      <c r="C23" s="75"/>
      <c r="D23" s="72"/>
      <c r="E23" s="73"/>
      <c r="F23" s="73"/>
    </row>
    <row r="24" spans="1:6" x14ac:dyDescent="0.2">
      <c r="A24" s="111"/>
      <c r="B24" s="74" t="s">
        <v>76</v>
      </c>
      <c r="C24" s="75">
        <v>1</v>
      </c>
      <c r="D24" s="72" t="s">
        <v>1</v>
      </c>
      <c r="E24" s="319"/>
      <c r="F24" s="94">
        <f>C24*E24</f>
        <v>0</v>
      </c>
    </row>
    <row r="25" spans="1:6" x14ac:dyDescent="0.2">
      <c r="A25" s="113"/>
      <c r="B25" s="77"/>
      <c r="C25" s="78"/>
      <c r="D25" s="92"/>
      <c r="E25" s="80"/>
      <c r="F25" s="95"/>
    </row>
    <row r="26" spans="1:6" x14ac:dyDescent="0.2">
      <c r="A26" s="114"/>
      <c r="B26" s="81"/>
      <c r="C26" s="82"/>
      <c r="D26" s="83"/>
      <c r="E26" s="84"/>
      <c r="F26" s="84"/>
    </row>
    <row r="27" spans="1:6" x14ac:dyDescent="0.2">
      <c r="A27" s="115">
        <f>COUNT($A$7:A26)+1</f>
        <v>5</v>
      </c>
      <c r="B27" s="50" t="s">
        <v>46</v>
      </c>
      <c r="C27" s="75"/>
      <c r="D27" s="72"/>
      <c r="E27" s="73"/>
      <c r="F27" s="73"/>
    </row>
    <row r="28" spans="1:6" ht="25.5" x14ac:dyDescent="0.2">
      <c r="A28" s="111"/>
      <c r="B28" s="91" t="s">
        <v>55</v>
      </c>
      <c r="C28" s="75"/>
      <c r="D28" s="72"/>
      <c r="E28" s="73"/>
      <c r="F28" s="73"/>
    </row>
    <row r="29" spans="1:6" x14ac:dyDescent="0.2">
      <c r="A29" s="111"/>
      <c r="B29" s="74" t="s">
        <v>76</v>
      </c>
      <c r="C29" s="75">
        <v>30</v>
      </c>
      <c r="D29" s="72" t="s">
        <v>1</v>
      </c>
      <c r="E29" s="319"/>
      <c r="F29" s="94">
        <f t="shared" ref="F29" si="2">C29*E29</f>
        <v>0</v>
      </c>
    </row>
    <row r="30" spans="1:6" x14ac:dyDescent="0.2">
      <c r="A30" s="113"/>
      <c r="B30" s="77"/>
      <c r="C30" s="78"/>
      <c r="D30" s="92"/>
      <c r="E30" s="80"/>
      <c r="F30" s="95"/>
    </row>
    <row r="31" spans="1:6" x14ac:dyDescent="0.2">
      <c r="A31" s="114"/>
      <c r="B31" s="85"/>
      <c r="C31" s="82"/>
      <c r="D31" s="83"/>
      <c r="E31" s="87"/>
      <c r="F31" s="87"/>
    </row>
    <row r="32" spans="1:6" x14ac:dyDescent="0.2">
      <c r="A32" s="115">
        <f>COUNT($A$7:A31)+1</f>
        <v>6</v>
      </c>
      <c r="B32" s="50" t="s">
        <v>39</v>
      </c>
      <c r="C32" s="75"/>
      <c r="D32" s="72"/>
      <c r="E32" s="73"/>
      <c r="F32" s="73"/>
    </row>
    <row r="33" spans="1:6" ht="38.25" x14ac:dyDescent="0.2">
      <c r="A33" s="111"/>
      <c r="B33" s="91" t="s">
        <v>40</v>
      </c>
      <c r="C33" s="75"/>
      <c r="D33" s="72"/>
      <c r="E33" s="73"/>
      <c r="F33" s="73"/>
    </row>
    <row r="34" spans="1:6" x14ac:dyDescent="0.2">
      <c r="A34" s="111"/>
      <c r="B34" s="74" t="s">
        <v>42</v>
      </c>
      <c r="C34" s="75">
        <v>1</v>
      </c>
      <c r="D34" s="72" t="s">
        <v>1</v>
      </c>
      <c r="E34" s="319"/>
      <c r="F34" s="94">
        <f>C34*E34</f>
        <v>0</v>
      </c>
    </row>
    <row r="35" spans="1:6" x14ac:dyDescent="0.2">
      <c r="A35" s="113"/>
      <c r="B35" s="77"/>
      <c r="C35" s="78"/>
      <c r="D35" s="92"/>
      <c r="E35" s="80"/>
      <c r="F35" s="95"/>
    </row>
    <row r="36" spans="1:6" x14ac:dyDescent="0.2">
      <c r="A36" s="114"/>
      <c r="B36" s="85"/>
      <c r="C36" s="82"/>
      <c r="D36" s="83"/>
      <c r="E36" s="87"/>
      <c r="F36" s="87"/>
    </row>
    <row r="37" spans="1:6" x14ac:dyDescent="0.2">
      <c r="A37" s="115">
        <f>COUNT($A$7:A36)+1</f>
        <v>7</v>
      </c>
      <c r="B37" s="50" t="s">
        <v>56</v>
      </c>
      <c r="C37" s="75"/>
      <c r="D37" s="72"/>
      <c r="E37" s="73"/>
      <c r="F37" s="73"/>
    </row>
    <row r="38" spans="1:6" ht="25.5" x14ac:dyDescent="0.2">
      <c r="A38" s="111"/>
      <c r="B38" s="91" t="s">
        <v>15</v>
      </c>
      <c r="C38" s="75"/>
      <c r="D38" s="72"/>
      <c r="E38" s="73"/>
      <c r="F38" s="73"/>
    </row>
    <row r="39" spans="1:6" x14ac:dyDescent="0.2">
      <c r="A39" s="111"/>
      <c r="B39" s="96" t="s">
        <v>75</v>
      </c>
      <c r="C39" s="75">
        <v>4</v>
      </c>
      <c r="D39" s="72" t="s">
        <v>1</v>
      </c>
      <c r="E39" s="319"/>
      <c r="F39" s="94">
        <f>C39*E39</f>
        <v>0</v>
      </c>
    </row>
    <row r="40" spans="1:6" x14ac:dyDescent="0.2">
      <c r="A40" s="113"/>
      <c r="B40" s="97"/>
      <c r="C40" s="78"/>
      <c r="D40" s="92"/>
      <c r="E40" s="80"/>
      <c r="F40" s="95"/>
    </row>
    <row r="41" spans="1:6" x14ac:dyDescent="0.2">
      <c r="A41" s="114"/>
      <c r="B41" s="81"/>
      <c r="C41" s="82"/>
      <c r="D41" s="83"/>
      <c r="E41" s="84"/>
      <c r="F41" s="84"/>
    </row>
    <row r="42" spans="1:6" x14ac:dyDescent="0.2">
      <c r="A42" s="115">
        <f>COUNT($A$7:A39)+1</f>
        <v>8</v>
      </c>
      <c r="B42" s="50" t="s">
        <v>50</v>
      </c>
      <c r="C42" s="75"/>
      <c r="D42" s="72"/>
      <c r="E42" s="73"/>
      <c r="F42" s="73"/>
    </row>
    <row r="43" spans="1:6" ht="102" x14ac:dyDescent="0.2">
      <c r="A43" s="111"/>
      <c r="B43" s="91" t="s">
        <v>96</v>
      </c>
      <c r="C43" s="75"/>
      <c r="D43" s="72"/>
      <c r="E43" s="73"/>
      <c r="F43" s="73"/>
    </row>
    <row r="44" spans="1:6" x14ac:dyDescent="0.2">
      <c r="A44" s="111"/>
      <c r="B44" s="96"/>
      <c r="C44" s="75">
        <v>2</v>
      </c>
      <c r="D44" s="72" t="s">
        <v>1</v>
      </c>
      <c r="E44" s="319"/>
      <c r="F44" s="94">
        <f>C44*E44</f>
        <v>0</v>
      </c>
    </row>
    <row r="45" spans="1:6" x14ac:dyDescent="0.2">
      <c r="A45" s="113"/>
      <c r="B45" s="97"/>
      <c r="C45" s="78"/>
      <c r="D45" s="92"/>
      <c r="E45" s="80"/>
      <c r="F45" s="95"/>
    </row>
    <row r="46" spans="1:6" x14ac:dyDescent="0.2">
      <c r="A46" s="114"/>
      <c r="B46" s="81"/>
      <c r="C46" s="82"/>
      <c r="D46" s="83"/>
      <c r="E46" s="87"/>
      <c r="F46" s="87"/>
    </row>
    <row r="47" spans="1:6" x14ac:dyDescent="0.2">
      <c r="A47" s="115">
        <f>COUNT($A$7:A44)+1</f>
        <v>9</v>
      </c>
      <c r="B47" s="50" t="s">
        <v>242</v>
      </c>
      <c r="C47" s="75"/>
      <c r="D47" s="72"/>
      <c r="E47" s="72"/>
      <c r="F47" s="73"/>
    </row>
    <row r="48" spans="1:6" ht="102" x14ac:dyDescent="0.2">
      <c r="A48" s="111"/>
      <c r="B48" s="91" t="s">
        <v>243</v>
      </c>
      <c r="C48" s="75"/>
      <c r="D48" s="72"/>
      <c r="E48" s="73"/>
      <c r="F48" s="73"/>
    </row>
    <row r="49" spans="1:6" x14ac:dyDescent="0.2">
      <c r="A49" s="111"/>
      <c r="B49" s="96"/>
      <c r="C49" s="75">
        <v>1</v>
      </c>
      <c r="D49" s="72" t="s">
        <v>1</v>
      </c>
      <c r="E49" s="319"/>
      <c r="F49" s="94">
        <f>C49*E49</f>
        <v>0</v>
      </c>
    </row>
    <row r="50" spans="1:6" x14ac:dyDescent="0.2">
      <c r="A50" s="113"/>
      <c r="B50" s="97"/>
      <c r="C50" s="78"/>
      <c r="D50" s="92"/>
      <c r="E50" s="80"/>
      <c r="F50" s="95"/>
    </row>
    <row r="51" spans="1:6" x14ac:dyDescent="0.2">
      <c r="A51" s="114"/>
      <c r="B51" s="81"/>
      <c r="C51" s="82"/>
      <c r="D51" s="83"/>
      <c r="E51" s="87"/>
      <c r="F51" s="87"/>
    </row>
    <row r="52" spans="1:6" x14ac:dyDescent="0.2">
      <c r="A52" s="115">
        <f>COUNT($A$7:A49)+1</f>
        <v>10</v>
      </c>
      <c r="B52" s="50" t="s">
        <v>16</v>
      </c>
      <c r="C52" s="75"/>
      <c r="D52" s="98"/>
      <c r="E52" s="94"/>
      <c r="F52" s="117"/>
    </row>
    <row r="53" spans="1:6" ht="25.5" x14ac:dyDescent="0.2">
      <c r="A53" s="111"/>
      <c r="B53" s="70" t="s">
        <v>62</v>
      </c>
      <c r="C53" s="75"/>
      <c r="D53" s="72"/>
      <c r="E53" s="73"/>
      <c r="F53" s="73"/>
    </row>
    <row r="54" spans="1:6" ht="14.25" x14ac:dyDescent="0.2">
      <c r="A54" s="111"/>
      <c r="B54" s="74" t="s">
        <v>162</v>
      </c>
      <c r="C54" s="75">
        <v>12</v>
      </c>
      <c r="D54" s="76" t="s">
        <v>22</v>
      </c>
      <c r="E54" s="319"/>
      <c r="F54" s="94">
        <f>C54*E54</f>
        <v>0</v>
      </c>
    </row>
    <row r="55" spans="1:6" x14ac:dyDescent="0.2">
      <c r="A55" s="113"/>
      <c r="B55" s="77"/>
      <c r="C55" s="78"/>
      <c r="D55" s="79"/>
      <c r="E55" s="80"/>
      <c r="F55" s="95"/>
    </row>
    <row r="56" spans="1:6" x14ac:dyDescent="0.2">
      <c r="A56" s="114"/>
      <c r="B56" s="81"/>
      <c r="C56" s="105"/>
      <c r="D56" s="83"/>
      <c r="E56" s="320"/>
      <c r="F56" s="87"/>
    </row>
    <row r="57" spans="1:6" x14ac:dyDescent="0.2">
      <c r="A57" s="115">
        <f>COUNT($A$7:A55)+1</f>
        <v>11</v>
      </c>
      <c r="B57" s="50" t="s">
        <v>18</v>
      </c>
      <c r="C57" s="71"/>
      <c r="D57" s="72"/>
      <c r="E57" s="73"/>
      <c r="F57" s="94"/>
    </row>
    <row r="58" spans="1:6" ht="25.5" x14ac:dyDescent="0.2">
      <c r="A58" s="111"/>
      <c r="B58" s="91" t="s">
        <v>63</v>
      </c>
      <c r="C58" s="71"/>
      <c r="D58" s="72"/>
      <c r="E58" s="73"/>
      <c r="F58" s="94"/>
    </row>
    <row r="59" spans="1:6" ht="14.25" x14ac:dyDescent="0.2">
      <c r="A59" s="111"/>
      <c r="B59" s="96"/>
      <c r="C59" s="71">
        <v>155</v>
      </c>
      <c r="D59" s="76" t="s">
        <v>22</v>
      </c>
      <c r="E59" s="319"/>
      <c r="F59" s="94">
        <f>C59*E59</f>
        <v>0</v>
      </c>
    </row>
    <row r="60" spans="1:6" x14ac:dyDescent="0.2">
      <c r="A60" s="114"/>
      <c r="B60" s="81"/>
      <c r="C60" s="105"/>
      <c r="D60" s="83"/>
      <c r="E60" s="84"/>
      <c r="F60" s="87"/>
    </row>
    <row r="61" spans="1:6" x14ac:dyDescent="0.2">
      <c r="A61" s="115">
        <f>COUNT($A$7:A59)+1</f>
        <v>12</v>
      </c>
      <c r="B61" s="50" t="s">
        <v>19</v>
      </c>
      <c r="C61" s="71"/>
      <c r="D61" s="72"/>
      <c r="E61" s="73"/>
      <c r="F61" s="94"/>
    </row>
    <row r="62" spans="1:6" ht="38.25" x14ac:dyDescent="0.2">
      <c r="A62" s="111"/>
      <c r="B62" s="91" t="s">
        <v>64</v>
      </c>
      <c r="C62" s="71"/>
      <c r="D62" s="72"/>
      <c r="E62" s="73"/>
      <c r="F62" s="73"/>
    </row>
    <row r="63" spans="1:6" x14ac:dyDescent="0.2">
      <c r="A63" s="111"/>
      <c r="B63" s="96"/>
      <c r="C63" s="71"/>
      <c r="D63" s="107">
        <v>0.02</v>
      </c>
      <c r="E63" s="94"/>
      <c r="F63" s="94">
        <f>D63*(SUM(F9:F59))</f>
        <v>0</v>
      </c>
    </row>
    <row r="64" spans="1:6" x14ac:dyDescent="0.2">
      <c r="A64" s="113"/>
      <c r="B64" s="97"/>
      <c r="C64" s="104"/>
      <c r="D64" s="92"/>
      <c r="E64" s="95"/>
      <c r="F64" s="95"/>
    </row>
    <row r="65" spans="1:6" x14ac:dyDescent="0.2">
      <c r="A65" s="114"/>
      <c r="B65" s="81"/>
      <c r="C65" s="105"/>
      <c r="D65" s="83"/>
      <c r="E65" s="87"/>
      <c r="F65" s="87"/>
    </row>
    <row r="66" spans="1:6" x14ac:dyDescent="0.2">
      <c r="A66" s="115">
        <f>COUNT($A$7:A64)+1</f>
        <v>13</v>
      </c>
      <c r="B66" s="50" t="s">
        <v>65</v>
      </c>
      <c r="C66" s="71"/>
      <c r="D66" s="72"/>
      <c r="E66" s="94"/>
      <c r="F66" s="94"/>
    </row>
    <row r="67" spans="1:6" ht="38.25" x14ac:dyDescent="0.2">
      <c r="A67" s="111"/>
      <c r="B67" s="109" t="s">
        <v>12</v>
      </c>
      <c r="C67" s="71"/>
      <c r="D67" s="72"/>
      <c r="E67" s="73"/>
      <c r="F67" s="94"/>
    </row>
    <row r="68" spans="1:6" x14ac:dyDescent="0.2">
      <c r="A68" s="120"/>
      <c r="B68" s="96"/>
      <c r="C68" s="71"/>
      <c r="D68" s="107">
        <v>0.1</v>
      </c>
      <c r="E68" s="73"/>
      <c r="F68" s="94">
        <f>D68*(SUM(F9:F59))</f>
        <v>0</v>
      </c>
    </row>
    <row r="69" spans="1:6" x14ac:dyDescent="0.2">
      <c r="A69" s="121"/>
      <c r="B69" s="97"/>
      <c r="C69" s="104"/>
      <c r="D69" s="92"/>
      <c r="E69" s="95"/>
      <c r="F69" s="95"/>
    </row>
    <row r="70" spans="1:6" x14ac:dyDescent="0.2">
      <c r="A70" s="64"/>
      <c r="B70" s="51" t="s">
        <v>2</v>
      </c>
      <c r="C70" s="52"/>
      <c r="D70" s="53"/>
      <c r="E70" s="54" t="s">
        <v>26</v>
      </c>
      <c r="F70" s="55">
        <f>SUM(F9:F68)</f>
        <v>0</v>
      </c>
    </row>
  </sheetData>
  <sheetProtection algorithmName="SHA-512" hashValue="hv2+PcTlxYkxpFn1DyO48+wQr/joRRvpR5jr6u37soslPRQ5meK/ytfRbGAnrk1J+83EUjGvZvajyqO38C1QVg==" saltValue="cERqH3z7wBVnSssQSEqP5g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Normal="100" zoomScaleSheetLayoutView="100" workbookViewId="0">
      <selection activeCell="E9" sqref="E9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8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10"/>
      <c r="D1" s="32"/>
      <c r="E1" s="12"/>
      <c r="F1" s="12"/>
    </row>
    <row r="2" spans="1:6" x14ac:dyDescent="0.2">
      <c r="A2" s="31" t="s">
        <v>35</v>
      </c>
      <c r="B2" s="9" t="s">
        <v>14</v>
      </c>
      <c r="C2" s="10"/>
      <c r="D2" s="32"/>
      <c r="E2" s="12"/>
      <c r="F2" s="12"/>
    </row>
    <row r="3" spans="1:6" x14ac:dyDescent="0.2">
      <c r="A3" s="31" t="s">
        <v>31</v>
      </c>
      <c r="B3" s="275" t="s">
        <v>272</v>
      </c>
      <c r="C3" s="10"/>
      <c r="D3" s="32"/>
      <c r="E3" s="12"/>
      <c r="F3" s="12"/>
    </row>
    <row r="4" spans="1:6" x14ac:dyDescent="0.2">
      <c r="A4" s="62"/>
      <c r="B4" s="275" t="s">
        <v>269</v>
      </c>
      <c r="C4" s="10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67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47"/>
      <c r="D7" s="48"/>
      <c r="E7" s="49"/>
      <c r="F7" s="49"/>
    </row>
    <row r="8" spans="1:6" ht="25.5" x14ac:dyDescent="0.2">
      <c r="A8" s="111"/>
      <c r="B8" s="70" t="s">
        <v>54</v>
      </c>
      <c r="C8" s="71"/>
      <c r="D8" s="72"/>
      <c r="E8" s="73"/>
      <c r="F8" s="73"/>
    </row>
    <row r="9" spans="1:6" ht="14.25" x14ac:dyDescent="0.2">
      <c r="A9" s="111"/>
      <c r="B9" s="74" t="s">
        <v>68</v>
      </c>
      <c r="C9" s="75">
        <v>8</v>
      </c>
      <c r="D9" s="76" t="s">
        <v>22</v>
      </c>
      <c r="E9" s="319"/>
      <c r="F9" s="94">
        <f>C9*E9</f>
        <v>0</v>
      </c>
    </row>
    <row r="10" spans="1:6" x14ac:dyDescent="0.2">
      <c r="A10" s="113"/>
      <c r="B10" s="77"/>
      <c r="C10" s="78"/>
      <c r="D10" s="79"/>
      <c r="E10" s="95"/>
      <c r="F10" s="95"/>
    </row>
    <row r="11" spans="1:6" x14ac:dyDescent="0.2">
      <c r="A11" s="114"/>
      <c r="B11" s="81"/>
      <c r="C11" s="82"/>
      <c r="D11" s="83"/>
      <c r="E11" s="84"/>
      <c r="F11" s="84"/>
    </row>
    <row r="12" spans="1:6" x14ac:dyDescent="0.2">
      <c r="A12" s="115">
        <f>COUNT($A$7:A10)+1</f>
        <v>2</v>
      </c>
      <c r="B12" s="50" t="s">
        <v>47</v>
      </c>
      <c r="C12" s="75"/>
      <c r="D12" s="72"/>
      <c r="E12" s="73"/>
      <c r="F12" s="73"/>
    </row>
    <row r="13" spans="1:6" x14ac:dyDescent="0.2">
      <c r="A13" s="111"/>
      <c r="B13" s="91" t="s">
        <v>48</v>
      </c>
      <c r="C13" s="75"/>
      <c r="D13" s="72"/>
      <c r="E13" s="73"/>
      <c r="F13" s="73"/>
    </row>
    <row r="14" spans="1:6" x14ac:dyDescent="0.2">
      <c r="A14" s="111"/>
      <c r="B14" s="74" t="s">
        <v>76</v>
      </c>
      <c r="C14" s="75">
        <v>1</v>
      </c>
      <c r="D14" s="72" t="s">
        <v>1</v>
      </c>
      <c r="E14" s="319"/>
      <c r="F14" s="94">
        <f>C14*E14</f>
        <v>0</v>
      </c>
    </row>
    <row r="15" spans="1:6" x14ac:dyDescent="0.2">
      <c r="A15" s="113"/>
      <c r="B15" s="77"/>
      <c r="C15" s="78"/>
      <c r="D15" s="92"/>
      <c r="E15" s="95"/>
      <c r="F15" s="95"/>
    </row>
    <row r="16" spans="1:6" x14ac:dyDescent="0.2">
      <c r="A16" s="114"/>
      <c r="B16" s="81"/>
      <c r="C16" s="82"/>
      <c r="D16" s="83"/>
      <c r="E16" s="84"/>
      <c r="F16" s="84"/>
    </row>
    <row r="17" spans="1:6" x14ac:dyDescent="0.2">
      <c r="A17" s="115">
        <f>COUNT($A$7:A16)+1</f>
        <v>3</v>
      </c>
      <c r="B17" s="50" t="s">
        <v>46</v>
      </c>
      <c r="C17" s="75"/>
      <c r="D17" s="72"/>
      <c r="E17" s="73"/>
      <c r="F17" s="73"/>
    </row>
    <row r="18" spans="1:6" ht="25.5" x14ac:dyDescent="0.2">
      <c r="A18" s="111"/>
      <c r="B18" s="91" t="s">
        <v>55</v>
      </c>
      <c r="C18" s="75"/>
      <c r="D18" s="72"/>
      <c r="E18" s="73"/>
      <c r="F18" s="73"/>
    </row>
    <row r="19" spans="1:6" x14ac:dyDescent="0.2">
      <c r="A19" s="111"/>
      <c r="B19" s="74" t="s">
        <v>76</v>
      </c>
      <c r="C19" s="75">
        <v>3</v>
      </c>
      <c r="D19" s="72" t="s">
        <v>1</v>
      </c>
      <c r="E19" s="319"/>
      <c r="F19" s="94">
        <f t="shared" ref="F19" si="0">C19*E19</f>
        <v>0</v>
      </c>
    </row>
    <row r="20" spans="1:6" x14ac:dyDescent="0.2">
      <c r="A20" s="113"/>
      <c r="B20" s="77"/>
      <c r="C20" s="78"/>
      <c r="D20" s="92"/>
      <c r="E20" s="95"/>
      <c r="F20" s="95"/>
    </row>
    <row r="21" spans="1:6" x14ac:dyDescent="0.2">
      <c r="A21" s="114"/>
      <c r="B21" s="85"/>
      <c r="C21" s="82"/>
      <c r="D21" s="83"/>
      <c r="E21" s="87"/>
      <c r="F21" s="87"/>
    </row>
    <row r="22" spans="1:6" x14ac:dyDescent="0.2">
      <c r="A22" s="115">
        <f>COUNT($A$7:A21)+1</f>
        <v>4</v>
      </c>
      <c r="B22" s="50" t="s">
        <v>39</v>
      </c>
      <c r="C22" s="75"/>
      <c r="D22" s="72"/>
      <c r="E22" s="73"/>
      <c r="F22" s="73"/>
    </row>
    <row r="23" spans="1:6" ht="38.25" x14ac:dyDescent="0.2">
      <c r="A23" s="111"/>
      <c r="B23" s="91" t="s">
        <v>40</v>
      </c>
      <c r="C23" s="75"/>
      <c r="D23" s="72"/>
      <c r="E23" s="73"/>
      <c r="F23" s="73"/>
    </row>
    <row r="24" spans="1:6" x14ac:dyDescent="0.2">
      <c r="A24" s="111"/>
      <c r="B24" s="74" t="s">
        <v>42</v>
      </c>
      <c r="C24" s="75">
        <v>1</v>
      </c>
      <c r="D24" s="72" t="s">
        <v>1</v>
      </c>
      <c r="E24" s="319"/>
      <c r="F24" s="94">
        <f>C24*E24</f>
        <v>0</v>
      </c>
    </row>
    <row r="25" spans="1:6" x14ac:dyDescent="0.2">
      <c r="A25" s="113"/>
      <c r="B25" s="77"/>
      <c r="C25" s="78"/>
      <c r="D25" s="92"/>
      <c r="E25" s="95"/>
      <c r="F25" s="95"/>
    </row>
    <row r="26" spans="1:6" x14ac:dyDescent="0.2">
      <c r="A26" s="114"/>
      <c r="B26" s="85"/>
      <c r="C26" s="82"/>
      <c r="D26" s="83"/>
      <c r="E26" s="87"/>
      <c r="F26" s="87"/>
    </row>
    <row r="27" spans="1:6" x14ac:dyDescent="0.2">
      <c r="A27" s="115">
        <f>COUNT($A$7:A26)+1</f>
        <v>5</v>
      </c>
      <c r="B27" s="50" t="s">
        <v>56</v>
      </c>
      <c r="C27" s="75"/>
      <c r="D27" s="72"/>
      <c r="E27" s="73"/>
      <c r="F27" s="73"/>
    </row>
    <row r="28" spans="1:6" ht="25.5" x14ac:dyDescent="0.2">
      <c r="A28" s="111"/>
      <c r="B28" s="91" t="s">
        <v>15</v>
      </c>
      <c r="C28" s="75"/>
      <c r="D28" s="72"/>
      <c r="E28" s="73"/>
      <c r="F28" s="73"/>
    </row>
    <row r="29" spans="1:6" x14ac:dyDescent="0.2">
      <c r="A29" s="111"/>
      <c r="B29" s="96" t="s">
        <v>75</v>
      </c>
      <c r="C29" s="75">
        <v>1</v>
      </c>
      <c r="D29" s="72" t="s">
        <v>1</v>
      </c>
      <c r="E29" s="319"/>
      <c r="F29" s="94">
        <f>C29*E29</f>
        <v>0</v>
      </c>
    </row>
    <row r="30" spans="1:6" x14ac:dyDescent="0.2">
      <c r="A30" s="113"/>
      <c r="B30" s="97"/>
      <c r="C30" s="78"/>
      <c r="D30" s="92"/>
      <c r="E30" s="95"/>
      <c r="F30" s="95"/>
    </row>
    <row r="31" spans="1:6" x14ac:dyDescent="0.2">
      <c r="A31" s="114"/>
      <c r="B31" s="81"/>
      <c r="C31" s="82"/>
      <c r="D31" s="83"/>
      <c r="E31" s="87"/>
      <c r="F31" s="87"/>
    </row>
    <row r="32" spans="1:6" x14ac:dyDescent="0.2">
      <c r="A32" s="115">
        <f>COUNT($A$7:A29)+1</f>
        <v>6</v>
      </c>
      <c r="B32" s="50" t="s">
        <v>16</v>
      </c>
      <c r="C32" s="75"/>
      <c r="D32" s="98"/>
      <c r="E32" s="94"/>
      <c r="F32" s="117"/>
    </row>
    <row r="33" spans="1:6" ht="25.5" x14ac:dyDescent="0.2">
      <c r="A33" s="111"/>
      <c r="B33" s="70" t="s">
        <v>62</v>
      </c>
      <c r="C33" s="75"/>
      <c r="D33" s="72"/>
      <c r="E33" s="73"/>
      <c r="F33" s="73"/>
    </row>
    <row r="34" spans="1:6" ht="14.25" x14ac:dyDescent="0.2">
      <c r="A34" s="111"/>
      <c r="B34" s="74" t="s">
        <v>162</v>
      </c>
      <c r="C34" s="75">
        <v>2</v>
      </c>
      <c r="D34" s="76" t="s">
        <v>22</v>
      </c>
      <c r="E34" s="319"/>
      <c r="F34" s="94">
        <f>C34*E34</f>
        <v>0</v>
      </c>
    </row>
    <row r="35" spans="1:6" x14ac:dyDescent="0.2">
      <c r="A35" s="113"/>
      <c r="B35" s="77"/>
      <c r="C35" s="78"/>
      <c r="D35" s="79"/>
      <c r="E35" s="95"/>
      <c r="F35" s="95"/>
    </row>
    <row r="36" spans="1:6" x14ac:dyDescent="0.2">
      <c r="A36" s="114"/>
      <c r="B36" s="81"/>
      <c r="C36" s="105"/>
      <c r="D36" s="83"/>
      <c r="E36" s="87"/>
      <c r="F36" s="87"/>
    </row>
    <row r="37" spans="1:6" x14ac:dyDescent="0.2">
      <c r="A37" s="115">
        <f>COUNT($A$7:A35)+1</f>
        <v>7</v>
      </c>
      <c r="B37" s="50" t="s">
        <v>18</v>
      </c>
      <c r="C37" s="71"/>
      <c r="D37" s="72"/>
      <c r="E37" s="73"/>
      <c r="F37" s="94"/>
    </row>
    <row r="38" spans="1:6" ht="25.5" x14ac:dyDescent="0.2">
      <c r="A38" s="111"/>
      <c r="B38" s="91" t="s">
        <v>63</v>
      </c>
      <c r="C38" s="71"/>
      <c r="D38" s="72"/>
      <c r="E38" s="73"/>
      <c r="F38" s="94"/>
    </row>
    <row r="39" spans="1:6" ht="14.25" x14ac:dyDescent="0.2">
      <c r="A39" s="111"/>
      <c r="B39" s="96"/>
      <c r="C39" s="71">
        <v>8</v>
      </c>
      <c r="D39" s="76" t="s">
        <v>22</v>
      </c>
      <c r="E39" s="319"/>
      <c r="F39" s="94">
        <f>C39*E39</f>
        <v>0</v>
      </c>
    </row>
    <row r="40" spans="1:6" x14ac:dyDescent="0.2">
      <c r="A40" s="113"/>
      <c r="B40" s="97"/>
      <c r="C40" s="104"/>
      <c r="D40" s="92"/>
      <c r="E40" s="106"/>
      <c r="F40" s="95"/>
    </row>
    <row r="41" spans="1:6" x14ac:dyDescent="0.2">
      <c r="A41" s="114"/>
      <c r="B41" s="81"/>
      <c r="C41" s="105"/>
      <c r="D41" s="83"/>
      <c r="E41" s="84"/>
      <c r="F41" s="87"/>
    </row>
    <row r="42" spans="1:6" x14ac:dyDescent="0.2">
      <c r="A42" s="115">
        <f>COUNT($A$7:A40)+1</f>
        <v>8</v>
      </c>
      <c r="B42" s="50" t="s">
        <v>19</v>
      </c>
      <c r="C42" s="71"/>
      <c r="D42" s="72"/>
      <c r="E42" s="73"/>
      <c r="F42" s="94"/>
    </row>
    <row r="43" spans="1:6" ht="38.25" x14ac:dyDescent="0.2">
      <c r="A43" s="111"/>
      <c r="B43" s="91" t="s">
        <v>64</v>
      </c>
      <c r="C43" s="71"/>
      <c r="D43" s="72"/>
      <c r="E43" s="73"/>
      <c r="F43" s="73"/>
    </row>
    <row r="44" spans="1:6" x14ac:dyDescent="0.2">
      <c r="A44" s="111"/>
      <c r="B44" s="96"/>
      <c r="C44" s="71"/>
      <c r="D44" s="107">
        <v>0.02</v>
      </c>
      <c r="E44" s="94"/>
      <c r="F44" s="94">
        <f>D44*(SUM(F9:F39))</f>
        <v>0</v>
      </c>
    </row>
    <row r="45" spans="1:6" x14ac:dyDescent="0.2">
      <c r="A45" s="113"/>
      <c r="B45" s="97"/>
      <c r="C45" s="104"/>
      <c r="D45" s="92"/>
      <c r="E45" s="95"/>
      <c r="F45" s="95"/>
    </row>
    <row r="46" spans="1:6" x14ac:dyDescent="0.2">
      <c r="A46" s="114"/>
      <c r="B46" s="81"/>
      <c r="C46" s="105"/>
      <c r="D46" s="83"/>
      <c r="E46" s="87"/>
      <c r="F46" s="87"/>
    </row>
    <row r="47" spans="1:6" x14ac:dyDescent="0.2">
      <c r="A47" s="115">
        <f>COUNT($A$7:A45)+1</f>
        <v>9</v>
      </c>
      <c r="B47" s="50" t="s">
        <v>65</v>
      </c>
      <c r="C47" s="71"/>
      <c r="D47" s="72"/>
      <c r="E47" s="94"/>
      <c r="F47" s="94"/>
    </row>
    <row r="48" spans="1:6" ht="38.25" x14ac:dyDescent="0.2">
      <c r="A48" s="111"/>
      <c r="B48" s="109" t="s">
        <v>12</v>
      </c>
      <c r="C48" s="71"/>
      <c r="D48" s="72"/>
      <c r="E48" s="73"/>
      <c r="F48" s="94"/>
    </row>
    <row r="49" spans="1:6" x14ac:dyDescent="0.2">
      <c r="A49" s="120"/>
      <c r="B49" s="96"/>
      <c r="C49" s="71"/>
      <c r="D49" s="107">
        <v>0.1</v>
      </c>
      <c r="E49" s="73"/>
      <c r="F49" s="94">
        <f>D49*(SUM(F9:F39))</f>
        <v>0</v>
      </c>
    </row>
    <row r="50" spans="1:6" x14ac:dyDescent="0.2">
      <c r="A50" s="121"/>
      <c r="B50" s="97"/>
      <c r="C50" s="104"/>
      <c r="D50" s="92"/>
      <c r="E50" s="95"/>
      <c r="F50" s="95"/>
    </row>
    <row r="51" spans="1:6" x14ac:dyDescent="0.2">
      <c r="A51" s="64"/>
      <c r="B51" s="51" t="s">
        <v>2</v>
      </c>
      <c r="C51" s="52"/>
      <c r="D51" s="53"/>
      <c r="E51" s="54" t="s">
        <v>26</v>
      </c>
      <c r="F51" s="55">
        <f>SUM(F9:F50)</f>
        <v>0</v>
      </c>
    </row>
  </sheetData>
  <sheetProtection algorithmName="SHA-512" hashValue="cmiCBAa+tpxwToWMlh+qmlNScCW6EEBrnpdfobHZWl9Y8k3z2CIqeUTSI4YFHty0NF+1QomBFiP4cndHvjLslg==" saltValue="kiWEZID6K0MFPJG8mL+YeA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22" zoomScaleNormal="100" zoomScaleSheetLayoutView="100" workbookViewId="0">
      <selection activeCell="E9" sqref="E9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8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10"/>
      <c r="D1" s="32"/>
      <c r="E1" s="12"/>
      <c r="F1" s="12"/>
    </row>
    <row r="2" spans="1:6" x14ac:dyDescent="0.2">
      <c r="A2" s="31" t="s">
        <v>35</v>
      </c>
      <c r="B2" s="9" t="s">
        <v>14</v>
      </c>
      <c r="C2" s="10"/>
      <c r="D2" s="32"/>
      <c r="E2" s="12"/>
      <c r="F2" s="12"/>
    </row>
    <row r="3" spans="1:6" x14ac:dyDescent="0.2">
      <c r="A3" s="31" t="s">
        <v>32</v>
      </c>
      <c r="B3" s="275" t="s">
        <v>273</v>
      </c>
      <c r="C3" s="10"/>
      <c r="D3" s="32"/>
      <c r="E3" s="12"/>
      <c r="F3" s="12"/>
    </row>
    <row r="4" spans="1:6" x14ac:dyDescent="0.2">
      <c r="A4" s="62"/>
      <c r="B4" s="275" t="s">
        <v>269</v>
      </c>
      <c r="C4" s="10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67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47"/>
      <c r="D7" s="48"/>
      <c r="E7" s="49"/>
      <c r="F7" s="49"/>
    </row>
    <row r="8" spans="1:6" ht="25.5" x14ac:dyDescent="0.2">
      <c r="A8" s="111"/>
      <c r="B8" s="70" t="s">
        <v>54</v>
      </c>
      <c r="C8" s="71"/>
      <c r="D8" s="72"/>
      <c r="E8" s="73"/>
      <c r="F8" s="73"/>
    </row>
    <row r="9" spans="1:6" ht="14.25" x14ac:dyDescent="0.2">
      <c r="A9" s="111"/>
      <c r="B9" s="74" t="s">
        <v>68</v>
      </c>
      <c r="C9" s="75">
        <v>32</v>
      </c>
      <c r="D9" s="76" t="s">
        <v>22</v>
      </c>
      <c r="E9" s="319"/>
      <c r="F9" s="94">
        <f>C9*E9</f>
        <v>0</v>
      </c>
    </row>
    <row r="10" spans="1:6" x14ac:dyDescent="0.2">
      <c r="A10" s="113"/>
      <c r="B10" s="77"/>
      <c r="C10" s="78"/>
      <c r="D10" s="79"/>
      <c r="E10" s="80"/>
      <c r="F10" s="95"/>
    </row>
    <row r="11" spans="1:6" x14ac:dyDescent="0.2">
      <c r="A11" s="114"/>
      <c r="B11" s="81"/>
      <c r="C11" s="82"/>
      <c r="D11" s="83"/>
      <c r="E11" s="84"/>
      <c r="F11" s="84"/>
    </row>
    <row r="12" spans="1:6" x14ac:dyDescent="0.2">
      <c r="A12" s="115">
        <f>COUNT($A$7:A10)+1</f>
        <v>2</v>
      </c>
      <c r="B12" s="50" t="s">
        <v>47</v>
      </c>
      <c r="C12" s="75"/>
      <c r="D12" s="72"/>
      <c r="E12" s="73"/>
      <c r="F12" s="73"/>
    </row>
    <row r="13" spans="1:6" x14ac:dyDescent="0.2">
      <c r="A13" s="111"/>
      <c r="B13" s="91" t="s">
        <v>48</v>
      </c>
      <c r="C13" s="75"/>
      <c r="D13" s="72"/>
      <c r="E13" s="73"/>
      <c r="F13" s="73"/>
    </row>
    <row r="14" spans="1:6" x14ac:dyDescent="0.2">
      <c r="A14" s="111"/>
      <c r="B14" s="74" t="s">
        <v>76</v>
      </c>
      <c r="C14" s="75">
        <v>1</v>
      </c>
      <c r="D14" s="72" t="s">
        <v>1</v>
      </c>
      <c r="E14" s="319"/>
      <c r="F14" s="94">
        <f>C14*E14</f>
        <v>0</v>
      </c>
    </row>
    <row r="15" spans="1:6" x14ac:dyDescent="0.2">
      <c r="A15" s="113"/>
      <c r="B15" s="77"/>
      <c r="C15" s="78"/>
      <c r="D15" s="92"/>
      <c r="E15" s="80"/>
      <c r="F15" s="95"/>
    </row>
    <row r="16" spans="1:6" x14ac:dyDescent="0.2">
      <c r="A16" s="114"/>
      <c r="B16" s="81"/>
      <c r="C16" s="82"/>
      <c r="D16" s="83"/>
      <c r="E16" s="84"/>
      <c r="F16" s="84"/>
    </row>
    <row r="17" spans="1:6" x14ac:dyDescent="0.2">
      <c r="A17" s="115">
        <f>COUNT($A$7:A16)+1</f>
        <v>3</v>
      </c>
      <c r="B17" s="50" t="s">
        <v>46</v>
      </c>
      <c r="C17" s="75"/>
      <c r="D17" s="72"/>
      <c r="E17" s="73"/>
      <c r="F17" s="73"/>
    </row>
    <row r="18" spans="1:6" ht="25.5" x14ac:dyDescent="0.2">
      <c r="A18" s="111"/>
      <c r="B18" s="91" t="s">
        <v>55</v>
      </c>
      <c r="C18" s="75"/>
      <c r="D18" s="72"/>
      <c r="E18" s="73"/>
      <c r="F18" s="73"/>
    </row>
    <row r="19" spans="1:6" x14ac:dyDescent="0.2">
      <c r="A19" s="111"/>
      <c r="B19" s="74" t="s">
        <v>76</v>
      </c>
      <c r="C19" s="75">
        <v>7</v>
      </c>
      <c r="D19" s="72" t="s">
        <v>1</v>
      </c>
      <c r="E19" s="319"/>
      <c r="F19" s="94">
        <f t="shared" ref="F19" si="0">C19*E19</f>
        <v>0</v>
      </c>
    </row>
    <row r="20" spans="1:6" x14ac:dyDescent="0.2">
      <c r="A20" s="113"/>
      <c r="B20" s="77"/>
      <c r="C20" s="78"/>
      <c r="D20" s="92"/>
      <c r="E20" s="80"/>
      <c r="F20" s="95"/>
    </row>
    <row r="21" spans="1:6" x14ac:dyDescent="0.2">
      <c r="A21" s="114"/>
      <c r="B21" s="85"/>
      <c r="C21" s="82"/>
      <c r="D21" s="83"/>
      <c r="E21" s="87"/>
      <c r="F21" s="87"/>
    </row>
    <row r="22" spans="1:6" x14ac:dyDescent="0.2">
      <c r="A22" s="115">
        <f>COUNT($A$7:A21)+1</f>
        <v>4</v>
      </c>
      <c r="B22" s="50" t="s">
        <v>39</v>
      </c>
      <c r="C22" s="75"/>
      <c r="D22" s="72"/>
      <c r="E22" s="73"/>
      <c r="F22" s="73"/>
    </row>
    <row r="23" spans="1:6" ht="38.25" x14ac:dyDescent="0.2">
      <c r="A23" s="111"/>
      <c r="B23" s="91" t="s">
        <v>40</v>
      </c>
      <c r="C23" s="75"/>
      <c r="D23" s="72"/>
      <c r="E23" s="73"/>
      <c r="F23" s="73"/>
    </row>
    <row r="24" spans="1:6" x14ac:dyDescent="0.2">
      <c r="A24" s="111"/>
      <c r="B24" s="74" t="s">
        <v>42</v>
      </c>
      <c r="C24" s="75">
        <v>1</v>
      </c>
      <c r="D24" s="72" t="s">
        <v>1</v>
      </c>
      <c r="E24" s="319"/>
      <c r="F24" s="94">
        <f>C24*E24</f>
        <v>0</v>
      </c>
    </row>
    <row r="25" spans="1:6" x14ac:dyDescent="0.2">
      <c r="A25" s="113"/>
      <c r="B25" s="77"/>
      <c r="C25" s="78"/>
      <c r="D25" s="92"/>
      <c r="E25" s="80"/>
      <c r="F25" s="95"/>
    </row>
    <row r="26" spans="1:6" x14ac:dyDescent="0.2">
      <c r="A26" s="114"/>
      <c r="B26" s="85"/>
      <c r="C26" s="82"/>
      <c r="D26" s="83"/>
      <c r="E26" s="87"/>
      <c r="F26" s="87"/>
    </row>
    <row r="27" spans="1:6" x14ac:dyDescent="0.2">
      <c r="A27" s="115">
        <f>COUNT($A$7:A26)+1</f>
        <v>5</v>
      </c>
      <c r="B27" s="50" t="s">
        <v>56</v>
      </c>
      <c r="C27" s="75"/>
      <c r="D27" s="72"/>
      <c r="E27" s="73"/>
      <c r="F27" s="73"/>
    </row>
    <row r="28" spans="1:6" ht="25.5" x14ac:dyDescent="0.2">
      <c r="A28" s="111"/>
      <c r="B28" s="91" t="s">
        <v>15</v>
      </c>
      <c r="C28" s="75"/>
      <c r="D28" s="72"/>
      <c r="E28" s="73"/>
      <c r="F28" s="73"/>
    </row>
    <row r="29" spans="1:6" x14ac:dyDescent="0.2">
      <c r="A29" s="111"/>
      <c r="B29" s="96" t="s">
        <v>75</v>
      </c>
      <c r="C29" s="75">
        <v>1</v>
      </c>
      <c r="D29" s="72" t="s">
        <v>1</v>
      </c>
      <c r="E29" s="319"/>
      <c r="F29" s="94">
        <f>C29*E29</f>
        <v>0</v>
      </c>
    </row>
    <row r="30" spans="1:6" x14ac:dyDescent="0.2">
      <c r="A30" s="113"/>
      <c r="B30" s="97"/>
      <c r="C30" s="78"/>
      <c r="D30" s="92"/>
      <c r="E30" s="80"/>
      <c r="F30" s="95"/>
    </row>
    <row r="31" spans="1:6" x14ac:dyDescent="0.2">
      <c r="A31" s="114"/>
      <c r="B31" s="81"/>
      <c r="C31" s="82"/>
      <c r="D31" s="83"/>
      <c r="E31" s="87"/>
      <c r="F31" s="87"/>
    </row>
    <row r="32" spans="1:6" x14ac:dyDescent="0.2">
      <c r="A32" s="115">
        <f>COUNT($A$7:A29)+1</f>
        <v>6</v>
      </c>
      <c r="B32" s="50" t="s">
        <v>16</v>
      </c>
      <c r="C32" s="75"/>
      <c r="D32" s="98"/>
      <c r="E32" s="94"/>
      <c r="F32" s="117"/>
    </row>
    <row r="33" spans="1:6" ht="25.5" x14ac:dyDescent="0.2">
      <c r="A33" s="111"/>
      <c r="B33" s="70" t="s">
        <v>62</v>
      </c>
      <c r="C33" s="75"/>
      <c r="D33" s="72"/>
      <c r="E33" s="73"/>
      <c r="F33" s="73"/>
    </row>
    <row r="34" spans="1:6" ht="14.25" x14ac:dyDescent="0.2">
      <c r="A34" s="111"/>
      <c r="B34" s="74" t="s">
        <v>162</v>
      </c>
      <c r="C34" s="75">
        <v>4</v>
      </c>
      <c r="D34" s="76" t="s">
        <v>22</v>
      </c>
      <c r="E34" s="319"/>
      <c r="F34" s="94">
        <f>C34*E34</f>
        <v>0</v>
      </c>
    </row>
    <row r="35" spans="1:6" x14ac:dyDescent="0.2">
      <c r="A35" s="113"/>
      <c r="B35" s="77"/>
      <c r="C35" s="78"/>
      <c r="D35" s="79"/>
      <c r="E35" s="80"/>
      <c r="F35" s="95"/>
    </row>
    <row r="36" spans="1:6" x14ac:dyDescent="0.2">
      <c r="A36" s="114"/>
      <c r="B36" s="81"/>
      <c r="C36" s="105"/>
      <c r="D36" s="83"/>
      <c r="E36" s="320"/>
      <c r="F36" s="87"/>
    </row>
    <row r="37" spans="1:6" x14ac:dyDescent="0.2">
      <c r="A37" s="115">
        <f>COUNT($A$7:A35)+1</f>
        <v>7</v>
      </c>
      <c r="B37" s="50" t="s">
        <v>18</v>
      </c>
      <c r="C37" s="71"/>
      <c r="D37" s="72"/>
      <c r="E37" s="73"/>
      <c r="F37" s="94"/>
    </row>
    <row r="38" spans="1:6" ht="25.5" x14ac:dyDescent="0.2">
      <c r="A38" s="111"/>
      <c r="B38" s="91" t="s">
        <v>63</v>
      </c>
      <c r="C38" s="71"/>
      <c r="D38" s="72"/>
      <c r="E38" s="73"/>
      <c r="F38" s="94"/>
    </row>
    <row r="39" spans="1:6" ht="14.25" x14ac:dyDescent="0.2">
      <c r="A39" s="111"/>
      <c r="B39" s="96"/>
      <c r="C39" s="71">
        <v>8</v>
      </c>
      <c r="D39" s="76" t="s">
        <v>22</v>
      </c>
      <c r="E39" s="319"/>
      <c r="F39" s="94">
        <f>C39*E39</f>
        <v>0</v>
      </c>
    </row>
    <row r="40" spans="1:6" x14ac:dyDescent="0.2">
      <c r="A40" s="113"/>
      <c r="B40" s="97"/>
      <c r="C40" s="104"/>
      <c r="D40" s="92"/>
      <c r="E40" s="106"/>
      <c r="F40" s="95"/>
    </row>
    <row r="41" spans="1:6" x14ac:dyDescent="0.2">
      <c r="A41" s="114"/>
      <c r="B41" s="81"/>
      <c r="C41" s="105"/>
      <c r="D41" s="83"/>
      <c r="E41" s="84"/>
      <c r="F41" s="87"/>
    </row>
    <row r="42" spans="1:6" x14ac:dyDescent="0.2">
      <c r="A42" s="115">
        <f>COUNT($A$7:A40)+1</f>
        <v>8</v>
      </c>
      <c r="B42" s="50" t="s">
        <v>19</v>
      </c>
      <c r="C42" s="71"/>
      <c r="D42" s="72"/>
      <c r="E42" s="73"/>
      <c r="F42" s="94"/>
    </row>
    <row r="43" spans="1:6" ht="38.25" x14ac:dyDescent="0.2">
      <c r="A43" s="111"/>
      <c r="B43" s="91" t="s">
        <v>64</v>
      </c>
      <c r="C43" s="71"/>
      <c r="D43" s="72"/>
      <c r="E43" s="73"/>
      <c r="F43" s="73"/>
    </row>
    <row r="44" spans="1:6" x14ac:dyDescent="0.2">
      <c r="A44" s="111"/>
      <c r="B44" s="96"/>
      <c r="C44" s="71"/>
      <c r="D44" s="107">
        <v>0.02</v>
      </c>
      <c r="E44" s="94"/>
      <c r="F44" s="94">
        <f>D44*(SUM(F9:F39))</f>
        <v>0</v>
      </c>
    </row>
    <row r="45" spans="1:6" x14ac:dyDescent="0.2">
      <c r="A45" s="113"/>
      <c r="B45" s="97"/>
      <c r="C45" s="104"/>
      <c r="D45" s="92"/>
      <c r="E45" s="95"/>
      <c r="F45" s="95"/>
    </row>
    <row r="46" spans="1:6" x14ac:dyDescent="0.2">
      <c r="A46" s="114"/>
      <c r="B46" s="81"/>
      <c r="C46" s="105"/>
      <c r="D46" s="83"/>
      <c r="E46" s="87"/>
      <c r="F46" s="87"/>
    </row>
    <row r="47" spans="1:6" x14ac:dyDescent="0.2">
      <c r="A47" s="115">
        <f>COUNT($A$7:A45)+1</f>
        <v>9</v>
      </c>
      <c r="B47" s="50" t="s">
        <v>65</v>
      </c>
      <c r="C47" s="71"/>
      <c r="D47" s="72"/>
      <c r="E47" s="94"/>
      <c r="F47" s="94"/>
    </row>
    <row r="48" spans="1:6" ht="38.25" x14ac:dyDescent="0.2">
      <c r="A48" s="111"/>
      <c r="B48" s="109" t="s">
        <v>12</v>
      </c>
      <c r="C48" s="71"/>
      <c r="D48" s="72"/>
      <c r="E48" s="73"/>
      <c r="F48" s="94"/>
    </row>
    <row r="49" spans="1:6" x14ac:dyDescent="0.2">
      <c r="A49" s="120"/>
      <c r="B49" s="96"/>
      <c r="C49" s="71"/>
      <c r="D49" s="107">
        <v>0.1</v>
      </c>
      <c r="E49" s="73"/>
      <c r="F49" s="94">
        <f>D49*(SUM(F9:F39))</f>
        <v>0</v>
      </c>
    </row>
    <row r="50" spans="1:6" x14ac:dyDescent="0.2">
      <c r="A50" s="121"/>
      <c r="B50" s="97"/>
      <c r="C50" s="104"/>
      <c r="D50" s="92"/>
      <c r="E50" s="95"/>
      <c r="F50" s="95"/>
    </row>
    <row r="51" spans="1:6" x14ac:dyDescent="0.2">
      <c r="A51" s="64"/>
      <c r="B51" s="51" t="s">
        <v>2</v>
      </c>
      <c r="C51" s="52"/>
      <c r="D51" s="53"/>
      <c r="E51" s="54" t="s">
        <v>26</v>
      </c>
      <c r="F51" s="55">
        <f>SUM(F9:F50)</f>
        <v>0</v>
      </c>
    </row>
  </sheetData>
  <sheetProtection algorithmName="SHA-512" hashValue="jT9Gb9C710weeJ9l0NxWr2cTiLiB4S1jBms/3ev4ek7DN2x6EjSC0i/fTBTNUvuWm+BEVYeh3fnGymttZb9MWg==" saltValue="h9189Xyg9mWOKpVmiBlOpA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showWhiteSpace="0" zoomScaleNormal="100" zoomScaleSheetLayoutView="100" workbookViewId="0">
      <selection activeCell="E48" sqref="E48"/>
    </sheetView>
  </sheetViews>
  <sheetFormatPr defaultColWidth="9" defaultRowHeight="12.75" x14ac:dyDescent="0.2"/>
  <cols>
    <col min="1" max="1" width="5.7109375" style="63" customWidth="1"/>
    <col min="2" max="2" width="50.7109375" style="46" customWidth="1"/>
    <col min="3" max="3" width="7.7109375" style="8" customWidth="1"/>
    <col min="4" max="4" width="4.7109375" style="44" customWidth="1"/>
    <col min="5" max="5" width="11.7109375" style="45" customWidth="1"/>
    <col min="6" max="6" width="12.7109375" style="45" customWidth="1"/>
    <col min="7" max="256" width="9" style="13"/>
    <col min="257" max="257" width="6.7109375" style="13" bestFit="1" customWidth="1"/>
    <col min="258" max="258" width="41.28515625" style="13" customWidth="1"/>
    <col min="259" max="259" width="6" style="13" bestFit="1" customWidth="1"/>
    <col min="260" max="260" width="3.7109375" style="13" customWidth="1"/>
    <col min="261" max="261" width="15.28515625" style="13" customWidth="1"/>
    <col min="262" max="262" width="13.42578125" style="13" customWidth="1"/>
    <col min="263" max="512" width="9" style="13"/>
    <col min="513" max="513" width="6.7109375" style="13" bestFit="1" customWidth="1"/>
    <col min="514" max="514" width="41.28515625" style="13" customWidth="1"/>
    <col min="515" max="515" width="6" style="13" bestFit="1" customWidth="1"/>
    <col min="516" max="516" width="3.7109375" style="13" customWidth="1"/>
    <col min="517" max="517" width="15.28515625" style="13" customWidth="1"/>
    <col min="518" max="518" width="13.42578125" style="13" customWidth="1"/>
    <col min="519" max="768" width="9" style="13"/>
    <col min="769" max="769" width="6.7109375" style="13" bestFit="1" customWidth="1"/>
    <col min="770" max="770" width="41.28515625" style="13" customWidth="1"/>
    <col min="771" max="771" width="6" style="13" bestFit="1" customWidth="1"/>
    <col min="772" max="772" width="3.7109375" style="13" customWidth="1"/>
    <col min="773" max="773" width="15.28515625" style="13" customWidth="1"/>
    <col min="774" max="774" width="13.42578125" style="13" customWidth="1"/>
    <col min="775" max="1024" width="9" style="13"/>
    <col min="1025" max="1025" width="6.7109375" style="13" bestFit="1" customWidth="1"/>
    <col min="1026" max="1026" width="41.28515625" style="13" customWidth="1"/>
    <col min="1027" max="1027" width="6" style="13" bestFit="1" customWidth="1"/>
    <col min="1028" max="1028" width="3.7109375" style="13" customWidth="1"/>
    <col min="1029" max="1029" width="15.28515625" style="13" customWidth="1"/>
    <col min="1030" max="1030" width="13.42578125" style="13" customWidth="1"/>
    <col min="1031" max="1280" width="9" style="13"/>
    <col min="1281" max="1281" width="6.7109375" style="13" bestFit="1" customWidth="1"/>
    <col min="1282" max="1282" width="41.28515625" style="13" customWidth="1"/>
    <col min="1283" max="1283" width="6" style="13" bestFit="1" customWidth="1"/>
    <col min="1284" max="1284" width="3.7109375" style="13" customWidth="1"/>
    <col min="1285" max="1285" width="15.28515625" style="13" customWidth="1"/>
    <col min="1286" max="1286" width="13.42578125" style="13" customWidth="1"/>
    <col min="1287" max="1536" width="9" style="13"/>
    <col min="1537" max="1537" width="6.7109375" style="13" bestFit="1" customWidth="1"/>
    <col min="1538" max="1538" width="41.28515625" style="13" customWidth="1"/>
    <col min="1539" max="1539" width="6" style="13" bestFit="1" customWidth="1"/>
    <col min="1540" max="1540" width="3.7109375" style="13" customWidth="1"/>
    <col min="1541" max="1541" width="15.28515625" style="13" customWidth="1"/>
    <col min="1542" max="1542" width="13.42578125" style="13" customWidth="1"/>
    <col min="1543" max="1792" width="9" style="13"/>
    <col min="1793" max="1793" width="6.7109375" style="13" bestFit="1" customWidth="1"/>
    <col min="1794" max="1794" width="41.28515625" style="13" customWidth="1"/>
    <col min="1795" max="1795" width="6" style="13" bestFit="1" customWidth="1"/>
    <col min="1796" max="1796" width="3.7109375" style="13" customWidth="1"/>
    <col min="1797" max="1797" width="15.28515625" style="13" customWidth="1"/>
    <col min="1798" max="1798" width="13.42578125" style="13" customWidth="1"/>
    <col min="1799" max="2048" width="9" style="13"/>
    <col min="2049" max="2049" width="6.7109375" style="13" bestFit="1" customWidth="1"/>
    <col min="2050" max="2050" width="41.28515625" style="13" customWidth="1"/>
    <col min="2051" max="2051" width="6" style="13" bestFit="1" customWidth="1"/>
    <col min="2052" max="2052" width="3.7109375" style="13" customWidth="1"/>
    <col min="2053" max="2053" width="15.28515625" style="13" customWidth="1"/>
    <col min="2054" max="2054" width="13.42578125" style="13" customWidth="1"/>
    <col min="2055" max="2304" width="9" style="13"/>
    <col min="2305" max="2305" width="6.7109375" style="13" bestFit="1" customWidth="1"/>
    <col min="2306" max="2306" width="41.28515625" style="13" customWidth="1"/>
    <col min="2307" max="2307" width="6" style="13" bestFit="1" customWidth="1"/>
    <col min="2308" max="2308" width="3.7109375" style="13" customWidth="1"/>
    <col min="2309" max="2309" width="15.28515625" style="13" customWidth="1"/>
    <col min="2310" max="2310" width="13.42578125" style="13" customWidth="1"/>
    <col min="2311" max="2560" width="9" style="13"/>
    <col min="2561" max="2561" width="6.7109375" style="13" bestFit="1" customWidth="1"/>
    <col min="2562" max="2562" width="41.28515625" style="13" customWidth="1"/>
    <col min="2563" max="2563" width="6" style="13" bestFit="1" customWidth="1"/>
    <col min="2564" max="2564" width="3.7109375" style="13" customWidth="1"/>
    <col min="2565" max="2565" width="15.28515625" style="13" customWidth="1"/>
    <col min="2566" max="2566" width="13.42578125" style="13" customWidth="1"/>
    <col min="2567" max="2816" width="9" style="13"/>
    <col min="2817" max="2817" width="6.7109375" style="13" bestFit="1" customWidth="1"/>
    <col min="2818" max="2818" width="41.28515625" style="13" customWidth="1"/>
    <col min="2819" max="2819" width="6" style="13" bestFit="1" customWidth="1"/>
    <col min="2820" max="2820" width="3.7109375" style="13" customWidth="1"/>
    <col min="2821" max="2821" width="15.28515625" style="13" customWidth="1"/>
    <col min="2822" max="2822" width="13.42578125" style="13" customWidth="1"/>
    <col min="2823" max="3072" width="9" style="13"/>
    <col min="3073" max="3073" width="6.7109375" style="13" bestFit="1" customWidth="1"/>
    <col min="3074" max="3074" width="41.28515625" style="13" customWidth="1"/>
    <col min="3075" max="3075" width="6" style="13" bestFit="1" customWidth="1"/>
    <col min="3076" max="3076" width="3.7109375" style="13" customWidth="1"/>
    <col min="3077" max="3077" width="15.28515625" style="13" customWidth="1"/>
    <col min="3078" max="3078" width="13.42578125" style="13" customWidth="1"/>
    <col min="3079" max="3328" width="9" style="13"/>
    <col min="3329" max="3329" width="6.7109375" style="13" bestFit="1" customWidth="1"/>
    <col min="3330" max="3330" width="41.28515625" style="13" customWidth="1"/>
    <col min="3331" max="3331" width="6" style="13" bestFit="1" customWidth="1"/>
    <col min="3332" max="3332" width="3.7109375" style="13" customWidth="1"/>
    <col min="3333" max="3333" width="15.28515625" style="13" customWidth="1"/>
    <col min="3334" max="3334" width="13.42578125" style="13" customWidth="1"/>
    <col min="3335" max="3584" width="9" style="13"/>
    <col min="3585" max="3585" width="6.7109375" style="13" bestFit="1" customWidth="1"/>
    <col min="3586" max="3586" width="41.28515625" style="13" customWidth="1"/>
    <col min="3587" max="3587" width="6" style="13" bestFit="1" customWidth="1"/>
    <col min="3588" max="3588" width="3.7109375" style="13" customWidth="1"/>
    <col min="3589" max="3589" width="15.28515625" style="13" customWidth="1"/>
    <col min="3590" max="3590" width="13.42578125" style="13" customWidth="1"/>
    <col min="3591" max="3840" width="9" style="13"/>
    <col min="3841" max="3841" width="6.7109375" style="13" bestFit="1" customWidth="1"/>
    <col min="3842" max="3842" width="41.28515625" style="13" customWidth="1"/>
    <col min="3843" max="3843" width="6" style="13" bestFit="1" customWidth="1"/>
    <col min="3844" max="3844" width="3.7109375" style="13" customWidth="1"/>
    <col min="3845" max="3845" width="15.28515625" style="13" customWidth="1"/>
    <col min="3846" max="3846" width="13.42578125" style="13" customWidth="1"/>
    <col min="3847" max="4096" width="9" style="13"/>
    <col min="4097" max="4097" width="6.7109375" style="13" bestFit="1" customWidth="1"/>
    <col min="4098" max="4098" width="41.28515625" style="13" customWidth="1"/>
    <col min="4099" max="4099" width="6" style="13" bestFit="1" customWidth="1"/>
    <col min="4100" max="4100" width="3.7109375" style="13" customWidth="1"/>
    <col min="4101" max="4101" width="15.28515625" style="13" customWidth="1"/>
    <col min="4102" max="4102" width="13.42578125" style="13" customWidth="1"/>
    <col min="4103" max="4352" width="9" style="13"/>
    <col min="4353" max="4353" width="6.7109375" style="13" bestFit="1" customWidth="1"/>
    <col min="4354" max="4354" width="41.28515625" style="13" customWidth="1"/>
    <col min="4355" max="4355" width="6" style="13" bestFit="1" customWidth="1"/>
    <col min="4356" max="4356" width="3.7109375" style="13" customWidth="1"/>
    <col min="4357" max="4357" width="15.28515625" style="13" customWidth="1"/>
    <col min="4358" max="4358" width="13.42578125" style="13" customWidth="1"/>
    <col min="4359" max="4608" width="9" style="13"/>
    <col min="4609" max="4609" width="6.7109375" style="13" bestFit="1" customWidth="1"/>
    <col min="4610" max="4610" width="41.28515625" style="13" customWidth="1"/>
    <col min="4611" max="4611" width="6" style="13" bestFit="1" customWidth="1"/>
    <col min="4612" max="4612" width="3.7109375" style="13" customWidth="1"/>
    <col min="4613" max="4613" width="15.28515625" style="13" customWidth="1"/>
    <col min="4614" max="4614" width="13.42578125" style="13" customWidth="1"/>
    <col min="4615" max="4864" width="9" style="13"/>
    <col min="4865" max="4865" width="6.7109375" style="13" bestFit="1" customWidth="1"/>
    <col min="4866" max="4866" width="41.28515625" style="13" customWidth="1"/>
    <col min="4867" max="4867" width="6" style="13" bestFit="1" customWidth="1"/>
    <col min="4868" max="4868" width="3.7109375" style="13" customWidth="1"/>
    <col min="4869" max="4869" width="15.28515625" style="13" customWidth="1"/>
    <col min="4870" max="4870" width="13.42578125" style="13" customWidth="1"/>
    <col min="4871" max="5120" width="9" style="13"/>
    <col min="5121" max="5121" width="6.7109375" style="13" bestFit="1" customWidth="1"/>
    <col min="5122" max="5122" width="41.28515625" style="13" customWidth="1"/>
    <col min="5123" max="5123" width="6" style="13" bestFit="1" customWidth="1"/>
    <col min="5124" max="5124" width="3.7109375" style="13" customWidth="1"/>
    <col min="5125" max="5125" width="15.28515625" style="13" customWidth="1"/>
    <col min="5126" max="5126" width="13.42578125" style="13" customWidth="1"/>
    <col min="5127" max="5376" width="9" style="13"/>
    <col min="5377" max="5377" width="6.7109375" style="13" bestFit="1" customWidth="1"/>
    <col min="5378" max="5378" width="41.28515625" style="13" customWidth="1"/>
    <col min="5379" max="5379" width="6" style="13" bestFit="1" customWidth="1"/>
    <col min="5380" max="5380" width="3.7109375" style="13" customWidth="1"/>
    <col min="5381" max="5381" width="15.28515625" style="13" customWidth="1"/>
    <col min="5382" max="5382" width="13.42578125" style="13" customWidth="1"/>
    <col min="5383" max="5632" width="9" style="13"/>
    <col min="5633" max="5633" width="6.7109375" style="13" bestFit="1" customWidth="1"/>
    <col min="5634" max="5634" width="41.28515625" style="13" customWidth="1"/>
    <col min="5635" max="5635" width="6" style="13" bestFit="1" customWidth="1"/>
    <col min="5636" max="5636" width="3.7109375" style="13" customWidth="1"/>
    <col min="5637" max="5637" width="15.28515625" style="13" customWidth="1"/>
    <col min="5638" max="5638" width="13.42578125" style="13" customWidth="1"/>
    <col min="5639" max="5888" width="9" style="13"/>
    <col min="5889" max="5889" width="6.7109375" style="13" bestFit="1" customWidth="1"/>
    <col min="5890" max="5890" width="41.28515625" style="13" customWidth="1"/>
    <col min="5891" max="5891" width="6" style="13" bestFit="1" customWidth="1"/>
    <col min="5892" max="5892" width="3.7109375" style="13" customWidth="1"/>
    <col min="5893" max="5893" width="15.28515625" style="13" customWidth="1"/>
    <col min="5894" max="5894" width="13.42578125" style="13" customWidth="1"/>
    <col min="5895" max="6144" width="9" style="13"/>
    <col min="6145" max="6145" width="6.7109375" style="13" bestFit="1" customWidth="1"/>
    <col min="6146" max="6146" width="41.28515625" style="13" customWidth="1"/>
    <col min="6147" max="6147" width="6" style="13" bestFit="1" customWidth="1"/>
    <col min="6148" max="6148" width="3.7109375" style="13" customWidth="1"/>
    <col min="6149" max="6149" width="15.28515625" style="13" customWidth="1"/>
    <col min="6150" max="6150" width="13.42578125" style="13" customWidth="1"/>
    <col min="6151" max="6400" width="9" style="13"/>
    <col min="6401" max="6401" width="6.7109375" style="13" bestFit="1" customWidth="1"/>
    <col min="6402" max="6402" width="41.28515625" style="13" customWidth="1"/>
    <col min="6403" max="6403" width="6" style="13" bestFit="1" customWidth="1"/>
    <col min="6404" max="6404" width="3.7109375" style="13" customWidth="1"/>
    <col min="6405" max="6405" width="15.28515625" style="13" customWidth="1"/>
    <col min="6406" max="6406" width="13.42578125" style="13" customWidth="1"/>
    <col min="6407" max="6656" width="9" style="13"/>
    <col min="6657" max="6657" width="6.7109375" style="13" bestFit="1" customWidth="1"/>
    <col min="6658" max="6658" width="41.28515625" style="13" customWidth="1"/>
    <col min="6659" max="6659" width="6" style="13" bestFit="1" customWidth="1"/>
    <col min="6660" max="6660" width="3.7109375" style="13" customWidth="1"/>
    <col min="6661" max="6661" width="15.28515625" style="13" customWidth="1"/>
    <col min="6662" max="6662" width="13.42578125" style="13" customWidth="1"/>
    <col min="6663" max="6912" width="9" style="13"/>
    <col min="6913" max="6913" width="6.7109375" style="13" bestFit="1" customWidth="1"/>
    <col min="6914" max="6914" width="41.28515625" style="13" customWidth="1"/>
    <col min="6915" max="6915" width="6" style="13" bestFit="1" customWidth="1"/>
    <col min="6916" max="6916" width="3.7109375" style="13" customWidth="1"/>
    <col min="6917" max="6917" width="15.28515625" style="13" customWidth="1"/>
    <col min="6918" max="6918" width="13.42578125" style="13" customWidth="1"/>
    <col min="6919" max="7168" width="9" style="13"/>
    <col min="7169" max="7169" width="6.7109375" style="13" bestFit="1" customWidth="1"/>
    <col min="7170" max="7170" width="41.28515625" style="13" customWidth="1"/>
    <col min="7171" max="7171" width="6" style="13" bestFit="1" customWidth="1"/>
    <col min="7172" max="7172" width="3.7109375" style="13" customWidth="1"/>
    <col min="7173" max="7173" width="15.28515625" style="13" customWidth="1"/>
    <col min="7174" max="7174" width="13.42578125" style="13" customWidth="1"/>
    <col min="7175" max="7424" width="9" style="13"/>
    <col min="7425" max="7425" width="6.7109375" style="13" bestFit="1" customWidth="1"/>
    <col min="7426" max="7426" width="41.28515625" style="13" customWidth="1"/>
    <col min="7427" max="7427" width="6" style="13" bestFit="1" customWidth="1"/>
    <col min="7428" max="7428" width="3.7109375" style="13" customWidth="1"/>
    <col min="7429" max="7429" width="15.28515625" style="13" customWidth="1"/>
    <col min="7430" max="7430" width="13.42578125" style="13" customWidth="1"/>
    <col min="7431" max="7680" width="9" style="13"/>
    <col min="7681" max="7681" width="6.7109375" style="13" bestFit="1" customWidth="1"/>
    <col min="7682" max="7682" width="41.28515625" style="13" customWidth="1"/>
    <col min="7683" max="7683" width="6" style="13" bestFit="1" customWidth="1"/>
    <col min="7684" max="7684" width="3.7109375" style="13" customWidth="1"/>
    <col min="7685" max="7685" width="15.28515625" style="13" customWidth="1"/>
    <col min="7686" max="7686" width="13.42578125" style="13" customWidth="1"/>
    <col min="7687" max="7936" width="9" style="13"/>
    <col min="7937" max="7937" width="6.7109375" style="13" bestFit="1" customWidth="1"/>
    <col min="7938" max="7938" width="41.28515625" style="13" customWidth="1"/>
    <col min="7939" max="7939" width="6" style="13" bestFit="1" customWidth="1"/>
    <col min="7940" max="7940" width="3.7109375" style="13" customWidth="1"/>
    <col min="7941" max="7941" width="15.28515625" style="13" customWidth="1"/>
    <col min="7942" max="7942" width="13.42578125" style="13" customWidth="1"/>
    <col min="7943" max="8192" width="9" style="13"/>
    <col min="8193" max="8193" width="6.7109375" style="13" bestFit="1" customWidth="1"/>
    <col min="8194" max="8194" width="41.28515625" style="13" customWidth="1"/>
    <col min="8195" max="8195" width="6" style="13" bestFit="1" customWidth="1"/>
    <col min="8196" max="8196" width="3.7109375" style="13" customWidth="1"/>
    <col min="8197" max="8197" width="15.28515625" style="13" customWidth="1"/>
    <col min="8198" max="8198" width="13.42578125" style="13" customWidth="1"/>
    <col min="8199" max="8448" width="9" style="13"/>
    <col min="8449" max="8449" width="6.7109375" style="13" bestFit="1" customWidth="1"/>
    <col min="8450" max="8450" width="41.28515625" style="13" customWidth="1"/>
    <col min="8451" max="8451" width="6" style="13" bestFit="1" customWidth="1"/>
    <col min="8452" max="8452" width="3.7109375" style="13" customWidth="1"/>
    <col min="8453" max="8453" width="15.28515625" style="13" customWidth="1"/>
    <col min="8454" max="8454" width="13.42578125" style="13" customWidth="1"/>
    <col min="8455" max="8704" width="9" style="13"/>
    <col min="8705" max="8705" width="6.7109375" style="13" bestFit="1" customWidth="1"/>
    <col min="8706" max="8706" width="41.28515625" style="13" customWidth="1"/>
    <col min="8707" max="8707" width="6" style="13" bestFit="1" customWidth="1"/>
    <col min="8708" max="8708" width="3.7109375" style="13" customWidth="1"/>
    <col min="8709" max="8709" width="15.28515625" style="13" customWidth="1"/>
    <col min="8710" max="8710" width="13.42578125" style="13" customWidth="1"/>
    <col min="8711" max="8960" width="9" style="13"/>
    <col min="8961" max="8961" width="6.7109375" style="13" bestFit="1" customWidth="1"/>
    <col min="8962" max="8962" width="41.28515625" style="13" customWidth="1"/>
    <col min="8963" max="8963" width="6" style="13" bestFit="1" customWidth="1"/>
    <col min="8964" max="8964" width="3.7109375" style="13" customWidth="1"/>
    <col min="8965" max="8965" width="15.28515625" style="13" customWidth="1"/>
    <col min="8966" max="8966" width="13.42578125" style="13" customWidth="1"/>
    <col min="8967" max="9216" width="9" style="13"/>
    <col min="9217" max="9217" width="6.7109375" style="13" bestFit="1" customWidth="1"/>
    <col min="9218" max="9218" width="41.28515625" style="13" customWidth="1"/>
    <col min="9219" max="9219" width="6" style="13" bestFit="1" customWidth="1"/>
    <col min="9220" max="9220" width="3.7109375" style="13" customWidth="1"/>
    <col min="9221" max="9221" width="15.28515625" style="13" customWidth="1"/>
    <col min="9222" max="9222" width="13.42578125" style="13" customWidth="1"/>
    <col min="9223" max="9472" width="9" style="13"/>
    <col min="9473" max="9473" width="6.7109375" style="13" bestFit="1" customWidth="1"/>
    <col min="9474" max="9474" width="41.28515625" style="13" customWidth="1"/>
    <col min="9475" max="9475" width="6" style="13" bestFit="1" customWidth="1"/>
    <col min="9476" max="9476" width="3.7109375" style="13" customWidth="1"/>
    <col min="9477" max="9477" width="15.28515625" style="13" customWidth="1"/>
    <col min="9478" max="9478" width="13.42578125" style="13" customWidth="1"/>
    <col min="9479" max="9728" width="9" style="13"/>
    <col min="9729" max="9729" width="6.7109375" style="13" bestFit="1" customWidth="1"/>
    <col min="9730" max="9730" width="41.28515625" style="13" customWidth="1"/>
    <col min="9731" max="9731" width="6" style="13" bestFit="1" customWidth="1"/>
    <col min="9732" max="9732" width="3.7109375" style="13" customWidth="1"/>
    <col min="9733" max="9733" width="15.28515625" style="13" customWidth="1"/>
    <col min="9734" max="9734" width="13.42578125" style="13" customWidth="1"/>
    <col min="9735" max="9984" width="9" style="13"/>
    <col min="9985" max="9985" width="6.7109375" style="13" bestFit="1" customWidth="1"/>
    <col min="9986" max="9986" width="41.28515625" style="13" customWidth="1"/>
    <col min="9987" max="9987" width="6" style="13" bestFit="1" customWidth="1"/>
    <col min="9988" max="9988" width="3.7109375" style="13" customWidth="1"/>
    <col min="9989" max="9989" width="15.28515625" style="13" customWidth="1"/>
    <col min="9990" max="9990" width="13.42578125" style="13" customWidth="1"/>
    <col min="9991" max="10240" width="9" style="13"/>
    <col min="10241" max="10241" width="6.7109375" style="13" bestFit="1" customWidth="1"/>
    <col min="10242" max="10242" width="41.28515625" style="13" customWidth="1"/>
    <col min="10243" max="10243" width="6" style="13" bestFit="1" customWidth="1"/>
    <col min="10244" max="10244" width="3.7109375" style="13" customWidth="1"/>
    <col min="10245" max="10245" width="15.28515625" style="13" customWidth="1"/>
    <col min="10246" max="10246" width="13.42578125" style="13" customWidth="1"/>
    <col min="10247" max="10496" width="9" style="13"/>
    <col min="10497" max="10497" width="6.7109375" style="13" bestFit="1" customWidth="1"/>
    <col min="10498" max="10498" width="41.28515625" style="13" customWidth="1"/>
    <col min="10499" max="10499" width="6" style="13" bestFit="1" customWidth="1"/>
    <col min="10500" max="10500" width="3.7109375" style="13" customWidth="1"/>
    <col min="10501" max="10501" width="15.28515625" style="13" customWidth="1"/>
    <col min="10502" max="10502" width="13.42578125" style="13" customWidth="1"/>
    <col min="10503" max="10752" width="9" style="13"/>
    <col min="10753" max="10753" width="6.7109375" style="13" bestFit="1" customWidth="1"/>
    <col min="10754" max="10754" width="41.28515625" style="13" customWidth="1"/>
    <col min="10755" max="10755" width="6" style="13" bestFit="1" customWidth="1"/>
    <col min="10756" max="10756" width="3.7109375" style="13" customWidth="1"/>
    <col min="10757" max="10757" width="15.28515625" style="13" customWidth="1"/>
    <col min="10758" max="10758" width="13.42578125" style="13" customWidth="1"/>
    <col min="10759" max="11008" width="9" style="13"/>
    <col min="11009" max="11009" width="6.7109375" style="13" bestFit="1" customWidth="1"/>
    <col min="11010" max="11010" width="41.28515625" style="13" customWidth="1"/>
    <col min="11011" max="11011" width="6" style="13" bestFit="1" customWidth="1"/>
    <col min="11012" max="11012" width="3.7109375" style="13" customWidth="1"/>
    <col min="11013" max="11013" width="15.28515625" style="13" customWidth="1"/>
    <col min="11014" max="11014" width="13.42578125" style="13" customWidth="1"/>
    <col min="11015" max="11264" width="9" style="13"/>
    <col min="11265" max="11265" width="6.7109375" style="13" bestFit="1" customWidth="1"/>
    <col min="11266" max="11266" width="41.28515625" style="13" customWidth="1"/>
    <col min="11267" max="11267" width="6" style="13" bestFit="1" customWidth="1"/>
    <col min="11268" max="11268" width="3.7109375" style="13" customWidth="1"/>
    <col min="11269" max="11269" width="15.28515625" style="13" customWidth="1"/>
    <col min="11270" max="11270" width="13.42578125" style="13" customWidth="1"/>
    <col min="11271" max="11520" width="9" style="13"/>
    <col min="11521" max="11521" width="6.7109375" style="13" bestFit="1" customWidth="1"/>
    <col min="11522" max="11522" width="41.28515625" style="13" customWidth="1"/>
    <col min="11523" max="11523" width="6" style="13" bestFit="1" customWidth="1"/>
    <col min="11524" max="11524" width="3.7109375" style="13" customWidth="1"/>
    <col min="11525" max="11525" width="15.28515625" style="13" customWidth="1"/>
    <col min="11526" max="11526" width="13.42578125" style="13" customWidth="1"/>
    <col min="11527" max="11776" width="9" style="13"/>
    <col min="11777" max="11777" width="6.7109375" style="13" bestFit="1" customWidth="1"/>
    <col min="11778" max="11778" width="41.28515625" style="13" customWidth="1"/>
    <col min="11779" max="11779" width="6" style="13" bestFit="1" customWidth="1"/>
    <col min="11780" max="11780" width="3.7109375" style="13" customWidth="1"/>
    <col min="11781" max="11781" width="15.28515625" style="13" customWidth="1"/>
    <col min="11782" max="11782" width="13.42578125" style="13" customWidth="1"/>
    <col min="11783" max="12032" width="9" style="13"/>
    <col min="12033" max="12033" width="6.7109375" style="13" bestFit="1" customWidth="1"/>
    <col min="12034" max="12034" width="41.28515625" style="13" customWidth="1"/>
    <col min="12035" max="12035" width="6" style="13" bestFit="1" customWidth="1"/>
    <col min="12036" max="12036" width="3.7109375" style="13" customWidth="1"/>
    <col min="12037" max="12037" width="15.28515625" style="13" customWidth="1"/>
    <col min="12038" max="12038" width="13.42578125" style="13" customWidth="1"/>
    <col min="12039" max="12288" width="9" style="13"/>
    <col min="12289" max="12289" width="6.7109375" style="13" bestFit="1" customWidth="1"/>
    <col min="12290" max="12290" width="41.28515625" style="13" customWidth="1"/>
    <col min="12291" max="12291" width="6" style="13" bestFit="1" customWidth="1"/>
    <col min="12292" max="12292" width="3.7109375" style="13" customWidth="1"/>
    <col min="12293" max="12293" width="15.28515625" style="13" customWidth="1"/>
    <col min="12294" max="12294" width="13.42578125" style="13" customWidth="1"/>
    <col min="12295" max="12544" width="9" style="13"/>
    <col min="12545" max="12545" width="6.7109375" style="13" bestFit="1" customWidth="1"/>
    <col min="12546" max="12546" width="41.28515625" style="13" customWidth="1"/>
    <col min="12547" max="12547" width="6" style="13" bestFit="1" customWidth="1"/>
    <col min="12548" max="12548" width="3.7109375" style="13" customWidth="1"/>
    <col min="12549" max="12549" width="15.28515625" style="13" customWidth="1"/>
    <col min="12550" max="12550" width="13.42578125" style="13" customWidth="1"/>
    <col min="12551" max="12800" width="9" style="13"/>
    <col min="12801" max="12801" width="6.7109375" style="13" bestFit="1" customWidth="1"/>
    <col min="12802" max="12802" width="41.28515625" style="13" customWidth="1"/>
    <col min="12803" max="12803" width="6" style="13" bestFit="1" customWidth="1"/>
    <col min="12804" max="12804" width="3.7109375" style="13" customWidth="1"/>
    <col min="12805" max="12805" width="15.28515625" style="13" customWidth="1"/>
    <col min="12806" max="12806" width="13.42578125" style="13" customWidth="1"/>
    <col min="12807" max="13056" width="9" style="13"/>
    <col min="13057" max="13057" width="6.7109375" style="13" bestFit="1" customWidth="1"/>
    <col min="13058" max="13058" width="41.28515625" style="13" customWidth="1"/>
    <col min="13059" max="13059" width="6" style="13" bestFit="1" customWidth="1"/>
    <col min="13060" max="13060" width="3.7109375" style="13" customWidth="1"/>
    <col min="13061" max="13061" width="15.28515625" style="13" customWidth="1"/>
    <col min="13062" max="13062" width="13.42578125" style="13" customWidth="1"/>
    <col min="13063" max="13312" width="9" style="13"/>
    <col min="13313" max="13313" width="6.7109375" style="13" bestFit="1" customWidth="1"/>
    <col min="13314" max="13314" width="41.28515625" style="13" customWidth="1"/>
    <col min="13315" max="13315" width="6" style="13" bestFit="1" customWidth="1"/>
    <col min="13316" max="13316" width="3.7109375" style="13" customWidth="1"/>
    <col min="13317" max="13317" width="15.28515625" style="13" customWidth="1"/>
    <col min="13318" max="13318" width="13.42578125" style="13" customWidth="1"/>
    <col min="13319" max="13568" width="9" style="13"/>
    <col min="13569" max="13569" width="6.7109375" style="13" bestFit="1" customWidth="1"/>
    <col min="13570" max="13570" width="41.28515625" style="13" customWidth="1"/>
    <col min="13571" max="13571" width="6" style="13" bestFit="1" customWidth="1"/>
    <col min="13572" max="13572" width="3.7109375" style="13" customWidth="1"/>
    <col min="13573" max="13573" width="15.28515625" style="13" customWidth="1"/>
    <col min="13574" max="13574" width="13.42578125" style="13" customWidth="1"/>
    <col min="13575" max="13824" width="9" style="13"/>
    <col min="13825" max="13825" width="6.7109375" style="13" bestFit="1" customWidth="1"/>
    <col min="13826" max="13826" width="41.28515625" style="13" customWidth="1"/>
    <col min="13827" max="13827" width="6" style="13" bestFit="1" customWidth="1"/>
    <col min="13828" max="13828" width="3.7109375" style="13" customWidth="1"/>
    <col min="13829" max="13829" width="15.28515625" style="13" customWidth="1"/>
    <col min="13830" max="13830" width="13.42578125" style="13" customWidth="1"/>
    <col min="13831" max="14080" width="9" style="13"/>
    <col min="14081" max="14081" width="6.7109375" style="13" bestFit="1" customWidth="1"/>
    <col min="14082" max="14082" width="41.28515625" style="13" customWidth="1"/>
    <col min="14083" max="14083" width="6" style="13" bestFit="1" customWidth="1"/>
    <col min="14084" max="14084" width="3.7109375" style="13" customWidth="1"/>
    <col min="14085" max="14085" width="15.28515625" style="13" customWidth="1"/>
    <col min="14086" max="14086" width="13.42578125" style="13" customWidth="1"/>
    <col min="14087" max="14336" width="9" style="13"/>
    <col min="14337" max="14337" width="6.7109375" style="13" bestFit="1" customWidth="1"/>
    <col min="14338" max="14338" width="41.28515625" style="13" customWidth="1"/>
    <col min="14339" max="14339" width="6" style="13" bestFit="1" customWidth="1"/>
    <col min="14340" max="14340" width="3.7109375" style="13" customWidth="1"/>
    <col min="14341" max="14341" width="15.28515625" style="13" customWidth="1"/>
    <col min="14342" max="14342" width="13.42578125" style="13" customWidth="1"/>
    <col min="14343" max="14592" width="9" style="13"/>
    <col min="14593" max="14593" width="6.7109375" style="13" bestFit="1" customWidth="1"/>
    <col min="14594" max="14594" width="41.28515625" style="13" customWidth="1"/>
    <col min="14595" max="14595" width="6" style="13" bestFit="1" customWidth="1"/>
    <col min="14596" max="14596" width="3.7109375" style="13" customWidth="1"/>
    <col min="14597" max="14597" width="15.28515625" style="13" customWidth="1"/>
    <col min="14598" max="14598" width="13.42578125" style="13" customWidth="1"/>
    <col min="14599" max="14848" width="9" style="13"/>
    <col min="14849" max="14849" width="6.7109375" style="13" bestFit="1" customWidth="1"/>
    <col min="14850" max="14850" width="41.28515625" style="13" customWidth="1"/>
    <col min="14851" max="14851" width="6" style="13" bestFit="1" customWidth="1"/>
    <col min="14852" max="14852" width="3.7109375" style="13" customWidth="1"/>
    <col min="14853" max="14853" width="15.28515625" style="13" customWidth="1"/>
    <col min="14854" max="14854" width="13.42578125" style="13" customWidth="1"/>
    <col min="14855" max="15104" width="9" style="13"/>
    <col min="15105" max="15105" width="6.7109375" style="13" bestFit="1" customWidth="1"/>
    <col min="15106" max="15106" width="41.28515625" style="13" customWidth="1"/>
    <col min="15107" max="15107" width="6" style="13" bestFit="1" customWidth="1"/>
    <col min="15108" max="15108" width="3.7109375" style="13" customWidth="1"/>
    <col min="15109" max="15109" width="15.28515625" style="13" customWidth="1"/>
    <col min="15110" max="15110" width="13.42578125" style="13" customWidth="1"/>
    <col min="15111" max="15360" width="9" style="13"/>
    <col min="15361" max="15361" width="6.7109375" style="13" bestFit="1" customWidth="1"/>
    <col min="15362" max="15362" width="41.28515625" style="13" customWidth="1"/>
    <col min="15363" max="15363" width="6" style="13" bestFit="1" customWidth="1"/>
    <col min="15364" max="15364" width="3.7109375" style="13" customWidth="1"/>
    <col min="15365" max="15365" width="15.28515625" style="13" customWidth="1"/>
    <col min="15366" max="15366" width="13.42578125" style="13" customWidth="1"/>
    <col min="15367" max="15616" width="9" style="13"/>
    <col min="15617" max="15617" width="6.7109375" style="13" bestFit="1" customWidth="1"/>
    <col min="15618" max="15618" width="41.28515625" style="13" customWidth="1"/>
    <col min="15619" max="15619" width="6" style="13" bestFit="1" customWidth="1"/>
    <col min="15620" max="15620" width="3.7109375" style="13" customWidth="1"/>
    <col min="15621" max="15621" width="15.28515625" style="13" customWidth="1"/>
    <col min="15622" max="15622" width="13.42578125" style="13" customWidth="1"/>
    <col min="15623" max="15872" width="9" style="13"/>
    <col min="15873" max="15873" width="6.7109375" style="13" bestFit="1" customWidth="1"/>
    <col min="15874" max="15874" width="41.28515625" style="13" customWidth="1"/>
    <col min="15875" max="15875" width="6" style="13" bestFit="1" customWidth="1"/>
    <col min="15876" max="15876" width="3.7109375" style="13" customWidth="1"/>
    <col min="15877" max="15877" width="15.28515625" style="13" customWidth="1"/>
    <col min="15878" max="15878" width="13.42578125" style="13" customWidth="1"/>
    <col min="15879" max="16128" width="9" style="13"/>
    <col min="16129" max="16129" width="6.7109375" style="13" bestFit="1" customWidth="1"/>
    <col min="16130" max="16130" width="41.28515625" style="13" customWidth="1"/>
    <col min="16131" max="16131" width="6" style="13" bestFit="1" customWidth="1"/>
    <col min="16132" max="16132" width="3.7109375" style="13" customWidth="1"/>
    <col min="16133" max="16133" width="15.28515625" style="13" customWidth="1"/>
    <col min="16134" max="16134" width="13.42578125" style="13" customWidth="1"/>
    <col min="16135" max="16384" width="9" style="13"/>
  </cols>
  <sheetData>
    <row r="1" spans="1:7" x14ac:dyDescent="0.2">
      <c r="A1" s="31" t="s">
        <v>34</v>
      </c>
      <c r="B1" s="9" t="s">
        <v>8</v>
      </c>
      <c r="C1" s="10"/>
      <c r="D1" s="9"/>
      <c r="E1" s="11"/>
      <c r="F1" s="11"/>
    </row>
    <row r="2" spans="1:7" x14ac:dyDescent="0.2">
      <c r="A2" s="31" t="s">
        <v>35</v>
      </c>
      <c r="B2" s="9" t="s">
        <v>14</v>
      </c>
      <c r="C2" s="10"/>
      <c r="D2" s="9"/>
      <c r="E2" s="11"/>
      <c r="F2" s="11"/>
    </row>
    <row r="3" spans="1:7" x14ac:dyDescent="0.2">
      <c r="A3" s="31" t="s">
        <v>33</v>
      </c>
      <c r="B3" s="9" t="s">
        <v>89</v>
      </c>
      <c r="C3" s="10"/>
      <c r="D3" s="9"/>
      <c r="E3" s="11"/>
      <c r="F3" s="11"/>
    </row>
    <row r="4" spans="1:7" x14ac:dyDescent="0.2">
      <c r="A4" s="62"/>
      <c r="B4" s="9"/>
      <c r="C4" s="10"/>
      <c r="D4" s="9"/>
      <c r="E4" s="11"/>
      <c r="F4" s="11"/>
    </row>
    <row r="5" spans="1:7" s="38" customFormat="1" ht="76.5" x14ac:dyDescent="0.2">
      <c r="A5" s="167" t="s">
        <v>0</v>
      </c>
      <c r="B5" s="168" t="s">
        <v>13</v>
      </c>
      <c r="C5" s="171" t="s">
        <v>9</v>
      </c>
      <c r="D5" s="172" t="s">
        <v>10</v>
      </c>
      <c r="E5" s="170" t="s">
        <v>23</v>
      </c>
      <c r="F5" s="170" t="s">
        <v>24</v>
      </c>
    </row>
    <row r="6" spans="1:7" s="41" customFormat="1" x14ac:dyDescent="0.2">
      <c r="A6" s="151">
        <v>1</v>
      </c>
      <c r="B6" s="152"/>
      <c r="C6" s="153"/>
      <c r="D6" s="154"/>
      <c r="E6" s="155"/>
      <c r="F6" s="155"/>
    </row>
    <row r="7" spans="1:7" x14ac:dyDescent="0.2">
      <c r="A7" s="156"/>
      <c r="B7" s="157" t="s">
        <v>89</v>
      </c>
      <c r="C7" s="158">
        <v>13</v>
      </c>
      <c r="D7" s="159" t="s">
        <v>1</v>
      </c>
      <c r="E7" s="321"/>
      <c r="F7" s="160">
        <f>C7*E7</f>
        <v>0</v>
      </c>
      <c r="G7" s="14"/>
    </row>
    <row r="8" spans="1:7" x14ac:dyDescent="0.2">
      <c r="A8" s="161"/>
      <c r="B8" s="159"/>
      <c r="C8" s="162"/>
      <c r="D8" s="159"/>
      <c r="E8" s="163"/>
      <c r="F8" s="164"/>
      <c r="G8" s="14"/>
    </row>
    <row r="9" spans="1:7" x14ac:dyDescent="0.2">
      <c r="A9" s="65"/>
      <c r="B9" s="27" t="s">
        <v>78</v>
      </c>
      <c r="C9" s="61"/>
      <c r="D9" s="28"/>
      <c r="E9" s="29"/>
      <c r="F9" s="29">
        <f>SUM(F11:F58)</f>
        <v>0</v>
      </c>
      <c r="G9" s="14"/>
    </row>
    <row r="10" spans="1:7" x14ac:dyDescent="0.2">
      <c r="A10" s="165"/>
      <c r="B10" s="122"/>
      <c r="C10" s="123"/>
      <c r="D10" s="124"/>
      <c r="E10" s="125"/>
      <c r="F10" s="125"/>
    </row>
    <row r="11" spans="1:7" x14ac:dyDescent="0.2">
      <c r="A11" s="111">
        <f>COUNT(A6+1)</f>
        <v>1</v>
      </c>
      <c r="B11" s="42" t="s">
        <v>38</v>
      </c>
      <c r="C11" s="43"/>
      <c r="D11" s="39"/>
      <c r="E11" s="40"/>
      <c r="F11" s="40"/>
    </row>
    <row r="12" spans="1:7" ht="25.5" x14ac:dyDescent="0.2">
      <c r="A12" s="111"/>
      <c r="B12" s="210" t="s">
        <v>54</v>
      </c>
      <c r="C12" s="71"/>
      <c r="D12" s="127"/>
      <c r="E12" s="128"/>
      <c r="F12" s="128"/>
    </row>
    <row r="13" spans="1:7" ht="14.25" x14ac:dyDescent="0.2">
      <c r="A13" s="111"/>
      <c r="B13" s="99" t="s">
        <v>67</v>
      </c>
      <c r="C13" s="75">
        <v>175</v>
      </c>
      <c r="D13" s="127" t="s">
        <v>22</v>
      </c>
      <c r="E13" s="319"/>
      <c r="F13" s="112">
        <f>C13*E13</f>
        <v>0</v>
      </c>
    </row>
    <row r="14" spans="1:7" x14ac:dyDescent="0.2">
      <c r="A14" s="113"/>
      <c r="B14" s="129"/>
      <c r="C14" s="78"/>
      <c r="D14" s="130"/>
      <c r="E14" s="95"/>
      <c r="F14" s="95"/>
    </row>
    <row r="15" spans="1:7" x14ac:dyDescent="0.2">
      <c r="A15" s="114"/>
      <c r="B15" s="135"/>
      <c r="C15" s="82"/>
      <c r="D15" s="108"/>
      <c r="E15" s="132"/>
      <c r="F15" s="145"/>
    </row>
    <row r="16" spans="1:7" x14ac:dyDescent="0.2">
      <c r="A16" s="111">
        <f>COUNT($A$11:A14)+1</f>
        <v>2</v>
      </c>
      <c r="B16" s="42" t="s">
        <v>49</v>
      </c>
      <c r="C16" s="75"/>
      <c r="D16" s="127"/>
      <c r="E16" s="133"/>
      <c r="F16" s="128"/>
    </row>
    <row r="17" spans="1:6" ht="25.5" x14ac:dyDescent="0.2">
      <c r="A17" s="111"/>
      <c r="B17" s="109" t="s">
        <v>69</v>
      </c>
      <c r="C17" s="75"/>
      <c r="D17" s="127"/>
      <c r="E17" s="133"/>
      <c r="F17" s="128"/>
    </row>
    <row r="18" spans="1:6" x14ac:dyDescent="0.2">
      <c r="A18" s="111"/>
      <c r="B18" s="99" t="s">
        <v>72</v>
      </c>
      <c r="C18" s="75">
        <v>13</v>
      </c>
      <c r="D18" s="127" t="s">
        <v>1</v>
      </c>
      <c r="E18" s="319"/>
      <c r="F18" s="94">
        <f t="shared" ref="F18" si="0">C18*E18</f>
        <v>0</v>
      </c>
    </row>
    <row r="19" spans="1:6" x14ac:dyDescent="0.2">
      <c r="A19" s="113"/>
      <c r="B19" s="129"/>
      <c r="C19" s="78"/>
      <c r="D19" s="130"/>
      <c r="E19" s="95"/>
      <c r="F19" s="95"/>
    </row>
    <row r="20" spans="1:6" x14ac:dyDescent="0.2">
      <c r="A20" s="114"/>
      <c r="B20" s="131"/>
      <c r="C20" s="82"/>
      <c r="D20" s="108"/>
      <c r="E20" s="132"/>
      <c r="F20" s="87"/>
    </row>
    <row r="21" spans="1:6" x14ac:dyDescent="0.2">
      <c r="A21" s="111">
        <f>COUNT($A$11:A20)+1</f>
        <v>3</v>
      </c>
      <c r="B21" s="88" t="s">
        <v>27</v>
      </c>
      <c r="C21" s="75"/>
      <c r="D21" s="215"/>
      <c r="E21" s="94"/>
      <c r="F21" s="216"/>
    </row>
    <row r="22" spans="1:6" ht="38.25" x14ac:dyDescent="0.2">
      <c r="A22" s="111"/>
      <c r="B22" s="137" t="s">
        <v>53</v>
      </c>
      <c r="C22" s="75"/>
      <c r="D22" s="138"/>
      <c r="E22" s="112"/>
      <c r="F22" s="112"/>
    </row>
    <row r="23" spans="1:6" x14ac:dyDescent="0.2">
      <c r="A23" s="111"/>
      <c r="B23" s="89" t="s">
        <v>51</v>
      </c>
      <c r="C23" s="75">
        <v>13</v>
      </c>
      <c r="D23" s="138" t="s">
        <v>1</v>
      </c>
      <c r="E23" s="319"/>
      <c r="F23" s="94">
        <f>C23*E23</f>
        <v>0</v>
      </c>
    </row>
    <row r="24" spans="1:6" x14ac:dyDescent="0.2">
      <c r="A24" s="113"/>
      <c r="B24" s="90"/>
      <c r="C24" s="78"/>
      <c r="D24" s="139"/>
      <c r="E24" s="95"/>
      <c r="F24" s="95"/>
    </row>
    <row r="25" spans="1:6" x14ac:dyDescent="0.2">
      <c r="A25" s="114"/>
      <c r="B25" s="135"/>
      <c r="C25" s="82"/>
      <c r="D25" s="108"/>
      <c r="E25" s="132"/>
      <c r="F25" s="145"/>
    </row>
    <row r="26" spans="1:6" x14ac:dyDescent="0.2">
      <c r="A26" s="111">
        <f>COUNT($A$11:A25)+1</f>
        <v>4</v>
      </c>
      <c r="B26" s="42" t="s">
        <v>274</v>
      </c>
      <c r="C26" s="75"/>
      <c r="D26" s="127"/>
      <c r="E26" s="133"/>
      <c r="F26" s="128"/>
    </row>
    <row r="27" spans="1:6" x14ac:dyDescent="0.2">
      <c r="A27" s="111"/>
      <c r="B27" s="109" t="s">
        <v>43</v>
      </c>
      <c r="C27" s="75"/>
      <c r="D27" s="127"/>
      <c r="E27" s="133"/>
      <c r="F27" s="128"/>
    </row>
    <row r="28" spans="1:6" x14ac:dyDescent="0.2">
      <c r="A28" s="111"/>
      <c r="B28" s="99" t="s">
        <v>41</v>
      </c>
      <c r="C28" s="75">
        <v>6</v>
      </c>
      <c r="D28" s="127" t="s">
        <v>1</v>
      </c>
      <c r="E28" s="319"/>
      <c r="F28" s="94">
        <f>C28*E28</f>
        <v>0</v>
      </c>
    </row>
    <row r="29" spans="1:6" x14ac:dyDescent="0.2">
      <c r="A29" s="113"/>
      <c r="B29" s="129"/>
      <c r="C29" s="78"/>
      <c r="D29" s="130"/>
      <c r="E29" s="95"/>
      <c r="F29" s="95"/>
    </row>
    <row r="30" spans="1:6" x14ac:dyDescent="0.2">
      <c r="A30" s="114"/>
      <c r="B30" s="135" t="s">
        <v>20</v>
      </c>
      <c r="C30" s="82"/>
      <c r="D30" s="108"/>
      <c r="E30" s="132"/>
      <c r="F30" s="145"/>
    </row>
    <row r="31" spans="1:6" x14ac:dyDescent="0.2">
      <c r="A31" s="111">
        <f>COUNT($A$11:A30)+1</f>
        <v>5</v>
      </c>
      <c r="B31" s="42" t="s">
        <v>46</v>
      </c>
      <c r="C31" s="75"/>
      <c r="D31" s="127"/>
      <c r="E31" s="133"/>
      <c r="F31" s="128"/>
    </row>
    <row r="32" spans="1:6" ht="25.5" x14ac:dyDescent="0.2">
      <c r="A32" s="111"/>
      <c r="B32" s="109" t="s">
        <v>55</v>
      </c>
      <c r="C32" s="75"/>
      <c r="D32" s="127"/>
      <c r="E32" s="133"/>
      <c r="F32" s="128"/>
    </row>
    <row r="33" spans="1:6" x14ac:dyDescent="0.2">
      <c r="A33" s="111"/>
      <c r="B33" s="99" t="s">
        <v>77</v>
      </c>
      <c r="C33" s="75">
        <v>45</v>
      </c>
      <c r="D33" s="127" t="s">
        <v>1</v>
      </c>
      <c r="E33" s="319"/>
      <c r="F33" s="94">
        <f>C33*E33</f>
        <v>0</v>
      </c>
    </row>
    <row r="34" spans="1:6" x14ac:dyDescent="0.2">
      <c r="A34" s="113"/>
      <c r="B34" s="129"/>
      <c r="C34" s="78"/>
      <c r="D34" s="130"/>
      <c r="E34" s="95"/>
      <c r="F34" s="95"/>
    </row>
    <row r="35" spans="1:6" x14ac:dyDescent="0.2">
      <c r="A35" s="114"/>
      <c r="B35" s="131"/>
      <c r="C35" s="82"/>
      <c r="D35" s="108"/>
      <c r="E35" s="132"/>
      <c r="F35" s="87"/>
    </row>
    <row r="36" spans="1:6" x14ac:dyDescent="0.2">
      <c r="A36" s="111">
        <f>COUNT($A$11:A35)+1</f>
        <v>6</v>
      </c>
      <c r="B36" s="42" t="s">
        <v>52</v>
      </c>
      <c r="C36" s="75"/>
      <c r="D36" s="127"/>
      <c r="E36" s="133"/>
      <c r="F36" s="94"/>
    </row>
    <row r="37" spans="1:6" ht="153" x14ac:dyDescent="0.2">
      <c r="A37" s="111"/>
      <c r="B37" s="217" t="s">
        <v>99</v>
      </c>
      <c r="C37" s="75"/>
      <c r="D37" s="127"/>
      <c r="E37" s="140"/>
      <c r="F37" s="140"/>
    </row>
    <row r="38" spans="1:6" x14ac:dyDescent="0.2">
      <c r="A38" s="111"/>
      <c r="B38" s="99" t="s">
        <v>71</v>
      </c>
      <c r="C38" s="75">
        <v>3</v>
      </c>
      <c r="D38" s="127" t="s">
        <v>1</v>
      </c>
      <c r="E38" s="319"/>
      <c r="F38" s="94">
        <f>C38*E38</f>
        <v>0</v>
      </c>
    </row>
    <row r="39" spans="1:6" x14ac:dyDescent="0.2">
      <c r="A39" s="113"/>
      <c r="B39" s="129"/>
      <c r="C39" s="78"/>
      <c r="D39" s="130"/>
      <c r="E39" s="95"/>
      <c r="F39" s="95"/>
    </row>
    <row r="40" spans="1:6" x14ac:dyDescent="0.2">
      <c r="A40" s="114"/>
      <c r="B40" s="131"/>
      <c r="C40" s="82"/>
      <c r="D40" s="108"/>
      <c r="E40" s="132"/>
      <c r="F40" s="87"/>
    </row>
    <row r="41" spans="1:6" x14ac:dyDescent="0.2">
      <c r="A41" s="111">
        <f>COUNT($A$11:A40)+1</f>
        <v>7</v>
      </c>
      <c r="B41" s="42" t="s">
        <v>97</v>
      </c>
      <c r="C41" s="75"/>
      <c r="D41" s="127"/>
      <c r="E41" s="133"/>
      <c r="F41" s="94"/>
    </row>
    <row r="42" spans="1:6" ht="153" x14ac:dyDescent="0.2">
      <c r="A42" s="111"/>
      <c r="B42" s="217" t="s">
        <v>100</v>
      </c>
      <c r="C42" s="75"/>
      <c r="D42" s="127"/>
      <c r="E42" s="140"/>
      <c r="F42" s="140"/>
    </row>
    <row r="43" spans="1:6" x14ac:dyDescent="0.2">
      <c r="A43" s="111"/>
      <c r="B43" s="99" t="s">
        <v>71</v>
      </c>
      <c r="C43" s="75">
        <v>10</v>
      </c>
      <c r="D43" s="127" t="s">
        <v>1</v>
      </c>
      <c r="E43" s="319"/>
      <c r="F43" s="94">
        <f>C43*E43</f>
        <v>0</v>
      </c>
    </row>
    <row r="44" spans="1:6" x14ac:dyDescent="0.2">
      <c r="A44" s="113"/>
      <c r="B44" s="129"/>
      <c r="C44" s="78"/>
      <c r="D44" s="130"/>
      <c r="E44" s="95"/>
      <c r="F44" s="95"/>
    </row>
    <row r="45" spans="1:6" x14ac:dyDescent="0.2">
      <c r="A45" s="114"/>
      <c r="B45" s="142"/>
      <c r="C45" s="82"/>
      <c r="D45" s="143"/>
      <c r="E45" s="103"/>
      <c r="F45" s="103"/>
    </row>
    <row r="46" spans="1:6" x14ac:dyDescent="0.2">
      <c r="A46" s="111">
        <f>COUNT($A$11:A44)+1</f>
        <v>8</v>
      </c>
      <c r="B46" s="42" t="s">
        <v>57</v>
      </c>
      <c r="C46" s="75"/>
      <c r="D46" s="127"/>
      <c r="E46" s="128"/>
      <c r="F46" s="128"/>
    </row>
    <row r="47" spans="1:6" ht="38.25" x14ac:dyDescent="0.2">
      <c r="A47" s="111"/>
      <c r="B47" s="217" t="s">
        <v>58</v>
      </c>
      <c r="C47" s="75"/>
      <c r="D47" s="127"/>
      <c r="E47" s="128"/>
      <c r="F47" s="128"/>
    </row>
    <row r="48" spans="1:6" ht="14.25" x14ac:dyDescent="0.2">
      <c r="A48" s="111"/>
      <c r="B48" s="141"/>
      <c r="C48" s="75">
        <v>175</v>
      </c>
      <c r="D48" s="127" t="s">
        <v>22</v>
      </c>
      <c r="E48" s="319"/>
      <c r="F48" s="94">
        <f>C48*E48</f>
        <v>0</v>
      </c>
    </row>
    <row r="49" spans="1:6" x14ac:dyDescent="0.2">
      <c r="A49" s="113"/>
      <c r="B49" s="144"/>
      <c r="C49" s="78"/>
      <c r="D49" s="130"/>
      <c r="E49" s="95"/>
      <c r="F49" s="95"/>
    </row>
    <row r="50" spans="1:6" x14ac:dyDescent="0.2">
      <c r="A50" s="114"/>
      <c r="B50" s="135"/>
      <c r="C50" s="105"/>
      <c r="D50" s="108"/>
      <c r="E50" s="145"/>
      <c r="F50" s="145"/>
    </row>
    <row r="51" spans="1:6" x14ac:dyDescent="0.2">
      <c r="A51" s="111">
        <f>COUNT($A$11:A50)+1</f>
        <v>9</v>
      </c>
      <c r="B51" s="42" t="s">
        <v>59</v>
      </c>
      <c r="C51" s="71"/>
      <c r="D51" s="127"/>
      <c r="E51" s="128"/>
      <c r="F51" s="128"/>
    </row>
    <row r="52" spans="1:6" ht="25.5" x14ac:dyDescent="0.2">
      <c r="A52" s="111"/>
      <c r="B52" s="217" t="s">
        <v>60</v>
      </c>
      <c r="C52" s="71"/>
      <c r="D52" s="127"/>
      <c r="E52" s="128"/>
      <c r="F52" s="128"/>
    </row>
    <row r="53" spans="1:6" x14ac:dyDescent="0.2">
      <c r="A53" s="111"/>
      <c r="B53" s="141"/>
      <c r="C53" s="146"/>
      <c r="D53" s="147">
        <v>0.03</v>
      </c>
      <c r="E53" s="128"/>
      <c r="F53" s="94">
        <f>D53*(SUM(F13:F48))</f>
        <v>0</v>
      </c>
    </row>
    <row r="54" spans="1:6" x14ac:dyDescent="0.2">
      <c r="A54" s="113"/>
      <c r="B54" s="144"/>
      <c r="C54" s="148"/>
      <c r="D54" s="149"/>
      <c r="E54" s="150"/>
      <c r="F54" s="95"/>
    </row>
    <row r="55" spans="1:6" x14ac:dyDescent="0.2">
      <c r="A55" s="114"/>
      <c r="B55" s="135"/>
      <c r="C55" s="105"/>
      <c r="D55" s="108"/>
      <c r="E55" s="145"/>
      <c r="F55" s="145"/>
    </row>
    <row r="56" spans="1:6" x14ac:dyDescent="0.2">
      <c r="A56" s="115">
        <f>COUNT($A$11:A55)+1</f>
        <v>10</v>
      </c>
      <c r="B56" s="42" t="s">
        <v>61</v>
      </c>
      <c r="C56" s="71"/>
      <c r="D56" s="127"/>
      <c r="E56" s="128"/>
      <c r="F56" s="128"/>
    </row>
    <row r="57" spans="1:6" ht="38.25" x14ac:dyDescent="0.2">
      <c r="A57" s="111"/>
      <c r="B57" s="217" t="s">
        <v>12</v>
      </c>
      <c r="C57" s="71"/>
      <c r="D57" s="127"/>
      <c r="E57" s="128"/>
      <c r="F57" s="94"/>
    </row>
    <row r="58" spans="1:6" x14ac:dyDescent="0.2">
      <c r="A58" s="120"/>
      <c r="B58" s="141"/>
      <c r="C58" s="146"/>
      <c r="D58" s="147">
        <v>0.1</v>
      </c>
      <c r="E58" s="128"/>
      <c r="F58" s="94">
        <f>D58*(SUM(F13:F48))</f>
        <v>0</v>
      </c>
    </row>
    <row r="59" spans="1:6" x14ac:dyDescent="0.2">
      <c r="A59" s="121"/>
      <c r="B59" s="144"/>
      <c r="C59" s="104"/>
      <c r="D59" s="130"/>
      <c r="E59" s="150"/>
      <c r="F59" s="150"/>
    </row>
  </sheetData>
  <sheetProtection algorithmName="SHA-512" hashValue="Wfiey8vicLmBNpWkJD+dabypqO4/LylTgvuUm1cHBJ7H7sNr4THy9RWbj/u3YuQP9PZXIb03OJzDib7iRHsMIw==" saltValue="tT/s7u52t33QaVkNl8tsLQ==" spinCount="100000" sheet="1" formatCells="0" formatColumns="0" formatRows="0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3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6"/>
  <sheetViews>
    <sheetView showGridLines="0" zoomScaleNormal="100" zoomScaleSheetLayoutView="100" workbookViewId="0">
      <selection activeCell="G17" sqref="G17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5" width="10" style="1" customWidth="1"/>
    <col min="6" max="6" width="11" style="1" customWidth="1"/>
    <col min="7" max="7" width="16.42578125" style="37" bestFit="1" customWidth="1"/>
    <col min="8" max="16384" width="8.85546875" style="1"/>
  </cols>
  <sheetData>
    <row r="1" spans="1:7" ht="27" customHeight="1" x14ac:dyDescent="0.2">
      <c r="A1" s="60" t="s">
        <v>3</v>
      </c>
      <c r="B1" s="60"/>
      <c r="C1" s="60"/>
      <c r="D1" s="60"/>
      <c r="E1" s="60"/>
      <c r="F1" s="60"/>
      <c r="G1" s="60"/>
    </row>
    <row r="2" spans="1:7" ht="15" customHeight="1" x14ac:dyDescent="0.2">
      <c r="A2" s="347" t="s">
        <v>112</v>
      </c>
      <c r="B2" s="347"/>
      <c r="C2" s="347"/>
      <c r="D2" s="347"/>
      <c r="E2" s="347"/>
      <c r="F2" s="347"/>
      <c r="G2" s="347"/>
    </row>
    <row r="3" spans="1:7" ht="15" customHeight="1" x14ac:dyDescent="0.2">
      <c r="A3" s="348" t="s">
        <v>286</v>
      </c>
      <c r="B3" s="347"/>
      <c r="C3" s="347"/>
      <c r="D3" s="347"/>
      <c r="E3" s="347"/>
      <c r="F3" s="347"/>
      <c r="G3" s="347"/>
    </row>
    <row r="4" spans="1:7" ht="15" customHeight="1" x14ac:dyDescent="0.2">
      <c r="A4" s="347"/>
      <c r="B4" s="347"/>
      <c r="C4" s="347"/>
      <c r="D4" s="347"/>
      <c r="E4" s="347"/>
      <c r="F4" s="347"/>
      <c r="G4" s="347"/>
    </row>
    <row r="5" spans="1:7" ht="25.5" x14ac:dyDescent="0.2">
      <c r="A5" s="15" t="s">
        <v>79</v>
      </c>
      <c r="B5" s="349" t="s">
        <v>14</v>
      </c>
      <c r="C5" s="349"/>
      <c r="D5" s="349"/>
      <c r="E5" s="349"/>
      <c r="F5" s="349"/>
      <c r="G5" s="177" t="s">
        <v>91</v>
      </c>
    </row>
    <row r="6" spans="1:7" x14ac:dyDescent="0.2">
      <c r="A6" s="16" t="s">
        <v>81</v>
      </c>
      <c r="B6" s="345" t="s">
        <v>111</v>
      </c>
      <c r="C6" s="346"/>
      <c r="D6" s="346"/>
      <c r="E6" s="346"/>
      <c r="F6" s="350"/>
      <c r="G6" s="19">
        <f>G7+G8+G9</f>
        <v>0</v>
      </c>
    </row>
    <row r="7" spans="1:7" x14ac:dyDescent="0.2">
      <c r="A7" s="16" t="s">
        <v>82</v>
      </c>
      <c r="B7" s="351" t="s">
        <v>29</v>
      </c>
      <c r="C7" s="351"/>
      <c r="D7" s="351"/>
      <c r="E7" s="351"/>
      <c r="F7" s="351"/>
      <c r="G7" s="17">
        <f>G17</f>
        <v>0</v>
      </c>
    </row>
    <row r="8" spans="1:7" x14ac:dyDescent="0.2">
      <c r="A8" s="18" t="s">
        <v>80</v>
      </c>
      <c r="B8" s="345" t="s">
        <v>110</v>
      </c>
      <c r="C8" s="346"/>
      <c r="D8" s="346"/>
      <c r="E8" s="346"/>
      <c r="F8" s="346"/>
      <c r="G8" s="17">
        <f>G23</f>
        <v>0</v>
      </c>
    </row>
    <row r="9" spans="1:7" x14ac:dyDescent="0.2">
      <c r="A9" s="16" t="s">
        <v>83</v>
      </c>
      <c r="B9" s="345" t="s">
        <v>88</v>
      </c>
      <c r="C9" s="346"/>
      <c r="D9" s="346"/>
      <c r="E9" s="346"/>
      <c r="F9" s="346"/>
      <c r="G9" s="17">
        <f>G8/F22</f>
        <v>0</v>
      </c>
    </row>
    <row r="10" spans="1:7" ht="13.5" thickBot="1" x14ac:dyDescent="0.25">
      <c r="A10" s="21"/>
      <c r="B10" s="22"/>
      <c r="C10" s="23"/>
      <c r="D10" s="23"/>
      <c r="E10" s="23"/>
      <c r="F10" s="23"/>
      <c r="G10" s="24"/>
    </row>
    <row r="11" spans="1:7" x14ac:dyDescent="0.2">
      <c r="A11" s="25"/>
      <c r="B11" s="25"/>
      <c r="C11" s="25"/>
      <c r="D11" s="25"/>
      <c r="E11" s="25"/>
      <c r="F11" s="25"/>
      <c r="G11" s="25"/>
    </row>
    <row r="12" spans="1:7" ht="15.75" x14ac:dyDescent="0.25">
      <c r="A12" s="59" t="s">
        <v>95</v>
      </c>
      <c r="B12" s="57"/>
      <c r="C12" s="56"/>
      <c r="D12" s="56"/>
      <c r="E12" s="57"/>
      <c r="F12" s="57"/>
      <c r="G12" s="58"/>
    </row>
    <row r="13" spans="1:7" x14ac:dyDescent="0.2">
      <c r="A13" s="352" t="s">
        <v>29</v>
      </c>
      <c r="B13" s="353"/>
      <c r="C13" s="353"/>
      <c r="D13" s="353"/>
      <c r="E13" s="353"/>
      <c r="F13" s="353"/>
      <c r="G13" s="354"/>
    </row>
    <row r="14" spans="1:7" ht="25.5" x14ac:dyDescent="0.2">
      <c r="A14" s="355" t="s">
        <v>28</v>
      </c>
      <c r="B14" s="357" t="s">
        <v>85</v>
      </c>
      <c r="C14" s="358"/>
      <c r="D14" s="355" t="s">
        <v>4</v>
      </c>
      <c r="E14" s="355" t="s">
        <v>5</v>
      </c>
      <c r="F14" s="176" t="s">
        <v>84</v>
      </c>
      <c r="G14" s="176" t="s">
        <v>6</v>
      </c>
    </row>
    <row r="15" spans="1:7" x14ac:dyDescent="0.2">
      <c r="A15" s="356"/>
      <c r="B15" s="359"/>
      <c r="C15" s="360"/>
      <c r="D15" s="356"/>
      <c r="E15" s="356"/>
      <c r="F15" s="2" t="s">
        <v>7</v>
      </c>
      <c r="G15" s="2" t="s">
        <v>25</v>
      </c>
    </row>
    <row r="16" spans="1:7" x14ac:dyDescent="0.2">
      <c r="A16" s="3" t="s">
        <v>30</v>
      </c>
      <c r="B16" s="361" t="s">
        <v>109</v>
      </c>
      <c r="C16" s="362"/>
      <c r="D16" s="4" t="s">
        <v>36</v>
      </c>
      <c r="E16" s="4" t="s">
        <v>37</v>
      </c>
      <c r="F16" s="26">
        <v>370</v>
      </c>
      <c r="G16" s="5">
        <f>'S-2007_SD'!F60</f>
        <v>0</v>
      </c>
    </row>
    <row r="17" spans="1:7" x14ac:dyDescent="0.2">
      <c r="A17" s="363" t="s">
        <v>66</v>
      </c>
      <c r="B17" s="363"/>
      <c r="C17" s="363"/>
      <c r="D17" s="363"/>
      <c r="E17" s="363"/>
      <c r="F17" s="363"/>
      <c r="G17" s="6">
        <f>SUM(G16:G16)</f>
        <v>0</v>
      </c>
    </row>
    <row r="18" spans="1:7" x14ac:dyDescent="0.2">
      <c r="A18" s="33"/>
      <c r="B18" s="33"/>
      <c r="C18" s="33"/>
      <c r="D18" s="33"/>
      <c r="E18" s="33"/>
      <c r="F18" s="33"/>
      <c r="G18" s="20"/>
    </row>
    <row r="19" spans="1:7" x14ac:dyDescent="0.2">
      <c r="A19" s="352" t="s">
        <v>110</v>
      </c>
      <c r="B19" s="353"/>
      <c r="C19" s="353"/>
      <c r="D19" s="353"/>
      <c r="E19" s="353"/>
      <c r="F19" s="353"/>
      <c r="G19" s="354"/>
    </row>
    <row r="20" spans="1:7" ht="25.5" x14ac:dyDescent="0.2">
      <c r="A20" s="355" t="s">
        <v>28</v>
      </c>
      <c r="B20" s="357" t="s">
        <v>90</v>
      </c>
      <c r="C20" s="358"/>
      <c r="D20" s="357" t="s">
        <v>92</v>
      </c>
      <c r="E20" s="358"/>
      <c r="F20" s="176" t="s">
        <v>86</v>
      </c>
      <c r="G20" s="176" t="s">
        <v>6</v>
      </c>
    </row>
    <row r="21" spans="1:7" x14ac:dyDescent="0.2">
      <c r="A21" s="356"/>
      <c r="B21" s="359"/>
      <c r="C21" s="360"/>
      <c r="D21" s="359"/>
      <c r="E21" s="360"/>
      <c r="F21" s="2" t="s">
        <v>87</v>
      </c>
      <c r="G21" s="2" t="s">
        <v>25</v>
      </c>
    </row>
    <row r="22" spans="1:7" x14ac:dyDescent="0.2">
      <c r="A22" s="7" t="s">
        <v>33</v>
      </c>
      <c r="B22" s="361" t="s">
        <v>11</v>
      </c>
      <c r="C22" s="362"/>
      <c r="D22" s="364" t="s">
        <v>93</v>
      </c>
      <c r="E22" s="365"/>
      <c r="F22" s="26">
        <f>'PRIKLJUCKI-TIP-I_SD'!C7</f>
        <v>25</v>
      </c>
      <c r="G22" s="5">
        <f>'PRIKLJUCKI-TIP-I_SD'!F7</f>
        <v>0</v>
      </c>
    </row>
    <row r="23" spans="1:7" x14ac:dyDescent="0.2">
      <c r="A23" s="363" t="s">
        <v>94</v>
      </c>
      <c r="B23" s="363"/>
      <c r="C23" s="363"/>
      <c r="D23" s="363"/>
      <c r="E23" s="363"/>
      <c r="F23" s="363"/>
      <c r="G23" s="6">
        <f>SUM(G22:G22)</f>
        <v>0</v>
      </c>
    </row>
    <row r="24" spans="1:7" x14ac:dyDescent="0.2">
      <c r="A24" s="34"/>
      <c r="B24" s="34"/>
      <c r="C24" s="34"/>
      <c r="D24" s="34"/>
      <c r="E24" s="34"/>
      <c r="F24" s="34"/>
      <c r="G24" s="36"/>
    </row>
    <row r="25" spans="1:7" s="34" customFormat="1" x14ac:dyDescent="0.2">
      <c r="G25" s="36"/>
    </row>
    <row r="26" spans="1:7" s="35" customFormat="1" x14ac:dyDescent="0.2">
      <c r="A26" s="1"/>
      <c r="B26" s="1"/>
      <c r="C26" s="1"/>
      <c r="D26" s="1"/>
      <c r="E26" s="1"/>
      <c r="F26" s="1"/>
      <c r="G26" s="37"/>
    </row>
  </sheetData>
  <sheetProtection password="CF65" sheet="1" objects="1" scenarios="1"/>
  <mergeCells count="21">
    <mergeCell ref="A17:F17"/>
    <mergeCell ref="A23:F23"/>
    <mergeCell ref="A19:G19"/>
    <mergeCell ref="A20:A21"/>
    <mergeCell ref="B20:C21"/>
    <mergeCell ref="D20:E21"/>
    <mergeCell ref="B22:C22"/>
    <mergeCell ref="D22:E22"/>
    <mergeCell ref="A2:G2"/>
    <mergeCell ref="A3:G4"/>
    <mergeCell ref="B16:C16"/>
    <mergeCell ref="B5:F5"/>
    <mergeCell ref="B6:F6"/>
    <mergeCell ref="B7:F7"/>
    <mergeCell ref="B8:F8"/>
    <mergeCell ref="B9:F9"/>
    <mergeCell ref="A13:G13"/>
    <mergeCell ref="A14:A15"/>
    <mergeCell ref="B14:C15"/>
    <mergeCell ref="D14:D15"/>
    <mergeCell ref="E14:E15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37" zoomScaleNormal="100" zoomScaleSheetLayoutView="100" workbookViewId="0">
      <selection activeCell="E9" sqref="E9"/>
    </sheetView>
  </sheetViews>
  <sheetFormatPr defaultColWidth="9.140625" defaultRowHeight="12.75" x14ac:dyDescent="0.2"/>
  <cols>
    <col min="1" max="1" width="5.7109375" style="63" customWidth="1"/>
    <col min="2" max="2" width="50.7109375" style="38" customWidth="1"/>
    <col min="3" max="3" width="7.7109375" style="8" customWidth="1"/>
    <col min="4" max="4" width="4.7109375" style="13" customWidth="1"/>
    <col min="5" max="5" width="11.7109375" style="45" customWidth="1"/>
    <col min="6" max="6" width="12.7109375" style="45" customWidth="1"/>
    <col min="7" max="16384" width="9.140625" style="13"/>
  </cols>
  <sheetData>
    <row r="1" spans="1:6" x14ac:dyDescent="0.2">
      <c r="A1" s="31" t="s">
        <v>34</v>
      </c>
      <c r="B1" s="9" t="s">
        <v>8</v>
      </c>
      <c r="C1" s="10"/>
      <c r="D1" s="32"/>
      <c r="E1" s="12"/>
      <c r="F1" s="12"/>
    </row>
    <row r="2" spans="1:6" x14ac:dyDescent="0.2">
      <c r="A2" s="31" t="s">
        <v>35</v>
      </c>
      <c r="B2" s="9" t="s">
        <v>14</v>
      </c>
      <c r="C2" s="10"/>
      <c r="D2" s="32"/>
      <c r="E2" s="12"/>
      <c r="F2" s="12"/>
    </row>
    <row r="3" spans="1:6" x14ac:dyDescent="0.2">
      <c r="A3" s="31" t="s">
        <v>30</v>
      </c>
      <c r="B3" s="9" t="s">
        <v>101</v>
      </c>
      <c r="C3" s="10"/>
      <c r="D3" s="32"/>
      <c r="E3" s="12"/>
      <c r="F3" s="12"/>
    </row>
    <row r="4" spans="1:6" x14ac:dyDescent="0.2">
      <c r="A4" s="62"/>
      <c r="B4" s="9" t="s">
        <v>102</v>
      </c>
      <c r="C4" s="10"/>
      <c r="D4" s="32"/>
      <c r="E4" s="12"/>
      <c r="F4" s="12"/>
    </row>
    <row r="5" spans="1:6" s="38" customFormat="1" ht="76.5" x14ac:dyDescent="0.2">
      <c r="A5" s="167" t="s">
        <v>0</v>
      </c>
      <c r="B5" s="168" t="s">
        <v>13</v>
      </c>
      <c r="C5" s="169" t="s">
        <v>9</v>
      </c>
      <c r="D5" s="169" t="s">
        <v>10</v>
      </c>
      <c r="E5" s="170" t="s">
        <v>23</v>
      </c>
      <c r="F5" s="170" t="s">
        <v>24</v>
      </c>
    </row>
    <row r="6" spans="1:6" ht="15.75" x14ac:dyDescent="0.25">
      <c r="A6" s="110">
        <v>1</v>
      </c>
      <c r="B6" s="66"/>
      <c r="C6" s="67"/>
      <c r="D6" s="68"/>
      <c r="E6" s="69"/>
      <c r="F6" s="69"/>
    </row>
    <row r="7" spans="1:6" ht="15.75" x14ac:dyDescent="0.25">
      <c r="A7" s="111">
        <f>COUNT(A6+1)</f>
        <v>1</v>
      </c>
      <c r="B7" s="50" t="s">
        <v>38</v>
      </c>
      <c r="C7" s="47"/>
      <c r="D7" s="48"/>
      <c r="E7" s="49"/>
      <c r="F7" s="49"/>
    </row>
    <row r="8" spans="1:6" ht="25.5" x14ac:dyDescent="0.2">
      <c r="A8" s="111"/>
      <c r="B8" s="70" t="s">
        <v>54</v>
      </c>
      <c r="C8" s="71"/>
      <c r="D8" s="72"/>
      <c r="E8" s="73"/>
      <c r="F8" s="73"/>
    </row>
    <row r="9" spans="1:6" ht="14.25" x14ac:dyDescent="0.2">
      <c r="A9" s="111"/>
      <c r="B9" s="74" t="s">
        <v>68</v>
      </c>
      <c r="C9" s="75">
        <v>370</v>
      </c>
      <c r="D9" s="76" t="s">
        <v>22</v>
      </c>
      <c r="E9" s="30"/>
      <c r="F9" s="94">
        <f>C9*E9</f>
        <v>0</v>
      </c>
    </row>
    <row r="10" spans="1:6" x14ac:dyDescent="0.2">
      <c r="A10" s="113"/>
      <c r="B10" s="77"/>
      <c r="C10" s="78"/>
      <c r="D10" s="79"/>
      <c r="E10" s="95"/>
      <c r="F10" s="95"/>
    </row>
    <row r="11" spans="1:6" x14ac:dyDescent="0.2">
      <c r="A11" s="114"/>
      <c r="B11" s="85"/>
      <c r="C11" s="82"/>
      <c r="D11" s="86"/>
      <c r="E11" s="87"/>
      <c r="F11" s="87"/>
    </row>
    <row r="12" spans="1:6" x14ac:dyDescent="0.2">
      <c r="A12" s="115">
        <f>COUNT($A$7:A11)+1</f>
        <v>2</v>
      </c>
      <c r="B12" s="50" t="s">
        <v>103</v>
      </c>
      <c r="C12" s="75"/>
      <c r="D12" s="72"/>
      <c r="E12" s="73"/>
      <c r="F12" s="73"/>
    </row>
    <row r="13" spans="1:6" x14ac:dyDescent="0.2">
      <c r="A13" s="111"/>
      <c r="B13" s="91" t="s">
        <v>104</v>
      </c>
      <c r="C13" s="75"/>
      <c r="D13" s="72"/>
      <c r="E13" s="73"/>
      <c r="F13" s="73"/>
    </row>
    <row r="14" spans="1:6" x14ac:dyDescent="0.2">
      <c r="A14" s="111"/>
      <c r="B14" s="74" t="s">
        <v>42</v>
      </c>
      <c r="C14" s="75">
        <v>8</v>
      </c>
      <c r="D14" s="72" t="s">
        <v>1</v>
      </c>
      <c r="E14" s="30"/>
      <c r="F14" s="94">
        <f t="shared" ref="F14" si="0">C14*E14</f>
        <v>0</v>
      </c>
    </row>
    <row r="15" spans="1:6" x14ac:dyDescent="0.2">
      <c r="A15" s="113"/>
      <c r="B15" s="77"/>
      <c r="C15" s="78"/>
      <c r="D15" s="92"/>
      <c r="E15" s="95"/>
      <c r="F15" s="95"/>
    </row>
    <row r="16" spans="1:6" x14ac:dyDescent="0.2">
      <c r="A16" s="116"/>
      <c r="B16" s="93"/>
      <c r="C16" s="82"/>
      <c r="D16" s="83"/>
      <c r="E16" s="84"/>
      <c r="F16" s="84"/>
    </row>
    <row r="17" spans="1:6" x14ac:dyDescent="0.2">
      <c r="A17" s="115">
        <f>COUNT($A$7:A16)+1</f>
        <v>3</v>
      </c>
      <c r="B17" s="50" t="s">
        <v>44</v>
      </c>
      <c r="C17" s="75"/>
      <c r="D17" s="72"/>
      <c r="E17" s="73"/>
      <c r="F17" s="73"/>
    </row>
    <row r="18" spans="1:6" x14ac:dyDescent="0.2">
      <c r="A18" s="111"/>
      <c r="B18" s="91" t="s">
        <v>45</v>
      </c>
      <c r="C18" s="75"/>
      <c r="D18" s="72"/>
      <c r="E18" s="73"/>
      <c r="F18" s="73"/>
    </row>
    <row r="19" spans="1:6" x14ac:dyDescent="0.2">
      <c r="A19" s="111"/>
      <c r="B19" s="74" t="s">
        <v>74</v>
      </c>
      <c r="C19" s="75">
        <v>3</v>
      </c>
      <c r="D19" s="72" t="s">
        <v>1</v>
      </c>
      <c r="E19" s="30"/>
      <c r="F19" s="94">
        <f t="shared" ref="F19" si="1">C19*E19</f>
        <v>0</v>
      </c>
    </row>
    <row r="20" spans="1:6" x14ac:dyDescent="0.2">
      <c r="A20" s="113"/>
      <c r="B20" s="77"/>
      <c r="C20" s="78"/>
      <c r="D20" s="92"/>
      <c r="E20" s="95"/>
      <c r="F20" s="95"/>
    </row>
    <row r="21" spans="1:6" x14ac:dyDescent="0.2">
      <c r="A21" s="114"/>
      <c r="B21" s="81"/>
      <c r="C21" s="82"/>
      <c r="D21" s="83"/>
      <c r="E21" s="84"/>
      <c r="F21" s="84"/>
    </row>
    <row r="22" spans="1:6" x14ac:dyDescent="0.2">
      <c r="A22" s="115">
        <f>COUNT($A$7:A20)+1</f>
        <v>4</v>
      </c>
      <c r="B22" s="50" t="s">
        <v>47</v>
      </c>
      <c r="C22" s="75"/>
      <c r="D22" s="72"/>
      <c r="E22" s="73"/>
      <c r="F22" s="73"/>
    </row>
    <row r="23" spans="1:6" x14ac:dyDescent="0.2">
      <c r="A23" s="111"/>
      <c r="B23" s="91" t="s">
        <v>48</v>
      </c>
      <c r="C23" s="75"/>
      <c r="D23" s="72"/>
      <c r="E23" s="73"/>
      <c r="F23" s="73"/>
    </row>
    <row r="24" spans="1:6" x14ac:dyDescent="0.2">
      <c r="A24" s="111"/>
      <c r="B24" s="74" t="s">
        <v>76</v>
      </c>
      <c r="C24" s="75">
        <v>1</v>
      </c>
      <c r="D24" s="72" t="s">
        <v>1</v>
      </c>
      <c r="E24" s="30"/>
      <c r="F24" s="94">
        <f>C24*E24</f>
        <v>0</v>
      </c>
    </row>
    <row r="25" spans="1:6" x14ac:dyDescent="0.2">
      <c r="A25" s="113"/>
      <c r="B25" s="77"/>
      <c r="C25" s="78"/>
      <c r="D25" s="92"/>
      <c r="E25" s="95"/>
      <c r="F25" s="95"/>
    </row>
    <row r="26" spans="1:6" x14ac:dyDescent="0.2">
      <c r="A26" s="114"/>
      <c r="B26" s="81"/>
      <c r="C26" s="82"/>
      <c r="D26" s="83"/>
      <c r="E26" s="84"/>
      <c r="F26" s="84"/>
    </row>
    <row r="27" spans="1:6" x14ac:dyDescent="0.2">
      <c r="A27" s="115">
        <f>COUNT($A$7:A26)+1</f>
        <v>5</v>
      </c>
      <c r="B27" s="50" t="s">
        <v>46</v>
      </c>
      <c r="C27" s="75"/>
      <c r="D27" s="72"/>
      <c r="E27" s="73"/>
      <c r="F27" s="73"/>
    </row>
    <row r="28" spans="1:6" ht="25.5" x14ac:dyDescent="0.2">
      <c r="A28" s="111"/>
      <c r="B28" s="91" t="s">
        <v>55</v>
      </c>
      <c r="C28" s="75"/>
      <c r="D28" s="72"/>
      <c r="E28" s="73"/>
      <c r="F28" s="73"/>
    </row>
    <row r="29" spans="1:6" x14ac:dyDescent="0.2">
      <c r="A29" s="111"/>
      <c r="B29" s="74" t="s">
        <v>76</v>
      </c>
      <c r="C29" s="75">
        <v>74</v>
      </c>
      <c r="D29" s="72" t="s">
        <v>1</v>
      </c>
      <c r="E29" s="30"/>
      <c r="F29" s="94">
        <f t="shared" ref="F29" si="2">C29*E29</f>
        <v>0</v>
      </c>
    </row>
    <row r="30" spans="1:6" x14ac:dyDescent="0.2">
      <c r="A30" s="113"/>
      <c r="B30" s="77"/>
      <c r="C30" s="78"/>
      <c r="D30" s="92"/>
      <c r="E30" s="95"/>
      <c r="F30" s="95"/>
    </row>
    <row r="31" spans="1:6" x14ac:dyDescent="0.2">
      <c r="A31" s="114"/>
      <c r="B31" s="85"/>
      <c r="C31" s="82"/>
      <c r="D31" s="83"/>
      <c r="E31" s="87"/>
      <c r="F31" s="87"/>
    </row>
    <row r="32" spans="1:6" x14ac:dyDescent="0.2">
      <c r="A32" s="115">
        <f>COUNT($A$7:A31)+1</f>
        <v>6</v>
      </c>
      <c r="B32" s="50" t="s">
        <v>56</v>
      </c>
      <c r="C32" s="75"/>
      <c r="D32" s="72"/>
      <c r="E32" s="73"/>
      <c r="F32" s="73"/>
    </row>
    <row r="33" spans="1:6" ht="25.5" x14ac:dyDescent="0.2">
      <c r="A33" s="111"/>
      <c r="B33" s="91" t="s">
        <v>15</v>
      </c>
      <c r="C33" s="75"/>
      <c r="D33" s="72"/>
      <c r="E33" s="73"/>
      <c r="F33" s="73"/>
    </row>
    <row r="34" spans="1:6" x14ac:dyDescent="0.2">
      <c r="A34" s="111"/>
      <c r="B34" s="96" t="s">
        <v>75</v>
      </c>
      <c r="C34" s="75">
        <v>3</v>
      </c>
      <c r="D34" s="72" t="s">
        <v>1</v>
      </c>
      <c r="E34" s="30"/>
      <c r="F34" s="94">
        <f>C34*E34</f>
        <v>0</v>
      </c>
    </row>
    <row r="35" spans="1:6" x14ac:dyDescent="0.2">
      <c r="A35" s="113"/>
      <c r="B35" s="97"/>
      <c r="C35" s="78"/>
      <c r="D35" s="92"/>
      <c r="E35" s="95"/>
      <c r="F35" s="95"/>
    </row>
    <row r="36" spans="1:6" x14ac:dyDescent="0.2">
      <c r="A36" s="114"/>
      <c r="B36" s="81"/>
      <c r="C36" s="82"/>
      <c r="D36" s="83"/>
      <c r="E36" s="84"/>
      <c r="F36" s="84"/>
    </row>
    <row r="37" spans="1:6" x14ac:dyDescent="0.2">
      <c r="A37" s="115">
        <f>COUNT($A$7:A34)+1</f>
        <v>7</v>
      </c>
      <c r="B37" s="50" t="s">
        <v>50</v>
      </c>
      <c r="C37" s="75"/>
      <c r="D37" s="72"/>
      <c r="E37" s="73"/>
      <c r="F37" s="73"/>
    </row>
    <row r="38" spans="1:6" ht="102" x14ac:dyDescent="0.2">
      <c r="A38" s="111"/>
      <c r="B38" s="91" t="s">
        <v>96</v>
      </c>
      <c r="C38" s="75"/>
      <c r="D38" s="72"/>
      <c r="E38" s="73"/>
      <c r="F38" s="73"/>
    </row>
    <row r="39" spans="1:6" x14ac:dyDescent="0.2">
      <c r="A39" s="111"/>
      <c r="B39" s="96"/>
      <c r="C39" s="75">
        <v>3</v>
      </c>
      <c r="D39" s="72" t="s">
        <v>1</v>
      </c>
      <c r="E39" s="30"/>
      <c r="F39" s="94">
        <f>C39*E39</f>
        <v>0</v>
      </c>
    </row>
    <row r="40" spans="1:6" x14ac:dyDescent="0.2">
      <c r="A40" s="113"/>
      <c r="B40" s="97"/>
      <c r="C40" s="78"/>
      <c r="D40" s="92"/>
      <c r="E40" s="95"/>
      <c r="F40" s="95"/>
    </row>
    <row r="41" spans="1:6" x14ac:dyDescent="0.2">
      <c r="A41" s="114"/>
      <c r="B41" s="81"/>
      <c r="C41" s="82"/>
      <c r="D41" s="83"/>
      <c r="E41" s="87"/>
      <c r="F41" s="87"/>
    </row>
    <row r="42" spans="1:6" x14ac:dyDescent="0.2">
      <c r="A42" s="115">
        <f>COUNT($A$7:A40)+1</f>
        <v>8</v>
      </c>
      <c r="B42" s="50" t="s">
        <v>16</v>
      </c>
      <c r="C42" s="75"/>
      <c r="D42" s="98"/>
      <c r="E42" s="94"/>
      <c r="F42" s="117"/>
    </row>
    <row r="43" spans="1:6" ht="25.5" x14ac:dyDescent="0.2">
      <c r="A43" s="111"/>
      <c r="B43" s="70" t="s">
        <v>62</v>
      </c>
      <c r="C43" s="75"/>
      <c r="D43" s="72"/>
      <c r="E43" s="73"/>
      <c r="F43" s="73"/>
    </row>
    <row r="44" spans="1:6" ht="14.25" x14ac:dyDescent="0.2">
      <c r="A44" s="111"/>
      <c r="B44" s="74" t="s">
        <v>108</v>
      </c>
      <c r="C44" s="75">
        <v>24</v>
      </c>
      <c r="D44" s="76" t="s">
        <v>22</v>
      </c>
      <c r="E44" s="30"/>
      <c r="F44" s="94">
        <f>C44*E44</f>
        <v>0</v>
      </c>
    </row>
    <row r="45" spans="1:6" x14ac:dyDescent="0.2">
      <c r="A45" s="113"/>
      <c r="B45" s="77"/>
      <c r="C45" s="78"/>
      <c r="D45" s="79"/>
      <c r="E45" s="95"/>
      <c r="F45" s="95"/>
    </row>
    <row r="46" spans="1:6" s="1" customFormat="1" x14ac:dyDescent="0.2">
      <c r="A46" s="118"/>
      <c r="B46" s="100"/>
      <c r="C46" s="101"/>
      <c r="D46" s="102"/>
      <c r="E46" s="103"/>
      <c r="F46" s="119"/>
    </row>
    <row r="47" spans="1:6" x14ac:dyDescent="0.2">
      <c r="A47" s="115">
        <f>COUNT($A$7:A46)+1</f>
        <v>9</v>
      </c>
      <c r="B47" s="50" t="s">
        <v>18</v>
      </c>
      <c r="C47" s="71"/>
      <c r="D47" s="72"/>
      <c r="E47" s="73"/>
      <c r="F47" s="94"/>
    </row>
    <row r="48" spans="1:6" ht="25.5" x14ac:dyDescent="0.2">
      <c r="A48" s="111"/>
      <c r="B48" s="91" t="s">
        <v>63</v>
      </c>
      <c r="C48" s="71"/>
      <c r="D48" s="72"/>
      <c r="E48" s="73"/>
      <c r="F48" s="94"/>
    </row>
    <row r="49" spans="1:6" ht="14.25" x14ac:dyDescent="0.2">
      <c r="A49" s="111"/>
      <c r="B49" s="96"/>
      <c r="C49" s="173">
        <f>C9</f>
        <v>370</v>
      </c>
      <c r="D49" s="76" t="s">
        <v>22</v>
      </c>
      <c r="E49" s="30"/>
      <c r="F49" s="94">
        <f>C49*E49</f>
        <v>0</v>
      </c>
    </row>
    <row r="50" spans="1:6" x14ac:dyDescent="0.2">
      <c r="A50" s="114"/>
      <c r="B50" s="81"/>
      <c r="C50" s="105"/>
      <c r="D50" s="83"/>
      <c r="E50" s="84"/>
      <c r="F50" s="87"/>
    </row>
    <row r="51" spans="1:6" x14ac:dyDescent="0.2">
      <c r="A51" s="115">
        <f>COUNT($A$7:A50)+1</f>
        <v>10</v>
      </c>
      <c r="B51" s="50" t="s">
        <v>19</v>
      </c>
      <c r="C51" s="71"/>
      <c r="D51" s="72"/>
      <c r="E51" s="73"/>
      <c r="F51" s="94"/>
    </row>
    <row r="52" spans="1:6" ht="38.25" x14ac:dyDescent="0.2">
      <c r="A52" s="111"/>
      <c r="B52" s="91" t="s">
        <v>64</v>
      </c>
      <c r="C52" s="71"/>
      <c r="D52" s="72"/>
      <c r="E52" s="73"/>
      <c r="F52" s="73"/>
    </row>
    <row r="53" spans="1:6" x14ac:dyDescent="0.2">
      <c r="A53" s="111"/>
      <c r="B53" s="96"/>
      <c r="C53" s="71"/>
      <c r="D53" s="107">
        <v>0.02</v>
      </c>
      <c r="E53" s="94"/>
      <c r="F53" s="94">
        <f>D53*(SUM(F9:F49))</f>
        <v>0</v>
      </c>
    </row>
    <row r="54" spans="1:6" x14ac:dyDescent="0.2">
      <c r="A54" s="113"/>
      <c r="B54" s="97"/>
      <c r="C54" s="104"/>
      <c r="D54" s="92"/>
      <c r="E54" s="95"/>
      <c r="F54" s="95"/>
    </row>
    <row r="55" spans="1:6" x14ac:dyDescent="0.2">
      <c r="A55" s="114"/>
      <c r="B55" s="81"/>
      <c r="C55" s="105"/>
      <c r="D55" s="83"/>
      <c r="E55" s="87"/>
      <c r="F55" s="87"/>
    </row>
    <row r="56" spans="1:6" x14ac:dyDescent="0.2">
      <c r="A56" s="115">
        <f>COUNT($A$7:A54)+1</f>
        <v>11</v>
      </c>
      <c r="B56" s="50" t="s">
        <v>65</v>
      </c>
      <c r="C56" s="71"/>
      <c r="D56" s="72"/>
      <c r="E56" s="94"/>
      <c r="F56" s="94"/>
    </row>
    <row r="57" spans="1:6" ht="38.25" x14ac:dyDescent="0.2">
      <c r="A57" s="111"/>
      <c r="B57" s="109" t="s">
        <v>12</v>
      </c>
      <c r="C57" s="71"/>
      <c r="D57" s="72"/>
      <c r="E57" s="73"/>
      <c r="F57" s="94"/>
    </row>
    <row r="58" spans="1:6" x14ac:dyDescent="0.2">
      <c r="A58" s="120"/>
      <c r="B58" s="96"/>
      <c r="C58" s="71"/>
      <c r="D58" s="107">
        <v>0.1</v>
      </c>
      <c r="E58" s="73"/>
      <c r="F58" s="94">
        <f>D58*(SUM(F9:F49))</f>
        <v>0</v>
      </c>
    </row>
    <row r="59" spans="1:6" x14ac:dyDescent="0.2">
      <c r="A59" s="121"/>
      <c r="B59" s="97"/>
      <c r="C59" s="104"/>
      <c r="D59" s="92"/>
      <c r="E59" s="95"/>
      <c r="F59" s="95"/>
    </row>
    <row r="60" spans="1:6" x14ac:dyDescent="0.2">
      <c r="A60" s="64"/>
      <c r="B60" s="51" t="s">
        <v>2</v>
      </c>
      <c r="C60" s="52"/>
      <c r="D60" s="53"/>
      <c r="E60" s="54" t="s">
        <v>26</v>
      </c>
      <c r="F60" s="55">
        <f>SUM(F9:F59)</f>
        <v>0</v>
      </c>
    </row>
  </sheetData>
  <sheetProtection password="CF65" sheet="1" objects="1" scenarios="1"/>
  <phoneticPr fontId="9" type="noConversion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&amp;L&amp;8ENERGETIKA LJUBLJANA d.o.o.&amp;R&amp;8JPE-SIR-282/19</oddHeader>
    <oddFooter>&amp;C&amp;"Arial,Navadno"&amp;8&amp;P / &amp;N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29</vt:i4>
      </vt:variant>
      <vt:variant>
        <vt:lpstr>Imenovani obsegi</vt:lpstr>
      </vt:variant>
      <vt:variant>
        <vt:i4>37</vt:i4>
      </vt:variant>
    </vt:vector>
  </HeadingPairs>
  <TitlesOfParts>
    <vt:vector size="66" baseType="lpstr">
      <vt:lpstr>REKAP</vt:lpstr>
      <vt:lpstr>1.A</vt:lpstr>
      <vt:lpstr>S-2934_SD</vt:lpstr>
      <vt:lpstr>S-2936_SD</vt:lpstr>
      <vt:lpstr>S-2939_SD</vt:lpstr>
      <vt:lpstr>S-2949_SD</vt:lpstr>
      <vt:lpstr>PRIKLJUCKI-TIP-I_SD (5)</vt:lpstr>
      <vt:lpstr>1.B</vt:lpstr>
      <vt:lpstr>S-2007_SD</vt:lpstr>
      <vt:lpstr>PRIKLJUCKI-TIP-I_SD</vt:lpstr>
      <vt:lpstr>1.C</vt:lpstr>
      <vt:lpstr>N-28862_SD</vt:lpstr>
      <vt:lpstr>PRIKLJUCKI-TIP-I_SD (2)</vt:lpstr>
      <vt:lpstr>1.D</vt:lpstr>
      <vt:lpstr>zalog_SD</vt:lpstr>
      <vt:lpstr>1.E</vt:lpstr>
      <vt:lpstr>SP-2333_SD</vt:lpstr>
      <vt:lpstr>PRIKLJUCKI-TIP-I_SD (6)</vt:lpstr>
      <vt:lpstr>1.F</vt:lpstr>
      <vt:lpstr>N-18070_SD</vt:lpstr>
      <vt:lpstr>PRIKLJUCKI-TIP-I_SD (3)</vt:lpstr>
      <vt:lpstr>2 SKLOP</vt:lpstr>
      <vt:lpstr>S-5030_SD</vt:lpstr>
      <vt:lpstr>S-5031_SD</vt:lpstr>
      <vt:lpstr>S-5032_SD</vt:lpstr>
      <vt:lpstr>S-5033_SD</vt:lpstr>
      <vt:lpstr>S-5037_SD</vt:lpstr>
      <vt:lpstr>S-5038_SD</vt:lpstr>
      <vt:lpstr>PRIKLJUCKI-TIP-I_SD (4)</vt:lpstr>
      <vt:lpstr>'1.A'!Področje_tiskanja</vt:lpstr>
      <vt:lpstr>'1.B'!Področje_tiskanja</vt:lpstr>
      <vt:lpstr>'1.C'!Področje_tiskanja</vt:lpstr>
      <vt:lpstr>'1.D'!Področje_tiskanja</vt:lpstr>
      <vt:lpstr>'1.E'!Področje_tiskanja</vt:lpstr>
      <vt:lpstr>'1.F'!Področje_tiskanja</vt:lpstr>
      <vt:lpstr>'2 SKLOP'!Področje_tiskanja</vt:lpstr>
      <vt:lpstr>'N-18070_SD'!Področje_tiskanja</vt:lpstr>
      <vt:lpstr>'N-28862_SD'!Področje_tiskanja</vt:lpstr>
      <vt:lpstr>'PRIKLJUCKI-TIP-I_SD'!Področje_tiskanja</vt:lpstr>
      <vt:lpstr>'PRIKLJUCKI-TIP-I_SD (2)'!Področje_tiskanja</vt:lpstr>
      <vt:lpstr>'PRIKLJUCKI-TIP-I_SD (3)'!Področje_tiskanja</vt:lpstr>
      <vt:lpstr>'PRIKLJUCKI-TIP-I_SD (4)'!Področje_tiskanja</vt:lpstr>
      <vt:lpstr>'PRIKLJUCKI-TIP-I_SD (6)'!Področje_tiskanja</vt:lpstr>
      <vt:lpstr>REKAP!Področje_tiskanja</vt:lpstr>
      <vt:lpstr>'S-5030_SD'!Področje_tiskanja</vt:lpstr>
      <vt:lpstr>'S-5031_SD'!Področje_tiskanja</vt:lpstr>
      <vt:lpstr>'S-5032_SD'!Področje_tiskanja</vt:lpstr>
      <vt:lpstr>'S-5033_SD'!Področje_tiskanja</vt:lpstr>
      <vt:lpstr>'S-5037_SD'!Področje_tiskanja</vt:lpstr>
      <vt:lpstr>'S-5038_SD'!Področje_tiskanja</vt:lpstr>
      <vt:lpstr>zalog_SD!Področje_tiskanja</vt:lpstr>
      <vt:lpstr>'N-18070_SD'!Tiskanje_naslovov</vt:lpstr>
      <vt:lpstr>'N-28862_SD'!Tiskanje_naslovov</vt:lpstr>
      <vt:lpstr>'PRIKLJUCKI-TIP-I_SD'!Tiskanje_naslovov</vt:lpstr>
      <vt:lpstr>'PRIKLJUCKI-TIP-I_SD (2)'!Tiskanje_naslovov</vt:lpstr>
      <vt:lpstr>'PRIKLJUCKI-TIP-I_SD (3)'!Tiskanje_naslovov</vt:lpstr>
      <vt:lpstr>'PRIKLJUCKI-TIP-I_SD (4)'!Tiskanje_naslovov</vt:lpstr>
      <vt:lpstr>'PRIKLJUCKI-TIP-I_SD (5)'!Tiskanje_naslovov</vt:lpstr>
      <vt:lpstr>'PRIKLJUCKI-TIP-I_SD (6)'!Tiskanje_naslovov</vt:lpstr>
      <vt:lpstr>'S-2007_SD'!Tiskanje_naslovov</vt:lpstr>
      <vt:lpstr>'S-2934_SD'!Tiskanje_naslovov</vt:lpstr>
      <vt:lpstr>'S-2936_SD'!Tiskanje_naslovov</vt:lpstr>
      <vt:lpstr>'S-2939_SD'!Tiskanje_naslovov</vt:lpstr>
      <vt:lpstr>'S-2949_SD'!Tiskanje_naslovov</vt:lpstr>
      <vt:lpstr>'S-5030_SD'!Tiskanje_naslovov</vt:lpstr>
      <vt:lpstr>'SP-2333_SD'!Tiskanje_naslovov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description>izdelan: 31/08-2005</dc:description>
  <cp:lastModifiedBy>test</cp:lastModifiedBy>
  <cp:lastPrinted>2019-11-19T09:12:49Z</cp:lastPrinted>
  <dcterms:created xsi:type="dcterms:W3CDTF">1999-05-03T05:58:28Z</dcterms:created>
  <dcterms:modified xsi:type="dcterms:W3CDTF">2019-11-20T09:41:45Z</dcterms:modified>
</cp:coreProperties>
</file>