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showInkAnnotation="0" codeName="Ta_delovni_zvezek" defaultThemeVersion="124226"/>
  <bookViews>
    <workbookView xWindow="-20" yWindow="410" windowWidth="10890" windowHeight="10890"/>
  </bookViews>
  <sheets>
    <sheet name="Skupna rekapitukacija" sheetId="17" r:id="rId1"/>
    <sheet name="Obrazec" sheetId="21" r:id="rId2"/>
    <sheet name="Splošni stroški" sheetId="5" r:id="rId3"/>
    <sheet name="Vodovod_V3" sheetId="25" r:id="rId4"/>
    <sheet name="Vodovod_V4" sheetId="22" r:id="rId5"/>
    <sheet name="Vodovod_V5" sheetId="28" r:id="rId6"/>
    <sheet name="HP_V3" sheetId="20" r:id="rId7"/>
    <sheet name="HP_V5" sheetId="29" r:id="rId8"/>
  </sheets>
  <definedNames>
    <definedName name="_xlnm._FilterDatabase" localSheetId="5" hidden="1">Vodovod_V5!$A$1:$F$7</definedName>
  </definedNames>
  <calcPr calcId="162913"/>
</workbook>
</file>

<file path=xl/calcChain.xml><?xml version="1.0" encoding="utf-8"?>
<calcChain xmlns="http://schemas.openxmlformats.org/spreadsheetml/2006/main">
  <c r="F10" i="29" l="1"/>
  <c r="F11" i="29"/>
  <c r="F12" i="29"/>
  <c r="F13" i="29"/>
  <c r="A19" i="29"/>
  <c r="F19" i="29"/>
  <c r="A20" i="29"/>
  <c r="F20" i="29"/>
  <c r="A21" i="29"/>
  <c r="F21" i="29"/>
  <c r="A22" i="29"/>
  <c r="F22" i="29"/>
  <c r="A23" i="29"/>
  <c r="F23" i="29"/>
  <c r="A24" i="29"/>
  <c r="F24" i="29"/>
  <c r="A25" i="29"/>
  <c r="F25" i="29"/>
  <c r="A27" i="29"/>
  <c r="A28" i="29"/>
  <c r="F28" i="29"/>
  <c r="A29" i="29"/>
  <c r="F29" i="29"/>
  <c r="A30" i="29"/>
  <c r="F34" i="29"/>
  <c r="F35" i="29"/>
  <c r="F36" i="29"/>
  <c r="F37" i="29"/>
  <c r="F38" i="29"/>
  <c r="F39" i="29"/>
  <c r="A40" i="29"/>
  <c r="F40" i="29"/>
  <c r="F41" i="29"/>
  <c r="F42" i="29"/>
  <c r="F43" i="29"/>
  <c r="A49" i="29"/>
  <c r="F49" i="29"/>
  <c r="A50" i="29"/>
  <c r="F50" i="29"/>
  <c r="A51" i="29"/>
  <c r="A52" i="29"/>
  <c r="A53" i="29"/>
  <c r="F53" i="29"/>
  <c r="A54" i="29"/>
  <c r="A55" i="29"/>
  <c r="F55" i="29"/>
  <c r="A56" i="29"/>
  <c r="F56" i="29"/>
  <c r="A57" i="29"/>
  <c r="A58" i="29"/>
  <c r="F58" i="29"/>
  <c r="A59" i="29"/>
  <c r="A60" i="29"/>
  <c r="A11" i="28"/>
  <c r="F11" i="28"/>
  <c r="A12" i="28"/>
  <c r="F12" i="28"/>
  <c r="A13" i="28"/>
  <c r="F13" i="28"/>
  <c r="A14" i="28"/>
  <c r="F14" i="28"/>
  <c r="A15" i="28"/>
  <c r="F15" i="28"/>
  <c r="A16" i="28"/>
  <c r="A17" i="28"/>
  <c r="A18" i="28"/>
  <c r="F18" i="28"/>
  <c r="A19" i="28"/>
  <c r="F19" i="28"/>
  <c r="A20" i="28"/>
  <c r="F20" i="28"/>
  <c r="A21" i="28"/>
  <c r="F21" i="28"/>
  <c r="A22" i="28"/>
  <c r="A23" i="28"/>
  <c r="F23" i="28"/>
  <c r="A24" i="28"/>
  <c r="F24" i="28"/>
  <c r="A25" i="28"/>
  <c r="F25" i="28"/>
  <c r="A29" i="28"/>
  <c r="F29" i="28"/>
  <c r="A30" i="28"/>
  <c r="F30" i="28"/>
  <c r="A31" i="28"/>
  <c r="F31" i="28"/>
  <c r="A32" i="28"/>
  <c r="F32" i="28"/>
  <c r="A33" i="28"/>
  <c r="F33" i="28"/>
  <c r="A34" i="28"/>
  <c r="F34" i="28"/>
  <c r="A35" i="28"/>
  <c r="F35" i="28"/>
  <c r="A36" i="28"/>
  <c r="F36" i="28"/>
  <c r="A37" i="28"/>
  <c r="F37" i="28"/>
  <c r="A38" i="28"/>
  <c r="F38" i="28"/>
  <c r="A39" i="28"/>
  <c r="F39" i="28"/>
  <c r="A40" i="28"/>
  <c r="F40" i="28"/>
  <c r="A41" i="28"/>
  <c r="F41" i="28"/>
  <c r="A42" i="28"/>
  <c r="F42" i="28"/>
  <c r="A43" i="28"/>
  <c r="F43" i="28"/>
  <c r="A44" i="28"/>
  <c r="F44" i="28"/>
  <c r="A45" i="28"/>
  <c r="F45" i="28"/>
  <c r="A46" i="28"/>
  <c r="F46" i="28"/>
  <c r="A47" i="28"/>
  <c r="F47" i="28"/>
  <c r="A48" i="28"/>
  <c r="F48" i="28"/>
  <c r="A49" i="28"/>
  <c r="F49" i="28"/>
  <c r="A50" i="28"/>
  <c r="A54" i="28"/>
  <c r="F54" i="28"/>
  <c r="A55" i="28"/>
  <c r="F55" i="28"/>
  <c r="A56" i="28"/>
  <c r="F56" i="28"/>
  <c r="A57" i="28"/>
  <c r="F57" i="28"/>
  <c r="A58" i="28"/>
  <c r="A59" i="28"/>
  <c r="A60" i="28"/>
  <c r="F60" i="28"/>
  <c r="A61" i="28"/>
  <c r="F61" i="28"/>
  <c r="A62" i="28"/>
  <c r="A63" i="28"/>
  <c r="A64" i="28"/>
  <c r="F64" i="28"/>
  <c r="A65" i="28"/>
  <c r="A66" i="28"/>
  <c r="F66" i="28"/>
  <c r="A67" i="28"/>
  <c r="F67" i="28"/>
  <c r="A68" i="28"/>
  <c r="F68" i="28"/>
  <c r="A69" i="28"/>
  <c r="A70" i="28"/>
  <c r="A71" i="28"/>
  <c r="F71" i="28"/>
  <c r="A73" i="28"/>
  <c r="F73" i="28"/>
  <c r="A74" i="28"/>
  <c r="F74" i="28"/>
  <c r="A75" i="28"/>
  <c r="F75" i="28"/>
  <c r="A76" i="28"/>
  <c r="F76" i="28"/>
  <c r="A77" i="28"/>
  <c r="F77" i="28"/>
  <c r="A78" i="28"/>
  <c r="F78" i="28"/>
  <c r="A79" i="28"/>
  <c r="F79" i="28"/>
  <c r="A80" i="28"/>
  <c r="A85" i="28"/>
  <c r="F85" i="28"/>
  <c r="A86" i="28"/>
  <c r="F86" i="28"/>
  <c r="A88" i="28"/>
  <c r="A89" i="28"/>
  <c r="A90" i="28"/>
  <c r="F90" i="28"/>
  <c r="A91" i="28"/>
  <c r="F91" i="28"/>
  <c r="A92" i="28"/>
  <c r="F92" i="28"/>
  <c r="A93" i="28"/>
  <c r="F93" i="28"/>
  <c r="A94" i="28"/>
  <c r="F94" i="28"/>
  <c r="A95" i="28"/>
  <c r="F95" i="28"/>
  <c r="A96" i="28"/>
  <c r="A97" i="28"/>
  <c r="A98" i="28"/>
  <c r="F98" i="28"/>
  <c r="A99" i="28"/>
  <c r="A100" i="28"/>
  <c r="A101" i="28"/>
  <c r="F101" i="28"/>
  <c r="A102" i="28"/>
  <c r="A103" i="28"/>
  <c r="A104" i="28"/>
  <c r="A105" i="28"/>
  <c r="F105" i="28"/>
  <c r="A106" i="28"/>
  <c r="A107" i="28"/>
  <c r="F107" i="28"/>
  <c r="A108" i="28"/>
  <c r="A109" i="28"/>
  <c r="F109" i="28"/>
  <c r="A110" i="28"/>
  <c r="F110" i="28"/>
  <c r="A111" i="28"/>
  <c r="F111" i="28"/>
  <c r="A112" i="28"/>
  <c r="F60" i="29" l="1"/>
  <c r="F44" i="29"/>
  <c r="F45" i="29"/>
  <c r="F5" i="29" s="1"/>
  <c r="D39" i="17" s="1"/>
  <c r="F30" i="29"/>
  <c r="F31" i="29" s="1"/>
  <c r="F4" i="29" s="1"/>
  <c r="D38" i="17" s="1"/>
  <c r="F14" i="29"/>
  <c r="F15" i="29"/>
  <c r="F3" i="29" s="1"/>
  <c r="D37" i="17" s="1"/>
  <c r="F112" i="28"/>
  <c r="F113" i="28" s="1"/>
  <c r="F6" i="28" s="1"/>
  <c r="F80" i="28"/>
  <c r="F81" i="28" s="1"/>
  <c r="F5" i="28" s="1"/>
  <c r="F50" i="28"/>
  <c r="F51" i="28" s="1"/>
  <c r="F4" i="28" s="1"/>
  <c r="F26" i="28"/>
  <c r="F3" i="28" s="1"/>
  <c r="D25" i="17" s="1"/>
  <c r="F61" i="29"/>
  <c r="F6" i="29" s="1"/>
  <c r="D40" i="17" s="1"/>
  <c r="E3" i="28"/>
  <c r="E5" i="28" l="1"/>
  <c r="D27" i="17"/>
  <c r="E4" i="28"/>
  <c r="D26" i="17"/>
  <c r="F7" i="29"/>
  <c r="D41" i="17" s="1"/>
  <c r="E6" i="28"/>
  <c r="D28" i="17"/>
  <c r="F7" i="28"/>
  <c r="E7" i="28" l="1"/>
  <c r="D29" i="17"/>
  <c r="A146" i="25" l="1"/>
  <c r="F145" i="25"/>
  <c r="A145" i="25"/>
  <c r="F144" i="25"/>
  <c r="A144" i="25"/>
  <c r="F143" i="25"/>
  <c r="A143" i="25"/>
  <c r="A142" i="25"/>
  <c r="F141" i="25"/>
  <c r="A141" i="25"/>
  <c r="F140" i="25"/>
  <c r="A140" i="25"/>
  <c r="A139" i="25"/>
  <c r="F138" i="25"/>
  <c r="A138" i="25"/>
  <c r="F137" i="25"/>
  <c r="A137" i="25"/>
  <c r="F136" i="25"/>
  <c r="A136" i="25"/>
  <c r="F134" i="25"/>
  <c r="A134" i="25"/>
  <c r="F133" i="25"/>
  <c r="A133" i="25"/>
  <c r="F132" i="25"/>
  <c r="A132" i="25"/>
  <c r="A131" i="25"/>
  <c r="A130" i="25"/>
  <c r="F129" i="25"/>
  <c r="A129" i="25"/>
  <c r="A128" i="25"/>
  <c r="A127" i="25"/>
  <c r="F126" i="25"/>
  <c r="A126" i="25"/>
  <c r="F125" i="25"/>
  <c r="A125" i="25"/>
  <c r="A124" i="25"/>
  <c r="A123" i="25"/>
  <c r="A122" i="25"/>
  <c r="F121" i="25"/>
  <c r="A121" i="25"/>
  <c r="A120" i="25"/>
  <c r="A119" i="25"/>
  <c r="F118" i="25"/>
  <c r="A118" i="25"/>
  <c r="F117" i="25"/>
  <c r="A117" i="25"/>
  <c r="F116" i="25"/>
  <c r="A116" i="25"/>
  <c r="F115" i="25"/>
  <c r="A115" i="25"/>
  <c r="F114" i="25"/>
  <c r="A114" i="25"/>
  <c r="A113" i="25"/>
  <c r="A112" i="25"/>
  <c r="F111" i="25"/>
  <c r="A111" i="25"/>
  <c r="F110" i="25"/>
  <c r="A110" i="25"/>
  <c r="F109" i="25"/>
  <c r="A109" i="25"/>
  <c r="F108" i="25"/>
  <c r="A108" i="25"/>
  <c r="F107" i="25"/>
  <c r="A107" i="25"/>
  <c r="F106" i="25"/>
  <c r="A106" i="25"/>
  <c r="F105" i="25"/>
  <c r="A105" i="25"/>
  <c r="F104" i="25"/>
  <c r="A104" i="25"/>
  <c r="A103" i="25"/>
  <c r="A102" i="25"/>
  <c r="A101" i="25"/>
  <c r="F100" i="25"/>
  <c r="A100" i="25"/>
  <c r="F99" i="25"/>
  <c r="A99" i="25"/>
  <c r="F98" i="25"/>
  <c r="A98" i="25"/>
  <c r="F96" i="25"/>
  <c r="A96" i="25"/>
  <c r="A91" i="25"/>
  <c r="F90" i="25"/>
  <c r="A90" i="25"/>
  <c r="F89" i="25"/>
  <c r="A89" i="25"/>
  <c r="F88" i="25"/>
  <c r="A88" i="25"/>
  <c r="F87" i="25"/>
  <c r="A87" i="25"/>
  <c r="F86" i="25"/>
  <c r="A86" i="25"/>
  <c r="F85" i="25"/>
  <c r="A85" i="25"/>
  <c r="F84" i="25"/>
  <c r="A84" i="25"/>
  <c r="F83" i="25"/>
  <c r="A83" i="25"/>
  <c r="F82" i="25"/>
  <c r="A82" i="25"/>
  <c r="F81" i="25"/>
  <c r="A81" i="25"/>
  <c r="F80" i="25"/>
  <c r="A80" i="25"/>
  <c r="F79" i="25"/>
  <c r="A79" i="25"/>
  <c r="F78" i="25"/>
  <c r="A78" i="25"/>
  <c r="F77" i="25"/>
  <c r="A77" i="25"/>
  <c r="F75" i="25"/>
  <c r="A75" i="25"/>
  <c r="F74" i="25"/>
  <c r="A74" i="25"/>
  <c r="F73" i="25"/>
  <c r="A73" i="25"/>
  <c r="A72" i="25"/>
  <c r="A71" i="25"/>
  <c r="F70" i="25"/>
  <c r="A70" i="25"/>
  <c r="F69" i="25"/>
  <c r="A69" i="25"/>
  <c r="F68" i="25"/>
  <c r="A68" i="25"/>
  <c r="A67" i="25"/>
  <c r="F66" i="25"/>
  <c r="A66" i="25"/>
  <c r="A65" i="25"/>
  <c r="A64" i="25"/>
  <c r="F63" i="25"/>
  <c r="A63" i="25"/>
  <c r="A62" i="25"/>
  <c r="A61" i="25"/>
  <c r="F60" i="25"/>
  <c r="A60" i="25"/>
  <c r="F59" i="25"/>
  <c r="A59" i="25"/>
  <c r="F58" i="25"/>
  <c r="A58" i="25"/>
  <c r="F57" i="25"/>
  <c r="A57" i="25"/>
  <c r="A53" i="25"/>
  <c r="F52" i="25"/>
  <c r="A52" i="25"/>
  <c r="F51" i="25"/>
  <c r="A51" i="25"/>
  <c r="F50" i="25"/>
  <c r="A50" i="25"/>
  <c r="F49" i="25"/>
  <c r="A49" i="25"/>
  <c r="F48" i="25"/>
  <c r="A48" i="25"/>
  <c r="F47" i="25"/>
  <c r="A47" i="25"/>
  <c r="F46" i="25"/>
  <c r="A46" i="25"/>
  <c r="F45" i="25"/>
  <c r="A45" i="25"/>
  <c r="F44" i="25"/>
  <c r="A44" i="25"/>
  <c r="F43" i="25"/>
  <c r="A43" i="25"/>
  <c r="F42" i="25"/>
  <c r="A42" i="25"/>
  <c r="F41" i="25"/>
  <c r="A41" i="25"/>
  <c r="F40" i="25"/>
  <c r="A40" i="25"/>
  <c r="F39" i="25"/>
  <c r="A39" i="25"/>
  <c r="F38" i="25"/>
  <c r="A38" i="25"/>
  <c r="F37" i="25"/>
  <c r="A37" i="25"/>
  <c r="F36" i="25"/>
  <c r="A36" i="25"/>
  <c r="F35" i="25"/>
  <c r="A35" i="25"/>
  <c r="F34" i="25"/>
  <c r="A34" i="25"/>
  <c r="F33" i="25"/>
  <c r="A33" i="25"/>
  <c r="F32" i="25"/>
  <c r="A32" i="25"/>
  <c r="F31" i="25"/>
  <c r="A31" i="25"/>
  <c r="F27" i="25"/>
  <c r="A27" i="25"/>
  <c r="F26" i="25"/>
  <c r="A26" i="25"/>
  <c r="F25" i="25"/>
  <c r="A25" i="25"/>
  <c r="A24" i="25"/>
  <c r="F23" i="25"/>
  <c r="A23" i="25"/>
  <c r="F22" i="25"/>
  <c r="A22" i="25"/>
  <c r="F21" i="25"/>
  <c r="A21" i="25"/>
  <c r="F20" i="25"/>
  <c r="A20" i="25"/>
  <c r="F19" i="25"/>
  <c r="A19" i="25"/>
  <c r="F18" i="25"/>
  <c r="A18" i="25"/>
  <c r="A17" i="25"/>
  <c r="A16" i="25"/>
  <c r="F15" i="25"/>
  <c r="A15" i="25"/>
  <c r="F14" i="25"/>
  <c r="A14" i="25"/>
  <c r="F13" i="25"/>
  <c r="A13" i="25"/>
  <c r="F12" i="25"/>
  <c r="A12" i="25"/>
  <c r="F11" i="25"/>
  <c r="A11" i="25"/>
  <c r="F91" i="25" l="1"/>
  <c r="F92" i="25" s="1"/>
  <c r="F5" i="25" s="1"/>
  <c r="F146" i="25"/>
  <c r="F147" i="25" s="1"/>
  <c r="F6" i="25" s="1"/>
  <c r="F53" i="25"/>
  <c r="F54" i="25" s="1"/>
  <c r="F4" i="25" s="1"/>
  <c r="F28" i="25"/>
  <c r="F3" i="25" s="1"/>
  <c r="D13" i="17" s="1"/>
  <c r="E4" i="25" l="1"/>
  <c r="D14" i="17"/>
  <c r="E5" i="25"/>
  <c r="D15" i="17"/>
  <c r="E6" i="25"/>
  <c r="D16" i="17"/>
  <c r="F7" i="25"/>
  <c r="E3" i="25"/>
  <c r="E7" i="25" l="1"/>
  <c r="D17" i="17"/>
  <c r="A83" i="22" l="1"/>
  <c r="F82" i="22"/>
  <c r="A82" i="22"/>
  <c r="A81" i="22"/>
  <c r="F80" i="22"/>
  <c r="A80" i="22"/>
  <c r="A79" i="22"/>
  <c r="A78" i="22"/>
  <c r="F77" i="22"/>
  <c r="A77" i="22"/>
  <c r="A76" i="22"/>
  <c r="A75" i="22"/>
  <c r="F74" i="22"/>
  <c r="A74" i="22"/>
  <c r="F73" i="22"/>
  <c r="A73" i="22"/>
  <c r="A72" i="22"/>
  <c r="A71" i="22"/>
  <c r="A70" i="22"/>
  <c r="F69" i="22"/>
  <c r="A69" i="22"/>
  <c r="A64" i="22"/>
  <c r="F63" i="22"/>
  <c r="A63" i="22"/>
  <c r="F62" i="22"/>
  <c r="A62" i="22"/>
  <c r="F61" i="22"/>
  <c r="A61" i="22"/>
  <c r="F60" i="22"/>
  <c r="A60" i="22"/>
  <c r="F59" i="22"/>
  <c r="A59" i="22"/>
  <c r="F58" i="22"/>
  <c r="A58" i="22"/>
  <c r="F57" i="22"/>
  <c r="A57" i="22"/>
  <c r="F56" i="22"/>
  <c r="A56" i="22"/>
  <c r="A55" i="22"/>
  <c r="F54" i="22"/>
  <c r="A54" i="22"/>
  <c r="A53" i="22"/>
  <c r="A52" i="22"/>
  <c r="F51" i="22"/>
  <c r="A51" i="22"/>
  <c r="A50" i="22"/>
  <c r="A49" i="22"/>
  <c r="F48" i="22"/>
  <c r="A48" i="22"/>
  <c r="F47" i="22"/>
  <c r="A47" i="22"/>
  <c r="F46" i="22"/>
  <c r="A46" i="22"/>
  <c r="A42" i="22"/>
  <c r="F41" i="22"/>
  <c r="A41" i="22"/>
  <c r="F40" i="22"/>
  <c r="A40" i="22"/>
  <c r="F39" i="22"/>
  <c r="A39" i="22"/>
  <c r="F38" i="22"/>
  <c r="A38" i="22"/>
  <c r="F37" i="22"/>
  <c r="A37" i="22"/>
  <c r="F36" i="22"/>
  <c r="A36" i="22"/>
  <c r="F35" i="22"/>
  <c r="A35" i="22"/>
  <c r="F34" i="22"/>
  <c r="A34" i="22"/>
  <c r="F33" i="22"/>
  <c r="A33" i="22"/>
  <c r="F32" i="22"/>
  <c r="A32" i="22"/>
  <c r="F31" i="22"/>
  <c r="A31" i="22"/>
  <c r="F30" i="22"/>
  <c r="A30" i="22"/>
  <c r="F29" i="22"/>
  <c r="A29" i="22"/>
  <c r="F28" i="22"/>
  <c r="A28" i="22"/>
  <c r="F27" i="22"/>
  <c r="A27" i="22"/>
  <c r="F26" i="22"/>
  <c r="A26" i="22"/>
  <c r="F25" i="22"/>
  <c r="A25" i="22"/>
  <c r="F24" i="22"/>
  <c r="A24" i="22"/>
  <c r="F23" i="22"/>
  <c r="A23" i="22"/>
  <c r="F22" i="22"/>
  <c r="A22" i="22"/>
  <c r="F21" i="22"/>
  <c r="A21" i="22"/>
  <c r="F20" i="22"/>
  <c r="A20" i="22"/>
  <c r="F16" i="22"/>
  <c r="A16" i="22"/>
  <c r="F15" i="22"/>
  <c r="A15" i="22"/>
  <c r="F14" i="22"/>
  <c r="A14" i="22"/>
  <c r="F13" i="22"/>
  <c r="A13" i="22"/>
  <c r="F12" i="22"/>
  <c r="A12" i="22"/>
  <c r="F11" i="22"/>
  <c r="A11" i="22"/>
  <c r="F83" i="22" l="1"/>
  <c r="F84" i="22" s="1"/>
  <c r="F6" i="22" s="1"/>
  <c r="F17" i="22"/>
  <c r="F3" i="22" s="1"/>
  <c r="F64" i="22"/>
  <c r="F65" i="22" s="1"/>
  <c r="F5" i="22" s="1"/>
  <c r="F42" i="22"/>
  <c r="F43" i="22" s="1"/>
  <c r="F4" i="22" s="1"/>
  <c r="D22" i="17" l="1"/>
  <c r="E6" i="22"/>
  <c r="D21" i="17"/>
  <c r="E5" i="22"/>
  <c r="D20" i="17"/>
  <c r="E4" i="22"/>
  <c r="D19" i="17"/>
  <c r="E3" i="22"/>
  <c r="F7" i="22"/>
  <c r="D23" i="17" l="1"/>
  <c r="E7" i="22"/>
  <c r="F26" i="20"/>
  <c r="A22" i="20" l="1"/>
  <c r="A23" i="20"/>
  <c r="A24" i="20"/>
  <c r="A25" i="20"/>
  <c r="A28" i="20"/>
  <c r="A26" i="20"/>
  <c r="A30" i="20"/>
  <c r="A29" i="20"/>
  <c r="A31" i="20"/>
  <c r="A32" i="20"/>
  <c r="A21" i="20"/>
  <c r="A20" i="20"/>
  <c r="A4" i="5" l="1"/>
  <c r="A5" i="5"/>
  <c r="A6" i="5"/>
  <c r="A7" i="5"/>
  <c r="A8" i="5"/>
  <c r="A9" i="5"/>
  <c r="A10" i="5"/>
  <c r="A11" i="5"/>
  <c r="A12" i="5"/>
  <c r="A13" i="5"/>
  <c r="A14" i="5"/>
  <c r="A15" i="5"/>
  <c r="A16" i="5"/>
  <c r="A17" i="5"/>
  <c r="A18" i="5"/>
  <c r="A19" i="5"/>
  <c r="A20" i="5"/>
  <c r="A21" i="5"/>
  <c r="A22" i="5"/>
  <c r="A23" i="5"/>
  <c r="A24" i="5"/>
  <c r="A25" i="5"/>
  <c r="A26" i="5"/>
  <c r="A27" i="5"/>
  <c r="A30" i="5"/>
  <c r="A31" i="5"/>
  <c r="A32" i="5"/>
  <c r="A3" i="5"/>
  <c r="F27" i="5"/>
  <c r="F19" i="5"/>
  <c r="A52" i="20" l="1"/>
  <c r="A53" i="20"/>
  <c r="A54" i="20"/>
  <c r="A55" i="20"/>
  <c r="A56" i="20"/>
  <c r="A57" i="20"/>
  <c r="A58" i="20"/>
  <c r="A59" i="20"/>
  <c r="A60" i="20"/>
  <c r="A61" i="20"/>
  <c r="A62" i="20"/>
  <c r="A51" i="20"/>
  <c r="F17" i="5" l="1"/>
  <c r="F20" i="20" l="1"/>
  <c r="F39" i="20" l="1"/>
  <c r="F60" i="20" l="1"/>
  <c r="F58" i="20"/>
  <c r="F57" i="20"/>
  <c r="F55" i="20"/>
  <c r="F52" i="20"/>
  <c r="F51" i="20"/>
  <c r="F45" i="20"/>
  <c r="F44" i="20"/>
  <c r="F43" i="20"/>
  <c r="F42" i="20"/>
  <c r="F41" i="20"/>
  <c r="F40" i="20"/>
  <c r="F38" i="20"/>
  <c r="F37" i="20"/>
  <c r="F32" i="20"/>
  <c r="F31" i="20"/>
  <c r="F29" i="20"/>
  <c r="F25" i="20"/>
  <c r="F24" i="20"/>
  <c r="F23" i="20"/>
  <c r="F22" i="20"/>
  <c r="F21" i="20"/>
  <c r="F14" i="20"/>
  <c r="F13" i="20"/>
  <c r="F12" i="20"/>
  <c r="F11" i="20"/>
  <c r="F10" i="20"/>
  <c r="F46" i="20" l="1"/>
  <c r="F47" i="20" s="1"/>
  <c r="F5" i="20" s="1"/>
  <c r="D33" i="17" s="1"/>
  <c r="F33" i="20"/>
  <c r="F34" i="20" s="1"/>
  <c r="F62" i="20"/>
  <c r="F63" i="20" s="1"/>
  <c r="F15" i="20"/>
  <c r="F16" i="20" s="1"/>
  <c r="F3" i="20" s="1"/>
  <c r="D31" i="17" s="1"/>
  <c r="F6" i="20" l="1"/>
  <c r="D34" i="17" s="1"/>
  <c r="F4" i="20"/>
  <c r="D32" i="17" s="1"/>
  <c r="F7" i="20" l="1"/>
  <c r="D35" i="17" s="1"/>
  <c r="F23" i="5" l="1"/>
  <c r="F22" i="5"/>
  <c r="F15" i="5"/>
  <c r="F14" i="5"/>
  <c r="F6" i="5" l="1"/>
  <c r="F31" i="5" l="1"/>
  <c r="F26" i="5"/>
  <c r="F24" i="5"/>
  <c r="F25" i="5"/>
  <c r="F32" i="5"/>
  <c r="F18" i="5" l="1"/>
  <c r="F16" i="5"/>
  <c r="F9" i="5" l="1"/>
  <c r="F10" i="5"/>
  <c r="F8" i="5"/>
  <c r="F11" i="5"/>
  <c r="F7" i="5" l="1"/>
  <c r="F5" i="5"/>
  <c r="F4" i="5"/>
  <c r="F3" i="5"/>
  <c r="F33" i="5" l="1"/>
  <c r="D11" i="17" s="1"/>
  <c r="D3" i="17" s="1"/>
  <c r="D4" i="17" l="1"/>
  <c r="D6" i="17" s="1"/>
</calcChain>
</file>

<file path=xl/sharedStrings.xml><?xml version="1.0" encoding="utf-8"?>
<sst xmlns="http://schemas.openxmlformats.org/spreadsheetml/2006/main" count="836" uniqueCount="263">
  <si>
    <t>Postavitev gradbenih profilov na vzpostavljeno os trase cevovoda ter določitev nivoja za merjenje globine izkopa in polaganje cevovoda. Obračun za 1 kos.</t>
  </si>
  <si>
    <t>Ročno planiranje dna jarka s točnostjo +/- 3 cm v projektiranem padcu. Obračun za 1 m2.</t>
  </si>
  <si>
    <t>ur</t>
  </si>
  <si>
    <t>ZEMELJSKA DELA</t>
  </si>
  <si>
    <t>MONTAŽNA DELA</t>
  </si>
  <si>
    <t>m3</t>
  </si>
  <si>
    <t>m1</t>
  </si>
  <si>
    <t>kos</t>
  </si>
  <si>
    <t>Dodatna in nepredvidena dela. Obračun stroškov po dejanski porabi časa in materiala, po vpisu v gradbeni dnevnik. Ocena stroškov 10% od vrednosti materiala</t>
  </si>
  <si>
    <t>Zavarovanje nastavkov za zasune, odzračevalne garniture in hidrante z betonskimi montažnimi podložkami, ter namestitev cestnih kap na končno niveleto terena ali cestišča. Obračun za 1 kos.</t>
  </si>
  <si>
    <t>Zakoličenje osi cevovoda z zavarovanjem osi, oznako horizontalnih in vertikalnih lomov, oznako vozlišč, odcepov in zakoličba mesta prevezave na obstoječi cevovod. Obračun za 1 m1.</t>
  </si>
  <si>
    <t>m2</t>
  </si>
  <si>
    <t xml:space="preserve">Nakladanje, razkladanje in prevoz vodovodnega materiala in orodja po gradbišču od deponije do mesta  vgradnje.  </t>
  </si>
  <si>
    <t>Transportni stroški dobave materiala.</t>
  </si>
  <si>
    <t>Dezinfekcija cevovoda pred izvedbo prevezav in vključitvijo v obratovanje. Postavka vključuje izpiranje cevovoda in pridobitev atesta ustreznosti kvalitete vode. Obračun za 1 m1.</t>
  </si>
  <si>
    <t>Ostala dodatna in nepredvidena dela. Obračun stroškov po dejanskih stroških porabe časa in materiala po vpisu v gradbeni dnevnik. 
Ocena stroškov 10% vrednosti zemeljskih del.</t>
  </si>
  <si>
    <t>Nabava, dobava in postavitev obvestilne table na gradbišču (napisi s podatki o naročniku, izvajalcu, odg. vodji projekta, odgov. projektantu, nadzorniku…), odstranitev table po zaključku del je vključena v ceno</t>
  </si>
  <si>
    <t>kom</t>
  </si>
  <si>
    <t>PRIPRAVLJALNA DELA</t>
  </si>
  <si>
    <t>I. PRIPRAVLJALNA DELA</t>
  </si>
  <si>
    <t>Črpanje vode iz gradbene jame v času gradnje. Obračun za 1 uro.</t>
  </si>
  <si>
    <t>ŠIFRA</t>
  </si>
  <si>
    <t>OPIS POSTAVKE</t>
  </si>
  <si>
    <t>ENOTA MERE</t>
  </si>
  <si>
    <t>KOLIČINA</t>
  </si>
  <si>
    <t>CENA NA ENOTO</t>
  </si>
  <si>
    <t>VREDNOST</t>
  </si>
  <si>
    <t>I.</t>
  </si>
  <si>
    <t>II.</t>
  </si>
  <si>
    <t>III.</t>
  </si>
  <si>
    <t>SKUPAJ PRIPRAVLJALNA DELA</t>
  </si>
  <si>
    <t>SKUPAJ ZEMELJSKA DELA</t>
  </si>
  <si>
    <t>SKUPAJ MONTAŽNA DELA</t>
  </si>
  <si>
    <t>III. MONTAŽNA DELA</t>
  </si>
  <si>
    <t>IV.VODOVODNI MATERIAL</t>
  </si>
  <si>
    <t>SKUPAJ VODOVODNI MATERIAL</t>
  </si>
  <si>
    <t>VODOVODNI MATERIAL</t>
  </si>
  <si>
    <t>IV.</t>
  </si>
  <si>
    <t>II. GRADBENA DELA</t>
  </si>
  <si>
    <t>GRADBENA DELA</t>
  </si>
  <si>
    <t>m</t>
  </si>
  <si>
    <t>Prečno zavarovanje obstoječih komunalnih vodov v času gradnje pri polaganju vodovoda pod obst. komunalnimi vodi. Polaganje zaščitnih cevi, podpiranje z lesenimi gredami, podbetoniranjem in obbetoniranje obstoječih komunalnih vodov, … , po navodilih upravljalca</t>
  </si>
  <si>
    <t>Nabava, dobava in vgradnja dodatne PEh (npr. MAPITEL,..) d110-160 zaščitne cevi za zaščito obstoječih komunalnih vodov na mestu križanj z vodovodom.Vključno z nabavo tesnil in izvedbo zaključka zaščitne cevi. Ves material v ceni na m'.
Izvedba po navodilih in pod nadzorom upravljalca.
Obračun po dejanskih stroških!</t>
  </si>
  <si>
    <t>Črpanje vode iz gradbene jame v času gradnje. 
Do 5 l/s. Obračun po dejanskih stroških.</t>
  </si>
  <si>
    <t>Stroški vzdrževanja prekopanih površin v času gradnje vodovoda (polivanje - protiprašna zaščita, dosip - udarne jame, planiranje. Vključno z dobavo materiala in delom.</t>
  </si>
  <si>
    <t>Nepredvidena dela (% preddel).</t>
  </si>
  <si>
    <t>GRADBENA IN OBRTNIŠKA DELA</t>
  </si>
  <si>
    <t>Prenos in vgradnja betonskih podstavkov (C30/37) cestnih kap na utrjeno površino.</t>
  </si>
  <si>
    <t>DRUGA DELA</t>
  </si>
  <si>
    <t xml:space="preserve">Čiščenje terena po končani gradnji ter ureditev okolice. </t>
  </si>
  <si>
    <t xml:space="preserve">Čiščenje vodomernega mesta po koncu gradnje. </t>
  </si>
  <si>
    <t>Nepredvidena zemeljska dela (% zemeljskih del).</t>
  </si>
  <si>
    <t>Tlačni preizkus položenih hišnih vodovodnih priključkov po standardu SIST EN 805 z dopolnitvami VO-KA in z vsemi dodatnimi potrebnimi deli. (glej tehnično poročilo)</t>
  </si>
  <si>
    <t>Izpiranje in dezinfekcija položenih hišnih vodovodnih in skupnih priključnih cevi z vsemi dodatnimi potrebnimi deli. (glej tehnično poročilo)</t>
  </si>
  <si>
    <t>Nepredviden vodovodni material (% materiala).</t>
  </si>
  <si>
    <t>SPLOŠNI STROŠKI</t>
  </si>
  <si>
    <t xml:space="preserve"> - kanalizacija</t>
  </si>
  <si>
    <t xml:space="preserve">Geološko geomehanski nadzor na gradbišču v času izvedbe </t>
  </si>
  <si>
    <t>SKUPAJ SPLOŠNI STROŠKI</t>
  </si>
  <si>
    <t>kpl</t>
  </si>
  <si>
    <t>Priprava in montaža označevalnih tablic armatur in hidrantov na stebre ali obstoječe objekte)</t>
  </si>
  <si>
    <t>Izvedba meritev pretokov vode na vgrajenih hidrantih s pridobitvijo ustreznega potrdila (po Pravilniku o preizkušanju hidrantnih omrežjih z dopolnitvami upravljalca vodovoda).</t>
  </si>
  <si>
    <t>Jekleni pocinkani stebriček Ø40-63 mm dolžine 2,5-3,0 m, s plastično kapo in pritrdilnim sidrom za stebriček in drobnim ključavničarskim materialom.</t>
  </si>
  <si>
    <t>Nepredvidena montažna dela (% motažnih del del)</t>
  </si>
  <si>
    <t>Izdelava načrta zapore ceste. Zavarovanje gradbišča s predpisano prometno signalizacijo kot so letve, opozorilne vrvice, znaki, svetlobna telesa…Po končanih delih se signalizacija odstrani. (obračun po dejanskih stroških - polovica stroškov obračunana pri kanalizaciji)</t>
  </si>
  <si>
    <t>Projektantski nadzor..</t>
  </si>
  <si>
    <t>Stroški posnetka obstoječega stanja…</t>
  </si>
  <si>
    <t>Prekinitev oskrbe na obstoječem vodovodu z obvestilom porabnikom. Ocena stroškov.</t>
  </si>
  <si>
    <t xml:space="preserve">Kompletna izdelava vodotesnih prebojev sten kleti objektov (notranje, zunanje) in tlakov v kletnih prostorih do vodomernega mesta z vzpostavitvijo v prvotno stanje. </t>
  </si>
  <si>
    <t>Kompletna izdelava vodotesnega preboja stene zunanjega vodomernega jaška.</t>
  </si>
  <si>
    <t>Nakladanje in odvoz odvečnega izkopanega materiala na trajno deponijo vključno s stroški deponije.</t>
  </si>
  <si>
    <t>Izdelava varnostnega načrta za zagotavljanje varnosti in zdravja pri delu na gradbišču skladno s predpisi, ki obravnavajo to področje (Ur.l. št. 83/05, 43/11-ZVZD-1) in drugi ukrepi za VZD, ki sledijo iz ZVZD-1</t>
  </si>
  <si>
    <t>Nabava in dobava 2x sejanega peska fr. 0-16 mm in izdelava nasipa za izravnavo dna jarka debeline 10 cm , s planiranjem in utrjevanjem do 95 % trdnosti po standardnem Proktorjevem postopku.
Obračun za 1 m3.</t>
  </si>
  <si>
    <t>Izdelava proviziranih dostopov do 
objektov preko izkopanih jarkov, iz plohov deb. 5 cm, z ograjo - prenosljivi, na gradbišču se po potrebi večkrat uporabijo. Obračun za 1 kos.</t>
  </si>
  <si>
    <t>Odvoz odvečnega izkopanega materiala iz začasne na trajno gradbeno deponijo do 10 km z nakladanjem na kamion, razkladanjem, razgrinjanjem, planiranjem in utrjevanjem v slojih po 50 cm, vključno stroški deponije.</t>
  </si>
  <si>
    <t>NL fazonski kosi, prirobnični spoj, tlačna stopnja PN 10-16</t>
  </si>
  <si>
    <t>NL spojni kosi, tlačna stopnja PN 10-16</t>
  </si>
  <si>
    <t>NL vodovodne armature, tlačna stopnja PN 10-16</t>
  </si>
  <si>
    <t>Demontaža obstoječega cevovoda, kjer posega v izkopani jarek, vključno s fazonskimi kosi, armaturami, vgradnimi garniturami, cestnimi kapami, vključno z odvozom in stroški deponije</t>
  </si>
  <si>
    <t>Dodatna in nepredvidena dela. Obračun stroškov po dejanski porabi časa in materiala, po vpisu v gradbeni dnevnik. Ocena stroškov 10% od vrednosti montažnih del.</t>
  </si>
  <si>
    <t>priprava 100%</t>
  </si>
  <si>
    <t>vzpostavitev 100%</t>
  </si>
  <si>
    <t>Prenos, spuščanje in polaganje NL elementov teže do 25 kg v jarek ter poravnanje v vertikalni in horizontalni smeri. Obračun za 1 kos.</t>
  </si>
  <si>
    <t>Tlačne polietilenske vodovodne cevi</t>
  </si>
  <si>
    <t>Nabava in dobava navrtnih zasunov z vsemi potrebnimi tesnili (armatura po DIN 28610 T1, K9) in vijaki V ceno je všteta cestna kapa in betonska podloška ter teleskopska vgradna garnitura</t>
  </si>
  <si>
    <t>SKUPNA REKAPITULACIJA</t>
  </si>
  <si>
    <t>22% DDV</t>
  </si>
  <si>
    <t>CENA (EUR)</t>
  </si>
  <si>
    <t>Nabava, transport fitingov in vodovodne armature za merilna mesta: spojke za PE cevi, kolena, redukcijski kosi, vložek nepovratnega ventila,holandci, tesnila, pipe,…., material se nabavi za vsako mesto posebej glede na načrt priključka in v dogovoru z upravljalcem. Skupno 15 priključkov. Predvidoma (kroglična pipa R1 - 3/4'', kroglična pipa R1-3/4'' z izpustom, 2× zmanjševalni kos, 2× holandec, spojka za PE cevi, 2x tesnilo za prehod cevi v zaščitno cev). Nabava fitingov in vodovodnih armatur odvisna od dimenzij priključnih cevi in vodomerov.</t>
  </si>
  <si>
    <t>Izpraznitev obstoječega cevovoda in odrez cevi.</t>
  </si>
  <si>
    <t>Varovanje in zaščita obst. objektov v času gradnje, ter sanacija morebitnih poškodb na obstoječih objektih v času gradnje. (ocena)</t>
  </si>
  <si>
    <t>Vzpostavitev dvorišč v  prvotno stanje in po potrebi nabava poškodovanih plošč, tlakovcev,.. – vključno s pripravo tamponskega sloja in uvaljanjem planuma (upoštevati vse potrebne stroške)</t>
  </si>
  <si>
    <t>Montaža betonskih plošč pod vodomerom</t>
  </si>
  <si>
    <t xml:space="preserve">Konzola za vodomer </t>
  </si>
  <si>
    <t>Betonska plošča za vodomer 40x40</t>
  </si>
  <si>
    <t>Stroški izdelave načrta o ravnanju z odpadki, ki nastanejo pri gradbenih delih, s končnim poročilom in zahtevano dokumentacijo v skladu z uredbo oz. predpisi za tovrstno področje.</t>
  </si>
  <si>
    <t>II. ZEMELJSKA DELA</t>
  </si>
  <si>
    <t>Montaža NL fazonskih kosov na prirobnico ter dokončna obdelava in zaščita spojev pred korozijo. Obračun za 1 kos.</t>
  </si>
  <si>
    <t>Vzdrževanje vseh prekopanih javnih površin (ceste, poti) v času rušitve zgornjega ustroja (asfalt, makadam) do vzpostavitve v prvotno stanje z upoštevanjem stroškov dela in materiala . Obračun za m1.</t>
  </si>
  <si>
    <t>Izkop terena III.-IV.ktg. (ročno:strojno, 20:80) za potrebe postavitve hidranta. Obsip hidranta s primernim gramoznim materialom fr. 0-16 mm (cca 2 m3/ kos). Obračun za 1 kos.</t>
  </si>
  <si>
    <t>Montaža hidranta s talno kapo in montažno podložno ploščo, DN 80. Obračun za 1 kos.</t>
  </si>
  <si>
    <t>Označevalne tablice za označevanje vodovodnih armatur (po DIN 4067 in SIST 1005:1996). Z ALU nosilno ploščo in drobnim pritrdilnim materialom, vijaki, sidra,..)</t>
  </si>
  <si>
    <t>SKUPAJ HIŠNI PRIKLJUČKI</t>
  </si>
  <si>
    <t>Gradnja javnega vodovoda</t>
  </si>
  <si>
    <t>GRADNJA JAVNEGA VODOVODA</t>
  </si>
  <si>
    <t>Križanje projektiranega vodovoda z ostalimi komunalnimi vodi. Vmesni prostor se zapolni s peščenim materialom na dolžini 2 m. Izkop na mestu križanja se izvaja ročno pod nadzorom upravljalca komunalnega voda. Obračun za 1 križanje.</t>
  </si>
  <si>
    <t xml:space="preserve"> - javna razsvetljava</t>
  </si>
  <si>
    <t xml:space="preserve"> - plinovod</t>
  </si>
  <si>
    <t>Montaža univerzalnih spojnih kosov. Obračun za 1 kos.</t>
  </si>
  <si>
    <t>Zavarovanje gradbišča z gradbiščno ograjo. Večkratna uporaba iste ograje.</t>
  </si>
  <si>
    <t>Montaža zračnika s talno kapo in montažno podložno ploščo, DN 50. Obračun za 1 kos.</t>
  </si>
  <si>
    <t>Montaža zapornega ventila z vgradno garnituro, talno kapo in montažno podložno ploščo, na prirobnico. Obračun za 1 kos.</t>
  </si>
  <si>
    <t>cevi</t>
  </si>
  <si>
    <t>MMA kos, DN100/50</t>
  </si>
  <si>
    <t>NL fazonski kosi, obojčni spoj, tlačna stopnja PN 10-16</t>
  </si>
  <si>
    <t>Nabava, dobava in izdelava obsipa do 30 cm nad temenom cevi. Na pešč. post. se izvede 3-5 cm deb. ležišče cevi. Obsip cevi se izvaja v slojih po 15 cm iz 2x sejanega peska fr. 0-16 mm, istočasno na obeh straneh cevi z utrjevanjem po standard. Proktor. postopku. Obračun za 1 m3.</t>
  </si>
  <si>
    <t>Nabava, dobava in vgradnja dodatne PEh (npr. MAPITEL,..) d110-160 zaščitne cevi za zaščito obstoječih komunalnih vodov na mestu križanj z vodovodom.Vključno z nabavo tesnil in izvedbo zaključka zaščitne cevi. Ves material v ceni na m'. Izvedba po navodilih in pod nadzorom upravljalca. Obračun po dejanskih stroških!</t>
  </si>
  <si>
    <r>
      <t>m</t>
    </r>
    <r>
      <rPr>
        <vertAlign val="superscript"/>
        <sz val="10"/>
        <rFont val="Arial CE"/>
        <charset val="238"/>
      </rPr>
      <t>2</t>
    </r>
  </si>
  <si>
    <t>SKUPAJ VODOVOD</t>
  </si>
  <si>
    <t>Montaža cevi PE d32, PN 10 za hišne priključke v zaščitno cev PE d63, PN 8, vključno s povezavo na ločno spojko pri zasunu in armaturo v merilnem mestu. Obračun za m1.</t>
  </si>
  <si>
    <t>Nadzor predstavnikov komunalnih organizacij pri križanju njihovih vodov z novo predvidenim vodovodom. (vodovod, kanalizacija, TK vod, elektrovod, javna razsvetljava, plinovod) (obračun po dejanskih stroških - polovica stroškov obračunana pri kanalizaciji).</t>
  </si>
  <si>
    <t>Obbetoniranje odcepov, hidrantov, odzračevalnih garnitur, lokov, s porabo betona do 0.15-0.40 m3/kos. Obračun za 1 obbetoniranje.</t>
  </si>
  <si>
    <t>Tlačni preizkus cevovoda- priprava na preizkus po EN 805:2000 skladno z zahtevami JP VO-KA, možna izvedba v več fazah, po odsekih.</t>
  </si>
  <si>
    <t>Prevezava novozgrajenega cevovoda NL DN 100 na obstoječe vodovodno omrežje z obdelavo prereza.</t>
  </si>
  <si>
    <t>Nabava, dobava, polaganje opozorilnega signalnega traku (moder) za označevanje cevi z napisom "POZOR VODOVOD"  nad novo položenim cevovodom na globini cca 70 cm in nad obstoječimi kom. vodi na območju križanj, vzporednega poteka (na globini cca. 50 cm). Po navodilih upravljalcev.</t>
  </si>
  <si>
    <t>PE100 d32 PN12,5</t>
  </si>
  <si>
    <t>PE100 d63, PN8</t>
  </si>
  <si>
    <t>NL DN100-PE d32</t>
  </si>
  <si>
    <t>Montaža navrtnih zasunov za NL DN100 z montažo vgradbene garniture in cestne kape, vključno s prehodno ločno spojko za PE cev d32.</t>
  </si>
  <si>
    <t>Montaža zaščitne cevi PEd63, PN 8 za hišne priključke. Obračun za m1.</t>
  </si>
  <si>
    <t xml:space="preserve">Demontaža in ponovna montaža novih vodomerov, fitingov, itd. v obstoječih vodomernih mestih skladno z navodili upravljavca, vključno z nakladanjem in odvozom na trajno deponijo do 10 km ter stroški deponije. </t>
  </si>
  <si>
    <t>Montaža novih nosilcev vodomera v vodomernih mestih</t>
  </si>
  <si>
    <t>Prenos spuščanje in polaganje vodovodnih cevi v pripravljen jarek, ter poravnanje v vertikalni in horizontalni smeri.</t>
  </si>
  <si>
    <t>REKAPITULACIJA VODOVOD</t>
  </si>
  <si>
    <t>REKAPITULACIJA HIŠNI PRIKLJUČKI</t>
  </si>
  <si>
    <t>NL DN 100 INT.L=6 m</t>
  </si>
  <si>
    <t>NL DN 150 INT.L=6 m</t>
  </si>
  <si>
    <t xml:space="preserve"> - elektronske komunikacije</t>
  </si>
  <si>
    <t xml:space="preserve"> - telekomunikacije</t>
  </si>
  <si>
    <t>Porušitev in odstranitev asfaltne plasti v debelini do 10 cm vključno z nakladanjem na prevozno sredstvo, odvozom na stalno gradbeno deponijo in plačilom deponijske takse. Obračun za 1 m2.</t>
  </si>
  <si>
    <t>Izdelava nevezane nosilne plasti asfaltnega vozišča iz enakomerno zrnatega drobljenca gr. 0/32 mm, deb. 30 cm, z utrjevanjem. Obračun za 1 m3.</t>
  </si>
  <si>
    <t>Porušitev in odstranitev asfaltne plasti v debeline 11 do 15 cm vključno z nakladanjem na prevozno sredstvo, odvozom na stalno gradbeno deponijo in plačilom deponijske takse. Obračun za 1 m2.</t>
  </si>
  <si>
    <t>Porušitev in odstranitev robnika iz cementnega betona vključno z nakladanjem na kamion, odvozom na stalno gradbeno deponijo in plačilom deponijske takse. Obračun za 1 m1.</t>
  </si>
  <si>
    <t>Strojni izkop jarka globine do 0,30 m, v obstoječem tamponu in naklonom 70° z nakladanjem na kamion. Odvozom in odlaganjem izkopanega materiala na začasno deponijo do 10km. Obračun za 1 m3.</t>
  </si>
  <si>
    <t>Strojni izkop jarka globine od 0,30 do 2,10 m, v terenu III-IV kategorije in naklonom 70° z nakladanjem na kamion. Odvozom in odlaganjem izkopanega materiala na začasno deponijo do 10km. Brežine so po potrebi zavarovane z opažem.</t>
  </si>
  <si>
    <t>Delno ročni izkop jarka globine do 2,10 m, v terenu III-IV kategorije in naklonom 70°, z nakladanjem na kamion, odvozom in odlaganjem izkopanega materiala na začasno deponijo do 10 km. Brežine so po potrebi zavarovane z opažem.</t>
  </si>
  <si>
    <t xml:space="preserve">Strojno prebiranje nekoherentnega materiala od izkopa na začasni deponiji za zasip izkopanega jarka (40:60). </t>
  </si>
  <si>
    <t>Nakladanje, prevoz iz začasne grabiščne deponije ter zasipavanje vodovodnega jarka z ustreznim materialom z začasne deponije do nivoja tampona s komprimiranjem zemljine v slojih po 20 cm do 95% trdnosti po standardnem Proktorjevem postopku - upoštevano 40% obstoječega zasipnega materiala, 60% novega zasipnega materiala.</t>
  </si>
  <si>
    <t>Nabava in dobava kamnitega drobljenca GW/GP 0/100 in  zasip jarka do nivoja tampona, s komprimiranjem v slojih deb. 20 cm - upoštevano 60%  novega zasipnega materiala</t>
  </si>
  <si>
    <t xml:space="preserve">Izdelava nosilne plasti bituminizirane zmesi AC 32 base B 50/70 A3 v debelini 11 cm. V ceni je zajeta nabava, dobava in vgradnja materiala. V ceni je zajeta izdelava v projektiranih padcih, s predpripravo ustrezne površine in naklonov ter vsa dodatna, pomožna, zaščitna in zaključna dela. </t>
  </si>
  <si>
    <t>Montaža vodovodnih cevi na predhodno pripravljeno peščeno posteljico po navodilih projektanta in proizvajalca. Obračun za 1 m1.</t>
  </si>
  <si>
    <t>N kos, DN 80</t>
  </si>
  <si>
    <t>MMA kos, DN150/80</t>
  </si>
  <si>
    <t>E kos, DN 100</t>
  </si>
  <si>
    <t>E kos, DN 150</t>
  </si>
  <si>
    <t>Univerzalna EU spojka, UNI 100</t>
  </si>
  <si>
    <t>Univerzalna EU spojka, UNI 80</t>
  </si>
  <si>
    <t>Zasun, z vgradno garnituro, talno kapo in montažno podložno ploščo,  DN 80.</t>
  </si>
  <si>
    <t>Zasun, z vgradno garnituro, cestno kapo in montažno podložno ploščo,  DN 100.</t>
  </si>
  <si>
    <t>Zasun, z vgradno garnituro, talno kapo in montažno podložno ploščo,  DN 150.</t>
  </si>
  <si>
    <t>Hidrant podzemna izvedba s cestno kapo in betonsko podložko,DN 80, hvgr= 1,5 m.</t>
  </si>
  <si>
    <t>Hidrant - blatnik podzemna izvedba s cestno kapo in betonsko podložko,DN 80, hvgr= 2 m.</t>
  </si>
  <si>
    <t>Prevezava novozgrajenega cevovoda NL DN 150 na obstoječe vodovodno omrežje z obdelavo prereza.</t>
  </si>
  <si>
    <t>Vsi fazonski kosi so v izvedbi z Vi spojem. Prav tako so z Vi spojem vse cevi dva spoja od fazonskih kosov. V ceni fazonskih kosov so upoštevana vsa potrebna tesnila in vijačni material iz nerjavečega jekla.</t>
  </si>
  <si>
    <t>Prečno zavarovanje obstoječih komunalnih vodov v času gradnje pri polaganju cevi pod obst. komunalnimi vodi. Polaganje zaščitnih cevi, podpiranje z lesenimi gredami, podbetoniranjem in obbetoniranje obstoječih komunalnih vodov, … , po navodilih upravljalca</t>
  </si>
  <si>
    <r>
      <rPr>
        <b/>
        <sz val="10"/>
        <rFont val="Arial CE"/>
        <charset val="238"/>
      </rPr>
      <t xml:space="preserve">Utrjen teren - pločnik. </t>
    </r>
    <r>
      <rPr>
        <sz val="10"/>
        <rFont val="Arial CE"/>
        <charset val="238"/>
      </rPr>
      <t xml:space="preserve">(60-70°) strojno - ročni izkop jarka med ovirami globine do 2,0 m. Širina dna izkopa 50 cm. Pripravo jarka za polaganje cevi, nabavo, dobavo in vgradnjo novega gramoznega materiala za izdelavo posteljice in obsipa cevi, ter zasip jarka z izkopanim materialom in nakladanjem in odvozom na trajno deponijo odvečnega materiala (z plačilom takse). Prečno zavarovanje obstoječih komunalnih vodov v času gradnje pri polaganju vodovoda pod obst. komunalnimi vodi. Nabava, dobava, polaganje zaščitnih cevi, vključno z nabavo tesnil in izvedbo zaključka zaščitne cevi. Podpiranje z lesenimi gredami, podbetoniranjem in obbetoniranje obstoječih komunalnih vodov. Izvedba po navodilih in pod nadzorom upravljalca. Obračun po dejanskih stroških! Obračun po m'. Pri izbiri zasipnega materiala upoštevati navodila geomehanika. </t>
    </r>
    <r>
      <rPr>
        <b/>
        <sz val="10"/>
        <rFont val="Arial CE"/>
        <charset val="238"/>
      </rPr>
      <t xml:space="preserve">Pred izdelavo ponudbe obvezen ogled terena! </t>
    </r>
  </si>
  <si>
    <t xml:space="preserve"> - elektrika podzemna</t>
  </si>
  <si>
    <t xml:space="preserve"> - EKK predvidena</t>
  </si>
  <si>
    <t>vgradna armatura, hvgr=1,5-2 m</t>
  </si>
  <si>
    <t>vgradna armatura, hvgr=1,0-1,5 m</t>
  </si>
  <si>
    <t>vgradna armatura, hvgr=1,5-2,0 m</t>
  </si>
  <si>
    <t>NL DN 100</t>
  </si>
  <si>
    <t>NL DN 150</t>
  </si>
  <si>
    <t>Z150</t>
  </si>
  <si>
    <t>Z100</t>
  </si>
  <si>
    <t>Z80</t>
  </si>
  <si>
    <t>Montaža nadtalnega hidranta, DN 80. Obračun za 1 kos.</t>
  </si>
  <si>
    <t>Prevezava obstoječega cevovoda LŽ DN 150 na predvideno vodovodno omrežje z obdelavo prereza.</t>
  </si>
  <si>
    <t>Prevezava obstoječega cevovoda LŽ DN 80 na predvideno vodovodno omrežje z obdelavo prereza.</t>
  </si>
  <si>
    <t>Montaža X kosa na mestu priključitve ukinjenenega vodovoda LŽ DN 150 (Kardeljeva ploščad).</t>
  </si>
  <si>
    <t>cevi NL DN 150, razred C40. Dolžina cevi je povečana za 2 % zaradi obdelave.</t>
  </si>
  <si>
    <t>cevi NL DN 100, razred C40. Dolžina cevi je povečana za 2 % zaradi obdelave.</t>
  </si>
  <si>
    <t>X kos, DN 150</t>
  </si>
  <si>
    <t>MMK kos, 11º, DN 150</t>
  </si>
  <si>
    <t>MMQ kos, DN 150</t>
  </si>
  <si>
    <t>Zračnik za vgradnjo v jašek,DN 150.</t>
  </si>
  <si>
    <t>Zračnik podzemna izvedba s cestno kapo in betonsko podložko, DN 50.</t>
  </si>
  <si>
    <t>Kolo za zasun, za vgradnjo v jašek.</t>
  </si>
  <si>
    <t>Prevezava obstoječih hišnih vodovodnih priključkov + 1 novozgrajenega na novozgrajeni cevovod NL DN 150 z obdelavo prereza.</t>
  </si>
  <si>
    <t>T kos, DN 150/100</t>
  </si>
  <si>
    <t>Hidrant nadzemna izvedba, DN 80, hvgr= 1,5 m.</t>
  </si>
  <si>
    <t>Vmesni kos, NL DN 150, L=500 mm</t>
  </si>
  <si>
    <t>Vmesni kos, NL DN 150, L=1000 mm</t>
  </si>
  <si>
    <t>FFR kos, DN 150/100</t>
  </si>
  <si>
    <t>FFR kos, DN 150/80</t>
  </si>
  <si>
    <t>F kos, DN 150, L=380 mm</t>
  </si>
  <si>
    <t>F kos, DN 100, L=360 mm</t>
  </si>
  <si>
    <t>FF kos, DN 80, L=500 mm</t>
  </si>
  <si>
    <t>FF kos, DN 80, L=1000 mm</t>
  </si>
  <si>
    <t>FF kos, DN 150, L=1000 mm</t>
  </si>
  <si>
    <t>Vmesni kos, NL DN 100, L=500 mm</t>
  </si>
  <si>
    <t>Dobava in vgraditev predfabriciranega dvignjenega robnika iz cementnega betona  s prerezom 15/20 cm V ceni je zajeta nabava, dobava in vgradnja nazivne velikosti robnika, vključno s polaganjea robnikov na predpisano višino, betonski temelj robnika debeline 10 cm iz cementnega betona C20/25, fugiranje stikov robnikov s fino cementno malto 1:3 ter vsa dodatna in zaščitna dela.</t>
  </si>
  <si>
    <t>Izdelava obrabne in zaporne plasti bituminizirane zmesi AC 8 surf B 50/70 A3 v debelini 6 cm. V ceni je zajeta nabava, dobava in vgradnja materiala. Vključno z vsemi dodatnimi in zaščitnimi deli.</t>
  </si>
  <si>
    <t>Izvedba podvrtavanja z zaščitno cevjo PEHDd63  z uvlačenjem vodovodne cevi v zaščitno cev in vsemi nepredvidenimi stroški.</t>
  </si>
  <si>
    <t>VODOVODNI MATERIAL - OBRAZEC 1</t>
  </si>
  <si>
    <t xml:space="preserve">Minimalne zahtevane karakteristike </t>
  </si>
  <si>
    <t>A. STROJNA OPREMA</t>
  </si>
  <si>
    <t>1. CEVOVODI</t>
  </si>
  <si>
    <r>
      <t>Tlačne cevi iz nodularne litine (NL) z navadnim ali varovanim sidrnim spojem in EPDM tesnilom, preferiranega tlačnega razreda najmanj C40 (do vključno DN300), C30 (do vključno DN600), dolžina posamezne cevi je 6 m. Vsi spoji morajo biti primerni za tlake minimalno 16 bar oz. 25 bar (skladno s ponudbenim predračunom in spodnjimi specifikacijami ter zahtevami naročnika v razpisni dokumentaciji).
Cevi morajo biti izdelane na obojko v skladu s SIST EN 545:2011. Na zunanji strani morajo biti zaščitene z aktivno galvansko zaščito, ki omogoča vgradnjo cevi tudi v agresivno zemljo z zlitino Zn + Al debeline 400 g/m</t>
    </r>
    <r>
      <rPr>
        <vertAlign val="superscript"/>
        <sz val="9"/>
        <rFont val="Arial CE"/>
        <charset val="238"/>
      </rPr>
      <t>2</t>
    </r>
    <r>
      <rPr>
        <sz val="9"/>
        <rFont val="Arial CE"/>
        <charset val="238"/>
      </rPr>
      <t xml:space="preserve"> (v razmerju 85%  in ostalo Al in druge kovine) in modrim pokrivnim nanosom, na notranji strani pa s cementno oblogo v skladu s SIST EN 545:2011 (cementna obloga mora biti narejena s pitno vodo, cement tipa CEM III-B ex BFC pa mora biti v skladu z EN197-1 z CE oznako (certifikat)). 
Druga zunanja zaščita cevi možna le ob izrecni zahtevi v popisu vodovodnega materiala - te cevi morajo biti izdelane skladno s SIST EN 545:2011 - Annex D, točka D.2.3)
Cevi morajo biti obvezno opremljene z odgovarjajočimi tesnili v skladu z SIST EN 681-1 (certifikat). Obojčno tesnilo oz. spoj mora biti zaradi zagotovitve kvalitete spoja preizkušen skupaj s cevmi (certifikat).Vse cevi morajo biti od istega proizvajalca.</t>
    </r>
  </si>
  <si>
    <t>Fazonski kosi iz nodularne litine na obojko z navadnim ali varovanim sidrnim spojem in EPDM tesnilom. Obojčni fazonski kosi morajo imeti isti spoj kot cevi. 
Fazonski kosi morajo biti izdelani iz duktilne litine GGG400 v skladu s SIST EN 545:2011, z zunanjo in notranjo epoksi zaščito min. debeline 70 mikronov po postopku kataforeze ali min. 250 mikronov po klasičnem postopku. Glede na zahteve iz popisa upoštevati drugo zunanjo zaščito cevi primerno za vgradnjo v zemljine s prisotnostjo talne vode in z večjo verjetnostjo pojava korozije (skladno s SIST EN 545:2011 - Annex D, točka D.2.3)
Opremljeni morajo biti z odgovarjajočimi tesnili v skladu z SIST EN 681-1 . Obojčno tesnilo oz. spoj mora biti zaradi zagotovitve kvalitete spoja preizkušen skupaj s fazoni (certifikat). Obojčni fazonski kosi morajo biti istega proizvajalca kot cevi.</t>
  </si>
  <si>
    <t xml:space="preserve">Fazonski kosi iz nodularne litine s prirobnico morajo biti izdelani iz duktilne litine GGG400 v skladu z SIST EN 545:2011, z zunanjo in notranjo epoksi zaščito min. debeline 70 mikronov po postopku kataforeze ali min. 250 mikronov po klasičnem postopku. 
Prirobnični fazonski kosi standardne izvedbe morajo imeti vrtljivo prirobnico, ostali (samo FF kos) pa imajo lahko fiksno. Prirobnični fazonski kosi z vrtljivo prirobnico morajo biti istega proizvajalca kot cevi.
</t>
  </si>
  <si>
    <t xml:space="preserve">Prirobnična tesnila morajo biti iz EPDM gume, ki ustreza uporabi v stiku s pitno vodo. Tesnila imajo vgrajen nosilni kovinski obroč in so profilirane oblike (na notranjem premeru ojačitev okrogle oblike). Vse v skladu s standardom SIST EN 1514-1.
</t>
  </si>
  <si>
    <t xml:space="preserve">Tlačne polietilenske (PE) cevi za pitno vodo so izdelane v skladu s standardom po SIST EN 12201-1:2011, SIST EN 12201-2:2011, SIST ISO 4427. Za delovne tlake 10-16 bar (glej popis). Material za cevi, mora biti dobre in ustrezne kvalitete za delo pod specifičnimi pogoji in pod prometno obtežbo, tlaku v ceveh, koroziji in spreminjanju temperaturnih in klimatskih sprememb brez poškodb ali okvar. Če ni drugače določeno, morajo vse cevi prenesti prometno obtežbo.
</t>
  </si>
  <si>
    <t>vpišite proizvajalca in tip proizvoda, ki ga/jih nudite</t>
  </si>
  <si>
    <t>2. ARMATURE (s prirobnicami)</t>
  </si>
  <si>
    <t>Univerzalne spojke:
Spojka s telesom iz nodularne litine za spajanje cevi različnih materialov, z EPDM tesnilom in obojestransko epoksi zaščito minimalne debeline 250 mikronov. Obojčno tesnilo oz. spoj mora omogočati lom na spoju min 4°. Spoj mora zagotavljati sidranje pri tlaku ≥ 16 bar.</t>
  </si>
  <si>
    <r>
      <t xml:space="preserve">EV zasuni kratke izvedbe (po SIST EN 558:2008+A1:2012, serija 14):
EV zasuni morajo biti izdelani iz litine GGG-40, z obojestransko epoksi zaščito minimalne debeline 250 mikronov. Klin zasuna je zaščiten z EPDM elastomerno gumo. Vreteno zasuna je izdelano iz nerjavečega jekla. Tesnjenje na vretenu je izvedeno z dvema "O" tesniloma. Na obeh straneh klina so vodila iz poliamida. Spoj telesa in pokrova mora biti izveden brez vijakov in zagozd. Ustrezati morajo zahtevam standardov SIST EN1074 </t>
    </r>
    <r>
      <rPr>
        <b/>
        <sz val="9"/>
        <rFont val="Arial CE"/>
        <charset val="238"/>
      </rPr>
      <t xml:space="preserve">(certifikat) </t>
    </r>
    <r>
      <rPr>
        <sz val="9"/>
        <rFont val="Arial CE"/>
        <charset val="238"/>
      </rPr>
      <t xml:space="preserve">in SIST EN12266.
</t>
    </r>
  </si>
  <si>
    <t>Prirobnična loputa:  Ohišje in loputa prirobnične lopute sta izdelana iz duktilne litine GS 500-7, z epoxy zaščito minimalne debeline 250 mikronov. Osovina je izdelana iz nerjavečega jekla. "O" tesnila na vretenu so iz NBR. EPDM tesnilo, ki se nahaja na loputi omogoča 100% tesnenje pri pretoku v obe smeri (avtomatsko tesnjenje), je možno zamenjati. Disk lopute je dvakrat ekscentrično postavljen glede na ohišje  zaradi lažjega upravljanja. Sedež narejen iz nerjavečega jekla je uvaljan na ohišje. Ustrezati mora standardu EN1074 (certifikat).</t>
  </si>
  <si>
    <r>
      <t>Podtalni hidrant:
s prirobničnim priključkom in EPDM tesnilom. Skladen s standardi SIST EN 14339:2005 in SIST EN1074-6:2008.
Material hidranta NL ali INOX, pretočna karakteristika K</t>
    </r>
    <r>
      <rPr>
        <vertAlign val="subscript"/>
        <sz val="9"/>
        <rFont val="Arial CE"/>
        <charset val="238"/>
      </rPr>
      <t xml:space="preserve">v </t>
    </r>
    <r>
      <rPr>
        <sz val="9"/>
        <rFont val="Arial CE"/>
        <charset val="238"/>
      </rPr>
      <t>&gt; 120 m</t>
    </r>
    <r>
      <rPr>
        <vertAlign val="superscript"/>
        <sz val="9"/>
        <rFont val="Arial CE"/>
        <charset val="238"/>
      </rPr>
      <t>3</t>
    </r>
    <r>
      <rPr>
        <sz val="9"/>
        <rFont val="Arial CE"/>
        <charset val="238"/>
      </rPr>
      <t xml:space="preserve">/h pri ΔP=1 bar.
NL deli zunaj in znotraj zaščiteni z epoksi barvo min. debeline 250 mikronov. Hidrant opremljen s sistemom za preprečevanje iztoka v primeru loma in drenažnim sistemom - izpustno odprtino za izpust stoječe vode iz hidranta skladno s SIST EN1074-6:2008. 
</t>
    </r>
  </si>
  <si>
    <t xml:space="preserve">Nadzemni hidrant:
s telesom iz NL ali INOX, prirobničnim priključkom in EPDM tesnilom. Hidrant skladen s standardi SIST EN14384:2005 in SIST EN 1074-6:2008. S tremi stabilnimi spojkami: 2 × tip C in 1 × tip B za DN80 ter 2 × tip B in 1 × tip A  za DN100.
- min. pretočne karakteristike (Kv) po SIST EN 14348:2005. 
Omogočeno obračanje glave za 360°.
Material hidranta je NL ali INOX, notranji deli iz nerjavnega materiala, NL deli hidranta zunaj in znotraj zaščiteni z epoksi premazom min. debeline 250 mikronov. Opremljen s sistemom za preprečevanje iztoka v primeru loma in izpustno odprtino za izpust stoječe vode iz hidranta skladno s SIST EN1074-6:2008.
</t>
  </si>
  <si>
    <r>
      <t xml:space="preserve">Zračniki (avtomatski):
</t>
    </r>
    <r>
      <rPr>
        <u/>
        <sz val="9"/>
        <rFont val="Arial CE"/>
        <charset val="238"/>
      </rPr>
      <t>vgradnja v zemljino:</t>
    </r>
    <r>
      <rPr>
        <sz val="9"/>
        <rFont val="Arial CE"/>
        <charset val="238"/>
      </rPr>
      <t xml:space="preserve">
kompaktne izvedbe, z zaščitno konstrukcijo iz nerjavnega materiala in vgrajenim zračnim ventilom s funkcijo odvajanja in dovajanja ≥ 180 m</t>
    </r>
    <r>
      <rPr>
        <vertAlign val="superscript"/>
        <sz val="9"/>
        <rFont val="Arial CE"/>
        <charset val="238"/>
      </rPr>
      <t>3</t>
    </r>
    <r>
      <rPr>
        <sz val="9"/>
        <rFont val="Arial CE"/>
        <charset val="238"/>
      </rPr>
      <t xml:space="preserve">/h zraka v/iz cevovoda in avtomatskim zapornim ventilom, ki omogoča vgradnjo pod tlakom. Zračnik mora biti opremljen z drenažnim izpustom iz telesa zračnika. 
S prirobnico, EPDM tesnilom in deli iz NL z obojestransko epoksi zaščito min. debeline 250 mikronov. Zračnik opremljen z drenažnim sistemom.  Delovno območje od 1 do 16 bar. 
Ustrezati mora zahtevam standarda SIST EN 1074-4. 
</t>
    </r>
    <r>
      <rPr>
        <u/>
        <sz val="9"/>
        <rFont val="Arial CE"/>
        <charset val="238"/>
      </rPr>
      <t xml:space="preserve">vgradnja v jašek: </t>
    </r>
    <r>
      <rPr>
        <sz val="9"/>
        <rFont val="Arial CE"/>
        <charset val="238"/>
      </rPr>
      <t xml:space="preserve">          Telo zračnika je izdelano iz duktilne litine GJS 400-15 z epoxy zaščito minimalne debeline 250 mikronov, plovci so iz ABS, šoba malega plovka je iz poliamida, tesnilo glavnega plovka pa EPDM. Mreža za zaščito pred nesnago in pokrov sta iz INOX jekla. Delovno območje tlaka obsega  0,1 ÷ 25 bar. V ohišje je vgrajen dodatni odzračni ventil za kontrolo delovanja. </t>
    </r>
  </si>
  <si>
    <t>3. CESTNE KAPE, POKROVI IN DRUGO</t>
  </si>
  <si>
    <r>
      <rPr>
        <u/>
        <sz val="9"/>
        <rFont val="Arial CE"/>
        <charset val="238"/>
      </rPr>
      <t>Cestne kape za zasune in hidrante:</t>
    </r>
    <r>
      <rPr>
        <sz val="9"/>
        <rFont val="Arial CE"/>
        <charset val="238"/>
      </rPr>
      <t xml:space="preserve">
Teleskopska cestna kapa iz nodularne litine kvalitetne (težke) izvedbe v razredu nosilnosti D400, po standradu EN 124 s protihrupnim PUR vložkom na pokrovu, tečajem ter možnostjo vgradnje pod naklonom, ki omogoča enostavno prilagoditev pokrova vozni površini brez dodatnih gradbenih del. S sistemom zapiranja, ki otežuje odstranitev pokrova in minimizira hrup. Cestna kapa s površinsko zaščito ohišja in trajno protikorozijsko zaščito pokrova. Pokrov z ustreznim napisom po navodilih upravljavca, npr.: VODA, VODOVOD, Z, HIDRANT,...
Za vgradnjo v povozno površino.
</t>
    </r>
    <r>
      <rPr>
        <u/>
        <sz val="9"/>
        <rFont val="Arial CE"/>
        <charset val="238"/>
      </rPr>
      <t/>
    </r>
  </si>
  <si>
    <r>
      <rPr>
        <u/>
        <sz val="9"/>
        <rFont val="Arial CE"/>
        <charset val="238"/>
      </rPr>
      <t>Cestne kape za COMBI armature:</t>
    </r>
    <r>
      <rPr>
        <sz val="9"/>
        <rFont val="Arial CE"/>
        <charset val="238"/>
      </rPr>
      <t xml:space="preserve">
Kompaktna cestna kapa iz nodularne litine kvalitetne/ težke izvedbe z integriranimi 4 pokrovi z varovalnim sistemom, ki preprečuje enostavno odstranitev in ropotanje. Skladna z zahtevami proizvajalca armature. Cestna kapa s površinsko zaščito ohišja in trajno protikorozijsko zaščito pokrova. Pokrov z ustreznim napisom po navodilih upravljalca. Varovalni sistem z zatiči iz nerjavečega jekla.
Za vgradnjo v povozno površino.</t>
    </r>
  </si>
  <si>
    <r>
      <rPr>
        <u/>
        <sz val="9"/>
        <rFont val="Arial CE"/>
        <charset val="238"/>
      </rPr>
      <t>Cestne kape za podtalni zračnik:</t>
    </r>
    <r>
      <rPr>
        <sz val="9"/>
        <rFont val="Arial CE"/>
        <charset val="238"/>
      </rPr>
      <t xml:space="preserve">
Kompaktna cestna kapa iz nodularne litine kvalitetne/ težke izvedbe z  okroglim pokrovom in pritrdilnim sistemom pokrova iz nerjavečega materiala, ki preprečuje ropotanje. Skladna z zahtevami proizvajalca armature. Cestna kapa s površinsko zaščito ohišja in trajno protikorozijsko zaščito pokrova. Pokrov z ustreznim napisom po navodilih upravljavca. Varovalni zatiči iz nerjavečega jekla. 
Za vgradnjo v povozno površino. Cestna kapa za zračnik mora biti okrogle oblike imeti napis ZRAČNIK v slovenskem jeziku, poliuretanski protihrupni vložek, ter dva vijaka s katerimi je pričvrščen pokrov na ohišje kape.</t>
    </r>
  </si>
  <si>
    <r>
      <rPr>
        <u/>
        <sz val="9"/>
        <rFont val="Arial CE"/>
        <charset val="238"/>
      </rPr>
      <t>Teleskopske vgradbene garniture:</t>
    </r>
    <r>
      <rPr>
        <sz val="9"/>
        <rFont val="Arial CE"/>
        <charset val="238"/>
      </rPr>
      <t xml:space="preserve">
Nastavljiv teleskopski komplet za rokovanje podzemnih armatur z zunanjo PEh/PVC zaščito. Kovinskim nasadni element, spojka in vodilo zaščiteni pred korozijo. Dobava skupaj z zaporno armaturo! 
</t>
    </r>
  </si>
  <si>
    <t>Vsi spojni elementi – vijaki (skladni s SIST EN ISO 4016:2011) in matice (skladne s SIST EN ISO 4034:2002) morajo biti standardne izvedbe in zaščiteni proti rjavenju – galvanizirani ali INOX minimalne natezne trdnosti vsaj 6.8. Podložke morajo ustrezati standardu SIST EN ISO 7091:2002.
Vse vgradne dolžine ventilov s prirobnicami morajo ustrezati SIST EN 558:2008+A1:2008.
Vse prirobnice morajo biti skladne s SIST EN 1092-2:2008, prirobnična tesnila pa s SIST EN 1514-1:1998.
Vsa zunanja in notranja epoxy zaščita mora biti izvedena po SIST EN14901:2006.</t>
  </si>
  <si>
    <t>Ponujeni materiali in oprema mora biti najmanj enake kvalitete kot je zahtevana na tem obrazcu. Za vse elemente, ki so v stiku s pitno vodo je potrebno upoštevati veljaven pravilnik o pitni vodi, ki v poglavju V. predpisuje zagotavljanje kakovosti priprave vode, opreme in materialov (priložiti poročila o preizkušanju).</t>
  </si>
  <si>
    <t>FFK kos, 11º, DN 150</t>
  </si>
  <si>
    <t>Priprava gradbišča v dolžini l=15 m, odstranitev eventuelnih ovir in utrditev delovnega platoja. Po končanih delih se gradbišče pospravi in vzpostavi v prvotno stanje.</t>
  </si>
  <si>
    <t>Priprava gradbišča v dolžini l=245 m, odstranitev eventuelnih ovir in utrditev delovnega platoja. Po končanih delih se gradbišče pospravi in vzpostavi v prvotno stanje.</t>
  </si>
  <si>
    <t>VODOVOD V3</t>
  </si>
  <si>
    <t>VODOVOD V4</t>
  </si>
  <si>
    <r>
      <t xml:space="preserve">Pomembno!:
</t>
    </r>
    <r>
      <rPr>
        <sz val="10"/>
        <rFont val="Arial CE"/>
        <charset val="238"/>
      </rPr>
      <t xml:space="preserve">    1. V tem seznamu OBRAZEC 1 je naveden seznam ključnih materialov in opreme z minimalnimi zahtevanimi karakteristikami,
        ki jih ponujen material poleg zahtev, ki izhajajo iz veljavne zakonodaje mora izpolnjevati. Ves ponujen material in oprema 
        mora obvezno izpolnjevati minimalne zahtevane karakteristike. 
        Izpolnjevanje ustreznosti materiala in opreme pred vgradnjo obvezno preverita predstavnik nadzora in upravljavca. 
        Ponudnik / izvajalec del skladnost z zahtevami obvezno dokazuje z ustreznimi certifikati, soglasji,.....
    2. Izdelki morajo biti primerni za uporabo v sistemih s pitno vodo in izdelani v skladu z veljavnimi standardi SIST / EN ter imeti
         ustrezne certifikate / tehnična soglasja (skladno z veljavno zakonodajo - GZ).</t>
    </r>
  </si>
  <si>
    <t>Strojni izkop jarka globine od 0,30 do 2,00 m, v terenu III-IV kategorije in naklonom 70° z nakladanjem na kamion. Odvozom in odlaganjem izkopanega materiala na začasno deponijo do 10km. Brežine so po potrebi zavarovane z opažem.</t>
  </si>
  <si>
    <t>Delno ročni izkop jarka globine do 2,00 m, v terenu III-IV kategorije in naklonom 70°, z nakladanjem na kamion, odvozom in odlaganjem izkopanega materiala na začasno deponijo do 10 km. Brežine so po potrebi zavarovane z opažem.</t>
  </si>
  <si>
    <t xml:space="preserve">Strojno prebiranje nekoherentnega materiala od izkopa na začasni deponiji za zasip izkopanega jarka (50:50). </t>
  </si>
  <si>
    <t>Nabava in dobava kamnitega drobljenca GW/GP 0/100 in  zasip jarka do nivoja tampona, s komprimiranjem v slojih deb. 20 cm - upoštevano 50%  novega zasipnega materiala</t>
  </si>
  <si>
    <t>Nakladanje, prevoz iz začasne grabiščne deponije ter zasipavanje vodovodnega jarka z ustreznim materialom z začasne deponije do nivoja tampona s komprimiranjem zemljine v slojih po 20 cm do 95% trdnosti po standardnem Proktorjevem postopku - upoštevano 50% obstoječega zasipnega materiala, 50% novega zasipnega materiala.</t>
  </si>
  <si>
    <t>T kos, DN 150/150</t>
  </si>
  <si>
    <t>FF kos, DN 150, L=400 mm</t>
  </si>
  <si>
    <r>
      <rPr>
        <b/>
        <sz val="10"/>
        <rFont val="Arial CE"/>
        <charset val="238"/>
      </rPr>
      <t xml:space="preserve">Utrjen teren. </t>
    </r>
    <r>
      <rPr>
        <sz val="10"/>
        <rFont val="Arial CE"/>
        <charset val="238"/>
      </rPr>
      <t xml:space="preserve">(60-70°) strojno - ročni izkop jarka med ovirami globine do 2,0 m, z odlaganjem ob rob jame, vključno s čiščenjem obstoječih tlakovcev, betonskih plošč... in deponiranjem le-teh za ponovno vgradnjo po izgradnji vodovoda. Širina dna izkopa 50 cm. Vključno z rušenjem zgornjega ustroja (tudi rušenje in rezanje cca. 10m2 asfaltirane javne ceste), pripravo jarka za polaganje cevi, nabavo, dobavo in vgradnjo novega gramoznega materiala za izdelavo posteljice in obsipa cevi, ter zasip jarka z izkopanim materialom in nakladanjem in odvozom na trajno deponijo odvečnega materiala (z plačilom takse). Obračun po m'. Pri izbiri zasipnega materiala upoštevati navodila geomehanika. </t>
    </r>
    <r>
      <rPr>
        <b/>
        <sz val="10"/>
        <rFont val="Arial CE"/>
        <charset val="238"/>
      </rPr>
      <t xml:space="preserve">Pred izdelavo ponudbe obvezen ogled terena! </t>
    </r>
  </si>
  <si>
    <r>
      <rPr>
        <b/>
        <sz val="10"/>
        <rFont val="Arial CE"/>
        <charset val="238"/>
      </rPr>
      <t>Neutrjen teren.</t>
    </r>
    <r>
      <rPr>
        <sz val="10"/>
        <rFont val="Arial CE"/>
        <charset val="238"/>
      </rPr>
      <t xml:space="preserve"> (60-70°) strojno - ročni izkop jarka med ovirami globine do 2,0 m, z odlaganjem ob rob jame. Širina dna izkopa 50 cm. Vključno z rušenjem zgornjega ustroja (tudi rušenje in rezanje cca. 10m2 asfaltirane javne ceste), pripravo jarka za polaganje cevi, nabavo, dobavo in vgradnjo novega gramoznega materiala za izdelavo posteljice in obsipa cevi, ter zasip jarka z izkopanim materialom in nakladanjem in odvozom na trajno deponijo odvečnega materiala (z plačilom takse). Obračun po m'. Pri izbiri zasipnega materiala upoštevati navodila geomehanika.
</t>
    </r>
    <r>
      <rPr>
        <b/>
        <sz val="10"/>
        <rFont val="Arial CE"/>
        <charset val="238"/>
      </rPr>
      <t xml:space="preserve">Pred izdelavo ponudbe obvezen ogled terena! </t>
    </r>
  </si>
  <si>
    <t>Humuziranje površin v deb. cca 20 cm z izravnavo in pripravo
za posejanje s travno mešanico - delno se uporabi  humus od izkopa, delno nabava in dobava novega humusa  ter zatravitev površine.</t>
  </si>
  <si>
    <t>Vzpostavitev dvorišč v prvotno stanje in po potrebi nabava poškodovanih plošč, tlakovcev,.. – vključno s pripravo tamponskega sloja in uvaljanjem planuma (upoštevati vse potrebne stroške)</t>
  </si>
  <si>
    <t>Priprava gradbišča v dolžini l=93 m, odstranitev eventuelnih ovir in utrditev delovnega platoja. Po končanih delih se gradbišče pospravi in vzpostavi v prvotno stanje.</t>
  </si>
  <si>
    <t>VODOVOD V5</t>
  </si>
  <si>
    <t>HIŠNI PRIKLJUČKI V5</t>
  </si>
  <si>
    <t>Hidrant nadzemna izvedba, DN 80, hvgr= 2 m.</t>
  </si>
  <si>
    <t>vgradna armatura, hvgr=1,5-2,3 m</t>
  </si>
  <si>
    <t>Univerzalna EU spojka, DN 150 (od 151-181)</t>
  </si>
  <si>
    <t>F kos, DN 80, L=360 mm</t>
  </si>
  <si>
    <t>cevi NL DN 80, razred C40. Dolžina cevi je povečana za 2 % zaradi obdelave.</t>
  </si>
  <si>
    <t>NL DN 80 INT.L=6 m</t>
  </si>
  <si>
    <t>HIŠNI PRIKLJUČKI V3</t>
  </si>
  <si>
    <t>V.</t>
  </si>
  <si>
    <t>VI.</t>
  </si>
  <si>
    <r>
      <rPr>
        <b/>
        <sz val="10"/>
        <rFont val="Arial CE"/>
        <charset val="238"/>
      </rPr>
      <t xml:space="preserve">Utrjen teren - dvorišča. </t>
    </r>
    <r>
      <rPr>
        <sz val="10"/>
        <rFont val="Arial CE"/>
        <charset val="238"/>
      </rPr>
      <t xml:space="preserve">(60-70°) strojno - ročni izkop jarka med ovirami globine do 2,0 m, z odlaganjem ob rob jame, vključno s čiščenjem obstoječih tlakovcev, betonskih plošč... in deponiranjem le-teh za ponovno vgradnjo po izgradnji vodovoda. Širina dna izkopa 50 cm. Vključno z rušenjem zgornjega ustroja (tudi rušenje in rezanje cca. 10m2 asfaltirane javne ceste), pripravo jarka za polaganje cevi, nabavo, dobavo in vgradnjo novega gramoznega materiala za izdelavo posteljice in obsipa cevi, ter zasip jarka z izkopanim materialom in nakladanjem in odvozom na trajno deponijo odvečnega materiala (z plačilom takse). Prečno zavarovanje obstoječih komunalnih vodov v času gradnje pri polaganju vodovoda pod obst. komunalnimi vodi. Nabava, dobava, polaganje zaščitnih cevi, vključno z nabavo tesnil in izvedbo zaključka zaščitne cevi. Ppodpiranje z lesenimi gredami, podbetoniranjem in obbetoniranje obstoječih komunalnih vodov. Izvedba po navodilih in pod nadzorom upravljalca. Obračun po dejanskih stroških!Obračun po m'. Pri izbiri zasipnega materiala upoštevati navodila geomehanika. </t>
    </r>
    <r>
      <rPr>
        <b/>
        <sz val="10"/>
        <rFont val="Arial CE"/>
        <charset val="238"/>
      </rPr>
      <t>Pred izdelavo ponudbe obvezen ogled terena!</t>
    </r>
  </si>
  <si>
    <r>
      <rPr>
        <u/>
        <sz val="10"/>
        <rFont val="Arial CE"/>
        <family val="2"/>
        <charset val="238"/>
      </rPr>
      <t>Zakoličba</t>
    </r>
    <r>
      <rPr>
        <sz val="10"/>
        <rFont val="Arial CE"/>
        <family val="2"/>
        <charset val="238"/>
      </rPr>
      <t xml:space="preserve"> obstoječih komunalnih vodov s strani predstavnikov prizadetih komunalnih organizacij (obračun po dejanskih stroških - polovica stroškov obračunana pri kanalizaciji).</t>
    </r>
  </si>
  <si>
    <t>Izdelava Elaborata izmere zgrajenega vodovoda v dolžini 353 m skladno z internimi tehničnimi normativi za izvajanje del v katastru JP VKS v papirnati in elektronski obliki.</t>
  </si>
  <si>
    <t>Izdelava geodetskega načrta kot ga predpisuje GZ z dopolnitvami.</t>
  </si>
  <si>
    <t>Izdelava projekta izvedenih del-PID skladno z GZ in dopolnitvami ter zahtevami bodočega upravljalca vodovodnega sistema (2x v projektni obliki, 2x v elektronski obliki)</t>
  </si>
  <si>
    <t>Izdelava vodilne mape (2x)  z zbiranjem certifikatov in dokazil o zaneslljivosti objekta skladno z GZ in dopolnitvami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</si>
</sst>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4" formatCode="_-* #,##0.00\ &quot;€&quot;_-;\-* #,##0.00\ &quot;€&quot;_-;_-* &quot;-&quot;??\ &quot;€&quot;_-;_-@_-"/>
    <numFmt numFmtId="43" formatCode="_-* #,##0.00_-;\-* #,##0.00_-;_-* &quot;-&quot;??_-;_-@_-"/>
    <numFmt numFmtId="164" formatCode="_-* #,##0.00\ _€_-;\-* #,##0.00\ _€_-;_-* &quot;-&quot;??\ _€_-;_-@_-"/>
    <numFmt numFmtId="165" formatCode="_-* #,##0.00\ _S_I_T_-;\-* #,##0.00\ _S_I_T_-;_-* &quot;-&quot;??\ _S_I_T_-;_-@_-"/>
    <numFmt numFmtId="166" formatCode="#,##0.00_ ;\-#,##0.00\ "/>
  </numFmts>
  <fonts count="51" x14ac:knownFonts="1">
    <font>
      <sz val="10"/>
      <name val="Arial"/>
      <charset val="238"/>
    </font>
    <font>
      <sz val="11"/>
      <color theme="1"/>
      <name val="Calibri"/>
      <family val="2"/>
      <charset val="238"/>
      <scheme val="minor"/>
    </font>
    <font>
      <sz val="11"/>
      <color theme="1"/>
      <name val="Calibri"/>
      <family val="2"/>
      <charset val="238"/>
      <scheme val="minor"/>
    </font>
    <font>
      <sz val="10"/>
      <name val="Arial"/>
      <family val="2"/>
      <charset val="238"/>
    </font>
    <font>
      <b/>
      <sz val="12"/>
      <name val="Arial"/>
      <family val="2"/>
      <charset val="238"/>
    </font>
    <font>
      <sz val="10"/>
      <name val="Times New Roman CE"/>
      <charset val="238"/>
    </font>
    <font>
      <sz val="10"/>
      <name val="Arial CE"/>
      <charset val="238"/>
    </font>
    <font>
      <sz val="11"/>
      <color indexed="9"/>
      <name val="Calibri"/>
      <family val="2"/>
      <charset val="238"/>
    </font>
    <font>
      <sz val="11"/>
      <color indexed="20"/>
      <name val="Calibri"/>
      <family val="2"/>
      <charset val="238"/>
    </font>
    <font>
      <b/>
      <sz val="11"/>
      <color indexed="10"/>
      <name val="Calibri"/>
      <family val="2"/>
      <charset val="238"/>
    </font>
    <font>
      <b/>
      <sz val="11"/>
      <color indexed="9"/>
      <name val="Calibri"/>
      <family val="2"/>
      <charset val="238"/>
    </font>
    <font>
      <i/>
      <sz val="11"/>
      <color indexed="23"/>
      <name val="Calibri"/>
      <family val="2"/>
      <charset val="238"/>
    </font>
    <font>
      <b/>
      <sz val="15"/>
      <color indexed="62"/>
      <name val="Calibri"/>
      <family val="2"/>
      <charset val="238"/>
    </font>
    <font>
      <b/>
      <sz val="13"/>
      <color indexed="62"/>
      <name val="Calibri"/>
      <family val="2"/>
      <charset val="238"/>
    </font>
    <font>
      <b/>
      <sz val="11"/>
      <color indexed="62"/>
      <name val="Calibri"/>
      <family val="2"/>
      <charset val="238"/>
    </font>
    <font>
      <sz val="11"/>
      <color indexed="62"/>
      <name val="Calibri"/>
      <family val="2"/>
      <charset val="238"/>
    </font>
    <font>
      <sz val="11"/>
      <color indexed="10"/>
      <name val="Calibri"/>
      <family val="2"/>
      <charset val="238"/>
    </font>
    <font>
      <sz val="11"/>
      <color indexed="19"/>
      <name val="Calibri"/>
      <family val="2"/>
      <charset val="238"/>
    </font>
    <font>
      <b/>
      <sz val="11"/>
      <color indexed="8"/>
      <name val="Calibri"/>
      <family val="2"/>
      <charset val="238"/>
    </font>
    <font>
      <sz val="10"/>
      <name val="Arial"/>
      <family val="2"/>
      <charset val="238"/>
    </font>
    <font>
      <sz val="11"/>
      <color theme="1"/>
      <name val="Calibri"/>
      <family val="2"/>
      <scheme val="minor"/>
    </font>
    <font>
      <sz val="12"/>
      <name val="Arial"/>
      <family val="2"/>
      <charset val="238"/>
    </font>
    <font>
      <vertAlign val="superscript"/>
      <sz val="10"/>
      <name val="Arial CE"/>
      <charset val="238"/>
    </font>
    <font>
      <b/>
      <sz val="10"/>
      <color theme="1"/>
      <name val="Arial"/>
      <family val="2"/>
      <charset val="238"/>
    </font>
    <font>
      <sz val="10"/>
      <name val="Times New Roman CE"/>
      <family val="1"/>
      <charset val="238"/>
    </font>
    <font>
      <sz val="10"/>
      <color theme="1"/>
      <name val="Arial"/>
      <family val="2"/>
      <charset val="238"/>
    </font>
    <font>
      <b/>
      <sz val="10"/>
      <name val="Arial"/>
      <family val="2"/>
      <charset val="238"/>
    </font>
    <font>
      <b/>
      <u/>
      <sz val="10"/>
      <name val="Times New Roman CE"/>
      <family val="1"/>
      <charset val="238"/>
    </font>
    <font>
      <b/>
      <sz val="10"/>
      <name val="Times New Roman CE"/>
      <family val="1"/>
      <charset val="238"/>
    </font>
    <font>
      <b/>
      <sz val="10"/>
      <name val="Arial CE"/>
      <charset val="238"/>
    </font>
    <font>
      <sz val="8"/>
      <name val="Arial CE"/>
      <family val="2"/>
      <charset val="238"/>
    </font>
    <font>
      <sz val="8"/>
      <name val="Arial CE"/>
      <charset val="238"/>
    </font>
    <font>
      <b/>
      <i/>
      <sz val="16"/>
      <name val="Arial"/>
      <family val="2"/>
      <charset val="238"/>
    </font>
    <font>
      <b/>
      <i/>
      <sz val="10"/>
      <name val="Arial"/>
      <family val="2"/>
      <charset val="238"/>
    </font>
    <font>
      <b/>
      <sz val="11"/>
      <color theme="1"/>
      <name val="Calibri"/>
      <family val="2"/>
      <charset val="204"/>
      <scheme val="minor"/>
    </font>
    <font>
      <sz val="10"/>
      <name val="Arial"/>
      <family val="2"/>
      <charset val="238"/>
    </font>
    <font>
      <b/>
      <sz val="13"/>
      <name val="Arial ce"/>
      <charset val="238"/>
    </font>
    <font>
      <sz val="13"/>
      <name val="Arial ce"/>
      <charset val="238"/>
    </font>
    <font>
      <sz val="11"/>
      <name val="Arial ce"/>
      <charset val="238"/>
    </font>
    <font>
      <u/>
      <sz val="10"/>
      <name val="Arial CE"/>
      <charset val="238"/>
    </font>
    <font>
      <sz val="9"/>
      <name val="Arial CE"/>
      <charset val="238"/>
    </font>
    <font>
      <vertAlign val="superscript"/>
      <sz val="9"/>
      <name val="Arial CE"/>
      <charset val="238"/>
    </font>
    <font>
      <b/>
      <sz val="14"/>
      <name val="Arial CE"/>
      <charset val="238"/>
    </font>
    <font>
      <b/>
      <sz val="9"/>
      <name val="Arial CE"/>
      <charset val="238"/>
    </font>
    <font>
      <b/>
      <sz val="9"/>
      <name val="Arial"/>
      <family val="2"/>
      <charset val="238"/>
    </font>
    <font>
      <vertAlign val="subscript"/>
      <sz val="9"/>
      <name val="Arial CE"/>
      <charset val="238"/>
    </font>
    <font>
      <u/>
      <sz val="9"/>
      <name val="Arial CE"/>
      <charset val="238"/>
    </font>
    <font>
      <b/>
      <sz val="10"/>
      <color rgb="FFFF0000"/>
      <name val="Arial"/>
      <family val="2"/>
      <charset val="238"/>
    </font>
    <font>
      <sz val="10"/>
      <name val="Arial CE"/>
      <family val="2"/>
      <charset val="238"/>
    </font>
    <font>
      <u/>
      <sz val="10"/>
      <name val="Arial CE"/>
      <family val="2"/>
      <charset val="238"/>
    </font>
    <font>
      <b/>
      <sz val="10"/>
      <color theme="1"/>
      <name val="Calibri"/>
      <family val="2"/>
      <charset val="238"/>
      <scheme val="minor"/>
    </font>
  </fonts>
  <fills count="17">
    <fill>
      <patternFill patternType="none"/>
    </fill>
    <fill>
      <patternFill patternType="gray125"/>
    </fill>
    <fill>
      <patternFill patternType="solid">
        <fgColor indexed="56"/>
      </patternFill>
    </fill>
    <fill>
      <patternFill patternType="solid">
        <fgColor indexed="53"/>
      </patternFill>
    </fill>
    <fill>
      <patternFill patternType="solid">
        <fgColor indexed="51"/>
      </patternFill>
    </fill>
    <fill>
      <patternFill patternType="solid">
        <fgColor indexed="54"/>
      </patternFill>
    </fill>
    <fill>
      <patternFill patternType="solid">
        <fgColor indexed="49"/>
      </patternFill>
    </fill>
    <fill>
      <patternFill patternType="solid">
        <fgColor indexed="10"/>
      </patternFill>
    </fill>
    <fill>
      <patternFill patternType="solid">
        <fgColor indexed="46"/>
      </patternFill>
    </fill>
    <fill>
      <patternFill patternType="solid">
        <fgColor indexed="9"/>
      </patternFill>
    </fill>
    <fill>
      <patternFill patternType="solid">
        <fgColor indexed="55"/>
      </patternFill>
    </fill>
    <fill>
      <patternFill patternType="solid">
        <fgColor indexed="43"/>
      </patternFill>
    </fill>
    <fill>
      <patternFill patternType="solid">
        <fgColor indexed="26"/>
      </patternFill>
    </fill>
    <fill>
      <patternFill patternType="solid">
        <fgColor theme="0"/>
        <bgColor indexed="64"/>
      </patternFill>
    </fill>
    <fill>
      <patternFill patternType="solid">
        <fgColor theme="4" tint="0.79998168889431442"/>
        <bgColor indexed="64"/>
      </patternFill>
    </fill>
    <fill>
      <patternFill patternType="solid">
        <fgColor theme="3" tint="0.59999389629810485"/>
        <bgColor indexed="64"/>
      </patternFill>
    </fill>
    <fill>
      <patternFill patternType="solid">
        <fgColor theme="3" tint="0.79998168889431442"/>
        <bgColor indexed="64"/>
      </patternFill>
    </fill>
  </fills>
  <borders count="23">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top/>
      <bottom style="double">
        <color indexed="10"/>
      </bottom>
      <diagonal/>
    </border>
    <border>
      <left style="thin">
        <color indexed="22"/>
      </left>
      <right style="thin">
        <color indexed="22"/>
      </right>
      <top style="thin">
        <color indexed="22"/>
      </top>
      <bottom style="thin">
        <color indexed="22"/>
      </bottom>
      <diagonal/>
    </border>
    <border>
      <left/>
      <right/>
      <top style="thin">
        <color indexed="56"/>
      </top>
      <bottom style="double">
        <color indexed="56"/>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s>
  <cellStyleXfs count="52">
    <xf numFmtId="0" fontId="0"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5" fillId="0" borderId="0"/>
    <xf numFmtId="0" fontId="6" fillId="0" borderId="0"/>
    <xf numFmtId="9" fontId="6" fillId="0" borderId="0" applyFont="0" applyFill="0" applyBorder="0" applyAlignment="0" applyProtection="0"/>
    <xf numFmtId="0" fontId="7" fillId="2" borderId="0" applyNumberFormat="0" applyBorder="0" applyAlignment="0" applyProtection="0"/>
    <xf numFmtId="0" fontId="7" fillId="3" borderId="0" applyNumberFormat="0" applyBorder="0" applyAlignment="0" applyProtection="0"/>
    <xf numFmtId="0" fontId="7" fillId="4" borderId="0" applyNumberFormat="0" applyBorder="0" applyAlignment="0" applyProtection="0"/>
    <xf numFmtId="0" fontId="7" fillId="5" borderId="0" applyNumberFormat="0" applyBorder="0" applyAlignment="0" applyProtection="0"/>
    <xf numFmtId="0" fontId="7" fillId="6" borderId="0" applyNumberFormat="0" applyBorder="0" applyAlignment="0" applyProtection="0"/>
    <xf numFmtId="0" fontId="7" fillId="7" borderId="0" applyNumberFormat="0" applyBorder="0" applyAlignment="0" applyProtection="0"/>
    <xf numFmtId="0" fontId="8" fillId="8" borderId="0" applyNumberFormat="0" applyBorder="0" applyAlignment="0" applyProtection="0"/>
    <xf numFmtId="0" fontId="9" fillId="9" borderId="1" applyNumberFormat="0" applyAlignment="0" applyProtection="0"/>
    <xf numFmtId="0" fontId="10" fillId="10" borderId="2" applyNumberFormat="0" applyAlignment="0" applyProtection="0"/>
    <xf numFmtId="0" fontId="11" fillId="0" borderId="0" applyNumberFormat="0" applyFill="0" applyBorder="0" applyAlignment="0" applyProtection="0"/>
    <xf numFmtId="0" fontId="12" fillId="0" borderId="3" applyNumberFormat="0" applyFill="0" applyAlignment="0" applyProtection="0"/>
    <xf numFmtId="0" fontId="13" fillId="0" borderId="4" applyNumberFormat="0" applyFill="0" applyAlignment="0" applyProtection="0"/>
    <xf numFmtId="0" fontId="14" fillId="0" borderId="5" applyNumberFormat="0" applyFill="0" applyAlignment="0" applyProtection="0"/>
    <xf numFmtId="0" fontId="14" fillId="0" borderId="0" applyNumberFormat="0" applyFill="0" applyBorder="0" applyAlignment="0" applyProtection="0"/>
    <xf numFmtId="0" fontId="15" fillId="11" borderId="1" applyNumberFormat="0" applyAlignment="0" applyProtection="0"/>
    <xf numFmtId="0" fontId="16" fillId="0" borderId="6" applyNumberFormat="0" applyFill="0" applyAlignment="0" applyProtection="0"/>
    <xf numFmtId="0" fontId="17" fillId="11" borderId="0" applyNumberFormat="0" applyBorder="0" applyAlignment="0" applyProtection="0"/>
    <xf numFmtId="0" fontId="6" fillId="12" borderId="7" applyNumberFormat="0" applyFont="0" applyAlignment="0" applyProtection="0"/>
    <xf numFmtId="0" fontId="18" fillId="0" borderId="8" applyNumberFormat="0" applyFill="0" applyAlignment="0" applyProtection="0"/>
    <xf numFmtId="0" fontId="3" fillId="0" borderId="0"/>
    <xf numFmtId="44" fontId="3" fillId="0" borderId="0" applyFont="0" applyFill="0" applyBorder="0" applyAlignment="0" applyProtection="0"/>
    <xf numFmtId="164" fontId="3" fillId="0" borderId="0" applyFont="0" applyFill="0" applyBorder="0" applyAlignment="0" applyProtection="0"/>
    <xf numFmtId="165" fontId="6" fillId="0" borderId="0" applyFont="0" applyFill="0" applyBorder="0" applyAlignment="0" applyProtection="0"/>
    <xf numFmtId="44" fontId="19" fillId="0" borderId="0" applyFont="0" applyFill="0" applyBorder="0" applyAlignment="0" applyProtection="0"/>
    <xf numFmtId="4" fontId="3" fillId="0" borderId="0">
      <alignment horizontal="right" wrapText="1"/>
    </xf>
    <xf numFmtId="0" fontId="20" fillId="0" borderId="0"/>
    <xf numFmtId="0" fontId="2" fillId="0" borderId="0"/>
    <xf numFmtId="9" fontId="20" fillId="0" borderId="0" applyFont="0" applyFill="0" applyBorder="0" applyAlignment="0" applyProtection="0"/>
    <xf numFmtId="43" fontId="35" fillId="0" borderId="0" applyFont="0" applyFill="0" applyBorder="0" applyAlignment="0" applyProtection="0"/>
    <xf numFmtId="0" fontId="1" fillId="0" borderId="0"/>
    <xf numFmtId="0" fontId="1" fillId="0" borderId="0"/>
    <xf numFmtId="43" fontId="3" fillId="0" borderId="0" applyFont="0" applyFill="0" applyBorder="0" applyAlignment="0" applyProtection="0"/>
  </cellStyleXfs>
  <cellXfs count="290">
    <xf numFmtId="0" fontId="0" fillId="0" borderId="0" xfId="0"/>
    <xf numFmtId="0" fontId="6" fillId="0" borderId="9" xfId="1" applyNumberFormat="1" applyFont="1" applyFill="1" applyBorder="1" applyAlignment="1" applyProtection="1">
      <alignment horizontal="left" vertical="top" wrapText="1"/>
    </xf>
    <xf numFmtId="0" fontId="29" fillId="0" borderId="9" xfId="1" applyNumberFormat="1" applyFont="1" applyFill="1" applyBorder="1" applyAlignment="1" applyProtection="1">
      <alignment horizontal="center" vertical="top"/>
    </xf>
    <xf numFmtId="0" fontId="29" fillId="0" borderId="9" xfId="1" applyNumberFormat="1" applyFont="1" applyFill="1" applyBorder="1" applyAlignment="1" applyProtection="1">
      <alignment horizontal="left" vertical="top" wrapText="1"/>
    </xf>
    <xf numFmtId="0" fontId="6" fillId="0" borderId="9" xfId="1" applyNumberFormat="1" applyFont="1" applyFill="1" applyBorder="1" applyAlignment="1" applyProtection="1">
      <alignment horizontal="left" vertical="center" wrapText="1"/>
    </xf>
    <xf numFmtId="0" fontId="6" fillId="0" borderId="9" xfId="1" applyFont="1" applyFill="1" applyBorder="1" applyAlignment="1" applyProtection="1">
      <alignment vertical="top" wrapText="1"/>
    </xf>
    <xf numFmtId="0" fontId="6" fillId="0" borderId="9" xfId="1" applyNumberFormat="1" applyFont="1" applyFill="1" applyBorder="1" applyAlignment="1" applyProtection="1">
      <alignment horizontal="center" vertical="center"/>
    </xf>
    <xf numFmtId="0" fontId="38" fillId="0" borderId="0" xfId="49" applyFont="1" applyProtection="1">
      <protection locked="0"/>
    </xf>
    <xf numFmtId="0" fontId="38" fillId="0" borderId="0" xfId="49" applyFont="1"/>
    <xf numFmtId="0" fontId="6" fillId="0" borderId="9" xfId="1" applyFont="1" applyFill="1" applyBorder="1" applyAlignment="1" applyProtection="1">
      <alignment horizontal="center"/>
    </xf>
    <xf numFmtId="0" fontId="29" fillId="0" borderId="9" xfId="1" applyFont="1" applyFill="1" applyBorder="1" applyAlignment="1" applyProtection="1">
      <alignment horizontal="center"/>
    </xf>
    <xf numFmtId="0" fontId="6" fillId="0" borderId="9" xfId="1" applyFont="1" applyFill="1" applyBorder="1" applyAlignment="1" applyProtection="1">
      <alignment horizontal="center" wrapText="1"/>
    </xf>
    <xf numFmtId="166" fontId="6" fillId="0" borderId="9" xfId="48" applyNumberFormat="1" applyFont="1" applyFill="1" applyBorder="1" applyAlignment="1" applyProtection="1">
      <alignment horizontal="center"/>
    </xf>
    <xf numFmtId="166" fontId="29" fillId="0" borderId="9" xfId="48" applyNumberFormat="1" applyFont="1" applyFill="1" applyBorder="1" applyAlignment="1" applyProtection="1">
      <alignment horizontal="center"/>
    </xf>
    <xf numFmtId="166" fontId="3" fillId="0" borderId="9" xfId="48" applyNumberFormat="1" applyFont="1" applyBorder="1" applyAlignment="1" applyProtection="1">
      <alignment horizontal="center"/>
      <protection locked="0"/>
    </xf>
    <xf numFmtId="166" fontId="26" fillId="0" borderId="0" xfId="48" applyNumberFormat="1" applyFont="1" applyBorder="1" applyAlignment="1" applyProtection="1">
      <alignment horizontal="center"/>
      <protection locked="0"/>
    </xf>
    <xf numFmtId="166" fontId="32" fillId="0" borderId="0" xfId="48" applyNumberFormat="1" applyFont="1" applyBorder="1" applyAlignment="1" applyProtection="1">
      <alignment horizontal="center"/>
      <protection locked="0"/>
    </xf>
    <xf numFmtId="166" fontId="33" fillId="0" borderId="0" xfId="48" applyNumberFormat="1" applyFont="1" applyBorder="1" applyAlignment="1" applyProtection="1">
      <alignment horizontal="center"/>
      <protection locked="0"/>
    </xf>
    <xf numFmtId="166" fontId="3" fillId="0" borderId="0" xfId="48" applyNumberFormat="1" applyFont="1" applyBorder="1" applyAlignment="1" applyProtection="1">
      <alignment horizontal="center"/>
      <protection locked="0"/>
    </xf>
    <xf numFmtId="166" fontId="24" fillId="0" borderId="0" xfId="48" applyNumberFormat="1" applyFont="1" applyBorder="1" applyAlignment="1" applyProtection="1">
      <alignment horizontal="center"/>
      <protection locked="0"/>
    </xf>
    <xf numFmtId="1" fontId="6" fillId="0" borderId="9" xfId="1" applyNumberFormat="1" applyFont="1" applyFill="1" applyBorder="1" applyAlignment="1" applyProtection="1">
      <alignment horizontal="center"/>
    </xf>
    <xf numFmtId="166" fontId="24" fillId="0" borderId="0" xfId="51" applyNumberFormat="1" applyFont="1" applyBorder="1" applyAlignment="1" applyProtection="1">
      <alignment horizontal="center"/>
      <protection locked="0"/>
    </xf>
    <xf numFmtId="166" fontId="3" fillId="0" borderId="0" xfId="51" applyNumberFormat="1" applyFont="1" applyBorder="1" applyAlignment="1" applyProtection="1">
      <alignment horizontal="center"/>
      <protection locked="0"/>
    </xf>
    <xf numFmtId="166" fontId="33" fillId="0" borderId="0" xfId="51" applyNumberFormat="1" applyFont="1" applyBorder="1" applyAlignment="1" applyProtection="1">
      <alignment horizontal="center"/>
      <protection locked="0"/>
    </xf>
    <xf numFmtId="166" fontId="32" fillId="0" borderId="0" xfId="51" applyNumberFormat="1" applyFont="1" applyBorder="1" applyAlignment="1" applyProtection="1">
      <alignment horizontal="center"/>
      <protection locked="0"/>
    </xf>
    <xf numFmtId="166" fontId="26" fillId="0" borderId="0" xfId="51" applyNumberFormat="1" applyFont="1" applyBorder="1" applyAlignment="1" applyProtection="1">
      <alignment horizontal="center"/>
      <protection locked="0"/>
    </xf>
    <xf numFmtId="166" fontId="3" fillId="0" borderId="9" xfId="51" applyNumberFormat="1" applyFont="1" applyBorder="1" applyAlignment="1" applyProtection="1">
      <alignment horizontal="center"/>
      <protection locked="0"/>
    </xf>
    <xf numFmtId="166" fontId="6" fillId="0" borderId="9" xfId="51" applyNumberFormat="1" applyFont="1" applyFill="1" applyBorder="1" applyAlignment="1" applyProtection="1">
      <alignment horizontal="center"/>
    </xf>
    <xf numFmtId="166" fontId="29" fillId="0" borderId="9" xfId="51" applyNumberFormat="1" applyFont="1" applyFill="1" applyBorder="1" applyAlignment="1" applyProtection="1">
      <alignment horizontal="center"/>
    </xf>
    <xf numFmtId="0" fontId="3" fillId="0" borderId="0" xfId="0" applyFont="1"/>
    <xf numFmtId="0" fontId="3" fillId="0" borderId="9" xfId="0" applyFont="1" applyFill="1" applyBorder="1" applyAlignment="1" applyProtection="1">
      <alignment horizontal="left" vertical="top" wrapText="1"/>
    </xf>
    <xf numFmtId="4" fontId="3" fillId="0" borderId="0" xfId="48" applyNumberFormat="1" applyFont="1" applyBorder="1" applyAlignment="1" applyProtection="1">
      <alignment horizontal="center"/>
      <protection locked="0"/>
    </xf>
    <xf numFmtId="4" fontId="3" fillId="0" borderId="0" xfId="51" applyNumberFormat="1" applyFont="1" applyBorder="1" applyAlignment="1" applyProtection="1">
      <alignment horizontal="center"/>
      <protection locked="0"/>
    </xf>
    <xf numFmtId="4" fontId="24" fillId="0" borderId="0" xfId="0" applyNumberFormat="1" applyFont="1" applyBorder="1" applyAlignment="1" applyProtection="1">
      <alignment horizontal="center"/>
      <protection locked="0"/>
    </xf>
    <xf numFmtId="0" fontId="3" fillId="0" borderId="0" xfId="0" applyFont="1" applyAlignment="1">
      <alignment horizontal="center" vertical="center"/>
    </xf>
    <xf numFmtId="0" fontId="26" fillId="0" borderId="0" xfId="0" applyFont="1"/>
    <xf numFmtId="4" fontId="50" fillId="0" borderId="0" xfId="0" applyNumberFormat="1" applyFont="1" applyBorder="1" applyAlignment="1">
      <alignment horizontal="center" vertical="center"/>
    </xf>
    <xf numFmtId="4" fontId="3" fillId="0" borderId="0" xfId="0" applyNumberFormat="1" applyFont="1" applyAlignment="1">
      <alignment horizontal="center"/>
    </xf>
    <xf numFmtId="4" fontId="26" fillId="0" borderId="0" xfId="0" applyNumberFormat="1" applyFont="1" applyAlignment="1">
      <alignment horizontal="center"/>
    </xf>
    <xf numFmtId="0" fontId="26" fillId="0" borderId="0" xfId="0" applyFont="1" applyAlignment="1">
      <alignment vertical="center"/>
    </xf>
    <xf numFmtId="4" fontId="26" fillId="0" borderId="0" xfId="0" applyNumberFormat="1" applyFont="1" applyFill="1" applyAlignment="1">
      <alignment horizontal="center"/>
    </xf>
    <xf numFmtId="0" fontId="3" fillId="0" borderId="0" xfId="0" applyFont="1" applyAlignment="1">
      <alignment horizontal="center"/>
    </xf>
    <xf numFmtId="0" fontId="26" fillId="0" borderId="0" xfId="0" applyFont="1" applyBorder="1" applyAlignment="1">
      <alignment horizontal="left" wrapText="1"/>
    </xf>
    <xf numFmtId="4" fontId="26" fillId="0" borderId="0" xfId="43" applyNumberFormat="1" applyFont="1" applyAlignment="1">
      <alignment horizontal="center"/>
    </xf>
    <xf numFmtId="4" fontId="26" fillId="0" borderId="0" xfId="0" applyNumberFormat="1" applyFont="1" applyBorder="1" applyAlignment="1">
      <alignment vertical="center" wrapText="1"/>
    </xf>
    <xf numFmtId="4" fontId="3" fillId="0" borderId="0" xfId="0" applyNumberFormat="1" applyFont="1" applyBorder="1" applyAlignment="1">
      <alignment vertical="center" wrapText="1"/>
    </xf>
    <xf numFmtId="4" fontId="3" fillId="0" borderId="0" xfId="43" applyNumberFormat="1" applyFont="1" applyAlignment="1">
      <alignment horizontal="center"/>
    </xf>
    <xf numFmtId="0" fontId="40" fillId="0" borderId="14" xfId="49" applyFont="1" applyBorder="1" applyAlignment="1">
      <alignment horizontal="left" vertical="top" wrapText="1"/>
    </xf>
    <xf numFmtId="0" fontId="40" fillId="0" borderId="0" xfId="49" applyFont="1" applyAlignment="1">
      <alignment wrapText="1"/>
    </xf>
    <xf numFmtId="0" fontId="38" fillId="0" borderId="0" xfId="49" applyFont="1" applyAlignment="1">
      <alignment wrapText="1"/>
    </xf>
    <xf numFmtId="0" fontId="38" fillId="16" borderId="9" xfId="49" applyFont="1" applyFill="1" applyBorder="1" applyAlignment="1">
      <alignment wrapText="1"/>
    </xf>
    <xf numFmtId="0" fontId="38" fillId="0" borderId="9" xfId="49" applyFont="1" applyBorder="1" applyAlignment="1"/>
    <xf numFmtId="0" fontId="40" fillId="0" borderId="13" xfId="49" applyFont="1" applyBorder="1" applyAlignment="1">
      <alignment horizontal="left" vertical="top" wrapText="1"/>
    </xf>
    <xf numFmtId="0" fontId="38" fillId="0" borderId="14" xfId="49" applyFont="1" applyBorder="1" applyAlignment="1"/>
    <xf numFmtId="0" fontId="38" fillId="0" borderId="15" xfId="49" applyFont="1" applyBorder="1" applyAlignment="1"/>
    <xf numFmtId="0" fontId="38" fillId="0" borderId="21" xfId="49" applyFont="1" applyBorder="1" applyAlignment="1"/>
    <xf numFmtId="0" fontId="38" fillId="0" borderId="0" xfId="49" applyFont="1" applyBorder="1" applyAlignment="1"/>
    <xf numFmtId="0" fontId="38" fillId="0" borderId="22" xfId="49" applyFont="1" applyBorder="1" applyAlignment="1"/>
    <xf numFmtId="0" fontId="42" fillId="14" borderId="13" xfId="50" applyFont="1" applyFill="1" applyBorder="1" applyAlignment="1" applyProtection="1">
      <alignment horizontal="center" vertical="center" wrapText="1"/>
      <protection locked="0"/>
    </xf>
    <xf numFmtId="0" fontId="40" fillId="14" borderId="14" xfId="50" applyFont="1" applyFill="1" applyBorder="1" applyAlignment="1" applyProtection="1">
      <alignment horizontal="center" vertical="center" wrapText="1"/>
      <protection locked="0"/>
    </xf>
    <xf numFmtId="0" fontId="40" fillId="14" borderId="15" xfId="50" applyFont="1" applyFill="1" applyBorder="1" applyAlignment="1" applyProtection="1">
      <alignment horizontal="center" vertical="center" wrapText="1"/>
      <protection locked="0"/>
    </xf>
    <xf numFmtId="0" fontId="40" fillId="14" borderId="16" xfId="50" applyFont="1" applyFill="1" applyBorder="1" applyAlignment="1" applyProtection="1">
      <alignment horizontal="center" vertical="center" wrapText="1"/>
      <protection locked="0"/>
    </xf>
    <xf numFmtId="0" fontId="40" fillId="14" borderId="17" xfId="50" applyFont="1" applyFill="1" applyBorder="1" applyAlignment="1" applyProtection="1">
      <alignment horizontal="center" vertical="center" wrapText="1"/>
      <protection locked="0"/>
    </xf>
    <xf numFmtId="0" fontId="40" fillId="14" borderId="18" xfId="50" applyFont="1" applyFill="1" applyBorder="1" applyAlignment="1" applyProtection="1">
      <alignment horizontal="center" vertical="center" wrapText="1"/>
      <protection locked="0"/>
    </xf>
    <xf numFmtId="0" fontId="38" fillId="16" borderId="19" xfId="49" applyFont="1" applyFill="1" applyBorder="1" applyAlignment="1">
      <alignment wrapText="1"/>
    </xf>
    <xf numFmtId="0" fontId="38" fillId="16" borderId="20" xfId="49" applyFont="1" applyFill="1" applyBorder="1" applyAlignment="1">
      <alignment wrapText="1"/>
    </xf>
    <xf numFmtId="0" fontId="38" fillId="16" borderId="10" xfId="49" applyFont="1" applyFill="1" applyBorder="1" applyAlignment="1">
      <alignment wrapText="1"/>
    </xf>
    <xf numFmtId="0" fontId="44" fillId="0" borderId="16" xfId="49" applyFont="1" applyBorder="1" applyAlignment="1">
      <alignment vertical="top" wrapText="1"/>
    </xf>
    <xf numFmtId="0" fontId="44" fillId="0" borderId="17" xfId="49" applyFont="1" applyBorder="1" applyAlignment="1">
      <alignment vertical="top" wrapText="1"/>
    </xf>
    <xf numFmtId="0" fontId="44" fillId="0" borderId="18" xfId="49" applyFont="1" applyBorder="1" applyAlignment="1">
      <alignment vertical="top" wrapText="1"/>
    </xf>
    <xf numFmtId="0" fontId="36" fillId="0" borderId="0" xfId="49" applyFont="1" applyAlignment="1" applyProtection="1">
      <alignment horizontal="center" vertical="center" wrapText="1"/>
    </xf>
    <xf numFmtId="0" fontId="37" fillId="0" borderId="0" xfId="49" applyFont="1" applyAlignment="1">
      <alignment horizontal="center" vertical="center" wrapText="1"/>
    </xf>
    <xf numFmtId="0" fontId="39" fillId="0" borderId="0" xfId="49" applyFont="1" applyAlignment="1">
      <alignment horizontal="left" vertical="top" wrapText="1"/>
    </xf>
    <xf numFmtId="0" fontId="38" fillId="0" borderId="0" xfId="49" applyFont="1" applyAlignment="1">
      <alignment horizontal="left" vertical="top" wrapText="1"/>
    </xf>
    <xf numFmtId="0" fontId="38" fillId="15" borderId="9" xfId="49" applyFont="1" applyFill="1" applyBorder="1" applyAlignment="1">
      <alignment horizontal="center" vertical="top" wrapText="1"/>
    </xf>
    <xf numFmtId="0" fontId="23" fillId="0" borderId="9" xfId="0" applyFont="1" applyBorder="1" applyAlignment="1" applyProtection="1">
      <alignment horizontal="left" vertical="center"/>
    </xf>
    <xf numFmtId="0" fontId="23" fillId="0" borderId="9" xfId="0" applyFont="1" applyBorder="1" applyAlignment="1" applyProtection="1">
      <alignment horizontal="center" vertical="center" wrapText="1"/>
    </xf>
    <xf numFmtId="4" fontId="23" fillId="0" borderId="9" xfId="0" applyNumberFormat="1" applyFont="1" applyBorder="1" applyAlignment="1" applyProtection="1">
      <alignment horizontal="center" vertical="center"/>
    </xf>
    <xf numFmtId="0" fontId="3" fillId="0" borderId="0" xfId="0" applyFont="1" applyProtection="1"/>
    <xf numFmtId="0" fontId="23" fillId="0" borderId="9" xfId="0" applyFont="1" applyBorder="1" applyAlignment="1" applyProtection="1">
      <alignment horizontal="center" vertical="center"/>
    </xf>
    <xf numFmtId="0" fontId="25" fillId="0" borderId="9" xfId="0" applyFont="1" applyBorder="1" applyAlignment="1" applyProtection="1">
      <alignment horizontal="center" vertical="center"/>
    </xf>
    <xf numFmtId="0" fontId="3" fillId="0" borderId="9" xfId="13" applyFont="1" applyFill="1" applyBorder="1" applyAlignment="1" applyProtection="1">
      <alignment vertical="top" wrapText="1"/>
    </xf>
    <xf numFmtId="0" fontId="3" fillId="0" borderId="9" xfId="0" applyFont="1" applyBorder="1" applyAlignment="1" applyProtection="1">
      <alignment horizontal="center"/>
    </xf>
    <xf numFmtId="4" fontId="3" fillId="0" borderId="9" xfId="0" applyNumberFormat="1" applyFont="1" applyBorder="1" applyAlignment="1" applyProtection="1">
      <alignment horizontal="center"/>
    </xf>
    <xf numFmtId="4" fontId="3" fillId="0" borderId="9" xfId="44" applyNumberFormat="1" applyFont="1" applyBorder="1" applyAlignment="1" applyProtection="1">
      <alignment horizontal="center" wrapText="1"/>
    </xf>
    <xf numFmtId="0" fontId="3" fillId="0" borderId="0" xfId="0" applyFont="1" applyAlignment="1" applyProtection="1"/>
    <xf numFmtId="0" fontId="3" fillId="0" borderId="9" xfId="13" applyFont="1" applyBorder="1" applyAlignment="1" applyProtection="1">
      <alignment vertical="top" wrapText="1"/>
    </xf>
    <xf numFmtId="0" fontId="48" fillId="0" borderId="9" xfId="39" applyFont="1" applyBorder="1" applyAlignment="1" applyProtection="1">
      <alignment vertical="top" wrapText="1"/>
    </xf>
    <xf numFmtId="0" fontId="3" fillId="0" borderId="9" xfId="0" applyFont="1" applyFill="1" applyBorder="1" applyAlignment="1" applyProtection="1">
      <alignment horizontal="justify" wrapText="1"/>
    </xf>
    <xf numFmtId="4" fontId="3" fillId="0" borderId="9" xfId="0" applyNumberFormat="1" applyFont="1" applyFill="1" applyBorder="1" applyAlignment="1" applyProtection="1">
      <alignment horizontal="center"/>
    </xf>
    <xf numFmtId="0" fontId="3" fillId="0" borderId="9" xfId="0" applyFont="1" applyBorder="1" applyAlignment="1" applyProtection="1">
      <alignment horizontal="justify" wrapText="1"/>
    </xf>
    <xf numFmtId="0" fontId="3" fillId="0" borderId="9" xfId="0" quotePrefix="1" applyFont="1" applyFill="1" applyBorder="1" applyAlignment="1" applyProtection="1">
      <alignment horizontal="justify" wrapText="1"/>
    </xf>
    <xf numFmtId="4" fontId="3" fillId="0" borderId="9" xfId="0" applyNumberFormat="1" applyFont="1" applyBorder="1" applyAlignment="1" applyProtection="1">
      <alignment horizontal="center" wrapText="1"/>
    </xf>
    <xf numFmtId="0" fontId="3" fillId="0" borderId="9" xfId="0" applyFont="1" applyBorder="1" applyAlignment="1" applyProtection="1">
      <alignment vertical="top" wrapText="1"/>
    </xf>
    <xf numFmtId="1" fontId="26" fillId="0" borderId="9" xfId="0" applyNumberFormat="1" applyFont="1" applyBorder="1" applyAlignment="1" applyProtection="1">
      <alignment horizontal="center" vertical="top"/>
    </xf>
    <xf numFmtId="0" fontId="26" fillId="0" borderId="9" xfId="0" applyFont="1" applyBorder="1" applyAlignment="1" applyProtection="1">
      <alignment vertical="top" wrapText="1"/>
    </xf>
    <xf numFmtId="0" fontId="26" fillId="0" borderId="9" xfId="0" applyFont="1" applyBorder="1" applyAlignment="1" applyProtection="1">
      <alignment horizontal="center"/>
    </xf>
    <xf numFmtId="4" fontId="26" fillId="0" borderId="9" xfId="0" applyNumberFormat="1" applyFont="1" applyBorder="1" applyAlignment="1" applyProtection="1">
      <alignment horizontal="center"/>
    </xf>
    <xf numFmtId="4" fontId="26" fillId="0" borderId="9" xfId="44" applyNumberFormat="1" applyFont="1" applyBorder="1" applyAlignment="1" applyProtection="1">
      <alignment horizontal="center" wrapText="1"/>
    </xf>
    <xf numFmtId="49" fontId="24" fillId="0" borderId="0" xfId="0" applyNumberFormat="1" applyFont="1" applyBorder="1" applyAlignment="1" applyProtection="1">
      <alignment vertical="top"/>
    </xf>
    <xf numFmtId="0" fontId="24" fillId="0" borderId="0" xfId="0" applyFont="1" applyBorder="1" applyAlignment="1" applyProtection="1">
      <alignment vertical="top"/>
    </xf>
    <xf numFmtId="0" fontId="24" fillId="0" borderId="0" xfId="0" applyFont="1" applyBorder="1" applyAlignment="1" applyProtection="1">
      <alignment horizontal="center" vertical="top"/>
    </xf>
    <xf numFmtId="4" fontId="24" fillId="0" borderId="0" xfId="0" applyNumberFormat="1" applyFont="1" applyBorder="1" applyAlignment="1" applyProtection="1">
      <alignment horizontal="center" vertical="top" wrapText="1"/>
    </xf>
    <xf numFmtId="4" fontId="24" fillId="0" borderId="0" xfId="0" applyNumberFormat="1" applyFont="1" applyBorder="1" applyAlignment="1" applyProtection="1">
      <alignment horizontal="center"/>
    </xf>
    <xf numFmtId="4" fontId="23" fillId="0" borderId="9" xfId="0" applyNumberFormat="1" applyFont="1" applyBorder="1" applyAlignment="1" applyProtection="1">
      <alignment horizontal="center" vertical="center" wrapText="1"/>
      <protection locked="0"/>
    </xf>
    <xf numFmtId="4" fontId="23" fillId="0" borderId="9" xfId="0" applyNumberFormat="1" applyFont="1" applyBorder="1" applyAlignment="1" applyProtection="1">
      <alignment horizontal="center" vertical="center"/>
      <protection locked="0"/>
    </xf>
    <xf numFmtId="4" fontId="3" fillId="0" borderId="9" xfId="44" applyNumberFormat="1" applyFont="1" applyBorder="1" applyAlignment="1" applyProtection="1">
      <alignment horizontal="center" wrapText="1"/>
      <protection locked="0"/>
    </xf>
    <xf numFmtId="4" fontId="26" fillId="0" borderId="9" xfId="44" applyNumberFormat="1" applyFont="1" applyBorder="1" applyAlignment="1" applyProtection="1">
      <alignment horizontal="center" wrapText="1"/>
      <protection locked="0"/>
    </xf>
    <xf numFmtId="4" fontId="23" fillId="0" borderId="9" xfId="48" applyNumberFormat="1" applyFont="1" applyBorder="1" applyAlignment="1" applyProtection="1">
      <alignment horizontal="center" vertical="center"/>
    </xf>
    <xf numFmtId="4" fontId="23" fillId="0" borderId="9" xfId="48" applyNumberFormat="1" applyFont="1" applyBorder="1" applyAlignment="1" applyProtection="1">
      <alignment horizontal="center" vertical="center" wrapText="1"/>
    </xf>
    <xf numFmtId="0" fontId="3" fillId="0" borderId="0" xfId="0" applyFont="1" applyBorder="1" applyProtection="1"/>
    <xf numFmtId="4" fontId="3" fillId="0" borderId="9" xfId="0" applyNumberFormat="1" applyFont="1" applyBorder="1" applyAlignment="1" applyProtection="1">
      <alignment vertical="center" wrapText="1"/>
    </xf>
    <xf numFmtId="4" fontId="25" fillId="0" borderId="9" xfId="48" applyNumberFormat="1" applyFont="1" applyBorder="1" applyAlignment="1" applyProtection="1">
      <alignment horizontal="center" vertical="center"/>
    </xf>
    <xf numFmtId="4" fontId="26" fillId="0" borderId="9" xfId="48" applyNumberFormat="1" applyFont="1" applyBorder="1" applyAlignment="1" applyProtection="1">
      <alignment horizontal="center" wrapText="1"/>
    </xf>
    <xf numFmtId="4" fontId="26" fillId="0" borderId="9" xfId="0" applyNumberFormat="1" applyFont="1" applyBorder="1" applyAlignment="1" applyProtection="1">
      <alignment vertical="center" wrapText="1"/>
    </xf>
    <xf numFmtId="49" fontId="3" fillId="0" borderId="9" xfId="0" applyNumberFormat="1" applyFont="1" applyBorder="1" applyAlignment="1" applyProtection="1">
      <alignment vertical="top"/>
    </xf>
    <xf numFmtId="0" fontId="3" fillId="0" borderId="9" xfId="0" applyFont="1" applyBorder="1" applyAlignment="1" applyProtection="1">
      <alignment vertical="top"/>
    </xf>
    <xf numFmtId="0" fontId="3" fillId="0" borderId="9" xfId="0" applyFont="1" applyBorder="1" applyAlignment="1" applyProtection="1">
      <alignment horizontal="center" vertical="top"/>
    </xf>
    <xf numFmtId="4" fontId="3" fillId="0" borderId="9" xfId="48" applyNumberFormat="1" applyFont="1" applyBorder="1" applyAlignment="1" applyProtection="1">
      <alignment horizontal="center" vertical="top" wrapText="1"/>
    </xf>
    <xf numFmtId="4" fontId="3" fillId="0" borderId="9" xfId="48" applyNumberFormat="1" applyFont="1" applyBorder="1" applyAlignment="1" applyProtection="1">
      <alignment horizontal="center" wrapText="1"/>
    </xf>
    <xf numFmtId="49" fontId="26" fillId="0" borderId="9" xfId="0" applyNumberFormat="1" applyFont="1" applyBorder="1" applyAlignment="1" applyProtection="1">
      <alignment horizontal="left" vertical="top"/>
    </xf>
    <xf numFmtId="0" fontId="26" fillId="0" borderId="9" xfId="0" applyFont="1" applyBorder="1" applyAlignment="1" applyProtection="1">
      <alignment horizontal="center" vertical="top"/>
    </xf>
    <xf numFmtId="4" fontId="26" fillId="0" borderId="9" xfId="48" applyNumberFormat="1" applyFont="1" applyBorder="1" applyAlignment="1" applyProtection="1">
      <alignment horizontal="center" vertical="top" wrapText="1"/>
    </xf>
    <xf numFmtId="1" fontId="3" fillId="0" borderId="9" xfId="0" applyNumberFormat="1" applyFont="1" applyBorder="1" applyAlignment="1" applyProtection="1">
      <alignment vertical="top"/>
    </xf>
    <xf numFmtId="4" fontId="3" fillId="0" borderId="9" xfId="48" applyNumberFormat="1" applyFont="1" applyBorder="1" applyAlignment="1" applyProtection="1">
      <alignment horizontal="center"/>
    </xf>
    <xf numFmtId="0" fontId="3" fillId="0" borderId="0" xfId="0" applyFont="1" applyBorder="1" applyAlignment="1" applyProtection="1"/>
    <xf numFmtId="0" fontId="3" fillId="0" borderId="9" xfId="0" applyFont="1" applyFill="1" applyBorder="1" applyAlignment="1" applyProtection="1">
      <alignment horizontal="center" vertical="center"/>
    </xf>
    <xf numFmtId="0" fontId="3" fillId="0" borderId="9" xfId="0" applyFont="1" applyFill="1" applyBorder="1" applyAlignment="1" applyProtection="1">
      <alignment vertical="top" wrapText="1"/>
    </xf>
    <xf numFmtId="0" fontId="3" fillId="0" borderId="9" xfId="0" applyFont="1" applyFill="1" applyBorder="1" applyAlignment="1" applyProtection="1">
      <alignment horizontal="center"/>
    </xf>
    <xf numFmtId="4" fontId="3" fillId="0" borderId="9" xfId="48" applyNumberFormat="1" applyFont="1" applyFill="1" applyBorder="1" applyAlignment="1" applyProtection="1">
      <alignment horizontal="center"/>
    </xf>
    <xf numFmtId="4" fontId="3" fillId="0" borderId="9" xfId="48" applyNumberFormat="1" applyFont="1" applyFill="1" applyBorder="1" applyAlignment="1" applyProtection="1">
      <alignment horizontal="center" wrapText="1"/>
    </xf>
    <xf numFmtId="0" fontId="3" fillId="0" borderId="0" xfId="0" applyFont="1" applyFill="1" applyBorder="1" applyProtection="1"/>
    <xf numFmtId="4" fontId="26" fillId="0" borderId="9" xfId="48" applyNumberFormat="1" applyFont="1" applyBorder="1" applyAlignment="1" applyProtection="1">
      <alignment horizontal="center"/>
    </xf>
    <xf numFmtId="4" fontId="3" fillId="0" borderId="12" xfId="0" applyNumberFormat="1" applyFont="1" applyFill="1" applyBorder="1" applyAlignment="1" applyProtection="1">
      <alignment vertical="top" wrapText="1"/>
    </xf>
    <xf numFmtId="0" fontId="3" fillId="13" borderId="9" xfId="0" applyFont="1" applyFill="1" applyBorder="1" applyAlignment="1" applyProtection="1">
      <alignment vertical="top" wrapText="1"/>
    </xf>
    <xf numFmtId="0" fontId="3" fillId="0" borderId="10" xfId="0" applyFont="1" applyFill="1" applyBorder="1" applyAlignment="1" applyProtection="1">
      <alignment horizontal="center"/>
    </xf>
    <xf numFmtId="0" fontId="3" fillId="0" borderId="0" xfId="0" applyFont="1" applyBorder="1" applyAlignment="1" applyProtection="1">
      <alignment horizontal="left" vertical="top"/>
    </xf>
    <xf numFmtId="0" fontId="47" fillId="0" borderId="9" xfId="0" applyFont="1" applyFill="1" applyBorder="1" applyAlignment="1" applyProtection="1">
      <alignment horizontal="center" vertical="center"/>
    </xf>
    <xf numFmtId="0" fontId="3" fillId="0" borderId="11" xfId="0" applyNumberFormat="1" applyFont="1" applyFill="1" applyBorder="1" applyAlignment="1" applyProtection="1">
      <alignment horizontal="left" vertical="top" wrapText="1"/>
    </xf>
    <xf numFmtId="0" fontId="3" fillId="0" borderId="0" xfId="0" applyFont="1" applyFill="1" applyBorder="1" applyAlignment="1" applyProtection="1">
      <alignment horizontal="left" vertical="top"/>
    </xf>
    <xf numFmtId="0" fontId="3" fillId="0" borderId="9" xfId="2" applyFont="1" applyFill="1" applyBorder="1" applyAlignment="1" applyProtection="1">
      <alignment vertical="top" wrapText="1"/>
    </xf>
    <xf numFmtId="0" fontId="3" fillId="0" borderId="9" xfId="0" applyFont="1" applyFill="1" applyBorder="1" applyAlignment="1" applyProtection="1">
      <alignment horizontal="left" wrapText="1"/>
    </xf>
    <xf numFmtId="1" fontId="3" fillId="0" borderId="9" xfId="0" applyNumberFormat="1" applyFont="1" applyBorder="1" applyAlignment="1" applyProtection="1">
      <alignment horizontal="center"/>
    </xf>
    <xf numFmtId="49" fontId="26" fillId="0" borderId="9" xfId="0" applyNumberFormat="1" applyFont="1" applyBorder="1" applyAlignment="1" applyProtection="1">
      <alignment horizontal="center" vertical="top"/>
    </xf>
    <xf numFmtId="0" fontId="26" fillId="0" borderId="9" xfId="0" applyFont="1" applyBorder="1" applyAlignment="1" applyProtection="1">
      <alignment vertical="top"/>
    </xf>
    <xf numFmtId="0" fontId="3" fillId="0" borderId="9" xfId="0" applyFont="1" applyBorder="1" applyProtection="1"/>
    <xf numFmtId="0" fontId="3" fillId="0" borderId="9" xfId="0" applyFont="1" applyFill="1" applyBorder="1" applyAlignment="1" applyProtection="1">
      <alignment wrapText="1"/>
    </xf>
    <xf numFmtId="0" fontId="26" fillId="0" borderId="0" xfId="0" applyFont="1" applyBorder="1" applyProtection="1"/>
    <xf numFmtId="0" fontId="3" fillId="0" borderId="9" xfId="0" quotePrefix="1" applyFont="1" applyFill="1" applyBorder="1" applyAlignment="1" applyProtection="1">
      <alignment vertical="top" wrapText="1"/>
    </xf>
    <xf numFmtId="0" fontId="3" fillId="0" borderId="9" xfId="0" applyFont="1" applyBorder="1" applyAlignment="1" applyProtection="1">
      <alignment horizontal="left" vertical="top" wrapText="1"/>
    </xf>
    <xf numFmtId="4" fontId="3" fillId="0" borderId="9" xfId="48" applyNumberFormat="1" applyFont="1" applyBorder="1" applyAlignment="1" applyProtection="1">
      <alignment horizontal="center" vertical="top"/>
    </xf>
    <xf numFmtId="0" fontId="26" fillId="0" borderId="9" xfId="0" applyFont="1" applyFill="1" applyBorder="1" applyAlignment="1" applyProtection="1">
      <alignment vertical="top"/>
    </xf>
    <xf numFmtId="0" fontId="26" fillId="0" borderId="9" xfId="0" applyFont="1" applyFill="1" applyBorder="1" applyAlignment="1" applyProtection="1">
      <alignment horizontal="center" vertical="top"/>
    </xf>
    <xf numFmtId="4" fontId="26" fillId="0" borderId="9" xfId="48" applyNumberFormat="1" applyFont="1" applyFill="1" applyBorder="1" applyAlignment="1" applyProtection="1">
      <alignment horizontal="center" vertical="top" wrapText="1"/>
    </xf>
    <xf numFmtId="0" fontId="3" fillId="0" borderId="9" xfId="0" applyFont="1" applyFill="1" applyBorder="1" applyAlignment="1" applyProtection="1">
      <alignment vertical="top"/>
    </xf>
    <xf numFmtId="4" fontId="3" fillId="0" borderId="0" xfId="48" applyNumberFormat="1" applyFont="1" applyBorder="1" applyAlignment="1" applyProtection="1">
      <alignment horizontal="center"/>
    </xf>
    <xf numFmtId="0" fontId="3" fillId="0" borderId="9" xfId="0" applyFont="1" applyBorder="1" applyAlignment="1" applyProtection="1">
      <alignment horizontal="left" wrapText="1"/>
    </xf>
    <xf numFmtId="0" fontId="3" fillId="0" borderId="9" xfId="12" applyFont="1" applyBorder="1" applyAlignment="1" applyProtection="1">
      <alignment horizontal="center"/>
    </xf>
    <xf numFmtId="4" fontId="3" fillId="0" borderId="0" xfId="48" applyNumberFormat="1" applyFont="1" applyBorder="1" applyAlignment="1" applyProtection="1">
      <alignment horizontal="center" wrapText="1"/>
    </xf>
    <xf numFmtId="49" fontId="3" fillId="0" borderId="9" xfId="0" applyNumberFormat="1" applyFont="1" applyBorder="1" applyAlignment="1" applyProtection="1">
      <alignment horizontal="right" vertical="top"/>
    </xf>
    <xf numFmtId="49" fontId="3" fillId="0" borderId="0" xfId="0" applyNumberFormat="1" applyFont="1" applyBorder="1" applyAlignment="1" applyProtection="1">
      <alignment vertical="top"/>
    </xf>
    <xf numFmtId="0" fontId="3" fillId="0" borderId="0" xfId="0" applyFont="1" applyBorder="1" applyAlignment="1" applyProtection="1">
      <alignment vertical="top"/>
    </xf>
    <xf numFmtId="0" fontId="3" fillId="0" borderId="0" xfId="0" applyFont="1" applyBorder="1" applyAlignment="1" applyProtection="1">
      <alignment horizontal="center" vertical="top"/>
    </xf>
    <xf numFmtId="4" fontId="3" fillId="0" borderId="0" xfId="48" applyNumberFormat="1" applyFont="1" applyBorder="1" applyAlignment="1" applyProtection="1">
      <alignment horizontal="center" vertical="top" wrapText="1"/>
    </xf>
    <xf numFmtId="4" fontId="26" fillId="0" borderId="9" xfId="48" applyNumberFormat="1" applyFont="1" applyBorder="1" applyAlignment="1" applyProtection="1">
      <alignment horizontal="center" wrapText="1"/>
      <protection locked="0"/>
    </xf>
    <xf numFmtId="4" fontId="3" fillId="0" borderId="9" xfId="48" applyNumberFormat="1" applyFont="1" applyBorder="1" applyAlignment="1" applyProtection="1">
      <alignment horizontal="center" wrapText="1"/>
      <protection locked="0"/>
    </xf>
    <xf numFmtId="4" fontId="3" fillId="0" borderId="9" xfId="48" applyNumberFormat="1" applyFont="1" applyFill="1" applyBorder="1" applyAlignment="1" applyProtection="1">
      <alignment horizontal="center" wrapText="1"/>
      <protection locked="0"/>
    </xf>
    <xf numFmtId="4" fontId="26" fillId="0" borderId="9" xfId="51" applyNumberFormat="1" applyFont="1" applyBorder="1" applyAlignment="1" applyProtection="1">
      <alignment horizontal="center" vertical="center"/>
    </xf>
    <xf numFmtId="4" fontId="23" fillId="0" borderId="9" xfId="51" applyNumberFormat="1" applyFont="1" applyBorder="1" applyAlignment="1" applyProtection="1">
      <alignment horizontal="center" vertical="center" wrapText="1"/>
    </xf>
    <xf numFmtId="4" fontId="23" fillId="0" borderId="9" xfId="51" applyNumberFormat="1" applyFont="1" applyBorder="1" applyAlignment="1" applyProtection="1">
      <alignment horizontal="center" vertical="center"/>
    </xf>
    <xf numFmtId="4" fontId="3" fillId="0" borderId="9" xfId="51" applyNumberFormat="1" applyFont="1" applyBorder="1" applyAlignment="1" applyProtection="1">
      <alignment horizontal="center" vertical="center"/>
    </xf>
    <xf numFmtId="4" fontId="26" fillId="0" borderId="9" xfId="51" applyNumberFormat="1" applyFont="1" applyBorder="1" applyAlignment="1" applyProtection="1">
      <alignment horizontal="center" wrapText="1"/>
    </xf>
    <xf numFmtId="4" fontId="3" fillId="0" borderId="9" xfId="51" applyNumberFormat="1" applyFont="1" applyBorder="1" applyAlignment="1" applyProtection="1">
      <alignment horizontal="center" vertical="top" wrapText="1"/>
    </xf>
    <xf numFmtId="4" fontId="3" fillId="0" borderId="9" xfId="51" applyNumberFormat="1" applyFont="1" applyBorder="1" applyAlignment="1" applyProtection="1">
      <alignment horizontal="center" wrapText="1"/>
    </xf>
    <xf numFmtId="4" fontId="3" fillId="0" borderId="9" xfId="51" applyNumberFormat="1" applyFont="1" applyBorder="1" applyAlignment="1" applyProtection="1">
      <alignment horizontal="center"/>
    </xf>
    <xf numFmtId="4" fontId="3" fillId="0" borderId="9" xfId="51" applyNumberFormat="1" applyFont="1" applyFill="1" applyBorder="1" applyAlignment="1" applyProtection="1">
      <alignment horizontal="center"/>
    </xf>
    <xf numFmtId="4" fontId="3" fillId="0" borderId="9" xfId="51" applyNumberFormat="1" applyFont="1" applyFill="1" applyBorder="1" applyAlignment="1" applyProtection="1">
      <alignment horizontal="center" wrapText="1"/>
    </xf>
    <xf numFmtId="4" fontId="3" fillId="0" borderId="9" xfId="51" applyNumberFormat="1" applyFont="1" applyBorder="1" applyAlignment="1" applyProtection="1">
      <alignment horizontal="center" vertical="top"/>
    </xf>
    <xf numFmtId="4" fontId="3" fillId="0" borderId="9" xfId="51" applyNumberFormat="1" applyFont="1" applyFill="1" applyBorder="1" applyAlignment="1" applyProtection="1">
      <alignment horizontal="center" vertical="top" wrapText="1"/>
    </xf>
    <xf numFmtId="4" fontId="3" fillId="0" borderId="0" xfId="51" applyNumberFormat="1" applyFont="1" applyBorder="1" applyAlignment="1" applyProtection="1">
      <alignment horizontal="center"/>
    </xf>
    <xf numFmtId="4" fontId="3" fillId="0" borderId="0" xfId="51" applyNumberFormat="1" applyFont="1" applyBorder="1" applyAlignment="1" applyProtection="1">
      <alignment horizontal="center" vertical="top" wrapText="1"/>
    </xf>
    <xf numFmtId="4" fontId="26" fillId="0" borderId="9" xfId="51" applyNumberFormat="1" applyFont="1" applyBorder="1" applyAlignment="1" applyProtection="1">
      <alignment horizontal="center" wrapText="1"/>
      <protection locked="0"/>
    </xf>
    <xf numFmtId="4" fontId="3" fillId="0" borderId="9" xfId="51" applyNumberFormat="1" applyFont="1" applyBorder="1" applyAlignment="1" applyProtection="1">
      <alignment horizontal="center" wrapText="1"/>
      <protection locked="0"/>
    </xf>
    <xf numFmtId="4" fontId="3" fillId="0" borderId="9" xfId="51" applyNumberFormat="1" applyFont="1" applyFill="1" applyBorder="1" applyAlignment="1" applyProtection="1">
      <alignment horizontal="center" wrapText="1"/>
      <protection locked="0"/>
    </xf>
    <xf numFmtId="0" fontId="23" fillId="0" borderId="9" xfId="1" applyFont="1" applyBorder="1" applyAlignment="1" applyProtection="1">
      <alignment horizontal="left" vertical="center"/>
    </xf>
    <xf numFmtId="0" fontId="23" fillId="0" borderId="9" xfId="1" applyFont="1" applyBorder="1" applyAlignment="1" applyProtection="1">
      <alignment horizontal="center" vertical="center" wrapText="1"/>
    </xf>
    <xf numFmtId="166" fontId="23" fillId="0" borderId="9" xfId="48" applyNumberFormat="1" applyFont="1" applyBorder="1" applyAlignment="1" applyProtection="1">
      <alignment horizontal="center" vertical="center"/>
    </xf>
    <xf numFmtId="0" fontId="24" fillId="0" borderId="0" xfId="1" applyFont="1" applyProtection="1"/>
    <xf numFmtId="0" fontId="23" fillId="0" borderId="9" xfId="1" applyFont="1" applyBorder="1" applyAlignment="1" applyProtection="1">
      <alignment horizontal="center" vertical="center"/>
    </xf>
    <xf numFmtId="0" fontId="25" fillId="0" borderId="9" xfId="1" applyFont="1" applyBorder="1" applyAlignment="1" applyProtection="1">
      <alignment horizontal="center" vertical="center"/>
    </xf>
    <xf numFmtId="4" fontId="3" fillId="0" borderId="9" xfId="1" applyNumberFormat="1" applyFont="1" applyBorder="1" applyAlignment="1" applyProtection="1">
      <alignment vertical="center" wrapText="1"/>
    </xf>
    <xf numFmtId="166" fontId="25" fillId="0" borderId="9" xfId="48" applyNumberFormat="1" applyFont="1" applyBorder="1" applyAlignment="1" applyProtection="1">
      <alignment horizontal="center" vertical="center"/>
    </xf>
    <xf numFmtId="166" fontId="26" fillId="0" borderId="9" xfId="48" applyNumberFormat="1" applyFont="1" applyBorder="1" applyAlignment="1" applyProtection="1">
      <alignment horizontal="center" wrapText="1"/>
    </xf>
    <xf numFmtId="166" fontId="3" fillId="0" borderId="9" xfId="48" applyNumberFormat="1" applyFont="1" applyBorder="1" applyAlignment="1" applyProtection="1">
      <alignment horizontal="center"/>
    </xf>
    <xf numFmtId="4" fontId="26" fillId="0" borderId="9" xfId="1" applyNumberFormat="1" applyFont="1" applyBorder="1" applyAlignment="1" applyProtection="1">
      <alignment vertical="center" wrapText="1"/>
    </xf>
    <xf numFmtId="49" fontId="24" fillId="0" borderId="9" xfId="1" applyNumberFormat="1" applyFont="1" applyBorder="1" applyAlignment="1" applyProtection="1">
      <alignment vertical="top"/>
    </xf>
    <xf numFmtId="0" fontId="24" fillId="0" borderId="9" xfId="1" applyFont="1" applyBorder="1" applyAlignment="1" applyProtection="1">
      <alignment vertical="top"/>
    </xf>
    <xf numFmtId="0" fontId="24" fillId="0" borderId="9" xfId="1" applyFont="1" applyBorder="1" applyAlignment="1" applyProtection="1">
      <alignment horizontal="center" vertical="top"/>
    </xf>
    <xf numFmtId="166" fontId="24" fillId="0" borderId="9" xfId="48" applyNumberFormat="1" applyFont="1" applyBorder="1" applyAlignment="1" applyProtection="1">
      <alignment horizontal="center" vertical="top" wrapText="1"/>
    </xf>
    <xf numFmtId="49" fontId="4" fillId="0" borderId="9" xfId="1" applyNumberFormat="1" applyFont="1" applyBorder="1" applyAlignment="1" applyProtection="1">
      <alignment horizontal="left" vertical="top"/>
    </xf>
    <xf numFmtId="0" fontId="26" fillId="0" borderId="9" xfId="1" applyFont="1" applyBorder="1" applyAlignment="1" applyProtection="1">
      <alignment horizontal="center" vertical="top"/>
    </xf>
    <xf numFmtId="166" fontId="26" fillId="0" borderId="9" xfId="48" applyNumberFormat="1" applyFont="1" applyBorder="1" applyAlignment="1" applyProtection="1">
      <alignment horizontal="center" vertical="top" wrapText="1"/>
    </xf>
    <xf numFmtId="0" fontId="34" fillId="0" borderId="0" xfId="0" applyFont="1" applyProtection="1"/>
    <xf numFmtId="0" fontId="26" fillId="0" borderId="9" xfId="1" applyFont="1" applyBorder="1" applyAlignment="1" applyProtection="1">
      <alignment vertical="top"/>
    </xf>
    <xf numFmtId="0" fontId="26" fillId="0" borderId="9" xfId="1" applyFont="1" applyBorder="1" applyAlignment="1" applyProtection="1">
      <alignment vertical="top" wrapText="1"/>
    </xf>
    <xf numFmtId="0" fontId="26" fillId="0" borderId="9" xfId="1" applyFont="1" applyBorder="1" applyAlignment="1" applyProtection="1">
      <alignment horizontal="center"/>
    </xf>
    <xf numFmtId="166" fontId="26" fillId="0" borderId="9" xfId="48" applyNumberFormat="1" applyFont="1" applyBorder="1" applyAlignment="1" applyProtection="1">
      <alignment horizontal="center"/>
    </xf>
    <xf numFmtId="49" fontId="0" fillId="0" borderId="0" xfId="0" applyNumberFormat="1" applyProtection="1"/>
    <xf numFmtId="0" fontId="0" fillId="0" borderId="0" xfId="0" applyProtection="1"/>
    <xf numFmtId="0" fontId="24" fillId="0" borderId="9" xfId="1" applyFont="1" applyBorder="1" applyAlignment="1" applyProtection="1">
      <alignment vertical="top" wrapText="1"/>
    </xf>
    <xf numFmtId="0" fontId="24" fillId="0" borderId="9" xfId="1" applyFont="1" applyBorder="1" applyAlignment="1" applyProtection="1">
      <alignment horizontal="center"/>
    </xf>
    <xf numFmtId="166" fontId="24" fillId="0" borderId="9" xfId="48" applyNumberFormat="1" applyFont="1" applyBorder="1" applyAlignment="1" applyProtection="1">
      <alignment horizontal="center"/>
    </xf>
    <xf numFmtId="0" fontId="27" fillId="0" borderId="0" xfId="1" applyFont="1" applyProtection="1"/>
    <xf numFmtId="0" fontId="4" fillId="0" borderId="9" xfId="1" applyFont="1" applyBorder="1" applyAlignment="1" applyProtection="1">
      <alignment horizontal="center" vertical="top"/>
    </xf>
    <xf numFmtId="0" fontId="4" fillId="0" borderId="9" xfId="1" applyFont="1" applyBorder="1" applyAlignment="1" applyProtection="1">
      <alignment horizontal="center"/>
    </xf>
    <xf numFmtId="166" fontId="4" fillId="0" borderId="9" xfId="48" applyNumberFormat="1" applyFont="1" applyBorder="1" applyAlignment="1" applyProtection="1">
      <alignment horizontal="center" wrapText="1"/>
    </xf>
    <xf numFmtId="0" fontId="28" fillId="0" borderId="0" xfId="1" applyFont="1" applyProtection="1"/>
    <xf numFmtId="0" fontId="21" fillId="0" borderId="9" xfId="0" applyFont="1" applyFill="1" applyBorder="1" applyAlignment="1" applyProtection="1">
      <alignment horizontal="center" vertical="center"/>
    </xf>
    <xf numFmtId="0" fontId="24" fillId="0" borderId="0" xfId="1" applyFont="1" applyAlignment="1" applyProtection="1">
      <alignment vertical="center"/>
    </xf>
    <xf numFmtId="49" fontId="26" fillId="0" borderId="9" xfId="1" applyNumberFormat="1" applyFont="1" applyBorder="1" applyAlignment="1" applyProtection="1">
      <alignment vertical="top"/>
    </xf>
    <xf numFmtId="49" fontId="4" fillId="0" borderId="9" xfId="1" applyNumberFormat="1" applyFont="1" applyBorder="1" applyAlignment="1" applyProtection="1">
      <alignment vertical="top"/>
    </xf>
    <xf numFmtId="0" fontId="24" fillId="0" borderId="9" xfId="1" applyFont="1" applyBorder="1" applyProtection="1"/>
    <xf numFmtId="166" fontId="3" fillId="0" borderId="9" xfId="48" applyNumberFormat="1" applyFont="1" applyBorder="1" applyAlignment="1" applyProtection="1">
      <alignment horizontal="center" wrapText="1"/>
    </xf>
    <xf numFmtId="0" fontId="24" fillId="0" borderId="0" xfId="1" applyFont="1" applyAlignment="1" applyProtection="1">
      <alignment wrapText="1"/>
    </xf>
    <xf numFmtId="0" fontId="3" fillId="0" borderId="9" xfId="1" applyFont="1" applyBorder="1" applyAlignment="1" applyProtection="1">
      <alignment vertical="top"/>
    </xf>
    <xf numFmtId="0" fontId="4" fillId="0" borderId="9" xfId="1" applyFont="1" applyFill="1" applyBorder="1" applyAlignment="1" applyProtection="1">
      <alignment vertical="top"/>
    </xf>
    <xf numFmtId="0" fontId="4" fillId="0" borderId="9" xfId="1" applyFont="1" applyFill="1" applyBorder="1" applyAlignment="1" applyProtection="1">
      <alignment horizontal="center"/>
    </xf>
    <xf numFmtId="166" fontId="4" fillId="0" borderId="9" xfId="48" applyNumberFormat="1" applyFont="1" applyFill="1" applyBorder="1" applyAlignment="1" applyProtection="1">
      <alignment horizontal="center" wrapText="1"/>
    </xf>
    <xf numFmtId="0" fontId="30" fillId="0" borderId="9" xfId="1" applyFont="1" applyFill="1" applyBorder="1" applyProtection="1"/>
    <xf numFmtId="0" fontId="30" fillId="0" borderId="9" xfId="1" applyFont="1" applyFill="1" applyBorder="1" applyAlignment="1" applyProtection="1">
      <alignment horizontal="center"/>
    </xf>
    <xf numFmtId="166" fontId="31" fillId="0" borderId="9" xfId="48" applyNumberFormat="1" applyFont="1" applyFill="1" applyBorder="1" applyAlignment="1" applyProtection="1">
      <alignment horizontal="center"/>
    </xf>
    <xf numFmtId="166" fontId="30" fillId="0" borderId="9" xfId="48" applyNumberFormat="1" applyFont="1" applyFill="1" applyBorder="1" applyAlignment="1" applyProtection="1">
      <alignment horizontal="center"/>
    </xf>
    <xf numFmtId="49" fontId="3" fillId="0" borderId="9" xfId="1" applyNumberFormat="1" applyFont="1" applyBorder="1" applyAlignment="1" applyProtection="1">
      <alignment horizontal="right" vertical="top"/>
    </xf>
    <xf numFmtId="0" fontId="3" fillId="0" borderId="9" xfId="1" applyFont="1" applyBorder="1" applyAlignment="1" applyProtection="1">
      <alignment horizontal="center"/>
    </xf>
    <xf numFmtId="4" fontId="24" fillId="0" borderId="0" xfId="1" applyNumberFormat="1" applyFont="1" applyProtection="1"/>
    <xf numFmtId="49" fontId="26" fillId="0" borderId="0" xfId="1" applyNumberFormat="1" applyFont="1" applyBorder="1" applyAlignment="1" applyProtection="1">
      <alignment horizontal="right" vertical="top"/>
    </xf>
    <xf numFmtId="0" fontId="26" fillId="0" borderId="0" xfId="1" applyFont="1" applyBorder="1" applyAlignment="1" applyProtection="1">
      <alignment vertical="top" wrapText="1"/>
    </xf>
    <xf numFmtId="0" fontId="26" fillId="0" borderId="0" xfId="1" applyFont="1" applyBorder="1" applyAlignment="1" applyProtection="1">
      <alignment horizontal="center"/>
    </xf>
    <xf numFmtId="166" fontId="26" fillId="0" borderId="0" xfId="48" applyNumberFormat="1" applyFont="1" applyBorder="1" applyAlignment="1" applyProtection="1">
      <alignment horizontal="center"/>
    </xf>
    <xf numFmtId="0" fontId="32" fillId="0" borderId="0" xfId="1" applyFont="1" applyBorder="1" applyAlignment="1" applyProtection="1">
      <alignment vertical="top"/>
    </xf>
    <xf numFmtId="0" fontId="32" fillId="0" borderId="0" xfId="1" applyFont="1" applyBorder="1" applyAlignment="1" applyProtection="1">
      <alignment vertical="top" wrapText="1"/>
    </xf>
    <xf numFmtId="0" fontId="32" fillId="0" borderId="0" xfId="1" applyFont="1" applyBorder="1" applyAlignment="1" applyProtection="1">
      <alignment horizontal="center"/>
    </xf>
    <xf numFmtId="166" fontId="32" fillId="0" borderId="0" xfId="48" applyNumberFormat="1" applyFont="1" applyBorder="1" applyAlignment="1" applyProtection="1">
      <alignment horizontal="center"/>
    </xf>
    <xf numFmtId="0" fontId="33" fillId="0" borderId="0" xfId="1" applyFont="1" applyBorder="1" applyAlignment="1" applyProtection="1">
      <alignment vertical="top"/>
    </xf>
    <xf numFmtId="0" fontId="33" fillId="0" borderId="0" xfId="1" applyFont="1" applyBorder="1" applyAlignment="1" applyProtection="1">
      <alignment vertical="top" wrapText="1"/>
    </xf>
    <xf numFmtId="0" fontId="33" fillId="0" borderId="0" xfId="1" applyFont="1" applyBorder="1" applyAlignment="1" applyProtection="1">
      <alignment horizontal="center"/>
    </xf>
    <xf numFmtId="166" fontId="33" fillId="0" borderId="0" xfId="48" applyNumberFormat="1" applyFont="1" applyBorder="1" applyAlignment="1" applyProtection="1">
      <alignment horizontal="center"/>
    </xf>
    <xf numFmtId="0" fontId="3" fillId="0" borderId="0" xfId="1" applyFont="1" applyBorder="1" applyAlignment="1" applyProtection="1">
      <alignment vertical="top"/>
    </xf>
    <xf numFmtId="0" fontId="3" fillId="0" borderId="0" xfId="1" applyFont="1" applyBorder="1" applyAlignment="1" applyProtection="1">
      <alignment vertical="top" wrapText="1"/>
    </xf>
    <xf numFmtId="0" fontId="3" fillId="0" borderId="0" xfId="1" applyFont="1" applyBorder="1" applyAlignment="1" applyProtection="1">
      <alignment horizontal="center"/>
    </xf>
    <xf numFmtId="166" fontId="3" fillId="0" borderId="0" xfId="48" applyNumberFormat="1" applyFont="1" applyBorder="1" applyAlignment="1" applyProtection="1">
      <alignment horizontal="center"/>
    </xf>
    <xf numFmtId="49" fontId="3" fillId="0" borderId="0" xfId="1" applyNumberFormat="1" applyFont="1" applyBorder="1" applyAlignment="1" applyProtection="1">
      <alignment vertical="top"/>
    </xf>
    <xf numFmtId="0" fontId="3" fillId="0" borderId="0" xfId="1" applyFont="1" applyBorder="1" applyAlignment="1" applyProtection="1">
      <alignment horizontal="center" vertical="top"/>
    </xf>
    <xf numFmtId="166" fontId="3" fillId="0" borderId="0" xfId="48" applyNumberFormat="1" applyFont="1" applyBorder="1" applyAlignment="1" applyProtection="1">
      <alignment horizontal="center" vertical="top" wrapText="1"/>
    </xf>
    <xf numFmtId="49" fontId="24" fillId="0" borderId="0" xfId="1" applyNumberFormat="1" applyFont="1" applyBorder="1" applyAlignment="1" applyProtection="1">
      <alignment vertical="top"/>
    </xf>
    <xf numFmtId="0" fontId="24" fillId="0" borderId="0" xfId="1" applyFont="1" applyBorder="1" applyAlignment="1" applyProtection="1">
      <alignment vertical="top"/>
    </xf>
    <xf numFmtId="0" fontId="24" fillId="0" borderId="0" xfId="1" applyFont="1" applyBorder="1" applyAlignment="1" applyProtection="1">
      <alignment horizontal="center" vertical="top"/>
    </xf>
    <xf numFmtId="166" fontId="24" fillId="0" borderId="0" xfId="48" applyNumberFormat="1" applyFont="1" applyBorder="1" applyAlignment="1" applyProtection="1">
      <alignment horizontal="center" vertical="top" wrapText="1"/>
    </xf>
    <xf numFmtId="166" fontId="24" fillId="0" borderId="0" xfId="48" applyNumberFormat="1" applyFont="1" applyBorder="1" applyAlignment="1" applyProtection="1">
      <alignment horizontal="center"/>
    </xf>
    <xf numFmtId="166" fontId="23" fillId="0" borderId="9" xfId="48" applyNumberFormat="1" applyFont="1" applyBorder="1" applyAlignment="1" applyProtection="1">
      <alignment horizontal="center" vertical="center" wrapText="1"/>
      <protection locked="0"/>
    </xf>
    <xf numFmtId="166" fontId="23" fillId="0" borderId="9" xfId="48" applyNumberFormat="1" applyFont="1" applyBorder="1" applyAlignment="1" applyProtection="1">
      <alignment horizontal="center" vertical="center"/>
      <protection locked="0"/>
    </xf>
    <xf numFmtId="166" fontId="25" fillId="0" borderId="9" xfId="48" applyNumberFormat="1" applyFont="1" applyBorder="1" applyAlignment="1" applyProtection="1">
      <alignment horizontal="center" vertical="center"/>
      <protection locked="0"/>
    </xf>
    <xf numFmtId="166" fontId="3" fillId="0" borderId="9" xfId="48" applyNumberFormat="1" applyFont="1" applyBorder="1" applyAlignment="1" applyProtection="1">
      <alignment horizontal="center" wrapText="1"/>
      <protection locked="0"/>
    </xf>
    <xf numFmtId="166" fontId="23" fillId="0" borderId="9" xfId="51" applyNumberFormat="1" applyFont="1" applyBorder="1" applyAlignment="1" applyProtection="1">
      <alignment horizontal="center" vertical="center"/>
    </xf>
    <xf numFmtId="166" fontId="25" fillId="0" borderId="9" xfId="51" applyNumberFormat="1" applyFont="1" applyBorder="1" applyAlignment="1" applyProtection="1">
      <alignment horizontal="center" vertical="center"/>
    </xf>
    <xf numFmtId="166" fontId="26" fillId="0" borderId="9" xfId="51" applyNumberFormat="1" applyFont="1" applyBorder="1" applyAlignment="1" applyProtection="1">
      <alignment horizontal="center" wrapText="1"/>
    </xf>
    <xf numFmtId="166" fontId="3" fillId="0" borderId="9" xfId="51" applyNumberFormat="1" applyFont="1" applyBorder="1" applyAlignment="1" applyProtection="1">
      <alignment horizontal="center"/>
    </xf>
    <xf numFmtId="166" fontId="24" fillId="0" borderId="9" xfId="51" applyNumberFormat="1" applyFont="1" applyBorder="1" applyAlignment="1" applyProtection="1">
      <alignment horizontal="center" vertical="top" wrapText="1"/>
    </xf>
    <xf numFmtId="166" fontId="26" fillId="0" borderId="9" xfId="51" applyNumberFormat="1" applyFont="1" applyBorder="1" applyAlignment="1" applyProtection="1">
      <alignment horizontal="center" vertical="top" wrapText="1"/>
    </xf>
    <xf numFmtId="166" fontId="26" fillId="0" borderId="9" xfId="51" applyNumberFormat="1" applyFont="1" applyBorder="1" applyAlignment="1" applyProtection="1">
      <alignment horizontal="center"/>
    </xf>
    <xf numFmtId="166" fontId="24" fillId="0" borderId="9" xfId="51" applyNumberFormat="1" applyFont="1" applyBorder="1" applyAlignment="1" applyProtection="1">
      <alignment horizontal="center"/>
    </xf>
    <xf numFmtId="166" fontId="4" fillId="0" borderId="9" xfId="51" applyNumberFormat="1" applyFont="1" applyBorder="1" applyAlignment="1" applyProtection="1">
      <alignment horizontal="center" wrapText="1"/>
    </xf>
    <xf numFmtId="0" fontId="0" fillId="0" borderId="9" xfId="0" applyBorder="1" applyAlignment="1" applyProtection="1">
      <alignment horizontal="center"/>
    </xf>
    <xf numFmtId="166" fontId="3" fillId="0" borderId="9" xfId="51" applyNumberFormat="1" applyFont="1" applyBorder="1" applyAlignment="1" applyProtection="1">
      <alignment horizontal="center" wrapText="1"/>
    </xf>
    <xf numFmtId="166" fontId="4" fillId="0" borderId="9" xfId="51" applyNumberFormat="1" applyFont="1" applyFill="1" applyBorder="1" applyAlignment="1" applyProtection="1">
      <alignment horizontal="center" wrapText="1"/>
    </xf>
    <xf numFmtId="166" fontId="31" fillId="0" borderId="9" xfId="51" applyNumberFormat="1" applyFont="1" applyFill="1" applyBorder="1" applyAlignment="1" applyProtection="1">
      <alignment horizontal="center"/>
    </xf>
    <xf numFmtId="166" fontId="30" fillId="0" borderId="9" xfId="51" applyNumberFormat="1" applyFont="1" applyFill="1" applyBorder="1" applyAlignment="1" applyProtection="1">
      <alignment horizontal="center"/>
    </xf>
    <xf numFmtId="166" fontId="26" fillId="0" borderId="0" xfId="51" applyNumberFormat="1" applyFont="1" applyBorder="1" applyAlignment="1" applyProtection="1">
      <alignment horizontal="center"/>
    </xf>
    <xf numFmtId="166" fontId="32" fillId="0" borderId="0" xfId="51" applyNumberFormat="1" applyFont="1" applyBorder="1" applyAlignment="1" applyProtection="1">
      <alignment horizontal="center"/>
    </xf>
    <xf numFmtId="166" fontId="33" fillId="0" borderId="0" xfId="51" applyNumberFormat="1" applyFont="1" applyBorder="1" applyAlignment="1" applyProtection="1">
      <alignment horizontal="center"/>
    </xf>
    <xf numFmtId="166" fontId="3" fillId="0" borderId="0" xfId="51" applyNumberFormat="1" applyFont="1" applyBorder="1" applyAlignment="1" applyProtection="1">
      <alignment horizontal="center"/>
    </xf>
    <xf numFmtId="166" fontId="3" fillId="0" borderId="0" xfId="51" applyNumberFormat="1" applyFont="1" applyBorder="1" applyAlignment="1" applyProtection="1">
      <alignment horizontal="center" vertical="top" wrapText="1"/>
    </xf>
    <xf numFmtId="166" fontId="24" fillId="0" borderId="0" xfId="51" applyNumberFormat="1" applyFont="1" applyBorder="1" applyAlignment="1" applyProtection="1">
      <alignment horizontal="center" vertical="top" wrapText="1"/>
    </xf>
    <xf numFmtId="166" fontId="24" fillId="0" borderId="0" xfId="51" applyNumberFormat="1" applyFont="1" applyBorder="1" applyAlignment="1" applyProtection="1">
      <alignment horizontal="center"/>
    </xf>
    <xf numFmtId="166" fontId="23" fillId="0" borderId="9" xfId="51" applyNumberFormat="1" applyFont="1" applyBorder="1" applyAlignment="1" applyProtection="1">
      <alignment horizontal="center" vertical="center" wrapText="1"/>
      <protection locked="0"/>
    </xf>
    <xf numFmtId="166" fontId="23" fillId="0" borderId="9" xfId="51" applyNumberFormat="1" applyFont="1" applyBorder="1" applyAlignment="1" applyProtection="1">
      <alignment horizontal="center" vertical="center"/>
      <protection locked="0"/>
    </xf>
    <xf numFmtId="166" fontId="25" fillId="0" borderId="9" xfId="51" applyNumberFormat="1" applyFont="1" applyBorder="1" applyAlignment="1" applyProtection="1">
      <alignment horizontal="center" vertical="center"/>
      <protection locked="0"/>
    </xf>
    <xf numFmtId="0" fontId="0" fillId="0" borderId="9" xfId="0" applyBorder="1" applyAlignment="1" applyProtection="1">
      <alignment horizontal="center"/>
      <protection locked="0"/>
    </xf>
    <xf numFmtId="166" fontId="6" fillId="0" borderId="9" xfId="51" applyNumberFormat="1" applyFont="1" applyFill="1" applyBorder="1" applyAlignment="1" applyProtection="1">
      <alignment horizontal="center"/>
      <protection locked="0"/>
    </xf>
    <xf numFmtId="166" fontId="3" fillId="0" borderId="9" xfId="51" applyNumberFormat="1" applyFont="1" applyBorder="1" applyAlignment="1" applyProtection="1">
      <alignment horizontal="center" wrapText="1"/>
      <protection locked="0"/>
    </xf>
  </cellXfs>
  <cellStyles count="52">
    <cellStyle name="Accent1" xfId="20"/>
    <cellStyle name="Accent2" xfId="21"/>
    <cellStyle name="Accent3" xfId="22"/>
    <cellStyle name="Accent4" xfId="23"/>
    <cellStyle name="Accent5" xfId="24"/>
    <cellStyle name="Accent6" xfId="25"/>
    <cellStyle name="Alec1" xfId="44"/>
    <cellStyle name="Bad" xfId="26"/>
    <cellStyle name="Calculation" xfId="27"/>
    <cellStyle name="Check Cell" xfId="28"/>
    <cellStyle name="Explanatory Text" xfId="29"/>
    <cellStyle name="Heading 1" xfId="30"/>
    <cellStyle name="Heading 2" xfId="31"/>
    <cellStyle name="Heading 3" xfId="32"/>
    <cellStyle name="Heading 4" xfId="33"/>
    <cellStyle name="Input" xfId="34"/>
    <cellStyle name="Linked Cell" xfId="35"/>
    <cellStyle name="Navadno" xfId="0" builtinId="0"/>
    <cellStyle name="Navadno 11" xfId="1"/>
    <cellStyle name="Navadno 12" xfId="2"/>
    <cellStyle name="Navadno 13" xfId="3"/>
    <cellStyle name="Navadno 14" xfId="4"/>
    <cellStyle name="Navadno 15" xfId="5"/>
    <cellStyle name="Navadno 16" xfId="6"/>
    <cellStyle name="Navadno 17" xfId="7"/>
    <cellStyle name="Navadno 18" xfId="8"/>
    <cellStyle name="Navadno 19" xfId="9"/>
    <cellStyle name="Navadno 2" xfId="10"/>
    <cellStyle name="Navadno 2 2" xfId="39"/>
    <cellStyle name="Navadno 25" xfId="11"/>
    <cellStyle name="Navadno 3" xfId="18"/>
    <cellStyle name="Navadno 37" xfId="12"/>
    <cellStyle name="Navadno 4" xfId="13"/>
    <cellStyle name="Navadno 42" xfId="14"/>
    <cellStyle name="Navadno 5" xfId="45"/>
    <cellStyle name="Navadno 6" xfId="15"/>
    <cellStyle name="Navadno 7" xfId="46"/>
    <cellStyle name="Navadno 8" xfId="16"/>
    <cellStyle name="Navadno 9" xfId="50"/>
    <cellStyle name="Neutral" xfId="36"/>
    <cellStyle name="Normal 2" xfId="49"/>
    <cellStyle name="Normal_kanal S1" xfId="17"/>
    <cellStyle name="Note" xfId="37"/>
    <cellStyle name="Odstotek 2" xfId="19"/>
    <cellStyle name="Odstotek 3" xfId="47"/>
    <cellStyle name="Total" xfId="38"/>
    <cellStyle name="Valuta" xfId="43" builtinId="4"/>
    <cellStyle name="Valuta 2" xfId="40"/>
    <cellStyle name="Vejica" xfId="48" builtinId="3"/>
    <cellStyle name="Vejica 2" xfId="41"/>
    <cellStyle name="Vejica 3" xfId="42"/>
    <cellStyle name="Vejica 4" xfId="51"/>
  </cellStyles>
  <dxfs count="14">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ova tema">
  <a:themeElements>
    <a:clrScheme name="Pisarn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isarna">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
    <tabColor rgb="FFFFC000"/>
    <pageSetUpPr fitToPage="1"/>
  </sheetPr>
  <dimension ref="A1:D43"/>
  <sheetViews>
    <sheetView tabSelected="1" view="pageBreakPreview" zoomScaleNormal="100" zoomScaleSheetLayoutView="100" workbookViewId="0">
      <selection activeCell="C11" sqref="C11"/>
    </sheetView>
  </sheetViews>
  <sheetFormatPr defaultColWidth="8.81640625" defaultRowHeight="12.5" x14ac:dyDescent="0.25"/>
  <cols>
    <col min="1" max="1" width="8.81640625" style="29"/>
    <col min="2" max="2" width="31.26953125" style="29" customWidth="1"/>
    <col min="3" max="3" width="40.81640625" style="29" customWidth="1"/>
    <col min="4" max="4" width="13.1796875" style="37" bestFit="1" customWidth="1"/>
    <col min="5" max="16384" width="8.81640625" style="29"/>
  </cols>
  <sheetData>
    <row r="1" spans="1:4" ht="13" x14ac:dyDescent="0.3">
      <c r="A1" s="34"/>
      <c r="B1" s="35" t="s">
        <v>85</v>
      </c>
      <c r="D1" s="36" t="s">
        <v>87</v>
      </c>
    </row>
    <row r="2" spans="1:4" ht="13" x14ac:dyDescent="0.3">
      <c r="A2" s="34"/>
      <c r="B2" s="35"/>
    </row>
    <row r="3" spans="1:4" ht="13" x14ac:dyDescent="0.3">
      <c r="A3" s="34"/>
      <c r="B3" s="35" t="s">
        <v>103</v>
      </c>
      <c r="D3" s="38">
        <f>+D11+D17+D23+D29+D35+D41</f>
        <v>0</v>
      </c>
    </row>
    <row r="4" spans="1:4" ht="13" x14ac:dyDescent="0.3">
      <c r="A4" s="34"/>
      <c r="B4" s="35"/>
      <c r="C4" s="29" t="s">
        <v>86</v>
      </c>
      <c r="D4" s="38">
        <f>+D3*0.22</f>
        <v>0</v>
      </c>
    </row>
    <row r="5" spans="1:4" ht="13" x14ac:dyDescent="0.3">
      <c r="A5" s="34"/>
      <c r="B5" s="35"/>
      <c r="D5" s="38"/>
    </row>
    <row r="6" spans="1:4" ht="13" x14ac:dyDescent="0.3">
      <c r="A6" s="34"/>
      <c r="B6" s="39" t="s">
        <v>104</v>
      </c>
      <c r="D6" s="40">
        <f>SUM(D3:D4)</f>
        <v>0</v>
      </c>
    </row>
    <row r="7" spans="1:4" ht="13" x14ac:dyDescent="0.3">
      <c r="A7" s="34"/>
      <c r="B7" s="35"/>
      <c r="D7" s="40"/>
    </row>
    <row r="8" spans="1:4" ht="13" x14ac:dyDescent="0.3">
      <c r="A8" s="34"/>
      <c r="B8" s="35"/>
      <c r="D8" s="40"/>
    </row>
    <row r="9" spans="1:4" ht="13" x14ac:dyDescent="0.3">
      <c r="A9" s="34"/>
      <c r="B9" s="35"/>
      <c r="D9" s="40"/>
    </row>
    <row r="10" spans="1:4" ht="13" x14ac:dyDescent="0.3">
      <c r="A10" s="34"/>
      <c r="B10" s="35"/>
    </row>
    <row r="11" spans="1:4" ht="13" x14ac:dyDescent="0.3">
      <c r="A11" s="41" t="s">
        <v>27</v>
      </c>
      <c r="B11" s="42" t="s">
        <v>55</v>
      </c>
      <c r="D11" s="43">
        <f>+'Splošni stroški'!F33</f>
        <v>0</v>
      </c>
    </row>
    <row r="12" spans="1:4" ht="13" x14ac:dyDescent="0.3">
      <c r="A12" s="41"/>
      <c r="B12" s="35"/>
      <c r="C12" s="44"/>
      <c r="D12" s="43"/>
    </row>
    <row r="13" spans="1:4" ht="13" x14ac:dyDescent="0.3">
      <c r="A13" s="41" t="s">
        <v>28</v>
      </c>
      <c r="B13" s="35" t="s">
        <v>231</v>
      </c>
      <c r="C13" s="45" t="s">
        <v>18</v>
      </c>
      <c r="D13" s="46">
        <f>Vodovod_V3!F3</f>
        <v>0</v>
      </c>
    </row>
    <row r="14" spans="1:4" ht="13" x14ac:dyDescent="0.3">
      <c r="A14" s="41"/>
      <c r="B14" s="35"/>
      <c r="C14" s="45" t="s">
        <v>39</v>
      </c>
      <c r="D14" s="46">
        <f>Vodovod_V3!F4</f>
        <v>0</v>
      </c>
    </row>
    <row r="15" spans="1:4" ht="13" x14ac:dyDescent="0.3">
      <c r="A15" s="41"/>
      <c r="B15" s="35"/>
      <c r="C15" s="45" t="s">
        <v>4</v>
      </c>
      <c r="D15" s="46">
        <f>Vodovod_V3!F5</f>
        <v>0</v>
      </c>
    </row>
    <row r="16" spans="1:4" ht="13" x14ac:dyDescent="0.3">
      <c r="A16" s="41"/>
      <c r="B16" s="35"/>
      <c r="C16" s="45" t="s">
        <v>36</v>
      </c>
      <c r="D16" s="46">
        <f>Vodovod_V3!F6</f>
        <v>0</v>
      </c>
    </row>
    <row r="17" spans="1:4" ht="13" x14ac:dyDescent="0.3">
      <c r="A17" s="41"/>
      <c r="B17" s="35"/>
      <c r="C17" s="44" t="s">
        <v>118</v>
      </c>
      <c r="D17" s="43">
        <f>Vodovod_V3!F7</f>
        <v>0</v>
      </c>
    </row>
    <row r="18" spans="1:4" ht="13" x14ac:dyDescent="0.3">
      <c r="A18" s="41"/>
      <c r="B18" s="35"/>
      <c r="C18" s="44"/>
      <c r="D18" s="43"/>
    </row>
    <row r="19" spans="1:4" ht="13" x14ac:dyDescent="0.3">
      <c r="A19" s="41" t="s">
        <v>29</v>
      </c>
      <c r="B19" s="35" t="s">
        <v>232</v>
      </c>
      <c r="C19" s="45" t="s">
        <v>18</v>
      </c>
      <c r="D19" s="46">
        <f>Vodovod_V4!F3</f>
        <v>0</v>
      </c>
    </row>
    <row r="20" spans="1:4" ht="13" x14ac:dyDescent="0.3">
      <c r="A20" s="41"/>
      <c r="B20" s="35"/>
      <c r="C20" s="45" t="s">
        <v>39</v>
      </c>
      <c r="D20" s="46">
        <f>Vodovod_V4!F4</f>
        <v>0</v>
      </c>
    </row>
    <row r="21" spans="1:4" ht="13" x14ac:dyDescent="0.3">
      <c r="A21" s="41"/>
      <c r="B21" s="35"/>
      <c r="C21" s="45" t="s">
        <v>4</v>
      </c>
      <c r="D21" s="46">
        <f>Vodovod_V4!F5</f>
        <v>0</v>
      </c>
    </row>
    <row r="22" spans="1:4" ht="13" x14ac:dyDescent="0.3">
      <c r="A22" s="41"/>
      <c r="B22" s="35"/>
      <c r="C22" s="45" t="s">
        <v>36</v>
      </c>
      <c r="D22" s="46">
        <f>Vodovod_V4!F6</f>
        <v>0</v>
      </c>
    </row>
    <row r="23" spans="1:4" ht="13" x14ac:dyDescent="0.3">
      <c r="A23" s="41"/>
      <c r="B23" s="35"/>
      <c r="C23" s="44" t="s">
        <v>118</v>
      </c>
      <c r="D23" s="43">
        <f>Vodovod_V4!F7</f>
        <v>0</v>
      </c>
    </row>
    <row r="24" spans="1:4" ht="13" x14ac:dyDescent="0.3">
      <c r="A24" s="41"/>
      <c r="B24" s="35"/>
      <c r="C24" s="44"/>
      <c r="D24" s="43"/>
    </row>
    <row r="25" spans="1:4" ht="13" x14ac:dyDescent="0.3">
      <c r="A25" s="41" t="s">
        <v>37</v>
      </c>
      <c r="B25" s="35" t="s">
        <v>246</v>
      </c>
      <c r="C25" s="45" t="s">
        <v>18</v>
      </c>
      <c r="D25" s="46">
        <f>Vodovod_V5!F3</f>
        <v>0</v>
      </c>
    </row>
    <row r="26" spans="1:4" ht="13" x14ac:dyDescent="0.3">
      <c r="A26" s="41"/>
      <c r="B26" s="35"/>
      <c r="C26" s="45" t="s">
        <v>39</v>
      </c>
      <c r="D26" s="46">
        <f>Vodovod_V5!F4</f>
        <v>0</v>
      </c>
    </row>
    <row r="27" spans="1:4" ht="13" x14ac:dyDescent="0.3">
      <c r="A27" s="41"/>
      <c r="B27" s="35"/>
      <c r="C27" s="45" t="s">
        <v>4</v>
      </c>
      <c r="D27" s="46">
        <f>Vodovod_V5!F5</f>
        <v>0</v>
      </c>
    </row>
    <row r="28" spans="1:4" ht="13" x14ac:dyDescent="0.3">
      <c r="A28" s="41"/>
      <c r="B28" s="35"/>
      <c r="C28" s="45" t="s">
        <v>36</v>
      </c>
      <c r="D28" s="46">
        <f>Vodovod_V5!F6</f>
        <v>0</v>
      </c>
    </row>
    <row r="29" spans="1:4" ht="13" x14ac:dyDescent="0.3">
      <c r="A29" s="41"/>
      <c r="B29" s="35"/>
      <c r="C29" s="44" t="s">
        <v>118</v>
      </c>
      <c r="D29" s="43">
        <f>Vodovod_V5!F7</f>
        <v>0</v>
      </c>
    </row>
    <row r="30" spans="1:4" ht="13" x14ac:dyDescent="0.3">
      <c r="B30" s="35"/>
      <c r="D30" s="46"/>
    </row>
    <row r="31" spans="1:4" ht="13" x14ac:dyDescent="0.3">
      <c r="A31" s="41" t="s">
        <v>255</v>
      </c>
      <c r="B31" s="35" t="s">
        <v>254</v>
      </c>
      <c r="C31" s="45" t="s">
        <v>18</v>
      </c>
      <c r="D31" s="46">
        <f>HP_V3!F3</f>
        <v>0</v>
      </c>
    </row>
    <row r="32" spans="1:4" ht="13" x14ac:dyDescent="0.3">
      <c r="A32" s="41"/>
      <c r="B32" s="35"/>
      <c r="C32" s="45" t="s">
        <v>39</v>
      </c>
      <c r="D32" s="46">
        <f>HP_V3!F4</f>
        <v>0</v>
      </c>
    </row>
    <row r="33" spans="1:4" ht="13" x14ac:dyDescent="0.3">
      <c r="A33" s="41"/>
      <c r="B33" s="35"/>
      <c r="C33" s="45" t="s">
        <v>4</v>
      </c>
      <c r="D33" s="46">
        <f>HP_V3!F5</f>
        <v>0</v>
      </c>
    </row>
    <row r="34" spans="1:4" ht="13" x14ac:dyDescent="0.3">
      <c r="A34" s="41"/>
      <c r="B34" s="35"/>
      <c r="C34" s="45" t="s">
        <v>36</v>
      </c>
      <c r="D34" s="46">
        <f>HP_V3!F6</f>
        <v>0</v>
      </c>
    </row>
    <row r="35" spans="1:4" ht="13" x14ac:dyDescent="0.3">
      <c r="A35" s="41"/>
      <c r="B35" s="35"/>
      <c r="C35" s="44" t="s">
        <v>102</v>
      </c>
      <c r="D35" s="43">
        <f>HP_V3!F7</f>
        <v>0</v>
      </c>
    </row>
    <row r="36" spans="1:4" ht="13" x14ac:dyDescent="0.3">
      <c r="A36" s="41"/>
      <c r="B36" s="35"/>
      <c r="C36" s="44"/>
      <c r="D36" s="43"/>
    </row>
    <row r="37" spans="1:4" ht="13" x14ac:dyDescent="0.3">
      <c r="A37" s="41" t="s">
        <v>256</v>
      </c>
      <c r="B37" s="35" t="s">
        <v>247</v>
      </c>
      <c r="C37" s="45" t="s">
        <v>18</v>
      </c>
      <c r="D37" s="46">
        <f>HP_V5!F3</f>
        <v>0</v>
      </c>
    </row>
    <row r="38" spans="1:4" ht="13" x14ac:dyDescent="0.3">
      <c r="A38" s="41"/>
      <c r="B38" s="35"/>
      <c r="C38" s="45" t="s">
        <v>39</v>
      </c>
      <c r="D38" s="46">
        <f>HP_V5!F4</f>
        <v>0</v>
      </c>
    </row>
    <row r="39" spans="1:4" ht="13" x14ac:dyDescent="0.3">
      <c r="A39" s="41"/>
      <c r="B39" s="35"/>
      <c r="C39" s="45" t="s">
        <v>4</v>
      </c>
      <c r="D39" s="46">
        <f>HP_V5!F5</f>
        <v>0</v>
      </c>
    </row>
    <row r="40" spans="1:4" ht="13" x14ac:dyDescent="0.3">
      <c r="A40" s="41"/>
      <c r="B40" s="35"/>
      <c r="C40" s="45" t="s">
        <v>36</v>
      </c>
      <c r="D40" s="46">
        <f>HP_V5!F6</f>
        <v>0</v>
      </c>
    </row>
    <row r="41" spans="1:4" ht="13" x14ac:dyDescent="0.3">
      <c r="A41" s="41"/>
      <c r="B41" s="35"/>
      <c r="C41" s="44" t="s">
        <v>102</v>
      </c>
      <c r="D41" s="43">
        <f>HP_V5!F7</f>
        <v>0</v>
      </c>
    </row>
    <row r="42" spans="1:4" ht="13" x14ac:dyDescent="0.3">
      <c r="B42" s="35"/>
      <c r="D42" s="46"/>
    </row>
    <row r="43" spans="1:4" ht="13" x14ac:dyDescent="0.3">
      <c r="B43" s="35"/>
      <c r="D43" s="46"/>
    </row>
  </sheetData>
  <sheetProtection algorithmName="SHA-512" hashValue="x5d1v/67ENLOvvt96oS/b2luvKY1xiwuj3mlQmpPDjAt9mrwdcsjlrp9BynjjQCiJNR8JNgSjNefYZFtA2MzZA==" saltValue="BlfN0p0pgj/lQSrRr9NqhQ==" spinCount="100000" sheet="1" objects="1" scenarios="1"/>
  <pageMargins left="0.70866141732283472" right="0.70866141732283472" top="0.74803149606299213" bottom="0.74803149606299213" header="0.31496062992125984" footer="0.31496062992125984"/>
  <pageSetup paperSize="9" scale="94" fitToHeight="0" orientation="portrait" r:id="rId1"/>
  <headerFooter>
    <oddFooter>&amp;Crekapitulacija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B1:F38"/>
  <sheetViews>
    <sheetView view="pageBreakPreview" topLeftCell="A26" zoomScaleNormal="100" zoomScaleSheetLayoutView="100" workbookViewId="0">
      <selection activeCell="A26" sqref="A1:XFD1048576"/>
    </sheetView>
  </sheetViews>
  <sheetFormatPr defaultColWidth="9.1796875" defaultRowHeight="14" x14ac:dyDescent="0.3"/>
  <cols>
    <col min="1" max="1" width="2.26953125" style="7" customWidth="1"/>
    <col min="2" max="2" width="19.81640625" style="7" customWidth="1"/>
    <col min="3" max="3" width="21.54296875" style="7" customWidth="1"/>
    <col min="4" max="4" width="28.7265625" style="7" customWidth="1"/>
    <col min="5" max="5" width="27.26953125" style="7" customWidth="1"/>
    <col min="6" max="16384" width="9.1796875" style="7"/>
  </cols>
  <sheetData>
    <row r="1" spans="2:6" ht="16.5" x14ac:dyDescent="0.3">
      <c r="B1" s="70" t="s">
        <v>204</v>
      </c>
      <c r="C1" s="71"/>
      <c r="D1" s="71"/>
      <c r="E1" s="71"/>
      <c r="F1" s="71"/>
    </row>
    <row r="2" spans="2:6" x14ac:dyDescent="0.3">
      <c r="B2" s="8"/>
      <c r="C2" s="8"/>
      <c r="D2" s="8"/>
      <c r="E2" s="8"/>
      <c r="F2" s="8"/>
    </row>
    <row r="3" spans="2:6" ht="124.5" customHeight="1" x14ac:dyDescent="0.3">
      <c r="B3" s="72" t="s">
        <v>233</v>
      </c>
      <c r="C3" s="73"/>
      <c r="D3" s="73"/>
      <c r="E3" s="73"/>
      <c r="F3" s="73"/>
    </row>
    <row r="4" spans="2:6" x14ac:dyDescent="0.3">
      <c r="B4" s="8"/>
      <c r="C4" s="8"/>
      <c r="D4" s="8"/>
      <c r="E4" s="8"/>
      <c r="F4" s="8"/>
    </row>
    <row r="5" spans="2:6" x14ac:dyDescent="0.3">
      <c r="B5" s="74" t="s">
        <v>205</v>
      </c>
      <c r="C5" s="74"/>
      <c r="D5" s="74"/>
      <c r="E5" s="51"/>
      <c r="F5" s="51"/>
    </row>
    <row r="6" spans="2:6" ht="14.25" customHeight="1" x14ac:dyDescent="0.3">
      <c r="B6" s="50" t="s">
        <v>206</v>
      </c>
      <c r="C6" s="50"/>
      <c r="D6" s="50"/>
      <c r="E6" s="51"/>
      <c r="F6" s="51"/>
    </row>
    <row r="7" spans="2:6" ht="14.25" customHeight="1" x14ac:dyDescent="0.3">
      <c r="B7" s="50" t="s">
        <v>207</v>
      </c>
      <c r="C7" s="50"/>
      <c r="D7" s="50"/>
      <c r="E7" s="51"/>
      <c r="F7" s="51"/>
    </row>
    <row r="8" spans="2:6" ht="144.75" customHeight="1" x14ac:dyDescent="0.3">
      <c r="B8" s="52" t="s">
        <v>208</v>
      </c>
      <c r="C8" s="47"/>
      <c r="D8" s="47"/>
      <c r="E8" s="53"/>
      <c r="F8" s="54"/>
    </row>
    <row r="9" spans="2:6" ht="103.5" customHeight="1" x14ac:dyDescent="0.3">
      <c r="B9" s="52" t="s">
        <v>209</v>
      </c>
      <c r="C9" s="47"/>
      <c r="D9" s="47"/>
      <c r="E9" s="53"/>
      <c r="F9" s="54"/>
    </row>
    <row r="10" spans="2:6" ht="55.5" customHeight="1" x14ac:dyDescent="0.3">
      <c r="B10" s="52" t="s">
        <v>210</v>
      </c>
      <c r="C10" s="47"/>
      <c r="D10" s="47"/>
      <c r="E10" s="53"/>
      <c r="F10" s="54"/>
    </row>
    <row r="11" spans="2:6" ht="32.25" customHeight="1" x14ac:dyDescent="0.3">
      <c r="B11" s="52" t="s">
        <v>211</v>
      </c>
      <c r="C11" s="47"/>
      <c r="D11" s="47"/>
      <c r="E11" s="53"/>
      <c r="F11" s="54"/>
    </row>
    <row r="12" spans="2:6" ht="52.5" customHeight="1" x14ac:dyDescent="0.3">
      <c r="B12" s="52" t="s">
        <v>212</v>
      </c>
      <c r="C12" s="47"/>
      <c r="D12" s="47"/>
      <c r="E12" s="53"/>
      <c r="F12" s="54"/>
    </row>
    <row r="13" spans="2:6" ht="52.5" customHeight="1" x14ac:dyDescent="0.3">
      <c r="B13" s="58" t="s">
        <v>213</v>
      </c>
      <c r="C13" s="59"/>
      <c r="D13" s="59"/>
      <c r="E13" s="59"/>
      <c r="F13" s="60"/>
    </row>
    <row r="14" spans="2:6" ht="52.5" customHeight="1" x14ac:dyDescent="0.3">
      <c r="B14" s="61"/>
      <c r="C14" s="62"/>
      <c r="D14" s="62"/>
      <c r="E14" s="62"/>
      <c r="F14" s="63"/>
    </row>
    <row r="15" spans="2:6" ht="14.25" customHeight="1" x14ac:dyDescent="0.3">
      <c r="B15" s="64" t="s">
        <v>214</v>
      </c>
      <c r="C15" s="65"/>
      <c r="D15" s="65"/>
      <c r="E15" s="65"/>
      <c r="F15" s="66"/>
    </row>
    <row r="16" spans="2:6" ht="41.25" customHeight="1" x14ac:dyDescent="0.3">
      <c r="B16" s="52" t="s">
        <v>215</v>
      </c>
      <c r="C16" s="47"/>
      <c r="D16" s="47"/>
      <c r="E16" s="53"/>
      <c r="F16" s="54"/>
    </row>
    <row r="17" spans="2:6" ht="63.75" customHeight="1" x14ac:dyDescent="0.3">
      <c r="B17" s="52" t="s">
        <v>216</v>
      </c>
      <c r="C17" s="47"/>
      <c r="D17" s="47"/>
      <c r="E17" s="53"/>
      <c r="F17" s="54"/>
    </row>
    <row r="18" spans="2:6" ht="65.25" customHeight="1" x14ac:dyDescent="0.3">
      <c r="B18" s="67" t="s">
        <v>217</v>
      </c>
      <c r="C18" s="68"/>
      <c r="D18" s="68"/>
      <c r="E18" s="68"/>
      <c r="F18" s="69"/>
    </row>
    <row r="19" spans="2:6" ht="64.5" customHeight="1" x14ac:dyDescent="0.3">
      <c r="B19" s="52" t="s">
        <v>218</v>
      </c>
      <c r="C19" s="47"/>
      <c r="D19" s="47"/>
      <c r="E19" s="53"/>
      <c r="F19" s="54"/>
    </row>
    <row r="20" spans="2:6" ht="160.5" hidden="1" customHeight="1" x14ac:dyDescent="0.3">
      <c r="B20" s="55"/>
      <c r="C20" s="56"/>
      <c r="D20" s="56"/>
      <c r="E20" s="56"/>
      <c r="F20" s="57"/>
    </row>
    <row r="21" spans="2:6" ht="99" customHeight="1" x14ac:dyDescent="0.3">
      <c r="B21" s="52" t="s">
        <v>219</v>
      </c>
      <c r="C21" s="47"/>
      <c r="D21" s="47"/>
      <c r="E21" s="53"/>
      <c r="F21" s="54"/>
    </row>
    <row r="22" spans="2:6" ht="160.5" hidden="1" customHeight="1" x14ac:dyDescent="0.3">
      <c r="B22" s="55"/>
      <c r="C22" s="56"/>
      <c r="D22" s="56"/>
      <c r="E22" s="56"/>
      <c r="F22" s="57"/>
    </row>
    <row r="23" spans="2:6" ht="152.25" customHeight="1" x14ac:dyDescent="0.3">
      <c r="B23" s="52" t="s">
        <v>220</v>
      </c>
      <c r="C23" s="47"/>
      <c r="D23" s="47"/>
      <c r="E23" s="53"/>
      <c r="F23" s="54"/>
    </row>
    <row r="24" spans="2:6" ht="160.5" hidden="1" customHeight="1" x14ac:dyDescent="0.3">
      <c r="B24" s="55"/>
      <c r="C24" s="56"/>
      <c r="D24" s="56"/>
      <c r="E24" s="56"/>
      <c r="F24" s="57"/>
    </row>
    <row r="25" spans="2:6" x14ac:dyDescent="0.3">
      <c r="B25" s="50" t="s">
        <v>221</v>
      </c>
      <c r="C25" s="50"/>
      <c r="D25" s="50"/>
      <c r="E25" s="51"/>
      <c r="F25" s="51"/>
    </row>
    <row r="26" spans="2:6" ht="90" customHeight="1" x14ac:dyDescent="0.3">
      <c r="B26" s="52" t="s">
        <v>222</v>
      </c>
      <c r="C26" s="47"/>
      <c r="D26" s="47"/>
      <c r="E26" s="53"/>
      <c r="F26" s="54"/>
    </row>
    <row r="27" spans="2:6" ht="160.5" hidden="1" customHeight="1" x14ac:dyDescent="0.3">
      <c r="B27" s="55"/>
      <c r="C27" s="56"/>
      <c r="D27" s="56"/>
      <c r="E27" s="56"/>
      <c r="F27" s="57"/>
    </row>
    <row r="28" spans="2:6" ht="60.75" customHeight="1" x14ac:dyDescent="0.3">
      <c r="B28" s="52" t="s">
        <v>223</v>
      </c>
      <c r="C28" s="47"/>
      <c r="D28" s="47"/>
      <c r="E28" s="53"/>
      <c r="F28" s="54"/>
    </row>
    <row r="29" spans="2:6" ht="160.5" hidden="1" customHeight="1" x14ac:dyDescent="0.3">
      <c r="B29" s="55"/>
      <c r="C29" s="56"/>
      <c r="D29" s="56"/>
      <c r="E29" s="56"/>
      <c r="F29" s="57"/>
    </row>
    <row r="30" spans="2:6" ht="77.25" customHeight="1" x14ac:dyDescent="0.3">
      <c r="B30" s="52" t="s">
        <v>224</v>
      </c>
      <c r="C30" s="47"/>
      <c r="D30" s="47"/>
      <c r="E30" s="53"/>
      <c r="F30" s="54"/>
    </row>
    <row r="31" spans="2:6" ht="160.5" hidden="1" customHeight="1" x14ac:dyDescent="0.3">
      <c r="B31" s="55"/>
      <c r="C31" s="56"/>
      <c r="D31" s="56"/>
      <c r="E31" s="56"/>
      <c r="F31" s="57"/>
    </row>
    <row r="32" spans="2:6" ht="36.75" customHeight="1" x14ac:dyDescent="0.3">
      <c r="B32" s="52" t="s">
        <v>225</v>
      </c>
      <c r="C32" s="47"/>
      <c r="D32" s="47"/>
      <c r="E32" s="53"/>
      <c r="F32" s="54"/>
    </row>
    <row r="33" spans="2:6" ht="36.75" customHeight="1" x14ac:dyDescent="0.3">
      <c r="B33" s="58" t="s">
        <v>213</v>
      </c>
      <c r="C33" s="59"/>
      <c r="D33" s="59"/>
      <c r="E33" s="59"/>
      <c r="F33" s="60"/>
    </row>
    <row r="34" spans="2:6" ht="36.75" customHeight="1" x14ac:dyDescent="0.3">
      <c r="B34" s="61"/>
      <c r="C34" s="62"/>
      <c r="D34" s="62"/>
      <c r="E34" s="62"/>
      <c r="F34" s="63"/>
    </row>
    <row r="35" spans="2:6" ht="72.75" customHeight="1" x14ac:dyDescent="0.3">
      <c r="B35" s="47" t="s">
        <v>226</v>
      </c>
      <c r="C35" s="47"/>
      <c r="D35" s="47"/>
      <c r="E35" s="47"/>
      <c r="F35" s="47"/>
    </row>
    <row r="36" spans="2:6" ht="160.5" hidden="1" customHeight="1" x14ac:dyDescent="0.3">
      <c r="B36" s="48"/>
      <c r="C36" s="48"/>
      <c r="D36" s="48"/>
      <c r="E36" s="48"/>
      <c r="F36" s="48"/>
    </row>
    <row r="37" spans="2:6" ht="39" customHeight="1" x14ac:dyDescent="0.3">
      <c r="B37" s="48" t="s">
        <v>227</v>
      </c>
      <c r="C37" s="48"/>
      <c r="D37" s="48"/>
      <c r="E37" s="48"/>
      <c r="F37" s="48"/>
    </row>
    <row r="38" spans="2:6" ht="160.5" hidden="1" customHeight="1" x14ac:dyDescent="0.3">
      <c r="B38" s="49"/>
      <c r="C38" s="49"/>
      <c r="D38" s="49"/>
      <c r="E38" s="49"/>
      <c r="F38" s="49"/>
    </row>
  </sheetData>
  <sheetProtection algorithmName="SHA-512" hashValue="u29kLOibCeAadlsNGFChVOH4UEuD9O69RKRyyxENk2GftFMUB6eSF6Bt78pPEKZMYLgbGena7HYUYqGSvwUFPQ==" saltValue="gBMg3EKDscntKJmm72abCA==" spinCount="100000" sheet="1" objects="1" scenarios="1"/>
  <mergeCells count="26">
    <mergeCell ref="B8:F8"/>
    <mergeCell ref="B1:F1"/>
    <mergeCell ref="B3:F3"/>
    <mergeCell ref="B5:F5"/>
    <mergeCell ref="B6:F6"/>
    <mergeCell ref="B7:F7"/>
    <mergeCell ref="B23:F24"/>
    <mergeCell ref="B9:F9"/>
    <mergeCell ref="B10:F10"/>
    <mergeCell ref="B11:F11"/>
    <mergeCell ref="B12:F12"/>
    <mergeCell ref="B13:F14"/>
    <mergeCell ref="B15:F15"/>
    <mergeCell ref="B16:F16"/>
    <mergeCell ref="B17:F17"/>
    <mergeCell ref="B18:F18"/>
    <mergeCell ref="B19:F20"/>
    <mergeCell ref="B21:F22"/>
    <mergeCell ref="B35:F36"/>
    <mergeCell ref="B37:F38"/>
    <mergeCell ref="B25:F25"/>
    <mergeCell ref="B26:F27"/>
    <mergeCell ref="B28:F29"/>
    <mergeCell ref="B30:F31"/>
    <mergeCell ref="B32:F32"/>
    <mergeCell ref="B33:F34"/>
  </mergeCells>
  <pageMargins left="0.7" right="0.7" top="0.75" bottom="0.75" header="0.3" footer="0.3"/>
  <pageSetup paperSize="9" scale="78" orientation="portrait" r:id="rId1"/>
  <rowBreaks count="1" manualBreakCount="1">
    <brk id="14"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
    <tabColor theme="4" tint="0.79998168889431442"/>
    <pageSetUpPr fitToPage="1"/>
  </sheetPr>
  <dimension ref="A1:F33"/>
  <sheetViews>
    <sheetView view="pageBreakPreview" topLeftCell="A7" zoomScaleNormal="85" zoomScaleSheetLayoutView="100" workbookViewId="0">
      <selection activeCell="A7" sqref="A1:XFD1048576"/>
    </sheetView>
  </sheetViews>
  <sheetFormatPr defaultColWidth="8.81640625" defaultRowHeight="13" x14ac:dyDescent="0.3"/>
  <cols>
    <col min="1" max="1" width="11.7265625" style="99" customWidth="1"/>
    <col min="2" max="2" width="53.26953125" style="100" customWidth="1"/>
    <col min="3" max="3" width="10.54296875" style="101" customWidth="1"/>
    <col min="4" max="4" width="12.1796875" style="102" customWidth="1"/>
    <col min="5" max="5" width="11.7265625" style="33" customWidth="1"/>
    <col min="6" max="6" width="13.54296875" style="103" customWidth="1"/>
    <col min="7" max="16384" width="8.81640625" style="78"/>
  </cols>
  <sheetData>
    <row r="1" spans="1:6" ht="26" x14ac:dyDescent="0.25">
      <c r="A1" s="75" t="s">
        <v>21</v>
      </c>
      <c r="B1" s="75" t="s">
        <v>22</v>
      </c>
      <c r="C1" s="76" t="s">
        <v>23</v>
      </c>
      <c r="D1" s="77" t="s">
        <v>24</v>
      </c>
      <c r="E1" s="104" t="s">
        <v>25</v>
      </c>
      <c r="F1" s="77" t="s">
        <v>26</v>
      </c>
    </row>
    <row r="2" spans="1:6" x14ac:dyDescent="0.25">
      <c r="A2" s="79"/>
      <c r="B2" s="75" t="s">
        <v>55</v>
      </c>
      <c r="C2" s="79"/>
      <c r="D2" s="77"/>
      <c r="E2" s="105"/>
      <c r="F2" s="77"/>
    </row>
    <row r="3" spans="1:6" ht="37.5" x14ac:dyDescent="0.25">
      <c r="A3" s="80">
        <f>IF(ISBLANK(D3),"",COUNTA($D3:D$3))</f>
        <v>1</v>
      </c>
      <c r="B3" s="81" t="s">
        <v>259</v>
      </c>
      <c r="C3" s="82" t="s">
        <v>59</v>
      </c>
      <c r="D3" s="83">
        <v>1</v>
      </c>
      <c r="E3" s="106">
        <v>0</v>
      </c>
      <c r="F3" s="84">
        <f t="shared" ref="F3:F11" si="0">D3*E3</f>
        <v>0</v>
      </c>
    </row>
    <row r="4" spans="1:6" ht="25" x14ac:dyDescent="0.25">
      <c r="A4" s="80">
        <f>IF(ISBLANK(D4),"",COUNTA($D$3:D4))</f>
        <v>2</v>
      </c>
      <c r="B4" s="81" t="s">
        <v>260</v>
      </c>
      <c r="C4" s="82" t="s">
        <v>59</v>
      </c>
      <c r="D4" s="83">
        <v>1</v>
      </c>
      <c r="E4" s="106">
        <v>0</v>
      </c>
      <c r="F4" s="84">
        <f t="shared" si="0"/>
        <v>0</v>
      </c>
    </row>
    <row r="5" spans="1:6" ht="63.65" customHeight="1" x14ac:dyDescent="0.25">
      <c r="A5" s="80">
        <f>IF(ISBLANK(D5),"",COUNTA($D$3:D5))</f>
        <v>3</v>
      </c>
      <c r="B5" s="81" t="s">
        <v>71</v>
      </c>
      <c r="C5" s="82" t="s">
        <v>59</v>
      </c>
      <c r="D5" s="83">
        <v>1</v>
      </c>
      <c r="E5" s="106">
        <v>0</v>
      </c>
      <c r="F5" s="84">
        <f>D5*E5</f>
        <v>0</v>
      </c>
    </row>
    <row r="6" spans="1:6" ht="37.5" x14ac:dyDescent="0.25">
      <c r="A6" s="80">
        <f>IF(ISBLANK(D6),"",COUNTA($D$3:D6))</f>
        <v>4</v>
      </c>
      <c r="B6" s="81" t="s">
        <v>261</v>
      </c>
      <c r="C6" s="82" t="s">
        <v>7</v>
      </c>
      <c r="D6" s="83">
        <v>1</v>
      </c>
      <c r="E6" s="106">
        <v>0</v>
      </c>
      <c r="F6" s="84">
        <f>D6*E6</f>
        <v>0</v>
      </c>
    </row>
    <row r="7" spans="1:6" ht="12.5" x14ac:dyDescent="0.25">
      <c r="A7" s="80">
        <f>IF(ISBLANK(D7),"",COUNTA($D$3:D7))</f>
        <v>5</v>
      </c>
      <c r="B7" s="81" t="s">
        <v>57</v>
      </c>
      <c r="C7" s="82" t="s">
        <v>2</v>
      </c>
      <c r="D7" s="83">
        <v>5</v>
      </c>
      <c r="E7" s="106">
        <v>0</v>
      </c>
      <c r="F7" s="84">
        <f t="shared" si="0"/>
        <v>0</v>
      </c>
    </row>
    <row r="8" spans="1:6" ht="62.5" x14ac:dyDescent="0.25">
      <c r="A8" s="80">
        <f>IF(ISBLANK(D8),"",COUNTA($D$3:D8))</f>
        <v>6</v>
      </c>
      <c r="B8" s="81" t="s">
        <v>64</v>
      </c>
      <c r="C8" s="82" t="s">
        <v>59</v>
      </c>
      <c r="D8" s="83">
        <v>1</v>
      </c>
      <c r="E8" s="106">
        <v>0</v>
      </c>
      <c r="F8" s="84">
        <f>D8*E8</f>
        <v>0</v>
      </c>
    </row>
    <row r="9" spans="1:6" s="85" customFormat="1" ht="25" x14ac:dyDescent="0.25">
      <c r="A9" s="80">
        <f>IF(ISBLANK(D9),"",COUNTA($D$3:D9))</f>
        <v>7</v>
      </c>
      <c r="B9" s="81" t="s">
        <v>262</v>
      </c>
      <c r="C9" s="82" t="s">
        <v>59</v>
      </c>
      <c r="D9" s="83">
        <v>1</v>
      </c>
      <c r="E9" s="106">
        <v>0</v>
      </c>
      <c r="F9" s="84">
        <f t="shared" si="0"/>
        <v>0</v>
      </c>
    </row>
    <row r="10" spans="1:6" ht="37.5" x14ac:dyDescent="0.25">
      <c r="A10" s="80">
        <f>IF(ISBLANK(D10),"",COUNTA($D$3:D10))</f>
        <v>8</v>
      </c>
      <c r="B10" s="86" t="s">
        <v>95</v>
      </c>
      <c r="C10" s="82" t="s">
        <v>59</v>
      </c>
      <c r="D10" s="83">
        <v>1</v>
      </c>
      <c r="E10" s="106">
        <v>0</v>
      </c>
      <c r="F10" s="84">
        <f t="shared" si="0"/>
        <v>0</v>
      </c>
    </row>
    <row r="11" spans="1:6" ht="12.5" x14ac:dyDescent="0.25">
      <c r="A11" s="80">
        <f>IF(ISBLANK(D11),"",COUNTA($D$3:D11))</f>
        <v>9</v>
      </c>
      <c r="B11" s="86" t="s">
        <v>66</v>
      </c>
      <c r="C11" s="82" t="s">
        <v>59</v>
      </c>
      <c r="D11" s="83">
        <v>1</v>
      </c>
      <c r="E11" s="106">
        <v>0</v>
      </c>
      <c r="F11" s="84">
        <f t="shared" si="0"/>
        <v>0</v>
      </c>
    </row>
    <row r="12" spans="1:6" ht="12.5" x14ac:dyDescent="0.25">
      <c r="A12" s="80" t="str">
        <f>IF(ISBLANK(D12),"",COUNTA($D$3:D12))</f>
        <v/>
      </c>
      <c r="B12" s="86"/>
      <c r="C12" s="82"/>
      <c r="D12" s="83"/>
      <c r="E12" s="106"/>
      <c r="F12" s="84"/>
    </row>
    <row r="13" spans="1:6" ht="37.5" x14ac:dyDescent="0.25">
      <c r="A13" s="80" t="str">
        <f>IF(ISBLANK(D13),"",COUNTA($D$3:D13))</f>
        <v/>
      </c>
      <c r="B13" s="87" t="s">
        <v>258</v>
      </c>
      <c r="C13" s="82"/>
      <c r="D13" s="83"/>
      <c r="E13" s="106"/>
      <c r="F13" s="84"/>
    </row>
    <row r="14" spans="1:6" ht="12.5" x14ac:dyDescent="0.25">
      <c r="A14" s="80">
        <f>IF(ISBLANK(D14),"",COUNTA($D$3:D14))</f>
        <v>10</v>
      </c>
      <c r="B14" s="88" t="s">
        <v>56</v>
      </c>
      <c r="C14" s="82" t="s">
        <v>7</v>
      </c>
      <c r="D14" s="89">
        <v>1</v>
      </c>
      <c r="E14" s="106">
        <v>0</v>
      </c>
      <c r="F14" s="84">
        <f>D14*E14</f>
        <v>0</v>
      </c>
    </row>
    <row r="15" spans="1:6" ht="12.5" x14ac:dyDescent="0.25">
      <c r="A15" s="80">
        <f>IF(ISBLANK(D15),"",COUNTA($D$3:D15))</f>
        <v>11</v>
      </c>
      <c r="B15" s="88" t="s">
        <v>107</v>
      </c>
      <c r="C15" s="82" t="s">
        <v>7</v>
      </c>
      <c r="D15" s="89">
        <v>3</v>
      </c>
      <c r="E15" s="106">
        <v>0</v>
      </c>
      <c r="F15" s="84">
        <f>D15*E15</f>
        <v>0</v>
      </c>
    </row>
    <row r="16" spans="1:6" ht="12.5" x14ac:dyDescent="0.25">
      <c r="A16" s="80">
        <f>IF(ISBLANK(D16),"",COUNTA($D$3:D16))</f>
        <v>12</v>
      </c>
      <c r="B16" s="88" t="s">
        <v>166</v>
      </c>
      <c r="C16" s="82" t="s">
        <v>7</v>
      </c>
      <c r="D16" s="89">
        <v>4</v>
      </c>
      <c r="E16" s="106">
        <v>0</v>
      </c>
      <c r="F16" s="84">
        <f>D16*E16</f>
        <v>0</v>
      </c>
    </row>
    <row r="17" spans="1:6" ht="12.5" x14ac:dyDescent="0.25">
      <c r="A17" s="80">
        <f>IF(ISBLANK(D17),"",COUNTA($D$3:D17))</f>
        <v>13</v>
      </c>
      <c r="B17" s="88" t="s">
        <v>137</v>
      </c>
      <c r="C17" s="82" t="s">
        <v>7</v>
      </c>
      <c r="D17" s="89">
        <v>6</v>
      </c>
      <c r="E17" s="106">
        <v>0</v>
      </c>
      <c r="F17" s="84">
        <f>D17*E17</f>
        <v>0</v>
      </c>
    </row>
    <row r="18" spans="1:6" ht="12.5" x14ac:dyDescent="0.25">
      <c r="A18" s="80">
        <f>IF(ISBLANK(D18),"",COUNTA($D$3:D18))</f>
        <v>14</v>
      </c>
      <c r="B18" s="88" t="s">
        <v>138</v>
      </c>
      <c r="C18" s="82" t="s">
        <v>7</v>
      </c>
      <c r="D18" s="89">
        <v>1</v>
      </c>
      <c r="E18" s="106">
        <v>0</v>
      </c>
      <c r="F18" s="84">
        <f>D18*E18</f>
        <v>0</v>
      </c>
    </row>
    <row r="19" spans="1:6" ht="12.5" x14ac:dyDescent="0.25">
      <c r="A19" s="80">
        <f>IF(ISBLANK(D19),"",COUNTA($D$3:D19))</f>
        <v>15</v>
      </c>
      <c r="B19" s="88" t="s">
        <v>106</v>
      </c>
      <c r="C19" s="82" t="s">
        <v>7</v>
      </c>
      <c r="D19" s="89">
        <v>5</v>
      </c>
      <c r="E19" s="106">
        <v>0</v>
      </c>
      <c r="F19" s="84">
        <f t="shared" ref="F19" si="1">D19*E19</f>
        <v>0</v>
      </c>
    </row>
    <row r="20" spans="1:6" ht="12.5" x14ac:dyDescent="0.25">
      <c r="A20" s="80" t="str">
        <f>IF(ISBLANK(D20),"",COUNTA($D$3:D20))</f>
        <v/>
      </c>
      <c r="B20" s="90"/>
      <c r="C20" s="82"/>
      <c r="D20" s="83"/>
      <c r="E20" s="106"/>
      <c r="F20" s="84"/>
    </row>
    <row r="21" spans="1:6" ht="79.150000000000006" customHeight="1" x14ac:dyDescent="0.25">
      <c r="A21" s="80" t="str">
        <f>IF(ISBLANK(D21),"",COUNTA($D$3:D21))</f>
        <v/>
      </c>
      <c r="B21" s="87" t="s">
        <v>120</v>
      </c>
      <c r="C21" s="82"/>
      <c r="D21" s="83"/>
      <c r="E21" s="106"/>
      <c r="F21" s="84"/>
    </row>
    <row r="22" spans="1:6" ht="12.5" x14ac:dyDescent="0.25">
      <c r="A22" s="80">
        <f>IF(ISBLANK(D22),"",COUNTA($D$3:D22))</f>
        <v>16</v>
      </c>
      <c r="B22" s="88" t="s">
        <v>56</v>
      </c>
      <c r="C22" s="82" t="s">
        <v>7</v>
      </c>
      <c r="D22" s="89">
        <v>1</v>
      </c>
      <c r="E22" s="106">
        <v>0</v>
      </c>
      <c r="F22" s="84">
        <f t="shared" ref="F22:F23" si="2">D22*E22</f>
        <v>0</v>
      </c>
    </row>
    <row r="23" spans="1:6" ht="12.5" x14ac:dyDescent="0.25">
      <c r="A23" s="80">
        <f>IF(ISBLANK(D23),"",COUNTA($D$3:D23))</f>
        <v>17</v>
      </c>
      <c r="B23" s="88" t="s">
        <v>107</v>
      </c>
      <c r="C23" s="82" t="s">
        <v>7</v>
      </c>
      <c r="D23" s="89">
        <v>1</v>
      </c>
      <c r="E23" s="106">
        <v>0</v>
      </c>
      <c r="F23" s="84">
        <f t="shared" si="2"/>
        <v>0</v>
      </c>
    </row>
    <row r="24" spans="1:6" ht="12.5" x14ac:dyDescent="0.25">
      <c r="A24" s="80">
        <f>IF(ISBLANK(D24),"",COUNTA($D$3:D24))</f>
        <v>18</v>
      </c>
      <c r="B24" s="88" t="s">
        <v>166</v>
      </c>
      <c r="C24" s="82" t="s">
        <v>7</v>
      </c>
      <c r="D24" s="89">
        <v>1</v>
      </c>
      <c r="E24" s="106">
        <v>0</v>
      </c>
      <c r="F24" s="84">
        <f>D24*E24</f>
        <v>0</v>
      </c>
    </row>
    <row r="25" spans="1:6" ht="12.5" x14ac:dyDescent="0.25">
      <c r="A25" s="80">
        <f>IF(ISBLANK(D25),"",COUNTA($D$3:D25))</f>
        <v>19</v>
      </c>
      <c r="B25" s="88" t="s">
        <v>137</v>
      </c>
      <c r="C25" s="82" t="s">
        <v>7</v>
      </c>
      <c r="D25" s="89">
        <v>1</v>
      </c>
      <c r="E25" s="106">
        <v>0</v>
      </c>
      <c r="F25" s="84">
        <f t="shared" ref="F25:F31" si="3">D25*E25</f>
        <v>0</v>
      </c>
    </row>
    <row r="26" spans="1:6" ht="12.5" x14ac:dyDescent="0.25">
      <c r="A26" s="80">
        <f>IF(ISBLANK(D26),"",COUNTA($D$3:D26))</f>
        <v>20</v>
      </c>
      <c r="B26" s="88" t="s">
        <v>138</v>
      </c>
      <c r="C26" s="82" t="s">
        <v>7</v>
      </c>
      <c r="D26" s="89">
        <v>1</v>
      </c>
      <c r="E26" s="106">
        <v>0</v>
      </c>
      <c r="F26" s="84">
        <f t="shared" si="3"/>
        <v>0</v>
      </c>
    </row>
    <row r="27" spans="1:6" ht="12.5" x14ac:dyDescent="0.25">
      <c r="A27" s="80">
        <f>IF(ISBLANK(D27),"",COUNTA($D$3:D27))</f>
        <v>21</v>
      </c>
      <c r="B27" s="88" t="s">
        <v>106</v>
      </c>
      <c r="C27" s="82" t="s">
        <v>7</v>
      </c>
      <c r="D27" s="89">
        <v>1</v>
      </c>
      <c r="E27" s="106">
        <v>0</v>
      </c>
      <c r="F27" s="84">
        <f t="shared" ref="F27" si="4">D27*E27</f>
        <v>0</v>
      </c>
    </row>
    <row r="28" spans="1:6" ht="12.5" x14ac:dyDescent="0.25">
      <c r="A28" s="80"/>
      <c r="B28" s="91"/>
      <c r="C28" s="82"/>
      <c r="D28" s="89"/>
      <c r="E28" s="106"/>
      <c r="F28" s="84"/>
    </row>
    <row r="29" spans="1:6" ht="12.5" x14ac:dyDescent="0.25">
      <c r="A29" s="80"/>
      <c r="B29" s="91"/>
      <c r="C29" s="82"/>
      <c r="D29" s="89"/>
      <c r="E29" s="106"/>
      <c r="F29" s="84"/>
    </row>
    <row r="30" spans="1:6" ht="12.5" x14ac:dyDescent="0.25">
      <c r="A30" s="80" t="str">
        <f>IF(ISBLANK(D30),"",COUNTA($D$3:D30))</f>
        <v/>
      </c>
      <c r="B30" s="90"/>
      <c r="C30" s="82"/>
      <c r="D30" s="92"/>
      <c r="E30" s="106"/>
      <c r="F30" s="84"/>
    </row>
    <row r="31" spans="1:6" ht="61.15" customHeight="1" x14ac:dyDescent="0.25">
      <c r="A31" s="80">
        <f>IF(ISBLANK(D31),"",COUNTA($D$3:D31))</f>
        <v>22</v>
      </c>
      <c r="B31" s="93" t="s">
        <v>16</v>
      </c>
      <c r="C31" s="82" t="s">
        <v>7</v>
      </c>
      <c r="D31" s="83">
        <v>1</v>
      </c>
      <c r="E31" s="106">
        <v>0</v>
      </c>
      <c r="F31" s="84">
        <f t="shared" si="3"/>
        <v>0</v>
      </c>
    </row>
    <row r="32" spans="1:6" ht="12.5" x14ac:dyDescent="0.25">
      <c r="A32" s="80">
        <f>IF(ISBLANK(D32),"",COUNTA($D$3:D32))</f>
        <v>23</v>
      </c>
      <c r="B32" s="81" t="s">
        <v>65</v>
      </c>
      <c r="C32" s="82" t="s">
        <v>2</v>
      </c>
      <c r="D32" s="83">
        <v>50</v>
      </c>
      <c r="E32" s="106">
        <v>0</v>
      </c>
      <c r="F32" s="84">
        <f>D32*E32</f>
        <v>0</v>
      </c>
    </row>
    <row r="33" spans="1:6" x14ac:dyDescent="0.3">
      <c r="A33" s="94"/>
      <c r="B33" s="95" t="s">
        <v>58</v>
      </c>
      <c r="C33" s="96"/>
      <c r="D33" s="97"/>
      <c r="E33" s="107"/>
      <c r="F33" s="98">
        <f>SUM(F3:F32)</f>
        <v>0</v>
      </c>
    </row>
  </sheetData>
  <sheetProtection algorithmName="SHA-512" hashValue="WwY7C0aCcFkfa8uYXYmdSD97CBNxVibGQHRujtLmgiExbYWU5oV57baizxPU1j42DUYLeUrIbNDeH+f1qMkdjw==" saltValue="tX1nM3hZKn6BfYdUVxoSmg==" spinCount="100000" sheet="1" objects="1" scenarios="1"/>
  <pageMargins left="0.70866141732283472" right="0.70866141732283472" top="0.74803149606299213" bottom="0.74803149606299213" header="0.31496062992125984" footer="0.31496062992125984"/>
  <pageSetup paperSize="9" scale="78" fitToHeight="0" orientation="portrait" r:id="rId1"/>
  <headerFooter>
    <oddFooter>&amp;Csplošni stroški&amp;R&amp;P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pageSetUpPr fitToPage="1"/>
  </sheetPr>
  <dimension ref="A1:N147"/>
  <sheetViews>
    <sheetView showZeros="0" view="pageBreakPreview" zoomScaleNormal="85" zoomScaleSheetLayoutView="100" workbookViewId="0">
      <pane ySplit="1" topLeftCell="A2" activePane="bottomLeft" state="frozen"/>
      <selection activeCell="G64" sqref="G64"/>
      <selection pane="bottomLeft" activeCell="E145" sqref="E145"/>
    </sheetView>
  </sheetViews>
  <sheetFormatPr defaultColWidth="9.1796875" defaultRowHeight="12.5" x14ac:dyDescent="0.25"/>
  <cols>
    <col min="1" max="1" width="11.7265625" style="160" customWidth="1"/>
    <col min="2" max="2" width="58.7265625" style="161" bestFit="1" customWidth="1"/>
    <col min="3" max="3" width="10.54296875" style="162" customWidth="1"/>
    <col min="4" max="4" width="12.1796875" style="163" customWidth="1"/>
    <col min="5" max="5" width="11.7265625" style="31" customWidth="1"/>
    <col min="6" max="6" width="16.1796875" style="155" customWidth="1"/>
    <col min="7" max="16384" width="9.1796875" style="110"/>
  </cols>
  <sheetData>
    <row r="1" spans="1:6" ht="26" x14ac:dyDescent="0.25">
      <c r="A1" s="75" t="s">
        <v>21</v>
      </c>
      <c r="B1" s="75" t="s">
        <v>22</v>
      </c>
      <c r="C1" s="76" t="s">
        <v>23</v>
      </c>
      <c r="D1" s="108" t="s">
        <v>24</v>
      </c>
      <c r="E1" s="109" t="s">
        <v>25</v>
      </c>
      <c r="F1" s="108" t="s">
        <v>26</v>
      </c>
    </row>
    <row r="2" spans="1:6" ht="13" x14ac:dyDescent="0.25">
      <c r="A2" s="75"/>
      <c r="B2" s="75" t="s">
        <v>133</v>
      </c>
      <c r="C2" s="79"/>
      <c r="D2" s="108"/>
      <c r="E2" s="108"/>
      <c r="F2" s="108"/>
    </row>
    <row r="3" spans="1:6" ht="13" x14ac:dyDescent="0.3">
      <c r="A3" s="80" t="s">
        <v>27</v>
      </c>
      <c r="B3" s="111" t="s">
        <v>18</v>
      </c>
      <c r="C3" s="80"/>
      <c r="D3" s="112"/>
      <c r="E3" s="113">
        <f>+F3/66</f>
        <v>0</v>
      </c>
      <c r="F3" s="113">
        <f>+F28</f>
        <v>0</v>
      </c>
    </row>
    <row r="4" spans="1:6" ht="13" x14ac:dyDescent="0.3">
      <c r="A4" s="80" t="s">
        <v>28</v>
      </c>
      <c r="B4" s="111" t="s">
        <v>39</v>
      </c>
      <c r="C4" s="80"/>
      <c r="D4" s="112"/>
      <c r="E4" s="113">
        <f>+F4/66</f>
        <v>0</v>
      </c>
      <c r="F4" s="113">
        <f>+F54</f>
        <v>0</v>
      </c>
    </row>
    <row r="5" spans="1:6" ht="13" x14ac:dyDescent="0.3">
      <c r="A5" s="80" t="s">
        <v>29</v>
      </c>
      <c r="B5" s="111" t="s">
        <v>4</v>
      </c>
      <c r="C5" s="80"/>
      <c r="D5" s="112"/>
      <c r="E5" s="113">
        <f>+F5/66</f>
        <v>0</v>
      </c>
      <c r="F5" s="113">
        <f>+F92</f>
        <v>0</v>
      </c>
    </row>
    <row r="6" spans="1:6" ht="13" x14ac:dyDescent="0.3">
      <c r="A6" s="80" t="s">
        <v>37</v>
      </c>
      <c r="B6" s="111" t="s">
        <v>36</v>
      </c>
      <c r="C6" s="80"/>
      <c r="D6" s="112"/>
      <c r="E6" s="113">
        <f>+F6/66</f>
        <v>0</v>
      </c>
      <c r="F6" s="113">
        <f>+F147</f>
        <v>0</v>
      </c>
    </row>
    <row r="7" spans="1:6" ht="13" x14ac:dyDescent="0.3">
      <c r="A7" s="80"/>
      <c r="B7" s="114" t="s">
        <v>118</v>
      </c>
      <c r="C7" s="80"/>
      <c r="D7" s="112"/>
      <c r="E7" s="113">
        <f>+F7/66</f>
        <v>0</v>
      </c>
      <c r="F7" s="113">
        <f>SUM(F3:F6)</f>
        <v>0</v>
      </c>
    </row>
    <row r="8" spans="1:6" x14ac:dyDescent="0.25">
      <c r="A8" s="115"/>
      <c r="B8" s="116"/>
      <c r="C8" s="117"/>
      <c r="D8" s="118"/>
      <c r="E8" s="119"/>
      <c r="F8" s="119"/>
    </row>
    <row r="9" spans="1:6" ht="13" x14ac:dyDescent="0.25">
      <c r="A9" s="120" t="s">
        <v>19</v>
      </c>
      <c r="B9" s="121"/>
      <c r="C9" s="121"/>
      <c r="D9" s="122"/>
      <c r="E9" s="165"/>
      <c r="F9" s="119"/>
    </row>
    <row r="10" spans="1:6" s="125" customFormat="1" ht="46.9" customHeight="1" x14ac:dyDescent="0.25">
      <c r="A10" s="123"/>
      <c r="B10" s="86" t="s">
        <v>230</v>
      </c>
      <c r="C10" s="82"/>
      <c r="D10" s="124"/>
      <c r="E10" s="165"/>
      <c r="F10" s="119"/>
    </row>
    <row r="11" spans="1:6" x14ac:dyDescent="0.25">
      <c r="A11" s="126">
        <f>IF(ISBLANK(D11),"",COUNTA($D11:D$11))</f>
        <v>1</v>
      </c>
      <c r="B11" s="86" t="s">
        <v>80</v>
      </c>
      <c r="C11" s="82" t="s">
        <v>7</v>
      </c>
      <c r="D11" s="124">
        <v>1</v>
      </c>
      <c r="E11" s="165">
        <v>0</v>
      </c>
      <c r="F11" s="119">
        <f>+D11*E11</f>
        <v>0</v>
      </c>
    </row>
    <row r="12" spans="1:6" x14ac:dyDescent="0.25">
      <c r="A12" s="126">
        <f>IF(ISBLANK(D12),"",COUNTA($D$11:D12))</f>
        <v>2</v>
      </c>
      <c r="B12" s="86" t="s">
        <v>81</v>
      </c>
      <c r="C12" s="82" t="s">
        <v>7</v>
      </c>
      <c r="D12" s="124">
        <v>1</v>
      </c>
      <c r="E12" s="165">
        <v>0</v>
      </c>
      <c r="F12" s="119">
        <f>+D12*E12</f>
        <v>0</v>
      </c>
    </row>
    <row r="13" spans="1:6" ht="25" x14ac:dyDescent="0.25">
      <c r="A13" s="126">
        <f>IF(ISBLANK(D13),"",COUNTA($D$11:D13))</f>
        <v>3</v>
      </c>
      <c r="B13" s="86" t="s">
        <v>109</v>
      </c>
      <c r="C13" s="82" t="s">
        <v>6</v>
      </c>
      <c r="D13" s="124">
        <v>70</v>
      </c>
      <c r="E13" s="165">
        <v>0</v>
      </c>
      <c r="F13" s="119">
        <f>+D13*E13</f>
        <v>0</v>
      </c>
    </row>
    <row r="14" spans="1:6" ht="37.5" x14ac:dyDescent="0.25">
      <c r="A14" s="126">
        <f>IF(ISBLANK(D14),"",COUNTA($D$11:D14))</f>
        <v>4</v>
      </c>
      <c r="B14" s="86" t="s">
        <v>10</v>
      </c>
      <c r="C14" s="82" t="s">
        <v>6</v>
      </c>
      <c r="D14" s="124">
        <v>245</v>
      </c>
      <c r="E14" s="165">
        <v>0</v>
      </c>
      <c r="F14" s="119">
        <f>+D14*E14</f>
        <v>0</v>
      </c>
    </row>
    <row r="15" spans="1:6" ht="46.9" customHeight="1" x14ac:dyDescent="0.25">
      <c r="A15" s="126">
        <f>IF(ISBLANK(D15),"",COUNTA($D$11:D15))</f>
        <v>5</v>
      </c>
      <c r="B15" s="93" t="s">
        <v>0</v>
      </c>
      <c r="C15" s="82" t="s">
        <v>7</v>
      </c>
      <c r="D15" s="124">
        <v>13</v>
      </c>
      <c r="E15" s="165">
        <v>0</v>
      </c>
      <c r="F15" s="119">
        <f>+D15*E15</f>
        <v>0</v>
      </c>
    </row>
    <row r="16" spans="1:6" x14ac:dyDescent="0.25">
      <c r="A16" s="126" t="str">
        <f>IF(ISBLANK(D16),"",COUNTA($D$11:D16))</f>
        <v/>
      </c>
      <c r="B16" s="93"/>
      <c r="C16" s="82"/>
      <c r="D16" s="124"/>
      <c r="E16" s="165"/>
      <c r="F16" s="119"/>
    </row>
    <row r="17" spans="1:11" s="131" customFormat="1" ht="77.5" customHeight="1" x14ac:dyDescent="0.25">
      <c r="A17" s="126" t="str">
        <f>IF(ISBLANK(D17),"",COUNTA($D$11:D17))</f>
        <v/>
      </c>
      <c r="B17" s="127" t="s">
        <v>41</v>
      </c>
      <c r="C17" s="128"/>
      <c r="D17" s="129"/>
      <c r="E17" s="166"/>
      <c r="F17" s="130"/>
      <c r="G17" s="78"/>
      <c r="H17" s="78"/>
      <c r="I17" s="110"/>
      <c r="J17" s="110"/>
    </row>
    <row r="18" spans="1:11" s="131" customFormat="1" x14ac:dyDescent="0.25">
      <c r="A18" s="126">
        <f>IF(ISBLANK(D18),"",COUNTA($D$11:D18))</f>
        <v>6</v>
      </c>
      <c r="B18" s="88" t="s">
        <v>107</v>
      </c>
      <c r="C18" s="128" t="s">
        <v>7</v>
      </c>
      <c r="D18" s="129">
        <v>3</v>
      </c>
      <c r="E18" s="166">
        <v>0</v>
      </c>
      <c r="F18" s="130">
        <f t="shared" ref="F18:F27" si="0">+D18*E18</f>
        <v>0</v>
      </c>
      <c r="G18" s="78"/>
      <c r="H18" s="78"/>
      <c r="I18" s="110"/>
      <c r="J18" s="110"/>
    </row>
    <row r="19" spans="1:11" s="131" customFormat="1" x14ac:dyDescent="0.25">
      <c r="A19" s="126">
        <f>IF(ISBLANK(D19),"",COUNTA($D$11:D19))</f>
        <v>7</v>
      </c>
      <c r="B19" s="88" t="s">
        <v>166</v>
      </c>
      <c r="C19" s="128" t="s">
        <v>7</v>
      </c>
      <c r="D19" s="129">
        <v>1</v>
      </c>
      <c r="E19" s="166">
        <v>0</v>
      </c>
      <c r="F19" s="130">
        <f t="shared" si="0"/>
        <v>0</v>
      </c>
      <c r="G19" s="78"/>
      <c r="H19" s="78"/>
      <c r="I19" s="110"/>
      <c r="J19" s="110"/>
    </row>
    <row r="20" spans="1:11" s="131" customFormat="1" x14ac:dyDescent="0.25">
      <c r="A20" s="126">
        <f>IF(ISBLANK(D20),"",COUNTA($D$11:D20))</f>
        <v>8</v>
      </c>
      <c r="B20" s="88" t="s">
        <v>137</v>
      </c>
      <c r="C20" s="128" t="s">
        <v>7</v>
      </c>
      <c r="D20" s="129">
        <v>4</v>
      </c>
      <c r="E20" s="166">
        <v>0</v>
      </c>
      <c r="F20" s="130">
        <f t="shared" si="0"/>
        <v>0</v>
      </c>
      <c r="G20" s="78"/>
      <c r="H20" s="78"/>
      <c r="I20" s="110"/>
      <c r="J20" s="110"/>
    </row>
    <row r="21" spans="1:11" s="131" customFormat="1" x14ac:dyDescent="0.25">
      <c r="A21" s="126">
        <f>IF(ISBLANK(D21),"",COUNTA($D$11:D21))</f>
        <v>9</v>
      </c>
      <c r="B21" s="88" t="s">
        <v>138</v>
      </c>
      <c r="C21" s="128" t="s">
        <v>7</v>
      </c>
      <c r="D21" s="129">
        <v>1</v>
      </c>
      <c r="E21" s="166">
        <v>0</v>
      </c>
      <c r="F21" s="130">
        <f t="shared" si="0"/>
        <v>0</v>
      </c>
      <c r="G21" s="78"/>
      <c r="H21" s="78"/>
      <c r="I21" s="110"/>
      <c r="J21" s="110"/>
    </row>
    <row r="22" spans="1:11" s="131" customFormat="1" x14ac:dyDescent="0.25">
      <c r="A22" s="126">
        <f>IF(ISBLANK(D22),"",COUNTA($D$11:D22))</f>
        <v>10</v>
      </c>
      <c r="B22" s="88" t="s">
        <v>106</v>
      </c>
      <c r="C22" s="128" t="s">
        <v>7</v>
      </c>
      <c r="D22" s="129">
        <v>3</v>
      </c>
      <c r="E22" s="166">
        <v>0</v>
      </c>
      <c r="F22" s="130">
        <f t="shared" si="0"/>
        <v>0</v>
      </c>
    </row>
    <row r="23" spans="1:11" s="131" customFormat="1" x14ac:dyDescent="0.25">
      <c r="A23" s="126">
        <f>IF(ISBLANK(D23),"",COUNTA($D$11:D23))</f>
        <v>11</v>
      </c>
      <c r="B23" s="91" t="s">
        <v>167</v>
      </c>
      <c r="C23" s="128" t="s">
        <v>7</v>
      </c>
      <c r="D23" s="129">
        <v>1</v>
      </c>
      <c r="E23" s="166">
        <v>0</v>
      </c>
      <c r="F23" s="130">
        <f t="shared" si="0"/>
        <v>0</v>
      </c>
      <c r="G23" s="110"/>
      <c r="H23" s="110"/>
      <c r="I23" s="110"/>
      <c r="J23" s="110"/>
      <c r="K23" s="110"/>
    </row>
    <row r="24" spans="1:11" s="131" customFormat="1" x14ac:dyDescent="0.25">
      <c r="A24" s="126" t="str">
        <f>IF(ISBLANK(D24),"",COUNTA($D$11:D24))</f>
        <v/>
      </c>
      <c r="B24" s="88"/>
      <c r="C24" s="128"/>
      <c r="D24" s="129"/>
      <c r="E24" s="166"/>
      <c r="F24" s="130"/>
      <c r="G24" s="110"/>
      <c r="H24" s="110"/>
      <c r="I24" s="110"/>
      <c r="J24" s="110"/>
      <c r="K24" s="110"/>
    </row>
    <row r="25" spans="1:11" ht="90" customHeight="1" x14ac:dyDescent="0.25">
      <c r="A25" s="126">
        <f>IF(ISBLANK(D25),"",COUNTA($D$11:D25))</f>
        <v>12</v>
      </c>
      <c r="B25" s="93" t="s">
        <v>42</v>
      </c>
      <c r="C25" s="82" t="s">
        <v>40</v>
      </c>
      <c r="D25" s="124">
        <v>45</v>
      </c>
      <c r="E25" s="165">
        <v>0</v>
      </c>
      <c r="F25" s="119">
        <f t="shared" si="0"/>
        <v>0</v>
      </c>
    </row>
    <row r="26" spans="1:11" ht="50" x14ac:dyDescent="0.25">
      <c r="A26" s="126">
        <f>IF(ISBLANK(D26),"",COUNTA($D$11:D26))</f>
        <v>13</v>
      </c>
      <c r="B26" s="81" t="s">
        <v>73</v>
      </c>
      <c r="C26" s="82" t="s">
        <v>7</v>
      </c>
      <c r="D26" s="124">
        <v>4</v>
      </c>
      <c r="E26" s="165">
        <v>0</v>
      </c>
      <c r="F26" s="119">
        <f t="shared" si="0"/>
        <v>0</v>
      </c>
    </row>
    <row r="27" spans="1:11" x14ac:dyDescent="0.25">
      <c r="A27" s="126">
        <f>IF(ISBLANK(D27),"",COUNTA($D$11:D27))</f>
        <v>14</v>
      </c>
      <c r="B27" s="93" t="s">
        <v>20</v>
      </c>
      <c r="C27" s="82" t="s">
        <v>2</v>
      </c>
      <c r="D27" s="124">
        <v>14</v>
      </c>
      <c r="E27" s="165">
        <v>0</v>
      </c>
      <c r="F27" s="119">
        <f t="shared" si="0"/>
        <v>0</v>
      </c>
    </row>
    <row r="28" spans="1:11" ht="13" x14ac:dyDescent="0.3">
      <c r="A28" s="121"/>
      <c r="B28" s="95" t="s">
        <v>30</v>
      </c>
      <c r="C28" s="96"/>
      <c r="D28" s="132"/>
      <c r="E28" s="165"/>
      <c r="F28" s="113">
        <f>SUM(F11:F27)</f>
        <v>0</v>
      </c>
    </row>
    <row r="29" spans="1:11" x14ac:dyDescent="0.25">
      <c r="A29" s="117"/>
      <c r="B29" s="93"/>
      <c r="C29" s="82"/>
      <c r="D29" s="124"/>
      <c r="E29" s="165"/>
      <c r="F29" s="119"/>
    </row>
    <row r="30" spans="1:11" ht="13" x14ac:dyDescent="0.25">
      <c r="A30" s="120" t="s">
        <v>96</v>
      </c>
      <c r="B30" s="121"/>
      <c r="C30" s="121"/>
      <c r="D30" s="122"/>
      <c r="E30" s="165"/>
      <c r="F30" s="119"/>
    </row>
    <row r="31" spans="1:11" ht="37.5" x14ac:dyDescent="0.25">
      <c r="A31" s="126">
        <f>IF(ISBLANK(D31),"",COUNTA($D$31:D31))</f>
        <v>1</v>
      </c>
      <c r="B31" s="133" t="s">
        <v>139</v>
      </c>
      <c r="C31" s="128" t="s">
        <v>11</v>
      </c>
      <c r="D31" s="129">
        <v>739</v>
      </c>
      <c r="E31" s="166">
        <v>0</v>
      </c>
      <c r="F31" s="130">
        <f t="shared" ref="F31:F52" si="1">+D31*E31</f>
        <v>0</v>
      </c>
    </row>
    <row r="32" spans="1:11" ht="37.5" x14ac:dyDescent="0.25">
      <c r="A32" s="126">
        <f>IF(ISBLANK(D32),"",COUNTA($D$31:D32))</f>
        <v>2</v>
      </c>
      <c r="B32" s="127" t="s">
        <v>141</v>
      </c>
      <c r="C32" s="128" t="s">
        <v>11</v>
      </c>
      <c r="D32" s="129">
        <v>739</v>
      </c>
      <c r="E32" s="166">
        <v>0</v>
      </c>
      <c r="F32" s="130">
        <f t="shared" si="1"/>
        <v>0</v>
      </c>
    </row>
    <row r="33" spans="1:14" ht="37.5" x14ac:dyDescent="0.25">
      <c r="A33" s="126">
        <f>IF(ISBLANK(D33),"",COUNTA($D$31:D33))</f>
        <v>3</v>
      </c>
      <c r="B33" s="133" t="s">
        <v>142</v>
      </c>
      <c r="C33" s="128" t="s">
        <v>6</v>
      </c>
      <c r="D33" s="129">
        <v>30</v>
      </c>
      <c r="E33" s="166">
        <v>0</v>
      </c>
      <c r="F33" s="130">
        <f t="shared" si="1"/>
        <v>0</v>
      </c>
      <c r="I33" s="78"/>
      <c r="J33" s="78"/>
      <c r="K33" s="78"/>
      <c r="L33" s="78"/>
    </row>
    <row r="34" spans="1:14" ht="37.5" x14ac:dyDescent="0.25">
      <c r="A34" s="126">
        <f>IF(ISBLANK(D34),"",COUNTA($D$31:D34))</f>
        <v>4</v>
      </c>
      <c r="B34" s="127" t="s">
        <v>143</v>
      </c>
      <c r="C34" s="128" t="s">
        <v>5</v>
      </c>
      <c r="D34" s="129">
        <v>135</v>
      </c>
      <c r="E34" s="166">
        <v>0</v>
      </c>
      <c r="F34" s="130">
        <f t="shared" si="1"/>
        <v>0</v>
      </c>
      <c r="I34" s="78"/>
      <c r="J34" s="78"/>
      <c r="K34" s="78"/>
      <c r="L34" s="78"/>
    </row>
    <row r="35" spans="1:14" ht="50" x14ac:dyDescent="0.25">
      <c r="A35" s="126">
        <f>IF(ISBLANK(D35),"",COUNTA($D$31:D35))</f>
        <v>5</v>
      </c>
      <c r="B35" s="127" t="s">
        <v>144</v>
      </c>
      <c r="C35" s="128" t="s">
        <v>5</v>
      </c>
      <c r="D35" s="129">
        <v>504</v>
      </c>
      <c r="E35" s="166">
        <v>0</v>
      </c>
      <c r="F35" s="130">
        <f t="shared" si="1"/>
        <v>0</v>
      </c>
      <c r="I35" s="78"/>
      <c r="J35" s="78"/>
      <c r="K35" s="78"/>
      <c r="L35" s="78"/>
    </row>
    <row r="36" spans="1:14" ht="50" x14ac:dyDescent="0.25">
      <c r="A36" s="126">
        <f>IF(ISBLANK(D36),"",COUNTA($D$31:D36))</f>
        <v>6</v>
      </c>
      <c r="B36" s="127" t="s">
        <v>145</v>
      </c>
      <c r="C36" s="128" t="s">
        <v>5</v>
      </c>
      <c r="D36" s="129">
        <v>56</v>
      </c>
      <c r="E36" s="166">
        <v>0</v>
      </c>
      <c r="F36" s="130">
        <f t="shared" si="1"/>
        <v>0</v>
      </c>
      <c r="I36" s="78"/>
      <c r="J36" s="78"/>
      <c r="K36" s="78"/>
      <c r="L36" s="78"/>
    </row>
    <row r="37" spans="1:14" s="131" customFormat="1" ht="58.5" customHeight="1" x14ac:dyDescent="0.25">
      <c r="A37" s="126">
        <f>IF(ISBLANK(D37),"",COUNTA($D$31:D37))</f>
        <v>7</v>
      </c>
      <c r="B37" s="127" t="s">
        <v>146</v>
      </c>
      <c r="C37" s="128" t="s">
        <v>5</v>
      </c>
      <c r="D37" s="129">
        <v>259</v>
      </c>
      <c r="E37" s="166">
        <v>0</v>
      </c>
      <c r="F37" s="130">
        <f t="shared" si="1"/>
        <v>0</v>
      </c>
      <c r="G37" s="110"/>
      <c r="H37" s="110"/>
      <c r="I37" s="78"/>
      <c r="J37" s="78"/>
      <c r="K37" s="78"/>
      <c r="L37" s="78"/>
      <c r="M37" s="110"/>
      <c r="N37" s="110"/>
    </row>
    <row r="38" spans="1:14" ht="62.5" customHeight="1" x14ac:dyDescent="0.25">
      <c r="A38" s="126">
        <f>IF(ISBLANK(D38),"",COUNTA($D$31:D38))</f>
        <v>8</v>
      </c>
      <c r="B38" s="127" t="s">
        <v>74</v>
      </c>
      <c r="C38" s="128" t="s">
        <v>5</v>
      </c>
      <c r="D38" s="129">
        <v>514</v>
      </c>
      <c r="E38" s="166">
        <v>0</v>
      </c>
      <c r="F38" s="130">
        <f>+D38*E38</f>
        <v>0</v>
      </c>
      <c r="I38" s="78"/>
      <c r="J38" s="78"/>
      <c r="K38" s="78"/>
      <c r="L38" s="78"/>
    </row>
    <row r="39" spans="1:14" ht="25" x14ac:dyDescent="0.25">
      <c r="A39" s="126">
        <f>IF(ISBLANK(D39),"",COUNTA($D$31:D39))</f>
        <v>9</v>
      </c>
      <c r="B39" s="134" t="s">
        <v>1</v>
      </c>
      <c r="C39" s="128" t="s">
        <v>11</v>
      </c>
      <c r="D39" s="129">
        <v>173</v>
      </c>
      <c r="E39" s="166">
        <v>0</v>
      </c>
      <c r="F39" s="130">
        <f t="shared" si="1"/>
        <v>0</v>
      </c>
    </row>
    <row r="40" spans="1:14" ht="50" x14ac:dyDescent="0.25">
      <c r="A40" s="126">
        <f>IF(ISBLANK(D40),"",COUNTA($D$31:D40))</f>
        <v>10</v>
      </c>
      <c r="B40" s="134" t="s">
        <v>72</v>
      </c>
      <c r="C40" s="128" t="s">
        <v>5</v>
      </c>
      <c r="D40" s="129">
        <v>18.5</v>
      </c>
      <c r="E40" s="166">
        <v>0</v>
      </c>
      <c r="F40" s="130">
        <f t="shared" si="1"/>
        <v>0</v>
      </c>
    </row>
    <row r="41" spans="1:14" ht="62.5" x14ac:dyDescent="0.25">
      <c r="A41" s="126">
        <f>IF(ISBLANK(D41),"",COUNTA($D$31:D41))</f>
        <v>11</v>
      </c>
      <c r="B41" s="127" t="s">
        <v>115</v>
      </c>
      <c r="C41" s="128" t="s">
        <v>5</v>
      </c>
      <c r="D41" s="129">
        <v>104.5</v>
      </c>
      <c r="E41" s="166">
        <v>0</v>
      </c>
      <c r="F41" s="130">
        <f t="shared" si="1"/>
        <v>0</v>
      </c>
    </row>
    <row r="42" spans="1:14" ht="37.5" x14ac:dyDescent="0.25">
      <c r="A42" s="126">
        <f>IF(ISBLANK(D42),"",COUNTA($D$31:D42))</f>
        <v>12</v>
      </c>
      <c r="B42" s="127" t="s">
        <v>148</v>
      </c>
      <c r="C42" s="135" t="s">
        <v>5</v>
      </c>
      <c r="D42" s="129">
        <v>140</v>
      </c>
      <c r="E42" s="166">
        <v>0</v>
      </c>
      <c r="F42" s="130">
        <f t="shared" si="1"/>
        <v>0</v>
      </c>
      <c r="G42" s="136"/>
      <c r="H42" s="136"/>
      <c r="I42" s="136"/>
      <c r="J42" s="136"/>
      <c r="K42" s="136"/>
    </row>
    <row r="43" spans="1:14" ht="75" x14ac:dyDescent="0.25">
      <c r="A43" s="137">
        <f>IF(ISBLANK(D43),"",COUNTA($D$31:D43))</f>
        <v>13</v>
      </c>
      <c r="B43" s="127" t="s">
        <v>201</v>
      </c>
      <c r="C43" s="128" t="s">
        <v>6</v>
      </c>
      <c r="D43" s="129">
        <v>30</v>
      </c>
      <c r="E43" s="166">
        <v>0</v>
      </c>
      <c r="F43" s="130">
        <f t="shared" si="1"/>
        <v>0</v>
      </c>
      <c r="G43" s="136"/>
      <c r="H43" s="136"/>
      <c r="I43" s="136"/>
      <c r="J43" s="136"/>
      <c r="K43" s="136"/>
    </row>
    <row r="44" spans="1:14" ht="105" customHeight="1" x14ac:dyDescent="0.25">
      <c r="A44" s="126">
        <f>IF(ISBLANK(D44),"",COUNTA($D$31:D44))</f>
        <v>14</v>
      </c>
      <c r="B44" s="127" t="s">
        <v>147</v>
      </c>
      <c r="C44" s="135" t="s">
        <v>5</v>
      </c>
      <c r="D44" s="129">
        <v>259</v>
      </c>
      <c r="E44" s="166">
        <v>0</v>
      </c>
      <c r="F44" s="130">
        <f t="shared" si="1"/>
        <v>0</v>
      </c>
      <c r="G44" s="136"/>
      <c r="H44" s="136"/>
      <c r="I44" s="136"/>
      <c r="J44" s="136"/>
      <c r="K44" s="136"/>
    </row>
    <row r="45" spans="1:14" s="136" customFormat="1" ht="37.5" x14ac:dyDescent="0.25">
      <c r="A45" s="126">
        <f>IF(ISBLANK(D45),"",COUNTA($D$31:D45))</f>
        <v>15</v>
      </c>
      <c r="B45" s="138" t="s">
        <v>140</v>
      </c>
      <c r="C45" s="135" t="s">
        <v>5</v>
      </c>
      <c r="D45" s="129">
        <v>135</v>
      </c>
      <c r="E45" s="166">
        <v>0</v>
      </c>
      <c r="F45" s="130">
        <f t="shared" si="1"/>
        <v>0</v>
      </c>
    </row>
    <row r="46" spans="1:14" s="139" customFormat="1" ht="37.5" x14ac:dyDescent="0.25">
      <c r="A46" s="126">
        <f>IF(ISBLANK(D46),"",COUNTA($D$31:D46))</f>
        <v>16</v>
      </c>
      <c r="B46" s="138" t="s">
        <v>202</v>
      </c>
      <c r="C46" s="135" t="s">
        <v>11</v>
      </c>
      <c r="D46" s="129">
        <v>739</v>
      </c>
      <c r="E46" s="166">
        <v>0</v>
      </c>
      <c r="F46" s="130">
        <f t="shared" si="1"/>
        <v>0</v>
      </c>
      <c r="G46" s="131"/>
      <c r="H46" s="131"/>
      <c r="I46" s="131"/>
      <c r="J46" s="131"/>
      <c r="K46" s="131"/>
    </row>
    <row r="47" spans="1:14" s="139" customFormat="1" ht="62.5" x14ac:dyDescent="0.25">
      <c r="A47" s="126">
        <f>IF(ISBLANK(D47),"",COUNTA($D$31:D47))</f>
        <v>17</v>
      </c>
      <c r="B47" s="138" t="s">
        <v>149</v>
      </c>
      <c r="C47" s="135" t="s">
        <v>11</v>
      </c>
      <c r="D47" s="129">
        <v>739</v>
      </c>
      <c r="E47" s="166">
        <v>0</v>
      </c>
      <c r="F47" s="130">
        <f t="shared" si="1"/>
        <v>0</v>
      </c>
      <c r="G47" s="131"/>
      <c r="H47" s="131"/>
      <c r="I47" s="131"/>
      <c r="J47" s="131"/>
      <c r="K47" s="131"/>
    </row>
    <row r="48" spans="1:14" s="131" customFormat="1" ht="37.5" x14ac:dyDescent="0.25">
      <c r="A48" s="126">
        <f>IF(ISBLANK(D48),"",COUNTA($D$31:D48))</f>
        <v>18</v>
      </c>
      <c r="B48" s="140" t="s">
        <v>99</v>
      </c>
      <c r="C48" s="128" t="s">
        <v>7</v>
      </c>
      <c r="D48" s="129">
        <v>3</v>
      </c>
      <c r="E48" s="166">
        <v>0</v>
      </c>
      <c r="F48" s="130">
        <f t="shared" si="1"/>
        <v>0</v>
      </c>
    </row>
    <row r="49" spans="1:11" s="131" customFormat="1" ht="46.9" customHeight="1" x14ac:dyDescent="0.25">
      <c r="A49" s="126">
        <f>IF(ISBLANK(D49),"",COUNTA($D$31:D49))</f>
        <v>19</v>
      </c>
      <c r="B49" s="140" t="s">
        <v>121</v>
      </c>
      <c r="C49" s="128" t="s">
        <v>7</v>
      </c>
      <c r="D49" s="129">
        <v>18</v>
      </c>
      <c r="E49" s="166">
        <v>0</v>
      </c>
      <c r="F49" s="130">
        <f t="shared" si="1"/>
        <v>0</v>
      </c>
    </row>
    <row r="50" spans="1:11" ht="37.5" x14ac:dyDescent="0.25">
      <c r="A50" s="126">
        <f>IF(ISBLANK(D50),"",COUNTA($D$31:D50))</f>
        <v>20</v>
      </c>
      <c r="B50" s="127" t="s">
        <v>9</v>
      </c>
      <c r="C50" s="128" t="s">
        <v>7</v>
      </c>
      <c r="D50" s="129">
        <v>14</v>
      </c>
      <c r="E50" s="166">
        <v>0</v>
      </c>
      <c r="F50" s="130">
        <f t="shared" si="1"/>
        <v>0</v>
      </c>
      <c r="G50" s="131"/>
      <c r="H50" s="131"/>
      <c r="I50" s="131"/>
      <c r="J50" s="131"/>
      <c r="K50" s="131"/>
    </row>
    <row r="51" spans="1:11" s="131" customFormat="1" ht="50" x14ac:dyDescent="0.25">
      <c r="A51" s="126">
        <f>IF(ISBLANK(D51),"",COUNTA($D$31:D51))</f>
        <v>21</v>
      </c>
      <c r="B51" s="141" t="s">
        <v>105</v>
      </c>
      <c r="C51" s="128" t="s">
        <v>7</v>
      </c>
      <c r="D51" s="129">
        <v>29</v>
      </c>
      <c r="E51" s="166">
        <v>0</v>
      </c>
      <c r="F51" s="130">
        <f t="shared" si="1"/>
        <v>0</v>
      </c>
      <c r="G51" s="110"/>
      <c r="H51" s="110"/>
      <c r="I51" s="110"/>
      <c r="J51" s="110"/>
      <c r="K51" s="110"/>
    </row>
    <row r="52" spans="1:11" s="131" customFormat="1" ht="80.25" customHeight="1" x14ac:dyDescent="0.25">
      <c r="A52" s="126">
        <f>IF(ISBLANK(D52),"",COUNTA($D$31:D52))</f>
        <v>22</v>
      </c>
      <c r="B52" s="127" t="s">
        <v>98</v>
      </c>
      <c r="C52" s="128" t="s">
        <v>6</v>
      </c>
      <c r="D52" s="129">
        <v>246</v>
      </c>
      <c r="E52" s="166">
        <v>0</v>
      </c>
      <c r="F52" s="130">
        <f t="shared" si="1"/>
        <v>0</v>
      </c>
      <c r="G52" s="110"/>
      <c r="H52" s="110"/>
      <c r="I52" s="110"/>
      <c r="J52" s="110"/>
      <c r="K52" s="110"/>
    </row>
    <row r="53" spans="1:11" ht="37.5" x14ac:dyDescent="0.25">
      <c r="A53" s="126">
        <f>IF(ISBLANK(D53),"",COUNTA($D$31:D53))</f>
        <v>23</v>
      </c>
      <c r="B53" s="127" t="s">
        <v>15</v>
      </c>
      <c r="C53" s="142">
        <v>10</v>
      </c>
      <c r="D53" s="129">
        <v>1</v>
      </c>
      <c r="E53" s="166"/>
      <c r="F53" s="130">
        <f>SUM(F31:F52)*(C53/100)</f>
        <v>0</v>
      </c>
    </row>
    <row r="54" spans="1:11" ht="13" x14ac:dyDescent="0.3">
      <c r="A54" s="121"/>
      <c r="B54" s="95" t="s">
        <v>31</v>
      </c>
      <c r="C54" s="96"/>
      <c r="D54" s="132"/>
      <c r="E54" s="165"/>
      <c r="F54" s="113">
        <f>SUM(F31:F53)</f>
        <v>0</v>
      </c>
    </row>
    <row r="55" spans="1:11" ht="13" x14ac:dyDescent="0.25">
      <c r="A55" s="143"/>
      <c r="B55" s="144"/>
      <c r="C55" s="121"/>
      <c r="D55" s="122"/>
      <c r="E55" s="165"/>
      <c r="F55" s="119"/>
    </row>
    <row r="56" spans="1:11" ht="13" x14ac:dyDescent="0.25">
      <c r="A56" s="120" t="s">
        <v>33</v>
      </c>
      <c r="B56" s="145"/>
      <c r="C56" s="121"/>
      <c r="D56" s="122"/>
      <c r="E56" s="165"/>
      <c r="F56" s="119"/>
    </row>
    <row r="57" spans="1:11" ht="32.5" customHeight="1" x14ac:dyDescent="0.25">
      <c r="A57" s="126">
        <f>IF(ISBLANK(D57),"",COUNTA($D$57:D57))</f>
        <v>1</v>
      </c>
      <c r="B57" s="127" t="s">
        <v>12</v>
      </c>
      <c r="C57" s="128" t="s">
        <v>6</v>
      </c>
      <c r="D57" s="129">
        <v>245</v>
      </c>
      <c r="E57" s="166">
        <v>0</v>
      </c>
      <c r="F57" s="130">
        <f t="shared" ref="F57:F90" si="2">+D57*E57</f>
        <v>0</v>
      </c>
      <c r="G57" s="131"/>
      <c r="H57" s="131"/>
      <c r="I57" s="131"/>
      <c r="J57" s="131"/>
      <c r="K57" s="131"/>
    </row>
    <row r="58" spans="1:11" ht="25" x14ac:dyDescent="0.25">
      <c r="A58" s="126">
        <f>IF(ISBLANK(D58),"",COUNTA($D$57:D58))</f>
        <v>2</v>
      </c>
      <c r="B58" s="146" t="s">
        <v>67</v>
      </c>
      <c r="C58" s="128" t="s">
        <v>17</v>
      </c>
      <c r="D58" s="129">
        <v>2</v>
      </c>
      <c r="E58" s="166">
        <v>0</v>
      </c>
      <c r="F58" s="130">
        <f t="shared" si="2"/>
        <v>0</v>
      </c>
      <c r="G58" s="131"/>
      <c r="H58" s="131"/>
      <c r="I58" s="131"/>
      <c r="J58" s="131"/>
      <c r="K58" s="131"/>
    </row>
    <row r="59" spans="1:11" s="131" customFormat="1" x14ac:dyDescent="0.25">
      <c r="A59" s="126">
        <f>IF(ISBLANK(D59),"",COUNTA($D$57:D59))</f>
        <v>3</v>
      </c>
      <c r="B59" s="146" t="s">
        <v>89</v>
      </c>
      <c r="C59" s="128" t="s">
        <v>17</v>
      </c>
      <c r="D59" s="129">
        <v>2</v>
      </c>
      <c r="E59" s="166">
        <v>0</v>
      </c>
      <c r="F59" s="130">
        <f t="shared" si="2"/>
        <v>0</v>
      </c>
      <c r="G59" s="110"/>
      <c r="H59" s="110"/>
      <c r="I59" s="110"/>
      <c r="J59" s="110"/>
      <c r="K59" s="110"/>
    </row>
    <row r="60" spans="1:11" s="131" customFormat="1" ht="37.5" x14ac:dyDescent="0.3">
      <c r="A60" s="126">
        <f>IF(ISBLANK(D60),"",COUNTA($D$57:D60))</f>
        <v>4</v>
      </c>
      <c r="B60" s="127" t="s">
        <v>78</v>
      </c>
      <c r="C60" s="128" t="s">
        <v>7</v>
      </c>
      <c r="D60" s="129">
        <v>8</v>
      </c>
      <c r="E60" s="166">
        <v>0</v>
      </c>
      <c r="F60" s="130">
        <f t="shared" si="2"/>
        <v>0</v>
      </c>
      <c r="G60" s="147"/>
      <c r="H60" s="147"/>
      <c r="I60" s="147"/>
      <c r="J60" s="147"/>
      <c r="K60" s="147"/>
    </row>
    <row r="61" spans="1:11" ht="13" x14ac:dyDescent="0.3">
      <c r="A61" s="126" t="str">
        <f>IF(ISBLANK(D61),"",COUNTA($D$57:D61))</f>
        <v/>
      </c>
      <c r="B61" s="127"/>
      <c r="C61" s="128"/>
      <c r="D61" s="129"/>
      <c r="E61" s="166"/>
      <c r="F61" s="130"/>
      <c r="G61" s="147"/>
      <c r="H61" s="147"/>
      <c r="I61" s="147"/>
      <c r="J61" s="147"/>
      <c r="K61" s="147"/>
    </row>
    <row r="62" spans="1:11" s="147" customFormat="1" ht="25" x14ac:dyDescent="0.3">
      <c r="A62" s="126" t="str">
        <f>IF(ISBLANK(D62),"",COUNTA($D$57:D62))</f>
        <v/>
      </c>
      <c r="B62" s="127" t="s">
        <v>132</v>
      </c>
      <c r="C62" s="128"/>
      <c r="D62" s="129"/>
      <c r="E62" s="166"/>
      <c r="F62" s="130"/>
    </row>
    <row r="63" spans="1:11" s="147" customFormat="1" ht="13" x14ac:dyDescent="0.3">
      <c r="A63" s="126">
        <f>IF(ISBLANK(D63),"",COUNTA($D$57:D63))</f>
        <v>5</v>
      </c>
      <c r="B63" s="148" t="s">
        <v>136</v>
      </c>
      <c r="C63" s="128" t="s">
        <v>6</v>
      </c>
      <c r="D63" s="129">
        <v>245</v>
      </c>
      <c r="E63" s="166">
        <v>0</v>
      </c>
      <c r="F63" s="130">
        <f t="shared" si="2"/>
        <v>0</v>
      </c>
    </row>
    <row r="64" spans="1:11" s="147" customFormat="1" ht="13" x14ac:dyDescent="0.3">
      <c r="A64" s="126" t="str">
        <f>IF(ISBLANK(D64),"",COUNTA($D$57:D64))</f>
        <v/>
      </c>
      <c r="B64" s="127"/>
      <c r="C64" s="128"/>
      <c r="D64" s="129"/>
      <c r="E64" s="166"/>
      <c r="F64" s="130"/>
      <c r="G64" s="110"/>
      <c r="H64" s="110"/>
      <c r="I64" s="110"/>
      <c r="J64" s="110"/>
      <c r="K64" s="110"/>
    </row>
    <row r="65" spans="1:6" ht="25" x14ac:dyDescent="0.25">
      <c r="A65" s="126" t="str">
        <f>IF(ISBLANK(D65),"",COUNTA($D$57:D65))</f>
        <v/>
      </c>
      <c r="B65" s="127" t="s">
        <v>150</v>
      </c>
      <c r="C65" s="128"/>
      <c r="D65" s="129"/>
      <c r="E65" s="166"/>
      <c r="F65" s="130"/>
    </row>
    <row r="66" spans="1:6" x14ac:dyDescent="0.25">
      <c r="A66" s="126">
        <f>IF(ISBLANK(D66),"",COUNTA($D$57:D66))</f>
        <v>6</v>
      </c>
      <c r="B66" s="148" t="s">
        <v>172</v>
      </c>
      <c r="C66" s="128" t="s">
        <v>6</v>
      </c>
      <c r="D66" s="129">
        <v>245</v>
      </c>
      <c r="E66" s="166">
        <v>0</v>
      </c>
      <c r="F66" s="130">
        <f>+D66*E66</f>
        <v>0</v>
      </c>
    </row>
    <row r="67" spans="1:6" x14ac:dyDescent="0.25">
      <c r="A67" s="126" t="str">
        <f>IF(ISBLANK(D67),"",COUNTA($D$57:D67))</f>
        <v/>
      </c>
      <c r="B67" s="127"/>
      <c r="C67" s="128"/>
      <c r="D67" s="129"/>
      <c r="E67" s="166"/>
      <c r="F67" s="130"/>
    </row>
    <row r="68" spans="1:6" ht="25" x14ac:dyDescent="0.25">
      <c r="A68" s="126">
        <f>IF(ISBLANK(D68),"",COUNTA($D$57:D68))</f>
        <v>7</v>
      </c>
      <c r="B68" s="127" t="s">
        <v>82</v>
      </c>
      <c r="C68" s="128" t="s">
        <v>7</v>
      </c>
      <c r="D68" s="129">
        <v>41</v>
      </c>
      <c r="E68" s="166">
        <v>0</v>
      </c>
      <c r="F68" s="130">
        <f t="shared" si="2"/>
        <v>0</v>
      </c>
    </row>
    <row r="69" spans="1:6" ht="25" x14ac:dyDescent="0.25">
      <c r="A69" s="126">
        <f>IF(ISBLANK(D69),"",COUNTA($D$57:D69))</f>
        <v>8</v>
      </c>
      <c r="B69" s="149" t="s">
        <v>97</v>
      </c>
      <c r="C69" s="117" t="s">
        <v>7</v>
      </c>
      <c r="D69" s="124">
        <v>21</v>
      </c>
      <c r="E69" s="166">
        <v>0</v>
      </c>
      <c r="F69" s="130">
        <f t="shared" si="2"/>
        <v>0</v>
      </c>
    </row>
    <row r="70" spans="1:6" x14ac:dyDescent="0.25">
      <c r="A70" s="126">
        <f>IF(ISBLANK(D70),"",COUNTA($D$57:D70))</f>
        <v>9</v>
      </c>
      <c r="B70" s="149" t="s">
        <v>108</v>
      </c>
      <c r="C70" s="117" t="s">
        <v>7</v>
      </c>
      <c r="D70" s="129">
        <v>2</v>
      </c>
      <c r="E70" s="166">
        <v>0</v>
      </c>
      <c r="F70" s="130">
        <f>+D70*E70</f>
        <v>0</v>
      </c>
    </row>
    <row r="71" spans="1:6" x14ac:dyDescent="0.25">
      <c r="A71" s="126" t="str">
        <f>IF(ISBLANK(D71),"",COUNTA($D$57:D71))</f>
        <v/>
      </c>
      <c r="B71" s="149"/>
      <c r="C71" s="117"/>
      <c r="D71" s="150"/>
      <c r="E71" s="166"/>
      <c r="F71" s="130"/>
    </row>
    <row r="72" spans="1:6" ht="25" x14ac:dyDescent="0.25">
      <c r="A72" s="126" t="str">
        <f>IF(ISBLANK(D72),"",COUNTA($D$57:D72))</f>
        <v/>
      </c>
      <c r="B72" s="93" t="s">
        <v>111</v>
      </c>
      <c r="C72" s="82"/>
      <c r="D72" s="124"/>
      <c r="E72" s="166"/>
      <c r="F72" s="130"/>
    </row>
    <row r="73" spans="1:6" x14ac:dyDescent="0.25">
      <c r="A73" s="126">
        <f>IF(ISBLANK(D73),"",COUNTA($D$57:D73))</f>
        <v>10</v>
      </c>
      <c r="B73" s="93" t="s">
        <v>173</v>
      </c>
      <c r="C73" s="82" t="s">
        <v>7</v>
      </c>
      <c r="D73" s="124">
        <v>3</v>
      </c>
      <c r="E73" s="165">
        <v>0</v>
      </c>
      <c r="F73" s="119">
        <f t="shared" ref="F73:F74" si="3">+D73*E73</f>
        <v>0</v>
      </c>
    </row>
    <row r="74" spans="1:6" x14ac:dyDescent="0.25">
      <c r="A74" s="126">
        <f>IF(ISBLANK(D74),"",COUNTA($D$57:D74))</f>
        <v>11</v>
      </c>
      <c r="B74" s="93" t="s">
        <v>174</v>
      </c>
      <c r="C74" s="82" t="s">
        <v>7</v>
      </c>
      <c r="D74" s="124">
        <v>1</v>
      </c>
      <c r="E74" s="165">
        <v>0</v>
      </c>
      <c r="F74" s="119">
        <f t="shared" si="3"/>
        <v>0</v>
      </c>
    </row>
    <row r="75" spans="1:6" x14ac:dyDescent="0.25">
      <c r="A75" s="126">
        <f>IF(ISBLANK(D75),"",COUNTA($D$57:D75))</f>
        <v>12</v>
      </c>
      <c r="B75" s="93" t="s">
        <v>175</v>
      </c>
      <c r="C75" s="82" t="s">
        <v>7</v>
      </c>
      <c r="D75" s="124">
        <v>5</v>
      </c>
      <c r="E75" s="165">
        <v>0</v>
      </c>
      <c r="F75" s="119">
        <f t="shared" si="2"/>
        <v>0</v>
      </c>
    </row>
    <row r="76" spans="1:6" x14ac:dyDescent="0.25">
      <c r="A76" s="126"/>
      <c r="B76" s="93"/>
      <c r="C76" s="82"/>
      <c r="D76" s="124"/>
      <c r="E76" s="165"/>
      <c r="F76" s="119"/>
    </row>
    <row r="77" spans="1:6" ht="25" x14ac:dyDescent="0.25">
      <c r="A77" s="126">
        <f>IF(ISBLANK(D77),"",COUNTA($D$57:D77))</f>
        <v>13</v>
      </c>
      <c r="B77" s="93" t="s">
        <v>100</v>
      </c>
      <c r="C77" s="82" t="s">
        <v>7</v>
      </c>
      <c r="D77" s="124">
        <v>3</v>
      </c>
      <c r="E77" s="165">
        <v>0</v>
      </c>
      <c r="F77" s="119">
        <f t="shared" ref="F77:F79" si="4">+D77*E77</f>
        <v>0</v>
      </c>
    </row>
    <row r="78" spans="1:6" x14ac:dyDescent="0.25">
      <c r="A78" s="126">
        <f>IF(ISBLANK(D78),"",COUNTA($D$57:D78))</f>
        <v>14</v>
      </c>
      <c r="B78" s="93" t="s">
        <v>176</v>
      </c>
      <c r="C78" s="82" t="s">
        <v>7</v>
      </c>
      <c r="D78" s="124">
        <v>1</v>
      </c>
      <c r="E78" s="165">
        <v>0</v>
      </c>
      <c r="F78" s="119">
        <f t="shared" si="4"/>
        <v>0</v>
      </c>
    </row>
    <row r="79" spans="1:6" ht="25" x14ac:dyDescent="0.25">
      <c r="A79" s="126">
        <f>IF(ISBLANK(D79),"",COUNTA($D$57:D79))</f>
        <v>15</v>
      </c>
      <c r="B79" s="93" t="s">
        <v>110</v>
      </c>
      <c r="C79" s="82" t="s">
        <v>7</v>
      </c>
      <c r="D79" s="124">
        <v>1</v>
      </c>
      <c r="E79" s="165">
        <v>0</v>
      </c>
      <c r="F79" s="119">
        <f t="shared" si="4"/>
        <v>0</v>
      </c>
    </row>
    <row r="80" spans="1:6" ht="25" x14ac:dyDescent="0.25">
      <c r="A80" s="126">
        <f>IF(ISBLANK(D80),"",COUNTA($D$57:D80))</f>
        <v>16</v>
      </c>
      <c r="B80" s="93" t="s">
        <v>179</v>
      </c>
      <c r="C80" s="82" t="s">
        <v>7</v>
      </c>
      <c r="D80" s="124">
        <v>1</v>
      </c>
      <c r="E80" s="165">
        <v>0</v>
      </c>
      <c r="F80" s="119">
        <f t="shared" si="2"/>
        <v>0</v>
      </c>
    </row>
    <row r="81" spans="1:6" ht="62.5" x14ac:dyDescent="0.25">
      <c r="A81" s="126">
        <f>IF(ISBLANK(D81),"",COUNTA($D$57:D81))</f>
        <v>17</v>
      </c>
      <c r="B81" s="93" t="s">
        <v>124</v>
      </c>
      <c r="C81" s="82" t="s">
        <v>6</v>
      </c>
      <c r="D81" s="129">
        <v>245</v>
      </c>
      <c r="E81" s="165">
        <v>0</v>
      </c>
      <c r="F81" s="119">
        <f t="shared" si="2"/>
        <v>0</v>
      </c>
    </row>
    <row r="82" spans="1:6" ht="25" x14ac:dyDescent="0.25">
      <c r="A82" s="126">
        <f>IF(ISBLANK(D82),"",COUNTA($D$57:D82))</f>
        <v>18</v>
      </c>
      <c r="B82" s="30" t="s">
        <v>162</v>
      </c>
      <c r="C82" s="82" t="s">
        <v>7</v>
      </c>
      <c r="D82" s="124">
        <v>3</v>
      </c>
      <c r="E82" s="165">
        <v>0</v>
      </c>
      <c r="F82" s="119">
        <f t="shared" si="2"/>
        <v>0</v>
      </c>
    </row>
    <row r="83" spans="1:6" ht="25" x14ac:dyDescent="0.25">
      <c r="A83" s="126">
        <f>IF(ISBLANK(D83),"",COUNTA($D$57:D83))</f>
        <v>19</v>
      </c>
      <c r="B83" s="30" t="s">
        <v>123</v>
      </c>
      <c r="C83" s="82" t="s">
        <v>7</v>
      </c>
      <c r="D83" s="124">
        <v>2</v>
      </c>
      <c r="E83" s="165">
        <v>0</v>
      </c>
      <c r="F83" s="119">
        <f t="shared" si="2"/>
        <v>0</v>
      </c>
    </row>
    <row r="84" spans="1:6" ht="25" x14ac:dyDescent="0.25">
      <c r="A84" s="126">
        <f>IF(ISBLANK(D84),"",COUNTA($D$57:D84))</f>
        <v>20</v>
      </c>
      <c r="B84" s="30" t="s">
        <v>177</v>
      </c>
      <c r="C84" s="82" t="s">
        <v>7</v>
      </c>
      <c r="D84" s="124">
        <v>1</v>
      </c>
      <c r="E84" s="165">
        <v>0</v>
      </c>
      <c r="F84" s="119">
        <f t="shared" si="2"/>
        <v>0</v>
      </c>
    </row>
    <row r="85" spans="1:6" ht="25" x14ac:dyDescent="0.25">
      <c r="A85" s="126">
        <f>IF(ISBLANK(D85),"",COUNTA($D$57:D85))</f>
        <v>21</v>
      </c>
      <c r="B85" s="30" t="s">
        <v>178</v>
      </c>
      <c r="C85" s="82" t="s">
        <v>7</v>
      </c>
      <c r="D85" s="124">
        <v>1</v>
      </c>
      <c r="E85" s="165">
        <v>0</v>
      </c>
      <c r="F85" s="119">
        <f t="shared" si="2"/>
        <v>0</v>
      </c>
    </row>
    <row r="86" spans="1:6" ht="25" x14ac:dyDescent="0.25">
      <c r="A86" s="126">
        <f>IF(ISBLANK(D86),"",COUNTA($D$57:D86))</f>
        <v>22</v>
      </c>
      <c r="B86" s="30" t="s">
        <v>188</v>
      </c>
      <c r="C86" s="82" t="s">
        <v>7</v>
      </c>
      <c r="D86" s="124">
        <v>10</v>
      </c>
      <c r="E86" s="165">
        <v>0</v>
      </c>
      <c r="F86" s="119">
        <f t="shared" si="2"/>
        <v>0</v>
      </c>
    </row>
    <row r="87" spans="1:6" ht="37.5" x14ac:dyDescent="0.25">
      <c r="A87" s="126">
        <f>IF(ISBLANK(D87),"",COUNTA($D$57:D87))</f>
        <v>23</v>
      </c>
      <c r="B87" s="93" t="s">
        <v>122</v>
      </c>
      <c r="C87" s="82" t="s">
        <v>6</v>
      </c>
      <c r="D87" s="129">
        <v>245</v>
      </c>
      <c r="E87" s="165">
        <v>0</v>
      </c>
      <c r="F87" s="119">
        <f t="shared" si="2"/>
        <v>0</v>
      </c>
    </row>
    <row r="88" spans="1:6" ht="37.5" x14ac:dyDescent="0.25">
      <c r="A88" s="126">
        <f>IF(ISBLANK(D88),"",COUNTA($D$57:D88))</f>
        <v>24</v>
      </c>
      <c r="B88" s="141" t="s">
        <v>14</v>
      </c>
      <c r="C88" s="82" t="s">
        <v>7</v>
      </c>
      <c r="D88" s="124">
        <v>2</v>
      </c>
      <c r="E88" s="165">
        <v>0</v>
      </c>
      <c r="F88" s="119">
        <f t="shared" si="2"/>
        <v>0</v>
      </c>
    </row>
    <row r="89" spans="1:6" ht="25" x14ac:dyDescent="0.25">
      <c r="A89" s="126">
        <f>IF(ISBLANK(D89),"",COUNTA($D$57:D89))</f>
        <v>25</v>
      </c>
      <c r="B89" s="30" t="s">
        <v>60</v>
      </c>
      <c r="C89" s="82" t="s">
        <v>7</v>
      </c>
      <c r="D89" s="124">
        <v>16</v>
      </c>
      <c r="E89" s="165">
        <v>0</v>
      </c>
      <c r="F89" s="119">
        <f t="shared" si="2"/>
        <v>0</v>
      </c>
    </row>
    <row r="90" spans="1:6" ht="37.5" x14ac:dyDescent="0.25">
      <c r="A90" s="126">
        <f>IF(ISBLANK(D90),"",COUNTA($D$57:D90))</f>
        <v>26</v>
      </c>
      <c r="B90" s="30" t="s">
        <v>61</v>
      </c>
      <c r="C90" s="82" t="s">
        <v>7</v>
      </c>
      <c r="D90" s="124">
        <v>4</v>
      </c>
      <c r="E90" s="165">
        <v>0</v>
      </c>
      <c r="F90" s="119">
        <f t="shared" si="2"/>
        <v>0</v>
      </c>
    </row>
    <row r="91" spans="1:6" ht="48" customHeight="1" x14ac:dyDescent="0.25">
      <c r="A91" s="126">
        <f>IF(ISBLANK(D91),"",COUNTA($D$57:D91))</f>
        <v>27</v>
      </c>
      <c r="B91" s="93" t="s">
        <v>79</v>
      </c>
      <c r="C91" s="142">
        <v>10</v>
      </c>
      <c r="D91" s="129">
        <v>1</v>
      </c>
      <c r="E91" s="165"/>
      <c r="F91" s="119">
        <f>SUM(F57:F90)*(C91/100)</f>
        <v>0</v>
      </c>
    </row>
    <row r="92" spans="1:6" ht="13" x14ac:dyDescent="0.3">
      <c r="A92" s="117"/>
      <c r="B92" s="95" t="s">
        <v>32</v>
      </c>
      <c r="C92" s="96"/>
      <c r="D92" s="132"/>
      <c r="E92" s="165"/>
      <c r="F92" s="113">
        <f>SUM(F57:F91)</f>
        <v>0</v>
      </c>
    </row>
    <row r="93" spans="1:6" ht="13" x14ac:dyDescent="0.3">
      <c r="A93" s="121"/>
      <c r="B93" s="95"/>
      <c r="C93" s="96"/>
      <c r="D93" s="132"/>
      <c r="E93" s="165"/>
      <c r="F93" s="119"/>
    </row>
    <row r="94" spans="1:6" ht="13" x14ac:dyDescent="0.25">
      <c r="A94" s="120" t="s">
        <v>34</v>
      </c>
      <c r="B94" s="151"/>
      <c r="C94" s="152"/>
      <c r="D94" s="153"/>
      <c r="E94" s="165"/>
      <c r="F94" s="119"/>
    </row>
    <row r="95" spans="1:6" ht="13" x14ac:dyDescent="0.25">
      <c r="A95" s="143"/>
      <c r="B95" s="127" t="s">
        <v>112</v>
      </c>
      <c r="C95" s="152"/>
      <c r="D95" s="153"/>
      <c r="E95" s="165"/>
      <c r="F95" s="119"/>
    </row>
    <row r="96" spans="1:6" ht="25" x14ac:dyDescent="0.25">
      <c r="A96" s="126">
        <f>IF(ISBLANK(D96),"",COUNTA($D$96:D96))</f>
        <v>1</v>
      </c>
      <c r="B96" s="127" t="s">
        <v>180</v>
      </c>
      <c r="C96" s="128" t="s">
        <v>6</v>
      </c>
      <c r="D96" s="124">
        <v>249</v>
      </c>
      <c r="E96" s="165">
        <v>0</v>
      </c>
      <c r="F96" s="119">
        <f t="shared" ref="F96" si="5">+D96*E96</f>
        <v>0</v>
      </c>
    </row>
    <row r="97" spans="1:6" x14ac:dyDescent="0.25">
      <c r="A97" s="126"/>
      <c r="B97" s="127"/>
      <c r="C97" s="128"/>
      <c r="D97" s="124"/>
      <c r="E97" s="165"/>
      <c r="F97" s="119"/>
    </row>
    <row r="98" spans="1:6" x14ac:dyDescent="0.25">
      <c r="A98" s="126">
        <f>IF(ISBLANK(D98),"",COUNTA($D$96:D98))</f>
        <v>2</v>
      </c>
      <c r="B98" s="127" t="s">
        <v>200</v>
      </c>
      <c r="C98" s="128" t="s">
        <v>7</v>
      </c>
      <c r="D98" s="124">
        <v>1</v>
      </c>
      <c r="E98" s="165">
        <v>0</v>
      </c>
      <c r="F98" s="119">
        <f>+D98*E98</f>
        <v>0</v>
      </c>
    </row>
    <row r="99" spans="1:6" x14ac:dyDescent="0.25">
      <c r="A99" s="126">
        <f>IF(ISBLANK(D99),"",COUNTA($D$96:D99))</f>
        <v>3</v>
      </c>
      <c r="B99" s="127" t="s">
        <v>191</v>
      </c>
      <c r="C99" s="128" t="s">
        <v>7</v>
      </c>
      <c r="D99" s="124">
        <v>3</v>
      </c>
      <c r="E99" s="165">
        <v>0</v>
      </c>
      <c r="F99" s="119">
        <f>+D99*E99</f>
        <v>0</v>
      </c>
    </row>
    <row r="100" spans="1:6" x14ac:dyDescent="0.25">
      <c r="A100" s="126">
        <f>IF(ISBLANK(D100),"",COUNTA($D$96:D100))</f>
        <v>4</v>
      </c>
      <c r="B100" s="127" t="s">
        <v>192</v>
      </c>
      <c r="C100" s="128" t="s">
        <v>7</v>
      </c>
      <c r="D100" s="124">
        <v>1</v>
      </c>
      <c r="E100" s="165">
        <v>0</v>
      </c>
      <c r="F100" s="119">
        <f>+D100*E100</f>
        <v>0</v>
      </c>
    </row>
    <row r="101" spans="1:6" x14ac:dyDescent="0.25">
      <c r="A101" s="126" t="str">
        <f>IF(ISBLANK(D101),"",COUNTA($D$96:D101))</f>
        <v/>
      </c>
      <c r="B101" s="127"/>
      <c r="C101" s="128"/>
      <c r="D101" s="124"/>
      <c r="E101" s="165"/>
      <c r="F101" s="119"/>
    </row>
    <row r="102" spans="1:6" ht="37.5" x14ac:dyDescent="0.25">
      <c r="A102" s="126" t="str">
        <f>IF(ISBLANK(D102),"",COUNTA($D$96:D102))</f>
        <v/>
      </c>
      <c r="B102" s="127" t="s">
        <v>163</v>
      </c>
      <c r="C102" s="128"/>
      <c r="D102" s="124"/>
      <c r="E102" s="165"/>
      <c r="F102" s="119"/>
    </row>
    <row r="103" spans="1:6" ht="13" x14ac:dyDescent="0.25">
      <c r="A103" s="126" t="str">
        <f>IF(ISBLANK(D103),"",COUNTA($D$96:D103))</f>
        <v/>
      </c>
      <c r="B103" s="154" t="s">
        <v>75</v>
      </c>
      <c r="C103" s="152"/>
      <c r="D103" s="153"/>
      <c r="E103" s="165"/>
      <c r="F103" s="119"/>
    </row>
    <row r="104" spans="1:6" x14ac:dyDescent="0.25">
      <c r="A104" s="126">
        <f>IF(ISBLANK(D104),"",COUNTA($D$96:D104))</f>
        <v>5</v>
      </c>
      <c r="B104" s="127" t="s">
        <v>189</v>
      </c>
      <c r="C104" s="128" t="s">
        <v>7</v>
      </c>
      <c r="D104" s="124">
        <v>1</v>
      </c>
      <c r="E104" s="165">
        <v>0</v>
      </c>
      <c r="F104" s="119">
        <f>+D104*E104</f>
        <v>0</v>
      </c>
    </row>
    <row r="105" spans="1:6" x14ac:dyDescent="0.25">
      <c r="A105" s="126">
        <f>IF(ISBLANK(D105),"",COUNTA($D$96:D105))</f>
        <v>6</v>
      </c>
      <c r="B105" s="127" t="s">
        <v>195</v>
      </c>
      <c r="C105" s="128" t="s">
        <v>7</v>
      </c>
      <c r="D105" s="124">
        <v>3</v>
      </c>
      <c r="E105" s="165">
        <v>0</v>
      </c>
      <c r="F105" s="119">
        <f t="shared" ref="F105:F111" si="6">+D105*E105</f>
        <v>0</v>
      </c>
    </row>
    <row r="106" spans="1:6" x14ac:dyDescent="0.25">
      <c r="A106" s="126">
        <f>IF(ISBLANK(D106),"",COUNTA($D$96:D106))</f>
        <v>7</v>
      </c>
      <c r="B106" s="127" t="s">
        <v>197</v>
      </c>
      <c r="C106" s="128" t="s">
        <v>7</v>
      </c>
      <c r="D106" s="124">
        <v>4</v>
      </c>
      <c r="E106" s="165">
        <v>0</v>
      </c>
      <c r="F106" s="119">
        <f t="shared" si="6"/>
        <v>0</v>
      </c>
    </row>
    <row r="107" spans="1:6" x14ac:dyDescent="0.25">
      <c r="A107" s="126">
        <f>IF(ISBLANK(D107),"",COUNTA($D$96:D107))</f>
        <v>8</v>
      </c>
      <c r="B107" s="127" t="s">
        <v>198</v>
      </c>
      <c r="C107" s="128" t="s">
        <v>7</v>
      </c>
      <c r="D107" s="124">
        <v>1</v>
      </c>
      <c r="E107" s="165">
        <v>0</v>
      </c>
      <c r="F107" s="119">
        <f t="shared" si="6"/>
        <v>0</v>
      </c>
    </row>
    <row r="108" spans="1:6" x14ac:dyDescent="0.25">
      <c r="A108" s="126">
        <f>IF(ISBLANK(D108),"",COUNTA($D$96:D108))</f>
        <v>9</v>
      </c>
      <c r="B108" s="127" t="s">
        <v>194</v>
      </c>
      <c r="C108" s="128" t="s">
        <v>7</v>
      </c>
      <c r="D108" s="124">
        <v>1</v>
      </c>
      <c r="E108" s="165">
        <v>0</v>
      </c>
      <c r="F108" s="119">
        <f t="shared" si="6"/>
        <v>0</v>
      </c>
    </row>
    <row r="109" spans="1:6" x14ac:dyDescent="0.25">
      <c r="A109" s="126">
        <f>IF(ISBLANK(D109),"",COUNTA($D$96:D109))</f>
        <v>10</v>
      </c>
      <c r="B109" s="127" t="s">
        <v>228</v>
      </c>
      <c r="C109" s="128" t="s">
        <v>7</v>
      </c>
      <c r="D109" s="124">
        <v>1</v>
      </c>
      <c r="E109" s="165">
        <v>0</v>
      </c>
      <c r="F109" s="119">
        <f t="shared" si="6"/>
        <v>0</v>
      </c>
    </row>
    <row r="110" spans="1:6" x14ac:dyDescent="0.25">
      <c r="A110" s="126">
        <f>IF(ISBLANK(D110),"",COUNTA($D$96:D110))</f>
        <v>11</v>
      </c>
      <c r="B110" s="127" t="s">
        <v>151</v>
      </c>
      <c r="C110" s="128" t="s">
        <v>7</v>
      </c>
      <c r="D110" s="124">
        <v>3</v>
      </c>
      <c r="E110" s="165">
        <v>0</v>
      </c>
      <c r="F110" s="119">
        <f t="shared" si="6"/>
        <v>0</v>
      </c>
    </row>
    <row r="111" spans="1:6" x14ac:dyDescent="0.25">
      <c r="A111" s="126">
        <f>IF(ISBLANK(D111),"",COUNTA($D$96:D111))</f>
        <v>12</v>
      </c>
      <c r="B111" s="127" t="s">
        <v>182</v>
      </c>
      <c r="C111" s="128" t="s">
        <v>7</v>
      </c>
      <c r="D111" s="124">
        <v>1</v>
      </c>
      <c r="E111" s="165">
        <v>0</v>
      </c>
      <c r="F111" s="119">
        <f t="shared" si="6"/>
        <v>0</v>
      </c>
    </row>
    <row r="112" spans="1:6" x14ac:dyDescent="0.25">
      <c r="A112" s="126" t="str">
        <f>IF(ISBLANK(D112),"",COUNTA($D$96:D112))</f>
        <v/>
      </c>
      <c r="B112" s="127"/>
      <c r="C112" s="82"/>
      <c r="D112" s="124"/>
      <c r="E112" s="165"/>
      <c r="F112" s="119"/>
    </row>
    <row r="113" spans="1:11" x14ac:dyDescent="0.25">
      <c r="A113" s="126" t="str">
        <f>IF(ISBLANK(D113),"",COUNTA($D$96:D113))</f>
        <v/>
      </c>
      <c r="B113" s="93" t="s">
        <v>114</v>
      </c>
      <c r="C113" s="128"/>
      <c r="D113" s="124"/>
      <c r="E113" s="165"/>
      <c r="F113" s="119"/>
    </row>
    <row r="114" spans="1:11" x14ac:dyDescent="0.25">
      <c r="A114" s="126">
        <f>IF(ISBLANK(D114),"",COUNTA($D$96:D114))</f>
        <v>13</v>
      </c>
      <c r="B114" s="127" t="s">
        <v>113</v>
      </c>
      <c r="C114" s="82" t="s">
        <v>7</v>
      </c>
      <c r="D114" s="124">
        <v>1</v>
      </c>
      <c r="E114" s="165">
        <v>0</v>
      </c>
      <c r="F114" s="119">
        <f t="shared" ref="F114:F117" si="7">+D114*E114</f>
        <v>0</v>
      </c>
    </row>
    <row r="115" spans="1:11" x14ac:dyDescent="0.25">
      <c r="A115" s="126">
        <f>IF(ISBLANK(D115),"",COUNTA($D$96:D115))</f>
        <v>14</v>
      </c>
      <c r="B115" s="127" t="s">
        <v>152</v>
      </c>
      <c r="C115" s="82" t="s">
        <v>7</v>
      </c>
      <c r="D115" s="124">
        <v>2</v>
      </c>
      <c r="E115" s="165">
        <v>0</v>
      </c>
      <c r="F115" s="119">
        <f t="shared" si="7"/>
        <v>0</v>
      </c>
    </row>
    <row r="116" spans="1:11" x14ac:dyDescent="0.25">
      <c r="A116" s="126">
        <f>IF(ISBLANK(D116),"",COUNTA($D$96:D116))</f>
        <v>15</v>
      </c>
      <c r="B116" s="127" t="s">
        <v>184</v>
      </c>
      <c r="C116" s="82" t="s">
        <v>7</v>
      </c>
      <c r="D116" s="124">
        <v>1</v>
      </c>
      <c r="E116" s="165">
        <v>0</v>
      </c>
      <c r="F116" s="119">
        <f t="shared" si="7"/>
        <v>0</v>
      </c>
    </row>
    <row r="117" spans="1:11" x14ac:dyDescent="0.25">
      <c r="A117" s="126">
        <f>IF(ISBLANK(D117),"",COUNTA($D$96:D117))</f>
        <v>16</v>
      </c>
      <c r="B117" s="127" t="s">
        <v>183</v>
      </c>
      <c r="C117" s="82" t="s">
        <v>7</v>
      </c>
      <c r="D117" s="124">
        <v>2</v>
      </c>
      <c r="E117" s="165">
        <v>0</v>
      </c>
      <c r="F117" s="119">
        <f t="shared" si="7"/>
        <v>0</v>
      </c>
    </row>
    <row r="118" spans="1:11" x14ac:dyDescent="0.25">
      <c r="A118" s="126">
        <f>IF(ISBLANK(D118),"",COUNTA($D$96:D118))</f>
        <v>17</v>
      </c>
      <c r="B118" s="127" t="s">
        <v>154</v>
      </c>
      <c r="C118" s="82" t="s">
        <v>7</v>
      </c>
      <c r="D118" s="124">
        <v>1</v>
      </c>
      <c r="E118" s="165">
        <v>0</v>
      </c>
      <c r="F118" s="119">
        <f>+D118*E118</f>
        <v>0</v>
      </c>
    </row>
    <row r="119" spans="1:11" x14ac:dyDescent="0.25">
      <c r="A119" s="126" t="str">
        <f>IF(ISBLANK(D119),"",COUNTA($D$96:D119))</f>
        <v/>
      </c>
      <c r="B119" s="93"/>
      <c r="C119" s="82"/>
      <c r="D119" s="124"/>
      <c r="E119" s="165"/>
      <c r="F119" s="119"/>
    </row>
    <row r="120" spans="1:11" x14ac:dyDescent="0.25">
      <c r="A120" s="126" t="str">
        <f>IF(ISBLANK(D120),"",COUNTA($D$96:D120))</f>
        <v/>
      </c>
      <c r="B120" s="93" t="s">
        <v>76</v>
      </c>
      <c r="C120" s="82"/>
      <c r="D120" s="124"/>
      <c r="E120" s="165"/>
      <c r="F120" s="119"/>
    </row>
    <row r="121" spans="1:11" x14ac:dyDescent="0.25">
      <c r="A121" s="126">
        <f>IF(ISBLANK(D121),"",COUNTA($D$96:D121))</f>
        <v>18</v>
      </c>
      <c r="B121" s="127" t="s">
        <v>156</v>
      </c>
      <c r="C121" s="82" t="s">
        <v>7</v>
      </c>
      <c r="D121" s="124">
        <v>1</v>
      </c>
      <c r="E121" s="165">
        <v>0</v>
      </c>
      <c r="F121" s="119">
        <f t="shared" ref="F121" si="8">+D121*E121</f>
        <v>0</v>
      </c>
    </row>
    <row r="122" spans="1:11" s="147" customFormat="1" ht="13" x14ac:dyDescent="0.3">
      <c r="A122" s="126" t="str">
        <f>IF(ISBLANK(D122),"",COUNTA($D$96:D122))</f>
        <v/>
      </c>
      <c r="B122" s="116"/>
      <c r="C122" s="82"/>
      <c r="D122" s="124"/>
      <c r="E122" s="165"/>
      <c r="F122" s="119"/>
      <c r="G122" s="110"/>
      <c r="H122" s="110"/>
      <c r="I122" s="110"/>
      <c r="J122" s="110"/>
      <c r="K122" s="110"/>
    </row>
    <row r="123" spans="1:11" ht="13" x14ac:dyDescent="0.3">
      <c r="A123" s="126" t="str">
        <f>IF(ISBLANK(D123),"",COUNTA($D$96:D123))</f>
        <v/>
      </c>
      <c r="B123" s="93" t="s">
        <v>77</v>
      </c>
      <c r="C123" s="96"/>
      <c r="D123" s="124"/>
      <c r="E123" s="165"/>
      <c r="F123" s="119"/>
    </row>
    <row r="124" spans="1:11" ht="25" x14ac:dyDescent="0.25">
      <c r="A124" s="126" t="str">
        <f>IF(ISBLANK(D124),"",COUNTA($D$96:D124))</f>
        <v/>
      </c>
      <c r="B124" s="149" t="s">
        <v>157</v>
      </c>
      <c r="C124" s="82"/>
      <c r="D124" s="124"/>
      <c r="F124" s="119"/>
    </row>
    <row r="125" spans="1:11" x14ac:dyDescent="0.25">
      <c r="A125" s="126">
        <f>IF(ISBLANK(D125),"",COUNTA($D$96:D125))</f>
        <v>19</v>
      </c>
      <c r="B125" s="149" t="s">
        <v>169</v>
      </c>
      <c r="C125" s="82" t="s">
        <v>7</v>
      </c>
      <c r="D125" s="124">
        <v>1</v>
      </c>
      <c r="E125" s="165">
        <v>0</v>
      </c>
      <c r="F125" s="119">
        <f>+D125*E125</f>
        <v>0</v>
      </c>
    </row>
    <row r="126" spans="1:11" x14ac:dyDescent="0.25">
      <c r="A126" s="126">
        <f>IF(ISBLANK(D126),"",COUNTA($D$96:D126))</f>
        <v>20</v>
      </c>
      <c r="B126" s="149" t="s">
        <v>170</v>
      </c>
      <c r="C126" s="82" t="s">
        <v>7</v>
      </c>
      <c r="D126" s="124">
        <v>2</v>
      </c>
      <c r="E126" s="165">
        <v>0</v>
      </c>
      <c r="F126" s="119">
        <f>+D126*E126</f>
        <v>0</v>
      </c>
    </row>
    <row r="127" spans="1:11" x14ac:dyDescent="0.25">
      <c r="A127" s="126" t="str">
        <f>IF(ISBLANK(D127),"",COUNTA($D$96:D127))</f>
        <v/>
      </c>
      <c r="B127" s="149"/>
      <c r="C127" s="82"/>
      <c r="D127" s="124"/>
      <c r="E127" s="165"/>
      <c r="F127" s="119"/>
    </row>
    <row r="128" spans="1:11" ht="25" x14ac:dyDescent="0.25">
      <c r="A128" s="126" t="str">
        <f>IF(ISBLANK(D128),"",COUNTA($D$96:D128))</f>
        <v/>
      </c>
      <c r="B128" s="149" t="s">
        <v>158</v>
      </c>
      <c r="C128" s="82"/>
      <c r="D128" s="124"/>
      <c r="F128" s="119"/>
    </row>
    <row r="129" spans="1:6" x14ac:dyDescent="0.25">
      <c r="A129" s="126">
        <f>IF(ISBLANK(D129),"",COUNTA($D$96:D129))</f>
        <v>21</v>
      </c>
      <c r="B129" s="149" t="s">
        <v>169</v>
      </c>
      <c r="C129" s="82" t="s">
        <v>7</v>
      </c>
      <c r="D129" s="124">
        <v>1</v>
      </c>
      <c r="E129" s="165">
        <v>0</v>
      </c>
      <c r="F129" s="119">
        <f>+D129*E129</f>
        <v>0</v>
      </c>
    </row>
    <row r="130" spans="1:6" x14ac:dyDescent="0.25">
      <c r="A130" s="126" t="str">
        <f>IF(ISBLANK(D130),"",COUNTA($D$96:D130))</f>
        <v/>
      </c>
      <c r="B130" s="149"/>
      <c r="C130" s="82"/>
      <c r="D130" s="124"/>
      <c r="E130" s="165"/>
      <c r="F130" s="119"/>
    </row>
    <row r="131" spans="1:6" ht="25" x14ac:dyDescent="0.25">
      <c r="A131" s="126" t="str">
        <f>IF(ISBLANK(D131),"",COUNTA($D$96:D131))</f>
        <v/>
      </c>
      <c r="B131" s="149" t="s">
        <v>159</v>
      </c>
      <c r="C131" s="82"/>
      <c r="D131" s="124"/>
      <c r="F131" s="119"/>
    </row>
    <row r="132" spans="1:6" x14ac:dyDescent="0.25">
      <c r="A132" s="126">
        <f>IF(ISBLANK(D132),"",COUNTA($D$96:D132))</f>
        <v>22</v>
      </c>
      <c r="B132" s="149" t="s">
        <v>169</v>
      </c>
      <c r="C132" s="82" t="s">
        <v>7</v>
      </c>
      <c r="D132" s="124">
        <v>1</v>
      </c>
      <c r="E132" s="165">
        <v>0</v>
      </c>
      <c r="F132" s="119">
        <f>+D132*E132</f>
        <v>0</v>
      </c>
    </row>
    <row r="133" spans="1:6" x14ac:dyDescent="0.25">
      <c r="A133" s="126">
        <f>IF(ISBLANK(D133),"",COUNTA($D$96:D133))</f>
        <v>23</v>
      </c>
      <c r="B133" s="149" t="s">
        <v>168</v>
      </c>
      <c r="C133" s="82" t="s">
        <v>7</v>
      </c>
      <c r="D133" s="124">
        <v>1</v>
      </c>
      <c r="E133" s="165">
        <v>0</v>
      </c>
      <c r="F133" s="119">
        <f>+D133*E133</f>
        <v>0</v>
      </c>
    </row>
    <row r="134" spans="1:6" x14ac:dyDescent="0.25">
      <c r="A134" s="126">
        <f>IF(ISBLANK(D134),"",COUNTA($D$96:D134))</f>
        <v>24</v>
      </c>
      <c r="B134" s="149" t="s">
        <v>187</v>
      </c>
      <c r="C134" s="82" t="s">
        <v>7</v>
      </c>
      <c r="D134" s="124">
        <v>1</v>
      </c>
      <c r="E134" s="165">
        <v>0</v>
      </c>
      <c r="F134" s="119">
        <f>+D134*E134</f>
        <v>0</v>
      </c>
    </row>
    <row r="135" spans="1:6" x14ac:dyDescent="0.25">
      <c r="A135" s="126"/>
      <c r="B135" s="149"/>
      <c r="C135" s="82"/>
      <c r="D135" s="124"/>
      <c r="E135" s="165"/>
      <c r="F135" s="119"/>
    </row>
    <row r="136" spans="1:6" ht="25" x14ac:dyDescent="0.25">
      <c r="A136" s="126">
        <f>IF(ISBLANK(D136),"",COUNTA($D$96:D136))</f>
        <v>25</v>
      </c>
      <c r="B136" s="156" t="s">
        <v>160</v>
      </c>
      <c r="C136" s="157" t="s">
        <v>7</v>
      </c>
      <c r="D136" s="124">
        <v>1</v>
      </c>
      <c r="E136" s="165">
        <v>0</v>
      </c>
      <c r="F136" s="119">
        <f>+D136*E136</f>
        <v>0</v>
      </c>
    </row>
    <row r="137" spans="1:6" ht="25" x14ac:dyDescent="0.25">
      <c r="A137" s="126">
        <f>IF(ISBLANK(D137),"",COUNTA($D$96:D137))</f>
        <v>26</v>
      </c>
      <c r="B137" s="156" t="s">
        <v>161</v>
      </c>
      <c r="C137" s="157" t="s">
        <v>7</v>
      </c>
      <c r="D137" s="124">
        <v>1</v>
      </c>
      <c r="E137" s="165">
        <v>0</v>
      </c>
      <c r="F137" s="119">
        <f>+D137*E137</f>
        <v>0</v>
      </c>
    </row>
    <row r="138" spans="1:6" x14ac:dyDescent="0.25">
      <c r="A138" s="126">
        <f>IF(ISBLANK(D138),"",COUNTA($D$96:D138))</f>
        <v>27</v>
      </c>
      <c r="B138" s="156" t="s">
        <v>190</v>
      </c>
      <c r="C138" s="157" t="s">
        <v>7</v>
      </c>
      <c r="D138" s="124">
        <v>1</v>
      </c>
      <c r="E138" s="165">
        <v>0</v>
      </c>
      <c r="F138" s="119">
        <f>+D138*E138</f>
        <v>0</v>
      </c>
    </row>
    <row r="139" spans="1:6" x14ac:dyDescent="0.25">
      <c r="A139" s="126" t="str">
        <f>IF(ISBLANK(D139),"",COUNTA($D$96:D139))</f>
        <v/>
      </c>
      <c r="B139" s="156"/>
      <c r="C139" s="157"/>
      <c r="D139" s="124"/>
      <c r="E139" s="165"/>
      <c r="F139" s="119"/>
    </row>
    <row r="140" spans="1:6" x14ac:dyDescent="0.25">
      <c r="A140" s="126">
        <f>IF(ISBLANK(D140),"",COUNTA($D$96:D140))</f>
        <v>28</v>
      </c>
      <c r="B140" s="156" t="s">
        <v>186</v>
      </c>
      <c r="C140" s="157" t="s">
        <v>7</v>
      </c>
      <c r="D140" s="124">
        <v>1</v>
      </c>
      <c r="E140" s="165">
        <v>0</v>
      </c>
      <c r="F140" s="119">
        <f>+D140*E140</f>
        <v>0</v>
      </c>
    </row>
    <row r="141" spans="1:6" x14ac:dyDescent="0.25">
      <c r="A141" s="126">
        <f>IF(ISBLANK(D141),"",COUNTA($D$96:D141))</f>
        <v>29</v>
      </c>
      <c r="B141" s="156" t="s">
        <v>185</v>
      </c>
      <c r="C141" s="157" t="s">
        <v>7</v>
      </c>
      <c r="D141" s="124">
        <v>1</v>
      </c>
      <c r="E141" s="165">
        <v>0</v>
      </c>
      <c r="F141" s="119">
        <f>+D141*E141</f>
        <v>0</v>
      </c>
    </row>
    <row r="142" spans="1:6" x14ac:dyDescent="0.25">
      <c r="A142" s="126" t="str">
        <f>IF(ISBLANK(D142),"",COUNTA($D$96:D142))</f>
        <v/>
      </c>
      <c r="B142" s="156"/>
      <c r="C142" s="157"/>
      <c r="D142" s="124"/>
      <c r="E142" s="165"/>
      <c r="F142" s="119"/>
    </row>
    <row r="143" spans="1:6" ht="47.5" customHeight="1" x14ac:dyDescent="0.25">
      <c r="A143" s="126">
        <f>IF(ISBLANK(D143),"",COUNTA($D$96:D143))</f>
        <v>30</v>
      </c>
      <c r="B143" s="156" t="s">
        <v>62</v>
      </c>
      <c r="C143" s="157" t="s">
        <v>7</v>
      </c>
      <c r="D143" s="124">
        <v>13</v>
      </c>
      <c r="E143" s="165">
        <v>0</v>
      </c>
      <c r="F143" s="119">
        <f t="shared" ref="F143:F145" si="9">+D143*E143</f>
        <v>0</v>
      </c>
    </row>
    <row r="144" spans="1:6" ht="37.5" x14ac:dyDescent="0.25">
      <c r="A144" s="126">
        <f>IF(ISBLANK(D144),"",COUNTA($D$96:D144))</f>
        <v>31</v>
      </c>
      <c r="B144" s="156" t="s">
        <v>101</v>
      </c>
      <c r="C144" s="157" t="s">
        <v>7</v>
      </c>
      <c r="D144" s="124">
        <v>13</v>
      </c>
      <c r="E144" s="165">
        <v>0</v>
      </c>
      <c r="F144" s="119">
        <f t="shared" si="9"/>
        <v>0</v>
      </c>
    </row>
    <row r="145" spans="1:6" x14ac:dyDescent="0.25">
      <c r="A145" s="126">
        <f>IF(ISBLANK(D145),"",COUNTA($D$96:D145))</f>
        <v>32</v>
      </c>
      <c r="B145" s="93" t="s">
        <v>13</v>
      </c>
      <c r="C145" s="82" t="s">
        <v>7</v>
      </c>
      <c r="D145" s="124">
        <v>1</v>
      </c>
      <c r="E145" s="165">
        <v>0</v>
      </c>
      <c r="F145" s="119">
        <f t="shared" si="9"/>
        <v>0</v>
      </c>
    </row>
    <row r="146" spans="1:6" ht="37.5" x14ac:dyDescent="0.25">
      <c r="A146" s="126">
        <f>IF(ISBLANK(D146),"",COUNTA($D$96:D146))</f>
        <v>33</v>
      </c>
      <c r="B146" s="93" t="s">
        <v>8</v>
      </c>
      <c r="C146" s="82">
        <v>10</v>
      </c>
      <c r="D146" s="158">
        <v>1</v>
      </c>
      <c r="E146" s="165"/>
      <c r="F146" s="119">
        <f>SUM(F96:F145)*(C146/100)</f>
        <v>0</v>
      </c>
    </row>
    <row r="147" spans="1:6" ht="13" x14ac:dyDescent="0.3">
      <c r="A147" s="159"/>
      <c r="B147" s="95" t="s">
        <v>35</v>
      </c>
      <c r="C147" s="96"/>
      <c r="D147" s="132"/>
      <c r="E147" s="164"/>
      <c r="F147" s="113">
        <f>SUM(F96:F146)</f>
        <v>0</v>
      </c>
    </row>
  </sheetData>
  <sheetProtection algorithmName="SHA-512" hashValue="LIMv47TXCC76xR6FZJ0rvyBMqtlWK/skjGsY+tWiCBUzEnAdLBpfeAy5ezmaNnB45b3rTXlBq4jqGUsCdOwY1w==" saltValue="gw+pwKaC/gNEjF7c/NnpIA==" spinCount="100000" sheet="1" objects="1" scenarios="1"/>
  <pageMargins left="0.70866141732283472" right="0.70866141732283472" top="0.74803149606299213" bottom="0.74803149606299213" header="0.31496062992125984" footer="0.31496062992125984"/>
  <pageSetup paperSize="9" scale="73" fitToHeight="0" orientation="portrait" r:id="rId1"/>
  <headerFooter>
    <oddFooter>&amp;Cvodovod&amp;R&amp;P</oddFooter>
  </headerFooter>
  <rowBreaks count="3" manualBreakCount="3">
    <brk id="28" max="5" man="1"/>
    <brk id="54" max="5" man="1"/>
    <brk id="92" max="5"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pageSetUpPr fitToPage="1"/>
  </sheetPr>
  <dimension ref="A1:M84"/>
  <sheetViews>
    <sheetView showZeros="0" view="pageBreakPreview" zoomScaleNormal="85" zoomScaleSheetLayoutView="100" workbookViewId="0">
      <pane ySplit="1" topLeftCell="A2" activePane="bottomLeft" state="frozen"/>
      <selection activeCell="G64" sqref="G64"/>
      <selection pane="bottomLeft" activeCell="E84" sqref="E84"/>
    </sheetView>
  </sheetViews>
  <sheetFormatPr defaultColWidth="9.1796875" defaultRowHeight="12.5" x14ac:dyDescent="0.25"/>
  <cols>
    <col min="1" max="1" width="11.7265625" style="160" customWidth="1"/>
    <col min="2" max="2" width="58.7265625" style="161" bestFit="1" customWidth="1"/>
    <col min="3" max="3" width="10.54296875" style="162" customWidth="1"/>
    <col min="4" max="4" width="12.1796875" style="163" customWidth="1"/>
    <col min="5" max="5" width="11.7265625" style="31" customWidth="1"/>
    <col min="6" max="6" width="16.1796875" style="155" customWidth="1"/>
    <col min="7" max="16384" width="9.1796875" style="110"/>
  </cols>
  <sheetData>
    <row r="1" spans="1:6" ht="26" x14ac:dyDescent="0.25">
      <c r="A1" s="75" t="s">
        <v>21</v>
      </c>
      <c r="B1" s="75" t="s">
        <v>22</v>
      </c>
      <c r="C1" s="76" t="s">
        <v>23</v>
      </c>
      <c r="D1" s="108" t="s">
        <v>24</v>
      </c>
      <c r="E1" s="109" t="s">
        <v>25</v>
      </c>
      <c r="F1" s="108" t="s">
        <v>26</v>
      </c>
    </row>
    <row r="2" spans="1:6" ht="13" x14ac:dyDescent="0.25">
      <c r="A2" s="75"/>
      <c r="B2" s="75" t="s">
        <v>133</v>
      </c>
      <c r="C2" s="79"/>
      <c r="D2" s="108"/>
      <c r="E2" s="108"/>
      <c r="F2" s="108"/>
    </row>
    <row r="3" spans="1:6" ht="13" x14ac:dyDescent="0.3">
      <c r="A3" s="80" t="s">
        <v>27</v>
      </c>
      <c r="B3" s="111" t="s">
        <v>18</v>
      </c>
      <c r="C3" s="80"/>
      <c r="D3" s="112"/>
      <c r="E3" s="113">
        <f>+F3/66</f>
        <v>0</v>
      </c>
      <c r="F3" s="113">
        <f>+F17</f>
        <v>0</v>
      </c>
    </row>
    <row r="4" spans="1:6" ht="13" x14ac:dyDescent="0.3">
      <c r="A4" s="80" t="s">
        <v>28</v>
      </c>
      <c r="B4" s="111" t="s">
        <v>39</v>
      </c>
      <c r="C4" s="80"/>
      <c r="D4" s="112"/>
      <c r="E4" s="113">
        <f>+F4/66</f>
        <v>0</v>
      </c>
      <c r="F4" s="113">
        <f>+F43</f>
        <v>0</v>
      </c>
    </row>
    <row r="5" spans="1:6" ht="13" x14ac:dyDescent="0.3">
      <c r="A5" s="80" t="s">
        <v>29</v>
      </c>
      <c r="B5" s="111" t="s">
        <v>4</v>
      </c>
      <c r="C5" s="80"/>
      <c r="D5" s="112"/>
      <c r="E5" s="113">
        <f>+F5/66</f>
        <v>0</v>
      </c>
      <c r="F5" s="113">
        <f>+F65</f>
        <v>0</v>
      </c>
    </row>
    <row r="6" spans="1:6" ht="13" x14ac:dyDescent="0.3">
      <c r="A6" s="80" t="s">
        <v>37</v>
      </c>
      <c r="B6" s="111" t="s">
        <v>36</v>
      </c>
      <c r="C6" s="80"/>
      <c r="D6" s="112"/>
      <c r="E6" s="113">
        <f>+F6/66</f>
        <v>0</v>
      </c>
      <c r="F6" s="113">
        <f>+F84</f>
        <v>0</v>
      </c>
    </row>
    <row r="7" spans="1:6" ht="13" x14ac:dyDescent="0.3">
      <c r="A7" s="80"/>
      <c r="B7" s="114" t="s">
        <v>118</v>
      </c>
      <c r="C7" s="80"/>
      <c r="D7" s="112"/>
      <c r="E7" s="113">
        <f>+F7/66</f>
        <v>0</v>
      </c>
      <c r="F7" s="113">
        <f>SUM(F3:F6)</f>
        <v>0</v>
      </c>
    </row>
    <row r="8" spans="1:6" x14ac:dyDescent="0.25">
      <c r="A8" s="115"/>
      <c r="B8" s="116"/>
      <c r="C8" s="117"/>
      <c r="D8" s="118"/>
      <c r="E8" s="119"/>
      <c r="F8" s="119"/>
    </row>
    <row r="9" spans="1:6" ht="13" x14ac:dyDescent="0.25">
      <c r="A9" s="120" t="s">
        <v>19</v>
      </c>
      <c r="B9" s="121"/>
      <c r="C9" s="121"/>
      <c r="D9" s="122"/>
      <c r="E9" s="119"/>
      <c r="F9" s="119"/>
    </row>
    <row r="10" spans="1:6" s="125" customFormat="1" ht="46.9" customHeight="1" x14ac:dyDescent="0.25">
      <c r="A10" s="123"/>
      <c r="B10" s="86" t="s">
        <v>229</v>
      </c>
      <c r="C10" s="82"/>
      <c r="D10" s="124"/>
      <c r="E10" s="165"/>
      <c r="F10" s="119"/>
    </row>
    <row r="11" spans="1:6" x14ac:dyDescent="0.25">
      <c r="A11" s="126">
        <f>IF(ISBLANK(D11),"",COUNTA($D11:D$11))</f>
        <v>1</v>
      </c>
      <c r="B11" s="86" t="s">
        <v>80</v>
      </c>
      <c r="C11" s="82" t="s">
        <v>7</v>
      </c>
      <c r="D11" s="124">
        <v>1</v>
      </c>
      <c r="E11" s="165">
        <v>0</v>
      </c>
      <c r="F11" s="119">
        <f>+D11*E11</f>
        <v>0</v>
      </c>
    </row>
    <row r="12" spans="1:6" x14ac:dyDescent="0.25">
      <c r="A12" s="126">
        <f>IF(ISBLANK(D12),"",COUNTA($D$11:D12))</f>
        <v>2</v>
      </c>
      <c r="B12" s="86" t="s">
        <v>81</v>
      </c>
      <c r="C12" s="82" t="s">
        <v>7</v>
      </c>
      <c r="D12" s="124">
        <v>1</v>
      </c>
      <c r="E12" s="165">
        <v>0</v>
      </c>
      <c r="F12" s="119">
        <f>+D12*E12</f>
        <v>0</v>
      </c>
    </row>
    <row r="13" spans="1:6" ht="25" x14ac:dyDescent="0.25">
      <c r="A13" s="126">
        <f>IF(ISBLANK(D13),"",COUNTA($D$11:D13))</f>
        <v>3</v>
      </c>
      <c r="B13" s="86" t="s">
        <v>109</v>
      </c>
      <c r="C13" s="82" t="s">
        <v>6</v>
      </c>
      <c r="D13" s="124">
        <v>30</v>
      </c>
      <c r="E13" s="165">
        <v>0</v>
      </c>
      <c r="F13" s="119">
        <f>+D13*E13</f>
        <v>0</v>
      </c>
    </row>
    <row r="14" spans="1:6" ht="37.5" x14ac:dyDescent="0.25">
      <c r="A14" s="126">
        <f>IF(ISBLANK(D14),"",COUNTA($D$11:D14))</f>
        <v>4</v>
      </c>
      <c r="B14" s="86" t="s">
        <v>10</v>
      </c>
      <c r="C14" s="82" t="s">
        <v>6</v>
      </c>
      <c r="D14" s="124">
        <v>15</v>
      </c>
      <c r="E14" s="165">
        <v>0</v>
      </c>
      <c r="F14" s="119">
        <f>+D14*E14</f>
        <v>0</v>
      </c>
    </row>
    <row r="15" spans="1:6" ht="46.9" customHeight="1" x14ac:dyDescent="0.25">
      <c r="A15" s="126">
        <f>IF(ISBLANK(D15),"",COUNTA($D$11:D15))</f>
        <v>5</v>
      </c>
      <c r="B15" s="93" t="s">
        <v>0</v>
      </c>
      <c r="C15" s="82" t="s">
        <v>7</v>
      </c>
      <c r="D15" s="124">
        <v>2</v>
      </c>
      <c r="E15" s="165">
        <v>0</v>
      </c>
      <c r="F15" s="119">
        <f>+D15*E15</f>
        <v>0</v>
      </c>
    </row>
    <row r="16" spans="1:6" x14ac:dyDescent="0.25">
      <c r="A16" s="126">
        <f>IF(ISBLANK(D16),"",COUNTA($D$11:D16))</f>
        <v>6</v>
      </c>
      <c r="B16" s="93" t="s">
        <v>20</v>
      </c>
      <c r="C16" s="82" t="s">
        <v>2</v>
      </c>
      <c r="D16" s="124">
        <v>2</v>
      </c>
      <c r="E16" s="165">
        <v>0</v>
      </c>
      <c r="F16" s="119">
        <f t="shared" ref="F16" si="0">+D16*E16</f>
        <v>0</v>
      </c>
    </row>
    <row r="17" spans="1:13" ht="13" x14ac:dyDescent="0.3">
      <c r="A17" s="121"/>
      <c r="B17" s="95" t="s">
        <v>30</v>
      </c>
      <c r="C17" s="96"/>
      <c r="D17" s="132"/>
      <c r="E17" s="165"/>
      <c r="F17" s="113">
        <f>SUM(F11:F16)</f>
        <v>0</v>
      </c>
    </row>
    <row r="18" spans="1:13" x14ac:dyDescent="0.25">
      <c r="A18" s="117"/>
      <c r="B18" s="93"/>
      <c r="C18" s="82"/>
      <c r="D18" s="124"/>
      <c r="E18" s="165"/>
      <c r="F18" s="119"/>
    </row>
    <row r="19" spans="1:13" ht="13" x14ac:dyDescent="0.25">
      <c r="A19" s="120" t="s">
        <v>96</v>
      </c>
      <c r="B19" s="121"/>
      <c r="C19" s="121"/>
      <c r="D19" s="122"/>
      <c r="E19" s="165"/>
      <c r="F19" s="119"/>
    </row>
    <row r="20" spans="1:13" ht="37.5" x14ac:dyDescent="0.25">
      <c r="A20" s="126">
        <f>IF(ISBLANK(D20),"",COUNTA($D$20:D20))</f>
        <v>1</v>
      </c>
      <c r="B20" s="133" t="s">
        <v>139</v>
      </c>
      <c r="C20" s="128" t="s">
        <v>11</v>
      </c>
      <c r="D20" s="129">
        <v>51</v>
      </c>
      <c r="E20" s="166">
        <v>0</v>
      </c>
      <c r="F20" s="130">
        <f t="shared" ref="F20:F41" si="1">+D20*E20</f>
        <v>0</v>
      </c>
    </row>
    <row r="21" spans="1:13" ht="37.5" x14ac:dyDescent="0.25">
      <c r="A21" s="126">
        <f>IF(ISBLANK(D21),"",COUNTA($D$20:D21))</f>
        <v>2</v>
      </c>
      <c r="B21" s="127" t="s">
        <v>141</v>
      </c>
      <c r="C21" s="128" t="s">
        <v>11</v>
      </c>
      <c r="D21" s="129">
        <v>51</v>
      </c>
      <c r="E21" s="166">
        <v>0</v>
      </c>
      <c r="F21" s="130">
        <f t="shared" si="1"/>
        <v>0</v>
      </c>
    </row>
    <row r="22" spans="1:13" ht="37.5" x14ac:dyDescent="0.25">
      <c r="A22" s="126">
        <f>IF(ISBLANK(D22),"",COUNTA($D$20:D22))</f>
        <v>3</v>
      </c>
      <c r="B22" s="133" t="s">
        <v>142</v>
      </c>
      <c r="C22" s="128" t="s">
        <v>6</v>
      </c>
      <c r="D22" s="129">
        <v>10</v>
      </c>
      <c r="E22" s="166">
        <v>0</v>
      </c>
      <c r="F22" s="130">
        <f t="shared" si="1"/>
        <v>0</v>
      </c>
      <c r="H22" s="78"/>
      <c r="I22" s="78"/>
      <c r="J22" s="78"/>
      <c r="K22" s="78"/>
    </row>
    <row r="23" spans="1:13" ht="37.5" x14ac:dyDescent="0.25">
      <c r="A23" s="126">
        <f>IF(ISBLANK(D23),"",COUNTA($D$20:D23))</f>
        <v>4</v>
      </c>
      <c r="B23" s="127" t="s">
        <v>143</v>
      </c>
      <c r="C23" s="128" t="s">
        <v>5</v>
      </c>
      <c r="D23" s="129">
        <v>10</v>
      </c>
      <c r="E23" s="166">
        <v>0</v>
      </c>
      <c r="F23" s="130">
        <f t="shared" si="1"/>
        <v>0</v>
      </c>
      <c r="H23" s="78"/>
      <c r="I23" s="78"/>
      <c r="J23" s="78"/>
      <c r="K23" s="78"/>
    </row>
    <row r="24" spans="1:13" ht="50" x14ac:dyDescent="0.25">
      <c r="A24" s="126">
        <f>IF(ISBLANK(D24),"",COUNTA($D$20:D24))</f>
        <v>5</v>
      </c>
      <c r="B24" s="127" t="s">
        <v>144</v>
      </c>
      <c r="C24" s="128" t="s">
        <v>5</v>
      </c>
      <c r="D24" s="129">
        <v>36</v>
      </c>
      <c r="E24" s="166">
        <v>0</v>
      </c>
      <c r="F24" s="130">
        <f t="shared" si="1"/>
        <v>0</v>
      </c>
      <c r="H24" s="78"/>
      <c r="I24" s="78"/>
      <c r="J24" s="78"/>
      <c r="K24" s="78"/>
    </row>
    <row r="25" spans="1:13" ht="50" x14ac:dyDescent="0.25">
      <c r="A25" s="126">
        <f>IF(ISBLANK(D25),"",COUNTA($D$20:D25))</f>
        <v>6</v>
      </c>
      <c r="B25" s="127" t="s">
        <v>145</v>
      </c>
      <c r="C25" s="128" t="s">
        <v>5</v>
      </c>
      <c r="D25" s="129">
        <v>4</v>
      </c>
      <c r="E25" s="166">
        <v>0</v>
      </c>
      <c r="F25" s="130">
        <f t="shared" si="1"/>
        <v>0</v>
      </c>
      <c r="H25" s="78"/>
      <c r="I25" s="78"/>
      <c r="J25" s="78"/>
      <c r="K25" s="78"/>
    </row>
    <row r="26" spans="1:13" s="131" customFormat="1" ht="58.5" customHeight="1" x14ac:dyDescent="0.25">
      <c r="A26" s="126">
        <f>IF(ISBLANK(D26),"",COUNTA($D$20:D26))</f>
        <v>7</v>
      </c>
      <c r="B26" s="127" t="s">
        <v>146</v>
      </c>
      <c r="C26" s="128" t="s">
        <v>5</v>
      </c>
      <c r="D26" s="129">
        <v>46</v>
      </c>
      <c r="E26" s="166">
        <v>0</v>
      </c>
      <c r="F26" s="130">
        <f t="shared" si="1"/>
        <v>0</v>
      </c>
      <c r="G26" s="110"/>
      <c r="H26" s="78"/>
      <c r="I26" s="78"/>
      <c r="J26" s="78"/>
      <c r="K26" s="78"/>
      <c r="L26" s="110"/>
      <c r="M26" s="110"/>
    </row>
    <row r="27" spans="1:13" ht="62.5" customHeight="1" x14ac:dyDescent="0.25">
      <c r="A27" s="126">
        <f>IF(ISBLANK(D27),"",COUNTA($D$20:D27))</f>
        <v>8</v>
      </c>
      <c r="B27" s="127" t="s">
        <v>74</v>
      </c>
      <c r="C27" s="128" t="s">
        <v>5</v>
      </c>
      <c r="D27" s="129">
        <v>36</v>
      </c>
      <c r="E27" s="166">
        <v>0</v>
      </c>
      <c r="F27" s="130">
        <f>+D27*E27</f>
        <v>0</v>
      </c>
      <c r="H27" s="78"/>
      <c r="I27" s="78"/>
      <c r="J27" s="78"/>
      <c r="K27" s="78"/>
    </row>
    <row r="28" spans="1:13" ht="25" x14ac:dyDescent="0.25">
      <c r="A28" s="126">
        <f>IF(ISBLANK(D28),"",COUNTA($D$20:D28))</f>
        <v>9</v>
      </c>
      <c r="B28" s="134" t="s">
        <v>1</v>
      </c>
      <c r="C28" s="128" t="s">
        <v>11</v>
      </c>
      <c r="D28" s="129">
        <v>12</v>
      </c>
      <c r="E28" s="166">
        <v>0</v>
      </c>
      <c r="F28" s="130">
        <f t="shared" si="1"/>
        <v>0</v>
      </c>
    </row>
    <row r="29" spans="1:13" ht="50" x14ac:dyDescent="0.25">
      <c r="A29" s="126">
        <f>IF(ISBLANK(D29),"",COUNTA($D$20:D29))</f>
        <v>10</v>
      </c>
      <c r="B29" s="134" t="s">
        <v>72</v>
      </c>
      <c r="C29" s="128" t="s">
        <v>5</v>
      </c>
      <c r="D29" s="129">
        <v>1.5</v>
      </c>
      <c r="E29" s="166">
        <v>0</v>
      </c>
      <c r="F29" s="130">
        <f t="shared" si="1"/>
        <v>0</v>
      </c>
    </row>
    <row r="30" spans="1:13" ht="62.5" x14ac:dyDescent="0.25">
      <c r="A30" s="126">
        <f>IF(ISBLANK(D30),"",COUNTA($D$20:D30))</f>
        <v>11</v>
      </c>
      <c r="B30" s="127" t="s">
        <v>115</v>
      </c>
      <c r="C30" s="128" t="s">
        <v>5</v>
      </c>
      <c r="D30" s="129">
        <v>6.5</v>
      </c>
      <c r="E30" s="166">
        <v>0</v>
      </c>
      <c r="F30" s="130">
        <f t="shared" si="1"/>
        <v>0</v>
      </c>
    </row>
    <row r="31" spans="1:13" ht="37.5" x14ac:dyDescent="0.25">
      <c r="A31" s="126">
        <f>IF(ISBLANK(D31),"",COUNTA($D$20:D31))</f>
        <v>12</v>
      </c>
      <c r="B31" s="127" t="s">
        <v>148</v>
      </c>
      <c r="C31" s="135" t="s">
        <v>5</v>
      </c>
      <c r="D31" s="129">
        <v>20</v>
      </c>
      <c r="E31" s="166">
        <v>0</v>
      </c>
      <c r="F31" s="130">
        <f t="shared" si="1"/>
        <v>0</v>
      </c>
      <c r="G31" s="136"/>
      <c r="H31" s="136"/>
      <c r="I31" s="136"/>
      <c r="J31" s="136"/>
    </row>
    <row r="32" spans="1:13" ht="75" x14ac:dyDescent="0.25">
      <c r="A32" s="126">
        <f>IF(ISBLANK(D32),"",COUNTA($D$20:D32))</f>
        <v>13</v>
      </c>
      <c r="B32" s="127" t="s">
        <v>201</v>
      </c>
      <c r="C32" s="128" t="s">
        <v>6</v>
      </c>
      <c r="D32" s="129">
        <v>10</v>
      </c>
      <c r="E32" s="166">
        <v>0</v>
      </c>
      <c r="F32" s="130">
        <f t="shared" si="1"/>
        <v>0</v>
      </c>
      <c r="G32" s="136"/>
      <c r="H32" s="136"/>
      <c r="I32" s="136"/>
      <c r="J32" s="136"/>
    </row>
    <row r="33" spans="1:10" ht="105" customHeight="1" x14ac:dyDescent="0.25">
      <c r="A33" s="126">
        <f>IF(ISBLANK(D33),"",COUNTA($D$20:D33))</f>
        <v>14</v>
      </c>
      <c r="B33" s="127" t="s">
        <v>147</v>
      </c>
      <c r="C33" s="135" t="s">
        <v>5</v>
      </c>
      <c r="D33" s="129">
        <v>46</v>
      </c>
      <c r="E33" s="166">
        <v>0</v>
      </c>
      <c r="F33" s="130">
        <f t="shared" si="1"/>
        <v>0</v>
      </c>
      <c r="G33" s="136"/>
      <c r="H33" s="136"/>
      <c r="I33" s="136"/>
      <c r="J33" s="136"/>
    </row>
    <row r="34" spans="1:10" s="136" customFormat="1" ht="37.5" x14ac:dyDescent="0.25">
      <c r="A34" s="126">
        <f>IF(ISBLANK(D34),"",COUNTA($D$20:D34))</f>
        <v>15</v>
      </c>
      <c r="B34" s="138" t="s">
        <v>140</v>
      </c>
      <c r="C34" s="135" t="s">
        <v>5</v>
      </c>
      <c r="D34" s="129">
        <v>10</v>
      </c>
      <c r="E34" s="166">
        <v>0</v>
      </c>
      <c r="F34" s="130">
        <f t="shared" si="1"/>
        <v>0</v>
      </c>
    </row>
    <row r="35" spans="1:10" s="139" customFormat="1" ht="37.5" x14ac:dyDescent="0.25">
      <c r="A35" s="126">
        <f>IF(ISBLANK(D35),"",COUNTA($D$20:D35))</f>
        <v>16</v>
      </c>
      <c r="B35" s="138" t="s">
        <v>202</v>
      </c>
      <c r="C35" s="135" t="s">
        <v>11</v>
      </c>
      <c r="D35" s="129">
        <v>51</v>
      </c>
      <c r="E35" s="166">
        <v>0</v>
      </c>
      <c r="F35" s="130">
        <f t="shared" si="1"/>
        <v>0</v>
      </c>
      <c r="G35" s="131"/>
      <c r="H35" s="131"/>
      <c r="I35" s="131"/>
      <c r="J35" s="131"/>
    </row>
    <row r="36" spans="1:10" s="139" customFormat="1" ht="62.5" x14ac:dyDescent="0.25">
      <c r="A36" s="126">
        <f>IF(ISBLANK(D36),"",COUNTA($D$20:D36))</f>
        <v>17</v>
      </c>
      <c r="B36" s="138" t="s">
        <v>149</v>
      </c>
      <c r="C36" s="135" t="s">
        <v>11</v>
      </c>
      <c r="D36" s="129">
        <v>51</v>
      </c>
      <c r="E36" s="166">
        <v>0</v>
      </c>
      <c r="F36" s="130">
        <f t="shared" si="1"/>
        <v>0</v>
      </c>
      <c r="G36" s="131"/>
      <c r="H36" s="131"/>
      <c r="I36" s="131"/>
      <c r="J36" s="131"/>
    </row>
    <row r="37" spans="1:10" s="131" customFormat="1" ht="37.5" x14ac:dyDescent="0.25">
      <c r="A37" s="126">
        <f>IF(ISBLANK(D37),"",COUNTA($D$20:D37))</f>
        <v>18</v>
      </c>
      <c r="B37" s="140" t="s">
        <v>99</v>
      </c>
      <c r="C37" s="128" t="s">
        <v>7</v>
      </c>
      <c r="D37" s="129">
        <v>1</v>
      </c>
      <c r="E37" s="166">
        <v>0</v>
      </c>
      <c r="F37" s="130">
        <f t="shared" si="1"/>
        <v>0</v>
      </c>
    </row>
    <row r="38" spans="1:10" s="131" customFormat="1" ht="46.9" customHeight="1" x14ac:dyDescent="0.25">
      <c r="A38" s="126">
        <f>IF(ISBLANK(D38),"",COUNTA($D$20:D38))</f>
        <v>19</v>
      </c>
      <c r="B38" s="140" t="s">
        <v>121</v>
      </c>
      <c r="C38" s="128" t="s">
        <v>7</v>
      </c>
      <c r="D38" s="129">
        <v>3</v>
      </c>
      <c r="E38" s="166">
        <v>0</v>
      </c>
      <c r="F38" s="130">
        <f t="shared" si="1"/>
        <v>0</v>
      </c>
    </row>
    <row r="39" spans="1:10" ht="37.5" x14ac:dyDescent="0.25">
      <c r="A39" s="126">
        <f>IF(ISBLANK(D39),"",COUNTA($D$20:D39))</f>
        <v>20</v>
      </c>
      <c r="B39" s="127" t="s">
        <v>9</v>
      </c>
      <c r="C39" s="128" t="s">
        <v>7</v>
      </c>
      <c r="D39" s="129">
        <v>2</v>
      </c>
      <c r="E39" s="166">
        <v>0</v>
      </c>
      <c r="F39" s="130">
        <f t="shared" si="1"/>
        <v>0</v>
      </c>
      <c r="G39" s="131"/>
      <c r="H39" s="131"/>
      <c r="I39" s="131"/>
      <c r="J39" s="131"/>
    </row>
    <row r="40" spans="1:10" s="131" customFormat="1" ht="50" x14ac:dyDescent="0.25">
      <c r="A40" s="126">
        <f>IF(ISBLANK(D40),"",COUNTA($D$20:D40))</f>
        <v>21</v>
      </c>
      <c r="B40" s="141" t="s">
        <v>105</v>
      </c>
      <c r="C40" s="128" t="s">
        <v>7</v>
      </c>
      <c r="D40" s="129">
        <v>12</v>
      </c>
      <c r="E40" s="166">
        <v>0</v>
      </c>
      <c r="F40" s="130">
        <f t="shared" si="1"/>
        <v>0</v>
      </c>
      <c r="G40" s="110"/>
      <c r="H40" s="110"/>
      <c r="I40" s="110"/>
      <c r="J40" s="110"/>
    </row>
    <row r="41" spans="1:10" s="131" customFormat="1" ht="80.25" customHeight="1" x14ac:dyDescent="0.25">
      <c r="A41" s="126">
        <f>IF(ISBLANK(D41),"",COUNTA($D$20:D41))</f>
        <v>22</v>
      </c>
      <c r="B41" s="127" t="s">
        <v>98</v>
      </c>
      <c r="C41" s="128" t="s">
        <v>6</v>
      </c>
      <c r="D41" s="129">
        <v>17</v>
      </c>
      <c r="E41" s="166">
        <v>0</v>
      </c>
      <c r="F41" s="130">
        <f t="shared" si="1"/>
        <v>0</v>
      </c>
      <c r="G41" s="110"/>
      <c r="H41" s="110"/>
      <c r="I41" s="110"/>
      <c r="J41" s="110"/>
    </row>
    <row r="42" spans="1:10" ht="37.5" x14ac:dyDescent="0.25">
      <c r="A42" s="126">
        <f>IF(ISBLANK(D42),"",COUNTA($D$20:D42))</f>
        <v>23</v>
      </c>
      <c r="B42" s="127" t="s">
        <v>15</v>
      </c>
      <c r="C42" s="142">
        <v>10</v>
      </c>
      <c r="D42" s="129">
        <v>0.01</v>
      </c>
      <c r="E42" s="166"/>
      <c r="F42" s="130">
        <f>SUM(F20:F41)*(C42/100)</f>
        <v>0</v>
      </c>
    </row>
    <row r="43" spans="1:10" ht="13" x14ac:dyDescent="0.3">
      <c r="A43" s="121"/>
      <c r="B43" s="95" t="s">
        <v>31</v>
      </c>
      <c r="C43" s="96"/>
      <c r="D43" s="132"/>
      <c r="E43" s="165"/>
      <c r="F43" s="113">
        <f>SUM(F20:F42)</f>
        <v>0</v>
      </c>
    </row>
    <row r="44" spans="1:10" ht="13" x14ac:dyDescent="0.25">
      <c r="A44" s="143"/>
      <c r="B44" s="144"/>
      <c r="C44" s="121"/>
      <c r="D44" s="122"/>
      <c r="E44" s="165"/>
      <c r="F44" s="119"/>
    </row>
    <row r="45" spans="1:10" ht="13" x14ac:dyDescent="0.25">
      <c r="A45" s="120" t="s">
        <v>33</v>
      </c>
      <c r="B45" s="145"/>
      <c r="C45" s="121"/>
      <c r="D45" s="122"/>
      <c r="E45" s="165"/>
      <c r="F45" s="119"/>
    </row>
    <row r="46" spans="1:10" ht="32.5" customHeight="1" x14ac:dyDescent="0.25">
      <c r="A46" s="126">
        <f>IF(ISBLANK(D46),"",COUNTA($D$46:D46))</f>
        <v>1</v>
      </c>
      <c r="B46" s="127" t="s">
        <v>12</v>
      </c>
      <c r="C46" s="128" t="s">
        <v>6</v>
      </c>
      <c r="D46" s="129">
        <v>15</v>
      </c>
      <c r="E46" s="166">
        <v>0</v>
      </c>
      <c r="F46" s="130">
        <f t="shared" ref="F46:F63" si="2">+D46*E46</f>
        <v>0</v>
      </c>
      <c r="G46" s="131"/>
      <c r="H46" s="131"/>
      <c r="I46" s="131"/>
      <c r="J46" s="131"/>
    </row>
    <row r="47" spans="1:10" s="131" customFormat="1" x14ac:dyDescent="0.25">
      <c r="A47" s="126">
        <f>IF(ISBLANK(D47),"",COUNTA($D$46:D47))</f>
        <v>2</v>
      </c>
      <c r="B47" s="146" t="s">
        <v>89</v>
      </c>
      <c r="C47" s="128" t="s">
        <v>17</v>
      </c>
      <c r="D47" s="129">
        <v>1</v>
      </c>
      <c r="E47" s="166">
        <v>0</v>
      </c>
      <c r="F47" s="130">
        <f t="shared" si="2"/>
        <v>0</v>
      </c>
      <c r="G47" s="110"/>
      <c r="H47" s="110"/>
      <c r="I47" s="110"/>
      <c r="J47" s="110"/>
    </row>
    <row r="48" spans="1:10" s="131" customFormat="1" ht="37.5" x14ac:dyDescent="0.3">
      <c r="A48" s="126">
        <f>IF(ISBLANK(D48),"",COUNTA($D$46:D48))</f>
        <v>3</v>
      </c>
      <c r="B48" s="127" t="s">
        <v>78</v>
      </c>
      <c r="C48" s="128" t="s">
        <v>7</v>
      </c>
      <c r="D48" s="129">
        <v>2</v>
      </c>
      <c r="E48" s="166">
        <v>0</v>
      </c>
      <c r="F48" s="130">
        <f t="shared" si="2"/>
        <v>0</v>
      </c>
      <c r="G48" s="147"/>
      <c r="H48" s="147"/>
      <c r="I48" s="147"/>
      <c r="J48" s="147"/>
    </row>
    <row r="49" spans="1:10" ht="13" x14ac:dyDescent="0.3">
      <c r="A49" s="126" t="str">
        <f>IF(ISBLANK(D49),"",COUNTA($D$46:D49))</f>
        <v/>
      </c>
      <c r="B49" s="127"/>
      <c r="C49" s="128"/>
      <c r="D49" s="129"/>
      <c r="E49" s="166"/>
      <c r="F49" s="130"/>
      <c r="G49" s="147"/>
      <c r="H49" s="147"/>
      <c r="I49" s="147"/>
      <c r="J49" s="147"/>
    </row>
    <row r="50" spans="1:10" s="147" customFormat="1" ht="25" x14ac:dyDescent="0.3">
      <c r="A50" s="126" t="str">
        <f>IF(ISBLANK(D50),"",COUNTA($D$46:D50))</f>
        <v/>
      </c>
      <c r="B50" s="127" t="s">
        <v>132</v>
      </c>
      <c r="C50" s="128"/>
      <c r="D50" s="129"/>
      <c r="E50" s="166"/>
      <c r="F50" s="130"/>
    </row>
    <row r="51" spans="1:10" s="147" customFormat="1" ht="13" x14ac:dyDescent="0.3">
      <c r="A51" s="126">
        <f>IF(ISBLANK(D51),"",COUNTA($D$46:D51))</f>
        <v>4</v>
      </c>
      <c r="B51" s="148" t="s">
        <v>135</v>
      </c>
      <c r="C51" s="128" t="s">
        <v>6</v>
      </c>
      <c r="D51" s="129">
        <v>15</v>
      </c>
      <c r="E51" s="166">
        <v>0</v>
      </c>
      <c r="F51" s="130">
        <f t="shared" si="2"/>
        <v>0</v>
      </c>
    </row>
    <row r="52" spans="1:10" s="147" customFormat="1" ht="13" x14ac:dyDescent="0.3">
      <c r="A52" s="126" t="str">
        <f>IF(ISBLANK(D52),"",COUNTA($D$46:D52))</f>
        <v/>
      </c>
      <c r="B52" s="127"/>
      <c r="C52" s="128"/>
      <c r="D52" s="129"/>
      <c r="E52" s="166"/>
      <c r="F52" s="130"/>
      <c r="G52" s="110"/>
      <c r="H52" s="110"/>
      <c r="I52" s="110"/>
      <c r="J52" s="110"/>
    </row>
    <row r="53" spans="1:10" ht="25" x14ac:dyDescent="0.25">
      <c r="A53" s="126" t="str">
        <f>IF(ISBLANK(D53),"",COUNTA($D$46:D53))</f>
        <v/>
      </c>
      <c r="B53" s="127" t="s">
        <v>150</v>
      </c>
      <c r="C53" s="128"/>
      <c r="D53" s="129"/>
      <c r="E53" s="166"/>
      <c r="F53" s="130"/>
    </row>
    <row r="54" spans="1:10" x14ac:dyDescent="0.25">
      <c r="A54" s="126">
        <f>IF(ISBLANK(D54),"",COUNTA($D$46:D54))</f>
        <v>5</v>
      </c>
      <c r="B54" s="148" t="s">
        <v>171</v>
      </c>
      <c r="C54" s="128" t="s">
        <v>6</v>
      </c>
      <c r="D54" s="129">
        <v>15</v>
      </c>
      <c r="E54" s="166">
        <v>0</v>
      </c>
      <c r="F54" s="130">
        <f>+D54*E54</f>
        <v>0</v>
      </c>
    </row>
    <row r="55" spans="1:10" x14ac:dyDescent="0.25">
      <c r="A55" s="126" t="str">
        <f>IF(ISBLANK(D55),"",COUNTA($D$46:D55))</f>
        <v/>
      </c>
      <c r="B55" s="127"/>
      <c r="C55" s="128"/>
      <c r="D55" s="129"/>
      <c r="E55" s="166"/>
      <c r="F55" s="130"/>
    </row>
    <row r="56" spans="1:10" ht="25" x14ac:dyDescent="0.25">
      <c r="A56" s="126">
        <f>IF(ISBLANK(D56),"",COUNTA($D$46:D56))</f>
        <v>6</v>
      </c>
      <c r="B56" s="127" t="s">
        <v>82</v>
      </c>
      <c r="C56" s="128" t="s">
        <v>7</v>
      </c>
      <c r="D56" s="129">
        <v>4</v>
      </c>
      <c r="E56" s="166">
        <v>0</v>
      </c>
      <c r="F56" s="130">
        <f t="shared" si="2"/>
        <v>0</v>
      </c>
    </row>
    <row r="57" spans="1:10" ht="25" x14ac:dyDescent="0.25">
      <c r="A57" s="126">
        <f>IF(ISBLANK(D57),"",COUNTA($D$46:D57))</f>
        <v>7</v>
      </c>
      <c r="B57" s="149" t="s">
        <v>97</v>
      </c>
      <c r="C57" s="117" t="s">
        <v>7</v>
      </c>
      <c r="D57" s="124">
        <v>3</v>
      </c>
      <c r="E57" s="166">
        <v>0</v>
      </c>
      <c r="F57" s="130">
        <f t="shared" si="2"/>
        <v>0</v>
      </c>
    </row>
    <row r="58" spans="1:10" x14ac:dyDescent="0.25">
      <c r="A58" s="126">
        <f>IF(ISBLANK(D58),"",COUNTA($D$46:D58))</f>
        <v>8</v>
      </c>
      <c r="B58" s="149" t="s">
        <v>108</v>
      </c>
      <c r="C58" s="117" t="s">
        <v>7</v>
      </c>
      <c r="D58" s="129">
        <v>1</v>
      </c>
      <c r="E58" s="166">
        <v>0</v>
      </c>
      <c r="F58" s="130">
        <f>+D58*E58</f>
        <v>0</v>
      </c>
    </row>
    <row r="59" spans="1:10" ht="62.5" x14ac:dyDescent="0.25">
      <c r="A59" s="126">
        <f>IF(ISBLANK(D59),"",COUNTA($D$46:D59))</f>
        <v>9</v>
      </c>
      <c r="B59" s="93" t="s">
        <v>124</v>
      </c>
      <c r="C59" s="82" t="s">
        <v>6</v>
      </c>
      <c r="D59" s="129">
        <v>15</v>
      </c>
      <c r="E59" s="165">
        <v>0</v>
      </c>
      <c r="F59" s="119">
        <f t="shared" si="2"/>
        <v>0</v>
      </c>
    </row>
    <row r="60" spans="1:10" ht="25" x14ac:dyDescent="0.25">
      <c r="A60" s="126">
        <f>IF(ISBLANK(D60),"",COUNTA($D$46:D60))</f>
        <v>10</v>
      </c>
      <c r="B60" s="30" t="s">
        <v>162</v>
      </c>
      <c r="C60" s="82" t="s">
        <v>7</v>
      </c>
      <c r="D60" s="124">
        <v>1</v>
      </c>
      <c r="E60" s="165">
        <v>0</v>
      </c>
      <c r="F60" s="119">
        <f t="shared" si="2"/>
        <v>0</v>
      </c>
    </row>
    <row r="61" spans="1:10" ht="25" x14ac:dyDescent="0.25">
      <c r="A61" s="126">
        <f>IF(ISBLANK(D61),"",COUNTA($D$46:D61))</f>
        <v>11</v>
      </c>
      <c r="B61" s="30" t="s">
        <v>123</v>
      </c>
      <c r="C61" s="82" t="s">
        <v>7</v>
      </c>
      <c r="D61" s="124">
        <v>1</v>
      </c>
      <c r="E61" s="165">
        <v>0</v>
      </c>
      <c r="F61" s="119">
        <f t="shared" si="2"/>
        <v>0</v>
      </c>
    </row>
    <row r="62" spans="1:10" ht="37.5" x14ac:dyDescent="0.25">
      <c r="A62" s="126">
        <f>IF(ISBLANK(D62),"",COUNTA($D$46:D62))</f>
        <v>12</v>
      </c>
      <c r="B62" s="93" t="s">
        <v>122</v>
      </c>
      <c r="C62" s="82" t="s">
        <v>6</v>
      </c>
      <c r="D62" s="129">
        <v>15</v>
      </c>
      <c r="E62" s="165">
        <v>0</v>
      </c>
      <c r="F62" s="119">
        <f t="shared" si="2"/>
        <v>0</v>
      </c>
    </row>
    <row r="63" spans="1:10" ht="37.5" x14ac:dyDescent="0.25">
      <c r="A63" s="126">
        <f>IF(ISBLANK(D63),"",COUNTA($D$46:D63))</f>
        <v>13</v>
      </c>
      <c r="B63" s="141" t="s">
        <v>14</v>
      </c>
      <c r="C63" s="82" t="s">
        <v>7</v>
      </c>
      <c r="D63" s="124">
        <v>1</v>
      </c>
      <c r="E63" s="165">
        <v>0</v>
      </c>
      <c r="F63" s="119">
        <f t="shared" si="2"/>
        <v>0</v>
      </c>
    </row>
    <row r="64" spans="1:10" ht="48" customHeight="1" x14ac:dyDescent="0.25">
      <c r="A64" s="126">
        <f>IF(ISBLANK(D64),"",COUNTA($D$46:D64))</f>
        <v>14</v>
      </c>
      <c r="B64" s="93" t="s">
        <v>79</v>
      </c>
      <c r="C64" s="142">
        <v>10</v>
      </c>
      <c r="D64" s="129">
        <v>1</v>
      </c>
      <c r="E64" s="165"/>
      <c r="F64" s="119">
        <f>SUM(F46:F63)*(C64/100)</f>
        <v>0</v>
      </c>
    </row>
    <row r="65" spans="1:10" ht="13" x14ac:dyDescent="0.3">
      <c r="A65" s="117"/>
      <c r="B65" s="95" t="s">
        <v>32</v>
      </c>
      <c r="C65" s="96"/>
      <c r="D65" s="132"/>
      <c r="E65" s="165"/>
      <c r="F65" s="113">
        <f>SUM(F46:F64)</f>
        <v>0</v>
      </c>
    </row>
    <row r="66" spans="1:10" ht="13" x14ac:dyDescent="0.3">
      <c r="A66" s="121"/>
      <c r="B66" s="95"/>
      <c r="C66" s="96"/>
      <c r="D66" s="132"/>
      <c r="E66" s="165"/>
      <c r="F66" s="119"/>
    </row>
    <row r="67" spans="1:10" ht="13" x14ac:dyDescent="0.25">
      <c r="A67" s="120" t="s">
        <v>34</v>
      </c>
      <c r="B67" s="151"/>
      <c r="C67" s="152"/>
      <c r="D67" s="153"/>
      <c r="E67" s="165"/>
      <c r="F67" s="119"/>
    </row>
    <row r="68" spans="1:10" ht="13" x14ac:dyDescent="0.25">
      <c r="A68" s="143"/>
      <c r="B68" s="127" t="s">
        <v>112</v>
      </c>
      <c r="C68" s="152"/>
      <c r="D68" s="153"/>
      <c r="E68" s="165"/>
      <c r="F68" s="119"/>
    </row>
    <row r="69" spans="1:10" ht="25" x14ac:dyDescent="0.25">
      <c r="A69" s="126">
        <f>IF(ISBLANK(D69),"",COUNTA($D$69:D69))</f>
        <v>1</v>
      </c>
      <c r="B69" s="127" t="s">
        <v>181</v>
      </c>
      <c r="C69" s="128" t="s">
        <v>6</v>
      </c>
      <c r="D69" s="124">
        <v>16</v>
      </c>
      <c r="E69" s="165">
        <v>0</v>
      </c>
      <c r="F69" s="119">
        <f>+D69*E69</f>
        <v>0</v>
      </c>
    </row>
    <row r="70" spans="1:10" x14ac:dyDescent="0.25">
      <c r="A70" s="126" t="str">
        <f>IF(ISBLANK(D70),"",COUNTA($D$69:D70))</f>
        <v/>
      </c>
      <c r="B70" s="127"/>
      <c r="C70" s="128"/>
      <c r="D70" s="124"/>
      <c r="E70" s="165"/>
      <c r="F70" s="119"/>
    </row>
    <row r="71" spans="1:10" ht="37.5" x14ac:dyDescent="0.25">
      <c r="A71" s="126" t="str">
        <f>IF(ISBLANK(D71),"",COUNTA($D$69:D71))</f>
        <v/>
      </c>
      <c r="B71" s="127" t="s">
        <v>163</v>
      </c>
      <c r="C71" s="128"/>
      <c r="D71" s="124"/>
      <c r="E71" s="165"/>
      <c r="F71" s="119"/>
    </row>
    <row r="72" spans="1:10" ht="13" x14ac:dyDescent="0.25">
      <c r="A72" s="126" t="str">
        <f>IF(ISBLANK(D72),"",COUNTA($D$69:D72))</f>
        <v/>
      </c>
      <c r="B72" s="154" t="s">
        <v>75</v>
      </c>
      <c r="C72" s="152"/>
      <c r="D72" s="153"/>
      <c r="E72" s="165"/>
      <c r="F72" s="119"/>
    </row>
    <row r="73" spans="1:10" x14ac:dyDescent="0.25">
      <c r="A73" s="126">
        <f>IF(ISBLANK(D73),"",COUNTA($D$69:D73))</f>
        <v>2</v>
      </c>
      <c r="B73" s="127" t="s">
        <v>196</v>
      </c>
      <c r="C73" s="128" t="s">
        <v>7</v>
      </c>
      <c r="D73" s="124">
        <v>1</v>
      </c>
      <c r="E73" s="165">
        <v>0</v>
      </c>
      <c r="F73" s="119">
        <f t="shared" ref="F73:F74" si="3">+D73*E73</f>
        <v>0</v>
      </c>
    </row>
    <row r="74" spans="1:10" x14ac:dyDescent="0.25">
      <c r="A74" s="126">
        <f>IF(ISBLANK(D74),"",COUNTA($D$69:D74))</f>
        <v>3</v>
      </c>
      <c r="B74" s="127" t="s">
        <v>193</v>
      </c>
      <c r="C74" s="128" t="s">
        <v>7</v>
      </c>
      <c r="D74" s="124">
        <v>1</v>
      </c>
      <c r="E74" s="165">
        <v>0</v>
      </c>
      <c r="F74" s="119">
        <f t="shared" si="3"/>
        <v>0</v>
      </c>
    </row>
    <row r="75" spans="1:10" x14ac:dyDescent="0.25">
      <c r="A75" s="126" t="str">
        <f>IF(ISBLANK(D75),"",COUNTA($D$69:D75))</f>
        <v/>
      </c>
      <c r="B75" s="127"/>
      <c r="C75" s="82"/>
      <c r="D75" s="124"/>
      <c r="E75" s="165"/>
      <c r="F75" s="119"/>
    </row>
    <row r="76" spans="1:10" x14ac:dyDescent="0.25">
      <c r="A76" s="126" t="str">
        <f>IF(ISBLANK(D76),"",COUNTA($D$69:D76))</f>
        <v/>
      </c>
      <c r="B76" s="93" t="s">
        <v>114</v>
      </c>
      <c r="C76" s="128"/>
      <c r="D76" s="124"/>
      <c r="E76" s="165"/>
      <c r="F76" s="119"/>
    </row>
    <row r="77" spans="1:10" x14ac:dyDescent="0.25">
      <c r="A77" s="126">
        <f>IF(ISBLANK(D77),"",COUNTA($D$69:D77))</f>
        <v>4</v>
      </c>
      <c r="B77" s="127" t="s">
        <v>153</v>
      </c>
      <c r="C77" s="82" t="s">
        <v>7</v>
      </c>
      <c r="D77" s="124">
        <v>1</v>
      </c>
      <c r="E77" s="165">
        <v>0</v>
      </c>
      <c r="F77" s="119">
        <f>+D77*E77</f>
        <v>0</v>
      </c>
    </row>
    <row r="78" spans="1:10" x14ac:dyDescent="0.25">
      <c r="A78" s="126" t="str">
        <f>IF(ISBLANK(D78),"",COUNTA($D$69:D78))</f>
        <v/>
      </c>
      <c r="B78" s="93"/>
      <c r="C78" s="82"/>
      <c r="D78" s="124"/>
      <c r="E78" s="165"/>
      <c r="F78" s="119"/>
    </row>
    <row r="79" spans="1:10" x14ac:dyDescent="0.25">
      <c r="A79" s="126" t="str">
        <f>IF(ISBLANK(D79),"",COUNTA($D$69:D79))</f>
        <v/>
      </c>
      <c r="B79" s="93" t="s">
        <v>76</v>
      </c>
      <c r="C79" s="82"/>
      <c r="D79" s="124"/>
      <c r="E79" s="165"/>
      <c r="F79" s="119"/>
    </row>
    <row r="80" spans="1:10" ht="13" x14ac:dyDescent="0.3">
      <c r="A80" s="126">
        <f>IF(ISBLANK(D80),"",COUNTA($D$69:D80))</f>
        <v>5</v>
      </c>
      <c r="B80" s="127" t="s">
        <v>155</v>
      </c>
      <c r="C80" s="82" t="s">
        <v>7</v>
      </c>
      <c r="D80" s="124">
        <v>1</v>
      </c>
      <c r="E80" s="165">
        <v>0</v>
      </c>
      <c r="F80" s="119">
        <f t="shared" ref="F80" si="4">+D80*E80</f>
        <v>0</v>
      </c>
      <c r="G80" s="147"/>
      <c r="H80" s="147"/>
      <c r="I80" s="147"/>
      <c r="J80" s="147"/>
    </row>
    <row r="81" spans="1:10" s="147" customFormat="1" ht="13" x14ac:dyDescent="0.3">
      <c r="A81" s="126" t="str">
        <f>IF(ISBLANK(D81),"",COUNTA($D$69:D81))</f>
        <v/>
      </c>
      <c r="B81" s="116"/>
      <c r="C81" s="82"/>
      <c r="D81" s="124"/>
      <c r="E81" s="165"/>
      <c r="F81" s="119"/>
      <c r="G81" s="110"/>
      <c r="H81" s="110"/>
      <c r="I81" s="110"/>
      <c r="J81" s="110"/>
    </row>
    <row r="82" spans="1:10" x14ac:dyDescent="0.25">
      <c r="A82" s="126">
        <f>IF(ISBLANK(D82),"",COUNTA($D$69:D82))</f>
        <v>6</v>
      </c>
      <c r="B82" s="93" t="s">
        <v>13</v>
      </c>
      <c r="C82" s="82" t="s">
        <v>7</v>
      </c>
      <c r="D82" s="124">
        <v>1</v>
      </c>
      <c r="E82" s="165">
        <v>0</v>
      </c>
      <c r="F82" s="119">
        <f t="shared" ref="F82" si="5">+D82*E82</f>
        <v>0</v>
      </c>
    </row>
    <row r="83" spans="1:10" ht="37.5" x14ac:dyDescent="0.25">
      <c r="A83" s="126">
        <f>IF(ISBLANK(D83),"",COUNTA($D$69:D83))</f>
        <v>7</v>
      </c>
      <c r="B83" s="93" t="s">
        <v>8</v>
      </c>
      <c r="C83" s="82">
        <v>10</v>
      </c>
      <c r="D83" s="158">
        <v>1</v>
      </c>
      <c r="E83" s="165"/>
      <c r="F83" s="119">
        <f>SUM(F69:F82)*(C83/100)</f>
        <v>0</v>
      </c>
    </row>
    <row r="84" spans="1:10" ht="13" x14ac:dyDescent="0.3">
      <c r="A84" s="159"/>
      <c r="B84" s="95" t="s">
        <v>35</v>
      </c>
      <c r="C84" s="96"/>
      <c r="D84" s="132"/>
      <c r="E84" s="164"/>
      <c r="F84" s="113">
        <f>SUM(F69:F83)</f>
        <v>0</v>
      </c>
    </row>
  </sheetData>
  <sheetProtection algorithmName="SHA-512" hashValue="pNYJubeYltR/MhTp3OeqLcMFaYEMrX69UiVWB8dPSUUI7C+8vhuaIUDcUJ62+Cg2DVjmgqG01yUKC/HlqEgzZw==" saltValue="XzwpGuVUjMdLiBoTpP48wA==" spinCount="100000" sheet="1" objects="1" scenarios="1"/>
  <pageMargins left="0.70866141732283472" right="0.70866141732283472" top="0.74803149606299213" bottom="0.74803149606299213" header="0.31496062992125984" footer="0.31496062992125984"/>
  <pageSetup paperSize="9" scale="73" fitToHeight="0" orientation="portrait" r:id="rId1"/>
  <headerFooter>
    <oddFooter>&amp;Cvodovod&amp;R&amp;P</oddFooter>
  </headerFooter>
  <rowBreaks count="3" manualBreakCount="3">
    <brk id="17" max="5" man="1"/>
    <brk id="43" max="5" man="1"/>
    <brk id="65" max="5"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pageSetUpPr fitToPage="1"/>
  </sheetPr>
  <dimension ref="A1:J113"/>
  <sheetViews>
    <sheetView showZeros="0" view="pageBreakPreview" zoomScaleNormal="85" zoomScaleSheetLayoutView="100" workbookViewId="0">
      <pane ySplit="1" topLeftCell="A82" activePane="bottomLeft" state="frozen"/>
      <selection activeCell="G64" sqref="G64"/>
      <selection pane="bottomLeft" activeCell="E106" sqref="E106"/>
    </sheetView>
  </sheetViews>
  <sheetFormatPr defaultColWidth="9.1796875" defaultRowHeight="12.5" x14ac:dyDescent="0.25"/>
  <cols>
    <col min="1" max="1" width="11.7265625" style="160" customWidth="1"/>
    <col min="2" max="2" width="58.7265625" style="161" bestFit="1" customWidth="1"/>
    <col min="3" max="3" width="10.54296875" style="162" customWidth="1"/>
    <col min="4" max="4" width="12.1796875" style="180" customWidth="1"/>
    <col min="5" max="5" width="11.7265625" style="32" customWidth="1"/>
    <col min="6" max="6" width="16.1796875" style="179" customWidth="1"/>
    <col min="7" max="16384" width="9.1796875" style="110"/>
  </cols>
  <sheetData>
    <row r="1" spans="1:6" ht="26" x14ac:dyDescent="0.25">
      <c r="A1" s="75" t="s">
        <v>21</v>
      </c>
      <c r="B1" s="75" t="s">
        <v>22</v>
      </c>
      <c r="C1" s="76" t="s">
        <v>23</v>
      </c>
      <c r="D1" s="167" t="s">
        <v>24</v>
      </c>
      <c r="E1" s="168" t="s">
        <v>25</v>
      </c>
      <c r="F1" s="169" t="s">
        <v>26</v>
      </c>
    </row>
    <row r="2" spans="1:6" ht="13" x14ac:dyDescent="0.25">
      <c r="A2" s="75"/>
      <c r="B2" s="75" t="s">
        <v>133</v>
      </c>
      <c r="C2" s="79"/>
      <c r="D2" s="170"/>
      <c r="E2" s="169"/>
      <c r="F2" s="169"/>
    </row>
    <row r="3" spans="1:6" ht="13" x14ac:dyDescent="0.3">
      <c r="A3" s="80" t="s">
        <v>27</v>
      </c>
      <c r="B3" s="111" t="s">
        <v>18</v>
      </c>
      <c r="C3" s="80"/>
      <c r="D3" s="170"/>
      <c r="E3" s="171">
        <f>+F3/66</f>
        <v>0</v>
      </c>
      <c r="F3" s="171">
        <f>+F26</f>
        <v>0</v>
      </c>
    </row>
    <row r="4" spans="1:6" ht="13" x14ac:dyDescent="0.3">
      <c r="A4" s="80" t="s">
        <v>28</v>
      </c>
      <c r="B4" s="111" t="s">
        <v>39</v>
      </c>
      <c r="C4" s="80"/>
      <c r="D4" s="170"/>
      <c r="E4" s="171">
        <f>+F4/66</f>
        <v>0</v>
      </c>
      <c r="F4" s="171">
        <f>+F51</f>
        <v>0</v>
      </c>
    </row>
    <row r="5" spans="1:6" ht="13" x14ac:dyDescent="0.3">
      <c r="A5" s="80" t="s">
        <v>29</v>
      </c>
      <c r="B5" s="111" t="s">
        <v>4</v>
      </c>
      <c r="C5" s="80"/>
      <c r="D5" s="170"/>
      <c r="E5" s="171">
        <f>+F5/66</f>
        <v>0</v>
      </c>
      <c r="F5" s="171">
        <f>+F81</f>
        <v>0</v>
      </c>
    </row>
    <row r="6" spans="1:6" ht="13" x14ac:dyDescent="0.3">
      <c r="A6" s="80" t="s">
        <v>37</v>
      </c>
      <c r="B6" s="111" t="s">
        <v>36</v>
      </c>
      <c r="C6" s="80"/>
      <c r="D6" s="170"/>
      <c r="E6" s="171">
        <f>+F6/66</f>
        <v>0</v>
      </c>
      <c r="F6" s="171">
        <f>+F113</f>
        <v>0</v>
      </c>
    </row>
    <row r="7" spans="1:6" ht="13" x14ac:dyDescent="0.3">
      <c r="A7" s="80"/>
      <c r="B7" s="114" t="s">
        <v>118</v>
      </c>
      <c r="C7" s="80"/>
      <c r="D7" s="170"/>
      <c r="E7" s="171">
        <f>+F7/66</f>
        <v>0</v>
      </c>
      <c r="F7" s="171">
        <f>SUM(F3:F6)</f>
        <v>0</v>
      </c>
    </row>
    <row r="8" spans="1:6" x14ac:dyDescent="0.25">
      <c r="A8" s="115"/>
      <c r="B8" s="116"/>
      <c r="C8" s="117"/>
      <c r="D8" s="172"/>
      <c r="E8" s="173"/>
      <c r="F8" s="173"/>
    </row>
    <row r="9" spans="1:6" ht="13" x14ac:dyDescent="0.25">
      <c r="A9" s="120" t="s">
        <v>19</v>
      </c>
      <c r="B9" s="121"/>
      <c r="C9" s="121"/>
      <c r="D9" s="172"/>
      <c r="E9" s="173"/>
      <c r="F9" s="173"/>
    </row>
    <row r="10" spans="1:6" s="125" customFormat="1" ht="46.9" customHeight="1" x14ac:dyDescent="0.25">
      <c r="A10" s="123"/>
      <c r="B10" s="86" t="s">
        <v>245</v>
      </c>
      <c r="C10" s="82"/>
      <c r="D10" s="174"/>
      <c r="E10" s="182"/>
      <c r="F10" s="173"/>
    </row>
    <row r="11" spans="1:6" x14ac:dyDescent="0.25">
      <c r="A11" s="126">
        <f>IF(ISBLANK(D11),"",COUNTA($D11:D$11))</f>
        <v>1</v>
      </c>
      <c r="B11" s="86" t="s">
        <v>80</v>
      </c>
      <c r="C11" s="82" t="s">
        <v>7</v>
      </c>
      <c r="D11" s="174">
        <v>1</v>
      </c>
      <c r="E11" s="182">
        <v>0</v>
      </c>
      <c r="F11" s="173">
        <f>+D11*E11</f>
        <v>0</v>
      </c>
    </row>
    <row r="12" spans="1:6" x14ac:dyDescent="0.25">
      <c r="A12" s="126">
        <f>IF(ISBLANK(D12),"",COUNTA($D$11:D12))</f>
        <v>2</v>
      </c>
      <c r="B12" s="86" t="s">
        <v>81</v>
      </c>
      <c r="C12" s="82" t="s">
        <v>7</v>
      </c>
      <c r="D12" s="174">
        <v>1</v>
      </c>
      <c r="E12" s="182">
        <v>0</v>
      </c>
      <c r="F12" s="173">
        <f>+D12*E12</f>
        <v>0</v>
      </c>
    </row>
    <row r="13" spans="1:6" ht="25" x14ac:dyDescent="0.25">
      <c r="A13" s="126">
        <f>IF(ISBLANK(D13),"",COUNTA($D$11:D13))</f>
        <v>3</v>
      </c>
      <c r="B13" s="86" t="s">
        <v>109</v>
      </c>
      <c r="C13" s="82" t="s">
        <v>6</v>
      </c>
      <c r="D13" s="174">
        <v>60</v>
      </c>
      <c r="E13" s="182">
        <v>0</v>
      </c>
      <c r="F13" s="173">
        <f>+D13*E13</f>
        <v>0</v>
      </c>
    </row>
    <row r="14" spans="1:6" ht="37.5" x14ac:dyDescent="0.25">
      <c r="A14" s="126">
        <f>IF(ISBLANK(D14),"",COUNTA($D$11:D14))</f>
        <v>4</v>
      </c>
      <c r="B14" s="86" t="s">
        <v>10</v>
      </c>
      <c r="C14" s="82" t="s">
        <v>6</v>
      </c>
      <c r="D14" s="174">
        <v>93</v>
      </c>
      <c r="E14" s="182">
        <v>0</v>
      </c>
      <c r="F14" s="173">
        <f>+D14*E14</f>
        <v>0</v>
      </c>
    </row>
    <row r="15" spans="1:6" ht="46.9" customHeight="1" x14ac:dyDescent="0.25">
      <c r="A15" s="126">
        <f>IF(ISBLANK(D15),"",COUNTA($D$11:D15))</f>
        <v>5</v>
      </c>
      <c r="B15" s="93" t="s">
        <v>0</v>
      </c>
      <c r="C15" s="82" t="s">
        <v>7</v>
      </c>
      <c r="D15" s="174">
        <v>3</v>
      </c>
      <c r="E15" s="182">
        <v>0</v>
      </c>
      <c r="F15" s="173">
        <f>+D15*E15</f>
        <v>0</v>
      </c>
    </row>
    <row r="16" spans="1:6" x14ac:dyDescent="0.25">
      <c r="A16" s="126" t="str">
        <f>IF(ISBLANK(D16),"",COUNTA($D$11:D16))</f>
        <v/>
      </c>
      <c r="B16" s="93"/>
      <c r="C16" s="82"/>
      <c r="D16" s="174"/>
      <c r="E16" s="182"/>
      <c r="F16" s="173"/>
    </row>
    <row r="17" spans="1:8" s="131" customFormat="1" ht="77.5" customHeight="1" x14ac:dyDescent="0.25">
      <c r="A17" s="126" t="str">
        <f>IF(ISBLANK(D17),"",COUNTA($D$11:D17))</f>
        <v/>
      </c>
      <c r="B17" s="127" t="s">
        <v>41</v>
      </c>
      <c r="C17" s="128"/>
      <c r="D17" s="175"/>
      <c r="E17" s="183"/>
      <c r="F17" s="176"/>
      <c r="G17" s="78"/>
      <c r="H17" s="110"/>
    </row>
    <row r="18" spans="1:8" s="131" customFormat="1" x14ac:dyDescent="0.25">
      <c r="A18" s="126">
        <f>IF(ISBLANK(D18),"",COUNTA($D$11:D18))</f>
        <v>6</v>
      </c>
      <c r="B18" s="88" t="s">
        <v>56</v>
      </c>
      <c r="C18" s="128" t="s">
        <v>7</v>
      </c>
      <c r="D18" s="175">
        <v>1</v>
      </c>
      <c r="E18" s="183">
        <v>0</v>
      </c>
      <c r="F18" s="176">
        <f>+D18*E18</f>
        <v>0</v>
      </c>
      <c r="G18" s="78"/>
      <c r="H18" s="110"/>
    </row>
    <row r="19" spans="1:8" s="131" customFormat="1" x14ac:dyDescent="0.25">
      <c r="A19" s="126">
        <f>IF(ISBLANK(D19),"",COUNTA($D$11:D19))</f>
        <v>7</v>
      </c>
      <c r="B19" s="88" t="s">
        <v>166</v>
      </c>
      <c r="C19" s="128" t="s">
        <v>7</v>
      </c>
      <c r="D19" s="175">
        <v>2</v>
      </c>
      <c r="E19" s="183">
        <v>0</v>
      </c>
      <c r="F19" s="176">
        <f>+D19*E19</f>
        <v>0</v>
      </c>
      <c r="G19" s="78"/>
      <c r="H19" s="110"/>
    </row>
    <row r="20" spans="1:8" s="131" customFormat="1" x14ac:dyDescent="0.25">
      <c r="A20" s="126">
        <f>IF(ISBLANK(D20),"",COUNTA($D$11:D20))</f>
        <v>8</v>
      </c>
      <c r="B20" s="88" t="s">
        <v>137</v>
      </c>
      <c r="C20" s="128" t="s">
        <v>7</v>
      </c>
      <c r="D20" s="175">
        <v>1</v>
      </c>
      <c r="E20" s="183">
        <v>0</v>
      </c>
      <c r="F20" s="176">
        <f>+D20*E20</f>
        <v>0</v>
      </c>
      <c r="G20" s="78"/>
      <c r="H20" s="110"/>
    </row>
    <row r="21" spans="1:8" s="131" customFormat="1" x14ac:dyDescent="0.25">
      <c r="A21" s="126">
        <f>IF(ISBLANK(D21),"",COUNTA($D$11:D21))</f>
        <v>9</v>
      </c>
      <c r="B21" s="88" t="s">
        <v>106</v>
      </c>
      <c r="C21" s="128" t="s">
        <v>7</v>
      </c>
      <c r="D21" s="175">
        <v>1</v>
      </c>
      <c r="E21" s="183">
        <v>0</v>
      </c>
      <c r="F21" s="176">
        <f>+D21*E21</f>
        <v>0</v>
      </c>
    </row>
    <row r="22" spans="1:8" s="131" customFormat="1" x14ac:dyDescent="0.25">
      <c r="A22" s="126" t="str">
        <f>IF(ISBLANK(D22),"",COUNTA($D$11:D22))</f>
        <v/>
      </c>
      <c r="B22" s="88"/>
      <c r="C22" s="128"/>
      <c r="D22" s="175"/>
      <c r="E22" s="183"/>
      <c r="F22" s="176"/>
      <c r="G22" s="110"/>
      <c r="H22" s="110"/>
    </row>
    <row r="23" spans="1:8" ht="75" x14ac:dyDescent="0.25">
      <c r="A23" s="126">
        <f>IF(ISBLANK(D23),"",COUNTA($D$11:D23))</f>
        <v>10</v>
      </c>
      <c r="B23" s="93" t="s">
        <v>42</v>
      </c>
      <c r="C23" s="82" t="s">
        <v>40</v>
      </c>
      <c r="D23" s="174">
        <v>8</v>
      </c>
      <c r="E23" s="182">
        <v>0</v>
      </c>
      <c r="F23" s="173">
        <f>+D23*E23</f>
        <v>0</v>
      </c>
    </row>
    <row r="24" spans="1:8" ht="50" x14ac:dyDescent="0.25">
      <c r="A24" s="126">
        <f>IF(ISBLANK(D24),"",COUNTA($D$11:D24))</f>
        <v>11</v>
      </c>
      <c r="B24" s="81" t="s">
        <v>73</v>
      </c>
      <c r="C24" s="82" t="s">
        <v>7</v>
      </c>
      <c r="D24" s="174">
        <v>1</v>
      </c>
      <c r="E24" s="182">
        <v>0</v>
      </c>
      <c r="F24" s="173">
        <f>+D24*E24</f>
        <v>0</v>
      </c>
    </row>
    <row r="25" spans="1:8" x14ac:dyDescent="0.25">
      <c r="A25" s="126">
        <f>IF(ISBLANK(D25),"",COUNTA($D$11:D25))</f>
        <v>12</v>
      </c>
      <c r="B25" s="93" t="s">
        <v>20</v>
      </c>
      <c r="C25" s="82" t="s">
        <v>2</v>
      </c>
      <c r="D25" s="174">
        <v>5</v>
      </c>
      <c r="E25" s="182">
        <v>0</v>
      </c>
      <c r="F25" s="173">
        <f>+D25*E25</f>
        <v>0</v>
      </c>
    </row>
    <row r="26" spans="1:8" ht="13" x14ac:dyDescent="0.3">
      <c r="A26" s="121"/>
      <c r="B26" s="95" t="s">
        <v>30</v>
      </c>
      <c r="C26" s="96"/>
      <c r="D26" s="174"/>
      <c r="E26" s="182"/>
      <c r="F26" s="171">
        <f>SUM(F11:F25)</f>
        <v>0</v>
      </c>
    </row>
    <row r="27" spans="1:8" x14ac:dyDescent="0.25">
      <c r="A27" s="117"/>
      <c r="B27" s="93"/>
      <c r="C27" s="82"/>
      <c r="D27" s="174"/>
      <c r="E27" s="182"/>
      <c r="F27" s="173"/>
    </row>
    <row r="28" spans="1:8" ht="13" x14ac:dyDescent="0.25">
      <c r="A28" s="120" t="s">
        <v>96</v>
      </c>
      <c r="B28" s="121"/>
      <c r="C28" s="121"/>
      <c r="D28" s="172"/>
      <c r="E28" s="182"/>
      <c r="F28" s="173"/>
    </row>
    <row r="29" spans="1:8" ht="37.5" x14ac:dyDescent="0.25">
      <c r="A29" s="126">
        <f>IF(ISBLANK(D29),"",COUNTA($D$29:D29))</f>
        <v>1</v>
      </c>
      <c r="B29" s="133" t="s">
        <v>139</v>
      </c>
      <c r="C29" s="128" t="s">
        <v>11</v>
      </c>
      <c r="D29" s="175">
        <v>8</v>
      </c>
      <c r="E29" s="183">
        <v>0</v>
      </c>
      <c r="F29" s="176">
        <f t="shared" ref="F29:F49" si="0">+D29*E29</f>
        <v>0</v>
      </c>
    </row>
    <row r="30" spans="1:8" ht="37.5" x14ac:dyDescent="0.25">
      <c r="A30" s="126">
        <f>IF(ISBLANK(D30),"",COUNTA($D$29:D30))</f>
        <v>2</v>
      </c>
      <c r="B30" s="127" t="s">
        <v>141</v>
      </c>
      <c r="C30" s="128" t="s">
        <v>11</v>
      </c>
      <c r="D30" s="175">
        <v>179</v>
      </c>
      <c r="E30" s="183">
        <v>0</v>
      </c>
      <c r="F30" s="176">
        <f t="shared" si="0"/>
        <v>0</v>
      </c>
    </row>
    <row r="31" spans="1:8" ht="37.5" x14ac:dyDescent="0.25">
      <c r="A31" s="126">
        <f>IF(ISBLANK(D31),"",COUNTA($D$29:D31))</f>
        <v>3</v>
      </c>
      <c r="B31" s="127" t="s">
        <v>143</v>
      </c>
      <c r="C31" s="128" t="s">
        <v>5</v>
      </c>
      <c r="D31" s="175">
        <v>46</v>
      </c>
      <c r="E31" s="183">
        <v>0</v>
      </c>
      <c r="F31" s="176">
        <f t="shared" si="0"/>
        <v>0</v>
      </c>
      <c r="H31" s="78"/>
    </row>
    <row r="32" spans="1:8" ht="50" x14ac:dyDescent="0.25">
      <c r="A32" s="126">
        <f>IF(ISBLANK(D32),"",COUNTA($D$29:D32))</f>
        <v>4</v>
      </c>
      <c r="B32" s="127" t="s">
        <v>234</v>
      </c>
      <c r="C32" s="128" t="s">
        <v>5</v>
      </c>
      <c r="D32" s="175">
        <v>145</v>
      </c>
      <c r="E32" s="183">
        <v>0</v>
      </c>
      <c r="F32" s="176">
        <f t="shared" si="0"/>
        <v>0</v>
      </c>
      <c r="H32" s="78"/>
    </row>
    <row r="33" spans="1:10" ht="50" x14ac:dyDescent="0.25">
      <c r="A33" s="126">
        <f>IF(ISBLANK(D33),"",COUNTA($D$29:D33))</f>
        <v>5</v>
      </c>
      <c r="B33" s="127" t="s">
        <v>235</v>
      </c>
      <c r="C33" s="128" t="s">
        <v>5</v>
      </c>
      <c r="D33" s="175">
        <v>21</v>
      </c>
      <c r="E33" s="183">
        <v>0</v>
      </c>
      <c r="F33" s="176">
        <f t="shared" si="0"/>
        <v>0</v>
      </c>
      <c r="H33" s="78"/>
    </row>
    <row r="34" spans="1:10" s="131" customFormat="1" ht="25" x14ac:dyDescent="0.25">
      <c r="A34" s="126">
        <f>IF(ISBLANK(D34),"",COUNTA($D$29:D34))</f>
        <v>6</v>
      </c>
      <c r="B34" s="127" t="s">
        <v>236</v>
      </c>
      <c r="C34" s="128" t="s">
        <v>5</v>
      </c>
      <c r="D34" s="175">
        <v>57</v>
      </c>
      <c r="E34" s="183">
        <v>0</v>
      </c>
      <c r="F34" s="176">
        <f t="shared" si="0"/>
        <v>0</v>
      </c>
      <c r="G34" s="110"/>
      <c r="H34" s="78"/>
      <c r="I34" s="110"/>
      <c r="J34" s="110"/>
    </row>
    <row r="35" spans="1:10" ht="62.5" customHeight="1" x14ac:dyDescent="0.25">
      <c r="A35" s="126">
        <f>IF(ISBLANK(D35),"",COUNTA($D$29:D35))</f>
        <v>7</v>
      </c>
      <c r="B35" s="127" t="s">
        <v>74</v>
      </c>
      <c r="C35" s="128" t="s">
        <v>5</v>
      </c>
      <c r="D35" s="175">
        <v>194</v>
      </c>
      <c r="E35" s="183">
        <v>0</v>
      </c>
      <c r="F35" s="176">
        <f t="shared" si="0"/>
        <v>0</v>
      </c>
      <c r="H35" s="78"/>
    </row>
    <row r="36" spans="1:10" ht="25" x14ac:dyDescent="0.25">
      <c r="A36" s="126">
        <f>IF(ISBLANK(D36),"",COUNTA($D$29:D36))</f>
        <v>8</v>
      </c>
      <c r="B36" s="134" t="s">
        <v>1</v>
      </c>
      <c r="C36" s="128" t="s">
        <v>11</v>
      </c>
      <c r="D36" s="175">
        <v>65</v>
      </c>
      <c r="E36" s="183">
        <v>0</v>
      </c>
      <c r="F36" s="176">
        <f t="shared" si="0"/>
        <v>0</v>
      </c>
    </row>
    <row r="37" spans="1:10" ht="50" x14ac:dyDescent="0.25">
      <c r="A37" s="126">
        <f>IF(ISBLANK(D37),"",COUNTA($D$29:D37))</f>
        <v>9</v>
      </c>
      <c r="B37" s="134" t="s">
        <v>72</v>
      </c>
      <c r="C37" s="128" t="s">
        <v>5</v>
      </c>
      <c r="D37" s="175">
        <v>7</v>
      </c>
      <c r="E37" s="183">
        <v>0</v>
      </c>
      <c r="F37" s="176">
        <f t="shared" si="0"/>
        <v>0</v>
      </c>
    </row>
    <row r="38" spans="1:10" ht="75.650000000000006" customHeight="1" x14ac:dyDescent="0.25">
      <c r="A38" s="126">
        <f>IF(ISBLANK(D38),"",COUNTA($D$29:D38))</f>
        <v>10</v>
      </c>
      <c r="B38" s="127" t="s">
        <v>115</v>
      </c>
      <c r="C38" s="128" t="s">
        <v>5</v>
      </c>
      <c r="D38" s="175">
        <v>41</v>
      </c>
      <c r="E38" s="183">
        <v>0</v>
      </c>
      <c r="F38" s="176">
        <f t="shared" si="0"/>
        <v>0</v>
      </c>
    </row>
    <row r="39" spans="1:10" ht="44.5" customHeight="1" x14ac:dyDescent="0.25">
      <c r="A39" s="126">
        <f>IF(ISBLANK(D39),"",COUNTA($D$29:D39))</f>
        <v>11</v>
      </c>
      <c r="B39" s="127" t="s">
        <v>237</v>
      </c>
      <c r="C39" s="135" t="s">
        <v>5</v>
      </c>
      <c r="D39" s="175">
        <v>57</v>
      </c>
      <c r="E39" s="183">
        <v>0</v>
      </c>
      <c r="F39" s="176">
        <f t="shared" si="0"/>
        <v>0</v>
      </c>
      <c r="G39" s="136"/>
      <c r="H39" s="136"/>
    </row>
    <row r="40" spans="1:10" ht="75" x14ac:dyDescent="0.25">
      <c r="A40" s="126">
        <f>IF(ISBLANK(D40),"",COUNTA($D$29:D40))</f>
        <v>12</v>
      </c>
      <c r="B40" s="127" t="s">
        <v>201</v>
      </c>
      <c r="C40" s="128" t="s">
        <v>6</v>
      </c>
      <c r="D40" s="175">
        <v>4</v>
      </c>
      <c r="E40" s="183">
        <v>0</v>
      </c>
      <c r="F40" s="176">
        <f t="shared" si="0"/>
        <v>0</v>
      </c>
      <c r="G40" s="136"/>
      <c r="H40" s="136"/>
    </row>
    <row r="41" spans="1:10" ht="93.65" customHeight="1" x14ac:dyDescent="0.25">
      <c r="A41" s="126">
        <f>IF(ISBLANK(D41),"",COUNTA($D$29:D41))</f>
        <v>13</v>
      </c>
      <c r="B41" s="127" t="s">
        <v>238</v>
      </c>
      <c r="C41" s="135" t="s">
        <v>5</v>
      </c>
      <c r="D41" s="175">
        <v>57</v>
      </c>
      <c r="E41" s="183">
        <v>0</v>
      </c>
      <c r="F41" s="176">
        <f t="shared" si="0"/>
        <v>0</v>
      </c>
      <c r="G41" s="136"/>
      <c r="H41" s="136"/>
    </row>
    <row r="42" spans="1:10" s="136" customFormat="1" ht="37.5" x14ac:dyDescent="0.25">
      <c r="A42" s="126">
        <f>IF(ISBLANK(D42),"",COUNTA($D$29:D42))</f>
        <v>14</v>
      </c>
      <c r="B42" s="138" t="s">
        <v>140</v>
      </c>
      <c r="C42" s="135" t="s">
        <v>5</v>
      </c>
      <c r="D42" s="175">
        <v>51</v>
      </c>
      <c r="E42" s="183">
        <v>0</v>
      </c>
      <c r="F42" s="176">
        <f t="shared" si="0"/>
        <v>0</v>
      </c>
    </row>
    <row r="43" spans="1:10" s="139" customFormat="1" ht="37.5" x14ac:dyDescent="0.25">
      <c r="A43" s="126">
        <f>IF(ISBLANK(D43),"",COUNTA($D$29:D43))</f>
        <v>15</v>
      </c>
      <c r="B43" s="138" t="s">
        <v>202</v>
      </c>
      <c r="C43" s="135" t="s">
        <v>11</v>
      </c>
      <c r="D43" s="175">
        <v>8</v>
      </c>
      <c r="E43" s="183">
        <v>0</v>
      </c>
      <c r="F43" s="176">
        <f t="shared" si="0"/>
        <v>0</v>
      </c>
      <c r="G43" s="131"/>
      <c r="H43" s="131"/>
    </row>
    <row r="44" spans="1:10" s="139" customFormat="1" ht="81" customHeight="1" x14ac:dyDescent="0.25">
      <c r="A44" s="126">
        <f>IF(ISBLANK(D44),"",COUNTA($D$29:D44))</f>
        <v>16</v>
      </c>
      <c r="B44" s="138" t="s">
        <v>149</v>
      </c>
      <c r="C44" s="135" t="s">
        <v>11</v>
      </c>
      <c r="D44" s="175">
        <v>179</v>
      </c>
      <c r="E44" s="183">
        <v>0</v>
      </c>
      <c r="F44" s="176">
        <f t="shared" si="0"/>
        <v>0</v>
      </c>
      <c r="G44" s="131"/>
      <c r="H44" s="131"/>
    </row>
    <row r="45" spans="1:10" s="131" customFormat="1" ht="37.5" x14ac:dyDescent="0.25">
      <c r="A45" s="126">
        <f>IF(ISBLANK(D45),"",COUNTA($D$29:D45))</f>
        <v>17</v>
      </c>
      <c r="B45" s="140" t="s">
        <v>99</v>
      </c>
      <c r="C45" s="128" t="s">
        <v>7</v>
      </c>
      <c r="D45" s="175">
        <v>1</v>
      </c>
      <c r="E45" s="183">
        <v>0</v>
      </c>
      <c r="F45" s="176">
        <f t="shared" si="0"/>
        <v>0</v>
      </c>
    </row>
    <row r="46" spans="1:10" s="131" customFormat="1" ht="46.9" customHeight="1" x14ac:dyDescent="0.25">
      <c r="A46" s="126">
        <f>IF(ISBLANK(D46),"",COUNTA($D$29:D46))</f>
        <v>18</v>
      </c>
      <c r="B46" s="140" t="s">
        <v>121</v>
      </c>
      <c r="C46" s="128" t="s">
        <v>7</v>
      </c>
      <c r="D46" s="175">
        <v>3</v>
      </c>
      <c r="E46" s="183">
        <v>0</v>
      </c>
      <c r="F46" s="176">
        <f t="shared" si="0"/>
        <v>0</v>
      </c>
    </row>
    <row r="47" spans="1:10" ht="37.5" x14ac:dyDescent="0.25">
      <c r="A47" s="126">
        <f>IF(ISBLANK(D47),"",COUNTA($D$29:D47))</f>
        <v>19</v>
      </c>
      <c r="B47" s="127" t="s">
        <v>9</v>
      </c>
      <c r="C47" s="128" t="s">
        <v>7</v>
      </c>
      <c r="D47" s="175">
        <v>2</v>
      </c>
      <c r="E47" s="183">
        <v>0</v>
      </c>
      <c r="F47" s="176">
        <f t="shared" si="0"/>
        <v>0</v>
      </c>
      <c r="G47" s="131"/>
      <c r="H47" s="131"/>
    </row>
    <row r="48" spans="1:10" s="131" customFormat="1" ht="50" x14ac:dyDescent="0.25">
      <c r="A48" s="126">
        <f>IF(ISBLANK(D48),"",COUNTA($D$29:D48))</f>
        <v>20</v>
      </c>
      <c r="B48" s="141" t="s">
        <v>105</v>
      </c>
      <c r="C48" s="128" t="s">
        <v>7</v>
      </c>
      <c r="D48" s="175">
        <v>7</v>
      </c>
      <c r="E48" s="183">
        <v>0</v>
      </c>
      <c r="F48" s="176">
        <f t="shared" si="0"/>
        <v>0</v>
      </c>
      <c r="G48" s="110"/>
      <c r="H48" s="110"/>
    </row>
    <row r="49" spans="1:8" s="131" customFormat="1" ht="63" customHeight="1" x14ac:dyDescent="0.25">
      <c r="A49" s="126">
        <f>IF(ISBLANK(D49),"",COUNTA($D$29:D49))</f>
        <v>21</v>
      </c>
      <c r="B49" s="127" t="s">
        <v>98</v>
      </c>
      <c r="C49" s="128" t="s">
        <v>6</v>
      </c>
      <c r="D49" s="175">
        <v>89</v>
      </c>
      <c r="E49" s="183">
        <v>0</v>
      </c>
      <c r="F49" s="176">
        <f t="shared" si="0"/>
        <v>0</v>
      </c>
      <c r="G49" s="110"/>
      <c r="H49" s="110"/>
    </row>
    <row r="50" spans="1:8" ht="37.5" x14ac:dyDescent="0.25">
      <c r="A50" s="126">
        <f>IF(ISBLANK(D50),"",COUNTA($D$29:D50))</f>
        <v>22</v>
      </c>
      <c r="B50" s="127" t="s">
        <v>15</v>
      </c>
      <c r="C50" s="142">
        <v>10</v>
      </c>
      <c r="D50" s="175">
        <v>1</v>
      </c>
      <c r="E50" s="183"/>
      <c r="F50" s="176">
        <f>SUM(F29:F49)*(C50/100)</f>
        <v>0</v>
      </c>
    </row>
    <row r="51" spans="1:8" ht="13" x14ac:dyDescent="0.3">
      <c r="A51" s="121"/>
      <c r="B51" s="95" t="s">
        <v>31</v>
      </c>
      <c r="C51" s="96"/>
      <c r="D51" s="174"/>
      <c r="E51" s="182"/>
      <c r="F51" s="171">
        <f>SUM(F29:F50)</f>
        <v>0</v>
      </c>
    </row>
    <row r="52" spans="1:8" ht="13" x14ac:dyDescent="0.25">
      <c r="A52" s="143"/>
      <c r="B52" s="144"/>
      <c r="C52" s="121"/>
      <c r="D52" s="172"/>
      <c r="E52" s="182"/>
      <c r="F52" s="173"/>
    </row>
    <row r="53" spans="1:8" ht="13" x14ac:dyDescent="0.25">
      <c r="A53" s="120" t="s">
        <v>33</v>
      </c>
      <c r="B53" s="145"/>
      <c r="C53" s="121"/>
      <c r="D53" s="172"/>
      <c r="E53" s="182"/>
      <c r="F53" s="173"/>
    </row>
    <row r="54" spans="1:8" ht="32.5" customHeight="1" x14ac:dyDescent="0.25">
      <c r="A54" s="126">
        <f>IF(ISBLANK(D54),"",COUNTA($D$54:D54))</f>
        <v>1</v>
      </c>
      <c r="B54" s="127" t="s">
        <v>12</v>
      </c>
      <c r="C54" s="128" t="s">
        <v>6</v>
      </c>
      <c r="D54" s="175">
        <v>93</v>
      </c>
      <c r="E54" s="183">
        <v>0</v>
      </c>
      <c r="F54" s="176">
        <f>+D54*E54</f>
        <v>0</v>
      </c>
      <c r="G54" s="131"/>
      <c r="H54" s="131"/>
    </row>
    <row r="55" spans="1:8" ht="25" x14ac:dyDescent="0.25">
      <c r="A55" s="126">
        <f>IF(ISBLANK(D55),"",COUNTA($D$54:D55))</f>
        <v>2</v>
      </c>
      <c r="B55" s="146" t="s">
        <v>67</v>
      </c>
      <c r="C55" s="128" t="s">
        <v>17</v>
      </c>
      <c r="D55" s="175">
        <v>1</v>
      </c>
      <c r="E55" s="183">
        <v>0</v>
      </c>
      <c r="F55" s="176">
        <f>+D55*E55</f>
        <v>0</v>
      </c>
      <c r="G55" s="131"/>
      <c r="H55" s="131"/>
    </row>
    <row r="56" spans="1:8" s="131" customFormat="1" x14ac:dyDescent="0.25">
      <c r="A56" s="126">
        <f>IF(ISBLANK(D56),"",COUNTA($D$54:D56))</f>
        <v>3</v>
      </c>
      <c r="B56" s="146" t="s">
        <v>89</v>
      </c>
      <c r="C56" s="128" t="s">
        <v>17</v>
      </c>
      <c r="D56" s="175">
        <v>1</v>
      </c>
      <c r="E56" s="183">
        <v>0</v>
      </c>
      <c r="F56" s="176">
        <f>+D56*E56</f>
        <v>0</v>
      </c>
      <c r="G56" s="110"/>
      <c r="H56" s="110"/>
    </row>
    <row r="57" spans="1:8" s="131" customFormat="1" ht="37.5" x14ac:dyDescent="0.3">
      <c r="A57" s="126">
        <f>IF(ISBLANK(D57),"",COUNTA($D$54:D57))</f>
        <v>4</v>
      </c>
      <c r="B57" s="127" t="s">
        <v>78</v>
      </c>
      <c r="C57" s="128" t="s">
        <v>7</v>
      </c>
      <c r="D57" s="175">
        <v>2</v>
      </c>
      <c r="E57" s="183">
        <v>0</v>
      </c>
      <c r="F57" s="176">
        <f>+D57*E57</f>
        <v>0</v>
      </c>
      <c r="G57" s="147"/>
      <c r="H57" s="147"/>
    </row>
    <row r="58" spans="1:8" ht="13" x14ac:dyDescent="0.3">
      <c r="A58" s="126" t="str">
        <f>IF(ISBLANK(D58),"",COUNTA($D$54:D58))</f>
        <v/>
      </c>
      <c r="B58" s="127"/>
      <c r="C58" s="128"/>
      <c r="D58" s="175"/>
      <c r="E58" s="183"/>
      <c r="F58" s="176"/>
      <c r="G58" s="147"/>
      <c r="H58" s="147"/>
    </row>
    <row r="59" spans="1:8" s="147" customFormat="1" ht="32.5" customHeight="1" x14ac:dyDescent="0.3">
      <c r="A59" s="126" t="str">
        <f>IF(ISBLANK(D59),"",COUNTA($D$54:D59))</f>
        <v/>
      </c>
      <c r="B59" s="127" t="s">
        <v>132</v>
      </c>
      <c r="C59" s="128"/>
      <c r="D59" s="175"/>
      <c r="E59" s="183"/>
      <c r="F59" s="176"/>
    </row>
    <row r="60" spans="1:8" s="147" customFormat="1" ht="13" x14ac:dyDescent="0.3">
      <c r="A60" s="126">
        <f>IF(ISBLANK(D60),"",COUNTA($D$54:D60))</f>
        <v>5</v>
      </c>
      <c r="B60" s="148" t="s">
        <v>253</v>
      </c>
      <c r="C60" s="128" t="s">
        <v>6</v>
      </c>
      <c r="D60" s="175">
        <v>4</v>
      </c>
      <c r="E60" s="183">
        <v>0</v>
      </c>
      <c r="F60" s="176">
        <f>+D60*E60</f>
        <v>0</v>
      </c>
    </row>
    <row r="61" spans="1:8" s="147" customFormat="1" ht="13" x14ac:dyDescent="0.3">
      <c r="A61" s="126">
        <f>IF(ISBLANK(D61),"",COUNTA($D$54:D61))</f>
        <v>6</v>
      </c>
      <c r="B61" s="148" t="s">
        <v>136</v>
      </c>
      <c r="C61" s="128" t="s">
        <v>6</v>
      </c>
      <c r="D61" s="175">
        <v>89</v>
      </c>
      <c r="E61" s="183">
        <v>0</v>
      </c>
      <c r="F61" s="176">
        <f>+D61*E61</f>
        <v>0</v>
      </c>
    </row>
    <row r="62" spans="1:8" s="147" customFormat="1" ht="13" x14ac:dyDescent="0.3">
      <c r="A62" s="126" t="str">
        <f>IF(ISBLANK(D62),"",COUNTA($D$54:D62))</f>
        <v/>
      </c>
      <c r="B62" s="127"/>
      <c r="C62" s="128"/>
      <c r="D62" s="175"/>
      <c r="E62" s="183"/>
      <c r="F62" s="176"/>
      <c r="G62" s="110"/>
      <c r="H62" s="110"/>
    </row>
    <row r="63" spans="1:8" ht="25" x14ac:dyDescent="0.25">
      <c r="A63" s="126" t="str">
        <f>IF(ISBLANK(D63),"",COUNTA($D$54:D63))</f>
        <v/>
      </c>
      <c r="B63" s="127" t="s">
        <v>150</v>
      </c>
      <c r="C63" s="128"/>
      <c r="D63" s="175"/>
      <c r="E63" s="183"/>
      <c r="F63" s="176"/>
    </row>
    <row r="64" spans="1:8" x14ac:dyDescent="0.25">
      <c r="A64" s="126">
        <f>IF(ISBLANK(D64),"",COUNTA($D$54:D64))</f>
        <v>7</v>
      </c>
      <c r="B64" s="148" t="s">
        <v>172</v>
      </c>
      <c r="C64" s="128" t="s">
        <v>6</v>
      </c>
      <c r="D64" s="175">
        <v>89</v>
      </c>
      <c r="E64" s="183">
        <v>0</v>
      </c>
      <c r="F64" s="176">
        <f>+D64*E64</f>
        <v>0</v>
      </c>
    </row>
    <row r="65" spans="1:6" x14ac:dyDescent="0.25">
      <c r="A65" s="126" t="str">
        <f>IF(ISBLANK(D65),"",COUNTA($D$54:D65))</f>
        <v/>
      </c>
      <c r="B65" s="127"/>
      <c r="C65" s="128"/>
      <c r="D65" s="175"/>
      <c r="E65" s="183"/>
      <c r="F65" s="176"/>
    </row>
    <row r="66" spans="1:6" ht="25" x14ac:dyDescent="0.25">
      <c r="A66" s="126">
        <f>IF(ISBLANK(D66),"",COUNTA($D$54:D66))</f>
        <v>8</v>
      </c>
      <c r="B66" s="127" t="s">
        <v>82</v>
      </c>
      <c r="C66" s="128" t="s">
        <v>7</v>
      </c>
      <c r="D66" s="175">
        <v>12</v>
      </c>
      <c r="E66" s="183">
        <v>0</v>
      </c>
      <c r="F66" s="176">
        <f>+D66*E66</f>
        <v>0</v>
      </c>
    </row>
    <row r="67" spans="1:6" ht="33.65" customHeight="1" x14ac:dyDescent="0.25">
      <c r="A67" s="126">
        <f>IF(ISBLANK(D67),"",COUNTA($D$54:D67))</f>
        <v>9</v>
      </c>
      <c r="B67" s="149" t="s">
        <v>97</v>
      </c>
      <c r="C67" s="128" t="s">
        <v>7</v>
      </c>
      <c r="D67" s="174">
        <v>8</v>
      </c>
      <c r="E67" s="183">
        <v>0</v>
      </c>
      <c r="F67" s="176">
        <f>+D67*E67</f>
        <v>0</v>
      </c>
    </row>
    <row r="68" spans="1:6" x14ac:dyDescent="0.25">
      <c r="A68" s="126">
        <f>IF(ISBLANK(D68),"",COUNTA($D$54:D68))</f>
        <v>10</v>
      </c>
      <c r="B68" s="149" t="s">
        <v>108</v>
      </c>
      <c r="C68" s="117" t="s">
        <v>7</v>
      </c>
      <c r="D68" s="175">
        <v>1</v>
      </c>
      <c r="E68" s="183">
        <v>0</v>
      </c>
      <c r="F68" s="176">
        <f>+D68*E68</f>
        <v>0</v>
      </c>
    </row>
    <row r="69" spans="1:6" x14ac:dyDescent="0.25">
      <c r="A69" s="126" t="str">
        <f>IF(ISBLANK(D69),"",COUNTA($D$54:D69))</f>
        <v/>
      </c>
      <c r="B69" s="149"/>
      <c r="C69" s="117"/>
      <c r="D69" s="177"/>
      <c r="E69" s="183"/>
      <c r="F69" s="176"/>
    </row>
    <row r="70" spans="1:6" ht="25" x14ac:dyDescent="0.25">
      <c r="A70" s="126" t="str">
        <f>IF(ISBLANK(D70),"",COUNTA($D$54:D70))</f>
        <v/>
      </c>
      <c r="B70" s="93" t="s">
        <v>111</v>
      </c>
      <c r="C70" s="82"/>
      <c r="D70" s="174"/>
      <c r="E70" s="183"/>
      <c r="F70" s="176"/>
    </row>
    <row r="71" spans="1:6" x14ac:dyDescent="0.25">
      <c r="A71" s="126">
        <f>IF(ISBLANK(D71),"",COUNTA($D$54:D71))</f>
        <v>11</v>
      </c>
      <c r="B71" s="93" t="s">
        <v>175</v>
      </c>
      <c r="C71" s="82" t="s">
        <v>7</v>
      </c>
      <c r="D71" s="174">
        <v>1</v>
      </c>
      <c r="E71" s="182">
        <v>0</v>
      </c>
      <c r="F71" s="173">
        <f>+D71*E71</f>
        <v>0</v>
      </c>
    </row>
    <row r="72" spans="1:6" x14ac:dyDescent="0.25">
      <c r="A72" s="126"/>
      <c r="B72" s="93"/>
      <c r="C72" s="82"/>
      <c r="D72" s="174"/>
      <c r="E72" s="182"/>
      <c r="F72" s="173"/>
    </row>
    <row r="73" spans="1:6" x14ac:dyDescent="0.25">
      <c r="A73" s="126">
        <f>IF(ISBLANK(D73),"",COUNTA($D$54:D73))</f>
        <v>12</v>
      </c>
      <c r="B73" s="93" t="s">
        <v>176</v>
      </c>
      <c r="C73" s="82" t="s">
        <v>7</v>
      </c>
      <c r="D73" s="174">
        <v>1</v>
      </c>
      <c r="E73" s="182">
        <v>0</v>
      </c>
      <c r="F73" s="173">
        <f t="shared" ref="F73:F79" si="1">+D73*E73</f>
        <v>0</v>
      </c>
    </row>
    <row r="74" spans="1:6" ht="62.5" x14ac:dyDescent="0.25">
      <c r="A74" s="126">
        <f>IF(ISBLANK(D74),"",COUNTA($D$54:D74))</f>
        <v>13</v>
      </c>
      <c r="B74" s="93" t="s">
        <v>124</v>
      </c>
      <c r="C74" s="82" t="s">
        <v>6</v>
      </c>
      <c r="D74" s="175">
        <v>89</v>
      </c>
      <c r="E74" s="182">
        <v>0</v>
      </c>
      <c r="F74" s="173">
        <f t="shared" si="1"/>
        <v>0</v>
      </c>
    </row>
    <row r="75" spans="1:6" ht="25" x14ac:dyDescent="0.25">
      <c r="A75" s="126">
        <f>IF(ISBLANK(D75),"",COUNTA($D$54:D75))</f>
        <v>14</v>
      </c>
      <c r="B75" s="30" t="s">
        <v>162</v>
      </c>
      <c r="C75" s="82" t="s">
        <v>7</v>
      </c>
      <c r="D75" s="174">
        <v>1</v>
      </c>
      <c r="E75" s="182">
        <v>0</v>
      </c>
      <c r="F75" s="173">
        <f t="shared" si="1"/>
        <v>0</v>
      </c>
    </row>
    <row r="76" spans="1:6" ht="37.5" x14ac:dyDescent="0.25">
      <c r="A76" s="126">
        <f>IF(ISBLANK(D76),"",COUNTA($D$54:D76))</f>
        <v>15</v>
      </c>
      <c r="B76" s="93" t="s">
        <v>122</v>
      </c>
      <c r="C76" s="82" t="s">
        <v>6</v>
      </c>
      <c r="D76" s="175">
        <v>93</v>
      </c>
      <c r="E76" s="182">
        <v>0</v>
      </c>
      <c r="F76" s="173">
        <f t="shared" si="1"/>
        <v>0</v>
      </c>
    </row>
    <row r="77" spans="1:6" ht="37.5" x14ac:dyDescent="0.25">
      <c r="A77" s="126">
        <f>IF(ISBLANK(D77),"",COUNTA($D$54:D77))</f>
        <v>16</v>
      </c>
      <c r="B77" s="141" t="s">
        <v>14</v>
      </c>
      <c r="C77" s="82" t="s">
        <v>7</v>
      </c>
      <c r="D77" s="174">
        <v>1</v>
      </c>
      <c r="E77" s="182">
        <v>0</v>
      </c>
      <c r="F77" s="173">
        <f t="shared" si="1"/>
        <v>0</v>
      </c>
    </row>
    <row r="78" spans="1:6" ht="25" x14ac:dyDescent="0.25">
      <c r="A78" s="126">
        <f>IF(ISBLANK(D78),"",COUNTA($D$54:D78))</f>
        <v>17</v>
      </c>
      <c r="B78" s="30" t="s">
        <v>60</v>
      </c>
      <c r="C78" s="82" t="s">
        <v>7</v>
      </c>
      <c r="D78" s="174">
        <v>2</v>
      </c>
      <c r="E78" s="182">
        <v>0</v>
      </c>
      <c r="F78" s="173">
        <f t="shared" si="1"/>
        <v>0</v>
      </c>
    </row>
    <row r="79" spans="1:6" ht="46.9" customHeight="1" x14ac:dyDescent="0.25">
      <c r="A79" s="126">
        <f>IF(ISBLANK(D79),"",COUNTA($D$54:D79))</f>
        <v>18</v>
      </c>
      <c r="B79" s="30" t="s">
        <v>61</v>
      </c>
      <c r="C79" s="82" t="s">
        <v>7</v>
      </c>
      <c r="D79" s="174">
        <v>1</v>
      </c>
      <c r="E79" s="182">
        <v>0</v>
      </c>
      <c r="F79" s="173">
        <f t="shared" si="1"/>
        <v>0</v>
      </c>
    </row>
    <row r="80" spans="1:6" ht="48" customHeight="1" x14ac:dyDescent="0.25">
      <c r="A80" s="126">
        <f>IF(ISBLANK(D80),"",COUNTA($D$54:D80))</f>
        <v>19</v>
      </c>
      <c r="B80" s="93" t="s">
        <v>79</v>
      </c>
      <c r="C80" s="142">
        <v>10</v>
      </c>
      <c r="D80" s="175">
        <v>1</v>
      </c>
      <c r="E80" s="182"/>
      <c r="F80" s="173">
        <f>SUM(F54:F79)*(C80/100)</f>
        <v>0</v>
      </c>
    </row>
    <row r="81" spans="1:6" ht="13" x14ac:dyDescent="0.3">
      <c r="A81" s="117"/>
      <c r="B81" s="95" t="s">
        <v>32</v>
      </c>
      <c r="C81" s="96"/>
      <c r="D81" s="174"/>
      <c r="E81" s="182"/>
      <c r="F81" s="171">
        <f>SUM(F54:F80)</f>
        <v>0</v>
      </c>
    </row>
    <row r="82" spans="1:6" ht="13" x14ac:dyDescent="0.3">
      <c r="A82" s="121"/>
      <c r="B82" s="95"/>
      <c r="C82" s="96"/>
      <c r="D82" s="174"/>
      <c r="E82" s="182"/>
      <c r="F82" s="173"/>
    </row>
    <row r="83" spans="1:6" ht="13" x14ac:dyDescent="0.25">
      <c r="A83" s="120" t="s">
        <v>34</v>
      </c>
      <c r="B83" s="151"/>
      <c r="C83" s="152"/>
      <c r="D83" s="178"/>
      <c r="E83" s="182"/>
      <c r="F83" s="173"/>
    </row>
    <row r="84" spans="1:6" ht="13" x14ac:dyDescent="0.25">
      <c r="A84" s="143"/>
      <c r="B84" s="127" t="s">
        <v>112</v>
      </c>
      <c r="C84" s="152"/>
      <c r="D84" s="178"/>
      <c r="E84" s="182"/>
      <c r="F84" s="173"/>
    </row>
    <row r="85" spans="1:6" ht="25" x14ac:dyDescent="0.25">
      <c r="A85" s="126">
        <f>IF(ISBLANK(D85),"",COUNTA($D$85:D85))</f>
        <v>1</v>
      </c>
      <c r="B85" s="127" t="s">
        <v>252</v>
      </c>
      <c r="C85" s="128" t="s">
        <v>6</v>
      </c>
      <c r="D85" s="174">
        <v>4</v>
      </c>
      <c r="E85" s="182">
        <v>0</v>
      </c>
      <c r="F85" s="173">
        <f>+D85*E85</f>
        <v>0</v>
      </c>
    </row>
    <row r="86" spans="1:6" ht="25" x14ac:dyDescent="0.25">
      <c r="A86" s="126">
        <f>IF(ISBLANK(D86),"",COUNTA($D$85:D86))</f>
        <v>2</v>
      </c>
      <c r="B86" s="127" t="s">
        <v>180</v>
      </c>
      <c r="C86" s="128" t="s">
        <v>6</v>
      </c>
      <c r="D86" s="174">
        <v>90</v>
      </c>
      <c r="E86" s="182">
        <v>0</v>
      </c>
      <c r="F86" s="173">
        <f>+D86*E86</f>
        <v>0</v>
      </c>
    </row>
    <row r="87" spans="1:6" x14ac:dyDescent="0.25">
      <c r="A87" s="126"/>
      <c r="B87" s="127"/>
      <c r="C87" s="128"/>
      <c r="D87" s="174"/>
      <c r="E87" s="182"/>
      <c r="F87" s="173"/>
    </row>
    <row r="88" spans="1:6" ht="37.5" x14ac:dyDescent="0.25">
      <c r="A88" s="126" t="str">
        <f>IF(ISBLANK(D88),"",COUNTA($D$85:D88))</f>
        <v/>
      </c>
      <c r="B88" s="127" t="s">
        <v>163</v>
      </c>
      <c r="C88" s="128"/>
      <c r="D88" s="174"/>
      <c r="E88" s="182"/>
      <c r="F88" s="173"/>
    </row>
    <row r="89" spans="1:6" ht="13" x14ac:dyDescent="0.25">
      <c r="A89" s="126" t="str">
        <f>IF(ISBLANK(D89),"",COUNTA($D$85:D89))</f>
        <v/>
      </c>
      <c r="B89" s="154" t="s">
        <v>75</v>
      </c>
      <c r="C89" s="152"/>
      <c r="D89" s="178"/>
      <c r="E89" s="182"/>
      <c r="F89" s="173"/>
    </row>
    <row r="90" spans="1:6" x14ac:dyDescent="0.25">
      <c r="A90" s="126">
        <f>IF(ISBLANK(D90),"",COUNTA($D$85:D90))</f>
        <v>3</v>
      </c>
      <c r="B90" s="127" t="s">
        <v>239</v>
      </c>
      <c r="C90" s="128" t="s">
        <v>7</v>
      </c>
      <c r="D90" s="174">
        <v>1</v>
      </c>
      <c r="E90" s="182">
        <v>0</v>
      </c>
      <c r="F90" s="173">
        <f t="shared" ref="F90:F95" si="2">+D90*E90</f>
        <v>0</v>
      </c>
    </row>
    <row r="91" spans="1:6" x14ac:dyDescent="0.25">
      <c r="A91" s="126">
        <f>IF(ISBLANK(D91),"",COUNTA($D$85:D91))</f>
        <v>4</v>
      </c>
      <c r="B91" s="127" t="s">
        <v>195</v>
      </c>
      <c r="C91" s="128" t="s">
        <v>7</v>
      </c>
      <c r="D91" s="174">
        <v>2</v>
      </c>
      <c r="E91" s="182">
        <v>0</v>
      </c>
      <c r="F91" s="173">
        <f t="shared" si="2"/>
        <v>0</v>
      </c>
    </row>
    <row r="92" spans="1:6" x14ac:dyDescent="0.25">
      <c r="A92" s="126">
        <f>IF(ISBLANK(D92),"",COUNTA($D$85:D92))</f>
        <v>5</v>
      </c>
      <c r="B92" s="127" t="s">
        <v>251</v>
      </c>
      <c r="C92" s="128" t="s">
        <v>7</v>
      </c>
      <c r="D92" s="174">
        <v>1</v>
      </c>
      <c r="E92" s="182">
        <v>0</v>
      </c>
      <c r="F92" s="173">
        <f t="shared" si="2"/>
        <v>0</v>
      </c>
    </row>
    <row r="93" spans="1:6" x14ac:dyDescent="0.25">
      <c r="A93" s="126">
        <f>IF(ISBLANK(D93),"",COUNTA($D$85:D93))</f>
        <v>6</v>
      </c>
      <c r="B93" s="127" t="s">
        <v>240</v>
      </c>
      <c r="C93" s="128" t="s">
        <v>7</v>
      </c>
      <c r="D93" s="174">
        <v>1</v>
      </c>
      <c r="E93" s="182">
        <v>0</v>
      </c>
      <c r="F93" s="173">
        <f t="shared" si="2"/>
        <v>0</v>
      </c>
    </row>
    <row r="94" spans="1:6" x14ac:dyDescent="0.25">
      <c r="A94" s="126">
        <f>IF(ISBLANK(D94),"",COUNTA($D$85:D94))</f>
        <v>7</v>
      </c>
      <c r="B94" s="127" t="s">
        <v>199</v>
      </c>
      <c r="C94" s="128" t="s">
        <v>7</v>
      </c>
      <c r="D94" s="174">
        <v>2</v>
      </c>
      <c r="E94" s="182">
        <v>0</v>
      </c>
      <c r="F94" s="173">
        <f t="shared" si="2"/>
        <v>0</v>
      </c>
    </row>
    <row r="95" spans="1:6" x14ac:dyDescent="0.25">
      <c r="A95" s="126">
        <f>IF(ISBLANK(D95),"",COUNTA($D$85:D95))</f>
        <v>8</v>
      </c>
      <c r="B95" s="127" t="s">
        <v>151</v>
      </c>
      <c r="C95" s="128" t="s">
        <v>7</v>
      </c>
      <c r="D95" s="174">
        <v>1</v>
      </c>
      <c r="E95" s="182">
        <v>0</v>
      </c>
      <c r="F95" s="173">
        <f t="shared" si="2"/>
        <v>0</v>
      </c>
    </row>
    <row r="96" spans="1:6" x14ac:dyDescent="0.25">
      <c r="A96" s="126" t="str">
        <f>IF(ISBLANK(D96),"",COUNTA($D$85:D96))</f>
        <v/>
      </c>
      <c r="B96" s="127"/>
      <c r="C96" s="82"/>
      <c r="D96" s="174"/>
      <c r="E96" s="182"/>
      <c r="F96" s="173"/>
    </row>
    <row r="97" spans="1:8" x14ac:dyDescent="0.25">
      <c r="A97" s="126" t="str">
        <f>IF(ISBLANK(D97),"",COUNTA($D$85:D97))</f>
        <v/>
      </c>
      <c r="B97" s="93" t="s">
        <v>114</v>
      </c>
      <c r="C97" s="128"/>
      <c r="D97" s="174"/>
      <c r="E97" s="182"/>
      <c r="F97" s="173"/>
    </row>
    <row r="98" spans="1:8" x14ac:dyDescent="0.25">
      <c r="A98" s="126">
        <f>IF(ISBLANK(D98),"",COUNTA($D$85:D98))</f>
        <v>9</v>
      </c>
      <c r="B98" s="127" t="s">
        <v>152</v>
      </c>
      <c r="C98" s="82" t="s">
        <v>7</v>
      </c>
      <c r="D98" s="174">
        <v>1</v>
      </c>
      <c r="E98" s="182">
        <v>0</v>
      </c>
      <c r="F98" s="173">
        <f>+D98*E98</f>
        <v>0</v>
      </c>
    </row>
    <row r="99" spans="1:8" x14ac:dyDescent="0.25">
      <c r="A99" s="126" t="str">
        <f>IF(ISBLANK(D99),"",COUNTA($D$85:D99))</f>
        <v/>
      </c>
      <c r="B99" s="93"/>
      <c r="C99" s="82"/>
      <c r="D99" s="174"/>
      <c r="E99" s="182"/>
      <c r="F99" s="173"/>
    </row>
    <row r="100" spans="1:8" x14ac:dyDescent="0.25">
      <c r="A100" s="126" t="str">
        <f>IF(ISBLANK(D100),"",COUNTA($D$85:D100))</f>
        <v/>
      </c>
      <c r="B100" s="93" t="s">
        <v>76</v>
      </c>
      <c r="C100" s="82"/>
      <c r="D100" s="174"/>
      <c r="E100" s="182"/>
      <c r="F100" s="173"/>
    </row>
    <row r="101" spans="1:8" x14ac:dyDescent="0.25">
      <c r="A101" s="126">
        <f>IF(ISBLANK(D101),"",COUNTA($D$85:D101))</f>
        <v>10</v>
      </c>
      <c r="B101" s="127" t="s">
        <v>250</v>
      </c>
      <c r="C101" s="82" t="s">
        <v>7</v>
      </c>
      <c r="D101" s="174">
        <v>1</v>
      </c>
      <c r="E101" s="182">
        <v>0</v>
      </c>
      <c r="F101" s="173">
        <f>+D101*E101</f>
        <v>0</v>
      </c>
    </row>
    <row r="102" spans="1:8" s="147" customFormat="1" ht="13" x14ac:dyDescent="0.3">
      <c r="A102" s="126" t="str">
        <f>IF(ISBLANK(D102),"",COUNTA($D$85:D102))</f>
        <v/>
      </c>
      <c r="B102" s="116"/>
      <c r="C102" s="82"/>
      <c r="D102" s="174"/>
      <c r="E102" s="182"/>
      <c r="F102" s="173"/>
      <c r="G102" s="110"/>
      <c r="H102" s="110"/>
    </row>
    <row r="103" spans="1:8" ht="13" x14ac:dyDescent="0.3">
      <c r="A103" s="126" t="str">
        <f>IF(ISBLANK(D103),"",COUNTA($D$85:D103))</f>
        <v/>
      </c>
      <c r="B103" s="93" t="s">
        <v>77</v>
      </c>
      <c r="C103" s="96"/>
      <c r="D103" s="174"/>
      <c r="E103" s="182"/>
      <c r="F103" s="173"/>
    </row>
    <row r="104" spans="1:8" ht="25" x14ac:dyDescent="0.25">
      <c r="A104" s="126" t="str">
        <f>IF(ISBLANK(D104),"",COUNTA($D$85:D104))</f>
        <v/>
      </c>
      <c r="B104" s="149" t="s">
        <v>157</v>
      </c>
      <c r="C104" s="82"/>
      <c r="D104" s="174"/>
      <c r="F104" s="173"/>
    </row>
    <row r="105" spans="1:8" x14ac:dyDescent="0.25">
      <c r="A105" s="126">
        <f>IF(ISBLANK(D105),"",COUNTA($D$85:D105))</f>
        <v>11</v>
      </c>
      <c r="B105" s="149" t="s">
        <v>249</v>
      </c>
      <c r="C105" s="82" t="s">
        <v>7</v>
      </c>
      <c r="D105" s="174">
        <v>1</v>
      </c>
      <c r="E105" s="182">
        <v>0</v>
      </c>
      <c r="F105" s="173">
        <f>+D105*E105</f>
        <v>0</v>
      </c>
    </row>
    <row r="106" spans="1:8" x14ac:dyDescent="0.25">
      <c r="A106" s="126" t="str">
        <f>IF(ISBLANK(D106),"",COUNTA($D$85:D106))</f>
        <v/>
      </c>
      <c r="B106" s="149"/>
      <c r="C106" s="82"/>
      <c r="D106" s="174"/>
      <c r="E106" s="182"/>
      <c r="F106" s="173"/>
    </row>
    <row r="107" spans="1:8" x14ac:dyDescent="0.25">
      <c r="A107" s="126">
        <f>IF(ISBLANK(D107),"",COUNTA($D$85:D107))</f>
        <v>12</v>
      </c>
      <c r="B107" s="156" t="s">
        <v>248</v>
      </c>
      <c r="C107" s="157" t="s">
        <v>7</v>
      </c>
      <c r="D107" s="174">
        <v>1</v>
      </c>
      <c r="E107" s="182">
        <v>0</v>
      </c>
      <c r="F107" s="173">
        <f>+D107*E107</f>
        <v>0</v>
      </c>
    </row>
    <row r="108" spans="1:8" x14ac:dyDescent="0.25">
      <c r="A108" s="126" t="str">
        <f>IF(ISBLANK(D108),"",COUNTA($D$85:D108))</f>
        <v/>
      </c>
      <c r="B108" s="156"/>
      <c r="C108" s="157"/>
      <c r="D108" s="174"/>
      <c r="E108" s="182"/>
      <c r="F108" s="173"/>
    </row>
    <row r="109" spans="1:8" ht="47.5" customHeight="1" x14ac:dyDescent="0.25">
      <c r="A109" s="126">
        <f>IF(ISBLANK(D109),"",COUNTA($D$85:D109))</f>
        <v>13</v>
      </c>
      <c r="B109" s="156" t="s">
        <v>62</v>
      </c>
      <c r="C109" s="157" t="s">
        <v>7</v>
      </c>
      <c r="D109" s="174">
        <v>1</v>
      </c>
      <c r="E109" s="182">
        <v>0</v>
      </c>
      <c r="F109" s="173">
        <f>+D109*E109</f>
        <v>0</v>
      </c>
    </row>
    <row r="110" spans="1:8" ht="37.5" x14ac:dyDescent="0.25">
      <c r="A110" s="126">
        <f>IF(ISBLANK(D110),"",COUNTA($D$85:D110))</f>
        <v>14</v>
      </c>
      <c r="B110" s="156" t="s">
        <v>101</v>
      </c>
      <c r="C110" s="157" t="s">
        <v>7</v>
      </c>
      <c r="D110" s="174">
        <v>2</v>
      </c>
      <c r="E110" s="182">
        <v>0</v>
      </c>
      <c r="F110" s="173">
        <f>+D110*E110</f>
        <v>0</v>
      </c>
    </row>
    <row r="111" spans="1:8" x14ac:dyDescent="0.25">
      <c r="A111" s="126">
        <f>IF(ISBLANK(D111),"",COUNTA($D$85:D111))</f>
        <v>15</v>
      </c>
      <c r="B111" s="93" t="s">
        <v>13</v>
      </c>
      <c r="C111" s="82" t="s">
        <v>7</v>
      </c>
      <c r="D111" s="174">
        <v>1</v>
      </c>
      <c r="E111" s="182">
        <v>0</v>
      </c>
      <c r="F111" s="173">
        <f>+D111*E111</f>
        <v>0</v>
      </c>
    </row>
    <row r="112" spans="1:8" ht="37.5" x14ac:dyDescent="0.25">
      <c r="A112" s="126">
        <f>IF(ISBLANK(D112),"",COUNTA($D$85:D112))</f>
        <v>16</v>
      </c>
      <c r="B112" s="93" t="s">
        <v>8</v>
      </c>
      <c r="C112" s="82">
        <v>10</v>
      </c>
      <c r="D112" s="174">
        <v>1</v>
      </c>
      <c r="E112" s="182"/>
      <c r="F112" s="173">
        <f>SUM(F85:F111)*(C112/100)</f>
        <v>0</v>
      </c>
    </row>
    <row r="113" spans="1:6" ht="13" x14ac:dyDescent="0.3">
      <c r="A113" s="159"/>
      <c r="B113" s="95" t="s">
        <v>35</v>
      </c>
      <c r="C113" s="96"/>
      <c r="D113" s="174"/>
      <c r="E113" s="181"/>
      <c r="F113" s="171">
        <f>SUM(F85:F112)</f>
        <v>0</v>
      </c>
    </row>
  </sheetData>
  <sheetProtection algorithmName="SHA-512" hashValue="xAF0z0T96Jlym9R3eVPXV3bicDQZ9tcs30Z5D+K2s4leEWeSBNuHF0BW5pWG+hutlazu4wZ/LJVSq+mFa3FINQ==" saltValue="R25HgVm6FCu8f+99wVSYjQ==" spinCount="100000" sheet="1" objects="1" scenarios="1"/>
  <pageMargins left="0.70866141732283472" right="0.70866141732283472" top="0.74803149606299213" bottom="0.74803149606299213" header="0.31496062992125984" footer="0.31496062992125984"/>
  <pageSetup paperSize="9" scale="73" fitToHeight="0" orientation="portrait" r:id="rId1"/>
  <headerFooter>
    <oddFooter>&amp;Cvodovod&amp;R&amp;P</oddFooter>
  </headerFooter>
  <rowBreaks count="3" manualBreakCount="3">
    <brk id="26" max="5" man="1"/>
    <brk id="51" max="5" man="1"/>
    <brk id="81" max="5"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
    <tabColor theme="4" tint="0.59999389629810485"/>
    <pageSetUpPr fitToPage="1"/>
  </sheetPr>
  <dimension ref="A1:L80"/>
  <sheetViews>
    <sheetView showZeros="0" view="pageBreakPreview" topLeftCell="A53" zoomScaleNormal="100" zoomScaleSheetLayoutView="100" workbookViewId="0">
      <selection activeCell="E61" sqref="E61"/>
    </sheetView>
  </sheetViews>
  <sheetFormatPr defaultColWidth="9.1796875" defaultRowHeight="13" x14ac:dyDescent="0.3"/>
  <cols>
    <col min="1" max="1" width="11.7265625" style="254" customWidth="1"/>
    <col min="2" max="2" width="50.7265625" style="255" customWidth="1"/>
    <col min="3" max="3" width="10.7265625" style="256" customWidth="1"/>
    <col min="4" max="4" width="10.7265625" style="257" customWidth="1"/>
    <col min="5" max="5" width="10.7265625" style="19" customWidth="1"/>
    <col min="6" max="6" width="10.7265625" style="258" customWidth="1"/>
    <col min="7" max="7" width="9.1796875" style="187"/>
    <col min="8" max="8" width="27.7265625" style="187" customWidth="1"/>
    <col min="9" max="16384" width="9.1796875" style="187"/>
  </cols>
  <sheetData>
    <row r="1" spans="1:12" ht="26" x14ac:dyDescent="0.3">
      <c r="A1" s="184" t="s">
        <v>21</v>
      </c>
      <c r="B1" s="184" t="s">
        <v>22</v>
      </c>
      <c r="C1" s="185" t="s">
        <v>23</v>
      </c>
      <c r="D1" s="186" t="s">
        <v>24</v>
      </c>
      <c r="E1" s="259" t="s">
        <v>25</v>
      </c>
      <c r="F1" s="186" t="s">
        <v>26</v>
      </c>
    </row>
    <row r="2" spans="1:12" x14ac:dyDescent="0.3">
      <c r="A2" s="184"/>
      <c r="B2" s="184" t="s">
        <v>134</v>
      </c>
      <c r="C2" s="188"/>
      <c r="D2" s="186"/>
      <c r="E2" s="260"/>
      <c r="F2" s="186"/>
    </row>
    <row r="3" spans="1:12" x14ac:dyDescent="0.3">
      <c r="A3" s="189" t="s">
        <v>27</v>
      </c>
      <c r="B3" s="190" t="s">
        <v>18</v>
      </c>
      <c r="C3" s="189"/>
      <c r="D3" s="191"/>
      <c r="E3" s="261"/>
      <c r="F3" s="192">
        <f>+F16</f>
        <v>0</v>
      </c>
    </row>
    <row r="4" spans="1:12" x14ac:dyDescent="0.3">
      <c r="A4" s="189" t="s">
        <v>28</v>
      </c>
      <c r="B4" s="190" t="s">
        <v>39</v>
      </c>
      <c r="C4" s="189"/>
      <c r="D4" s="191"/>
      <c r="E4" s="14"/>
      <c r="F4" s="192">
        <f>+F34</f>
        <v>0</v>
      </c>
    </row>
    <row r="5" spans="1:12" x14ac:dyDescent="0.3">
      <c r="A5" s="189" t="s">
        <v>29</v>
      </c>
      <c r="B5" s="190" t="s">
        <v>4</v>
      </c>
      <c r="C5" s="189"/>
      <c r="D5" s="191"/>
      <c r="E5" s="14"/>
      <c r="F5" s="192">
        <f>+F47</f>
        <v>0</v>
      </c>
    </row>
    <row r="6" spans="1:12" x14ac:dyDescent="0.3">
      <c r="A6" s="189" t="s">
        <v>37</v>
      </c>
      <c r="B6" s="190" t="s">
        <v>36</v>
      </c>
      <c r="C6" s="189"/>
      <c r="D6" s="191"/>
      <c r="E6" s="14"/>
      <c r="F6" s="192">
        <f>+F63</f>
        <v>0</v>
      </c>
    </row>
    <row r="7" spans="1:12" x14ac:dyDescent="0.3">
      <c r="A7" s="189"/>
      <c r="B7" s="194" t="s">
        <v>102</v>
      </c>
      <c r="C7" s="189"/>
      <c r="D7" s="191"/>
      <c r="E7" s="14"/>
      <c r="F7" s="192">
        <f>SUM(F3:F6)</f>
        <v>0</v>
      </c>
    </row>
    <row r="8" spans="1:12" x14ac:dyDescent="0.3">
      <c r="A8" s="195"/>
      <c r="B8" s="196"/>
      <c r="C8" s="197"/>
      <c r="D8" s="198"/>
      <c r="E8" s="14"/>
      <c r="F8" s="193"/>
    </row>
    <row r="9" spans="1:12" ht="15.5" x14ac:dyDescent="0.3">
      <c r="A9" s="199" t="s">
        <v>19</v>
      </c>
      <c r="B9" s="200"/>
      <c r="C9" s="200"/>
      <c r="D9" s="201"/>
      <c r="E9" s="14"/>
      <c r="F9" s="193"/>
    </row>
    <row r="10" spans="1:12" ht="37.5" x14ac:dyDescent="0.3">
      <c r="A10" s="6">
        <v>1</v>
      </c>
      <c r="B10" s="1" t="s">
        <v>90</v>
      </c>
      <c r="C10" s="9" t="s">
        <v>59</v>
      </c>
      <c r="D10" s="12">
        <v>2</v>
      </c>
      <c r="E10" s="14">
        <v>0</v>
      </c>
      <c r="F10" s="193">
        <f>E10*D10</f>
        <v>0</v>
      </c>
    </row>
    <row r="11" spans="1:12" ht="62.5" x14ac:dyDescent="0.3">
      <c r="A11" s="6">
        <v>2</v>
      </c>
      <c r="B11" s="1" t="s">
        <v>164</v>
      </c>
      <c r="C11" s="9" t="s">
        <v>7</v>
      </c>
      <c r="D11" s="12">
        <v>15</v>
      </c>
      <c r="E11" s="14">
        <v>0</v>
      </c>
      <c r="F11" s="193">
        <f>E11*D11</f>
        <v>0</v>
      </c>
    </row>
    <row r="12" spans="1:12" ht="75" x14ac:dyDescent="0.3">
      <c r="A12" s="6">
        <v>3</v>
      </c>
      <c r="B12" s="1" t="s">
        <v>116</v>
      </c>
      <c r="C12" s="9" t="s">
        <v>40</v>
      </c>
      <c r="D12" s="12">
        <v>60</v>
      </c>
      <c r="E12" s="14">
        <v>0</v>
      </c>
      <c r="F12" s="193">
        <f t="shared" ref="F12:F14" si="0">E12*D12</f>
        <v>0</v>
      </c>
    </row>
    <row r="13" spans="1:12" ht="25" x14ac:dyDescent="0.3">
      <c r="A13" s="6">
        <v>4</v>
      </c>
      <c r="B13" s="1" t="s">
        <v>43</v>
      </c>
      <c r="C13" s="9" t="s">
        <v>2</v>
      </c>
      <c r="D13" s="12">
        <v>10</v>
      </c>
      <c r="E13" s="14">
        <v>0</v>
      </c>
      <c r="F13" s="193">
        <f t="shared" si="0"/>
        <v>0</v>
      </c>
    </row>
    <row r="14" spans="1:12" ht="37.5" x14ac:dyDescent="0.3">
      <c r="A14" s="6">
        <v>5</v>
      </c>
      <c r="B14" s="1" t="s">
        <v>44</v>
      </c>
      <c r="C14" s="9" t="s">
        <v>11</v>
      </c>
      <c r="D14" s="12">
        <v>30</v>
      </c>
      <c r="E14" s="14">
        <v>0</v>
      </c>
      <c r="F14" s="193">
        <f t="shared" si="0"/>
        <v>0</v>
      </c>
    </row>
    <row r="15" spans="1:12" ht="14.5" x14ac:dyDescent="0.35">
      <c r="A15" s="6">
        <v>6</v>
      </c>
      <c r="B15" s="1" t="s">
        <v>45</v>
      </c>
      <c r="C15" s="9">
        <v>10</v>
      </c>
      <c r="D15" s="12"/>
      <c r="E15" s="14"/>
      <c r="F15" s="193">
        <f>SUM(F10:F14)*(C15/100)</f>
        <v>0</v>
      </c>
      <c r="K15" s="202"/>
      <c r="L15" s="202"/>
    </row>
    <row r="16" spans="1:12" x14ac:dyDescent="0.3">
      <c r="A16" s="203"/>
      <c r="B16" s="204" t="s">
        <v>30</v>
      </c>
      <c r="C16" s="205"/>
      <c r="D16" s="206"/>
      <c r="E16" s="14"/>
      <c r="F16" s="206">
        <f>SUM(F10:F15)</f>
        <v>0</v>
      </c>
      <c r="K16" s="207"/>
      <c r="L16" s="208"/>
    </row>
    <row r="17" spans="1:12" s="212" customFormat="1" x14ac:dyDescent="0.3">
      <c r="A17" s="196"/>
      <c r="B17" s="209"/>
      <c r="C17" s="210"/>
      <c r="D17" s="211"/>
      <c r="E17" s="14"/>
      <c r="F17" s="193"/>
      <c r="K17" s="207"/>
      <c r="L17" s="208"/>
    </row>
    <row r="18" spans="1:12" s="216" customFormat="1" ht="15.5" x14ac:dyDescent="0.35">
      <c r="A18" s="199" t="s">
        <v>38</v>
      </c>
      <c r="B18" s="213"/>
      <c r="C18" s="214"/>
      <c r="D18" s="215"/>
      <c r="E18" s="14"/>
      <c r="F18" s="193"/>
      <c r="K18" s="207"/>
      <c r="L18" s="208"/>
    </row>
    <row r="19" spans="1:12" s="216" customFormat="1" x14ac:dyDescent="0.3">
      <c r="A19" s="2"/>
      <c r="B19" s="3" t="s">
        <v>3</v>
      </c>
      <c r="C19" s="10"/>
      <c r="D19" s="13"/>
      <c r="E19" s="14"/>
      <c r="F19" s="193"/>
    </row>
    <row r="20" spans="1:12" ht="251.5" x14ac:dyDescent="0.3">
      <c r="A20" s="217">
        <f>IF(ISBLANK(D20),"",COUNTA($D20:D$20))</f>
        <v>1</v>
      </c>
      <c r="B20" s="1" t="s">
        <v>257</v>
      </c>
      <c r="C20" s="9" t="s">
        <v>6</v>
      </c>
      <c r="D20" s="12">
        <v>122</v>
      </c>
      <c r="E20" s="14">
        <v>0</v>
      </c>
      <c r="F20" s="193">
        <f>E20*D20</f>
        <v>0</v>
      </c>
    </row>
    <row r="21" spans="1:12" ht="201.5" x14ac:dyDescent="0.3">
      <c r="A21" s="217">
        <f>IF(ISBLANK(D21),"",COUNTA($D$20:D21))</f>
        <v>2</v>
      </c>
      <c r="B21" s="1" t="s">
        <v>165</v>
      </c>
      <c r="C21" s="9" t="s">
        <v>6</v>
      </c>
      <c r="D21" s="12">
        <v>32</v>
      </c>
      <c r="E21" s="14">
        <v>0</v>
      </c>
      <c r="F21" s="193">
        <f>E21*D21</f>
        <v>0</v>
      </c>
    </row>
    <row r="22" spans="1:12" ht="25" x14ac:dyDescent="0.3">
      <c r="A22" s="217">
        <f>IF(ISBLANK(D22),"",COUNTA($D$20:D22))</f>
        <v>3</v>
      </c>
      <c r="B22" s="1" t="s">
        <v>70</v>
      </c>
      <c r="C22" s="9" t="s">
        <v>5</v>
      </c>
      <c r="D22" s="12">
        <v>141</v>
      </c>
      <c r="E22" s="14">
        <v>0</v>
      </c>
      <c r="F22" s="193">
        <f t="shared" ref="F22:F26" si="1">E22*D22</f>
        <v>0</v>
      </c>
    </row>
    <row r="23" spans="1:12" ht="37.5" x14ac:dyDescent="0.3">
      <c r="A23" s="217">
        <f>IF(ISBLANK(D23),"",COUNTA($D$20:D23))</f>
        <v>4</v>
      </c>
      <c r="B23" s="1" t="s">
        <v>68</v>
      </c>
      <c r="C23" s="9" t="s">
        <v>17</v>
      </c>
      <c r="D23" s="12">
        <v>8</v>
      </c>
      <c r="E23" s="14">
        <v>0</v>
      </c>
      <c r="F23" s="193">
        <f t="shared" si="1"/>
        <v>0</v>
      </c>
    </row>
    <row r="24" spans="1:12" ht="25" x14ac:dyDescent="0.3">
      <c r="A24" s="217">
        <f>IF(ISBLANK(D24),"",COUNTA($D$20:D24))</f>
        <v>5</v>
      </c>
      <c r="B24" s="1" t="s">
        <v>69</v>
      </c>
      <c r="C24" s="9" t="s">
        <v>17</v>
      </c>
      <c r="D24" s="12">
        <v>2</v>
      </c>
      <c r="E24" s="14">
        <v>0</v>
      </c>
      <c r="F24" s="193">
        <f t="shared" si="1"/>
        <v>0</v>
      </c>
    </row>
    <row r="25" spans="1:12" ht="50" x14ac:dyDescent="0.3">
      <c r="A25" s="217">
        <f>IF(ISBLANK(D25),"",COUNTA($D$20:D25))</f>
        <v>6</v>
      </c>
      <c r="B25" s="1" t="s">
        <v>91</v>
      </c>
      <c r="C25" s="9" t="s">
        <v>11</v>
      </c>
      <c r="D25" s="12">
        <v>60</v>
      </c>
      <c r="E25" s="14">
        <v>0</v>
      </c>
      <c r="F25" s="193">
        <f t="shared" si="1"/>
        <v>0</v>
      </c>
    </row>
    <row r="26" spans="1:12" ht="37.5" x14ac:dyDescent="0.3">
      <c r="A26" s="217">
        <f>IF(ISBLANK(D29),"",COUNTA($D$20:D29))</f>
        <v>8</v>
      </c>
      <c r="B26" s="1" t="s">
        <v>203</v>
      </c>
      <c r="C26" s="9" t="s">
        <v>6</v>
      </c>
      <c r="D26" s="193">
        <v>15</v>
      </c>
      <c r="E26" s="14">
        <v>0</v>
      </c>
      <c r="F26" s="193">
        <f t="shared" si="1"/>
        <v>0</v>
      </c>
    </row>
    <row r="27" spans="1:12" ht="15.5" x14ac:dyDescent="0.3">
      <c r="A27" s="217"/>
      <c r="B27" s="1"/>
      <c r="C27" s="9"/>
      <c r="D27" s="12"/>
      <c r="E27" s="14"/>
      <c r="F27" s="193"/>
    </row>
    <row r="28" spans="1:12" ht="15.5" x14ac:dyDescent="0.3">
      <c r="A28" s="217" t="str">
        <f>IF(ISBLANK(D28),"",COUNTA($D$20:D28))</f>
        <v/>
      </c>
      <c r="B28" s="3" t="s">
        <v>46</v>
      </c>
      <c r="C28" s="10"/>
      <c r="D28" s="13"/>
      <c r="E28" s="14"/>
      <c r="F28" s="193"/>
    </row>
    <row r="29" spans="1:12" ht="25" x14ac:dyDescent="0.3">
      <c r="A29" s="217">
        <f>IF(ISBLANK(D31),"",COUNTA($D$20:D31))</f>
        <v>9</v>
      </c>
      <c r="B29" s="1" t="s">
        <v>47</v>
      </c>
      <c r="C29" s="9" t="s">
        <v>7</v>
      </c>
      <c r="D29" s="12">
        <v>10</v>
      </c>
      <c r="E29" s="14">
        <v>0</v>
      </c>
      <c r="F29" s="193">
        <f>E29*D29</f>
        <v>0</v>
      </c>
    </row>
    <row r="30" spans="1:12" ht="15.5" x14ac:dyDescent="0.3">
      <c r="A30" s="217" t="str">
        <f>IF(ISBLANK(D30),"",COUNTA($D$20:D30))</f>
        <v/>
      </c>
      <c r="B30" s="3" t="s">
        <v>48</v>
      </c>
      <c r="C30" s="9"/>
      <c r="D30" s="12"/>
      <c r="E30" s="14"/>
      <c r="F30" s="193"/>
    </row>
    <row r="31" spans="1:12" s="218" customFormat="1" ht="15.5" x14ac:dyDescent="0.25">
      <c r="A31" s="217">
        <f>IF(ISBLANK(D32),"",COUNTA($D$20:D32))</f>
        <v>10</v>
      </c>
      <c r="B31" s="4" t="s">
        <v>49</v>
      </c>
      <c r="C31" s="9" t="s">
        <v>117</v>
      </c>
      <c r="D31" s="12">
        <v>80</v>
      </c>
      <c r="E31" s="14">
        <v>0</v>
      </c>
      <c r="F31" s="193">
        <f>E31*D31</f>
        <v>0</v>
      </c>
    </row>
    <row r="32" spans="1:12" s="218" customFormat="1" ht="15.5" x14ac:dyDescent="0.25">
      <c r="A32" s="217">
        <f>IF(ISBLANK(D33),"",COUNTA($D$20:D33))</f>
        <v>11</v>
      </c>
      <c r="B32" s="4" t="s">
        <v>50</v>
      </c>
      <c r="C32" s="9" t="s">
        <v>7</v>
      </c>
      <c r="D32" s="12">
        <v>10</v>
      </c>
      <c r="E32" s="14">
        <v>0</v>
      </c>
      <c r="F32" s="193">
        <f>E32*D32</f>
        <v>0</v>
      </c>
    </row>
    <row r="33" spans="1:6" ht="15.5" x14ac:dyDescent="0.3">
      <c r="A33" s="217">
        <v>11</v>
      </c>
      <c r="B33" s="1" t="s">
        <v>51</v>
      </c>
      <c r="C33" s="9">
        <v>10</v>
      </c>
      <c r="D33" s="12">
        <v>1</v>
      </c>
      <c r="E33" s="14"/>
      <c r="F33" s="193">
        <f>SUM(F20:F32)*(C33/100)</f>
        <v>0</v>
      </c>
    </row>
    <row r="34" spans="1:6" x14ac:dyDescent="0.3">
      <c r="A34" s="203"/>
      <c r="B34" s="204" t="s">
        <v>31</v>
      </c>
      <c r="C34" s="205"/>
      <c r="D34" s="206"/>
      <c r="E34" s="14"/>
      <c r="F34" s="206">
        <f>SUM(F20:F33)</f>
        <v>0</v>
      </c>
    </row>
    <row r="35" spans="1:6" x14ac:dyDescent="0.3">
      <c r="A35" s="219"/>
      <c r="B35" s="203"/>
      <c r="C35" s="205"/>
      <c r="D35" s="192"/>
      <c r="E35" s="14"/>
      <c r="F35" s="193"/>
    </row>
    <row r="36" spans="1:6" ht="15.5" x14ac:dyDescent="0.35">
      <c r="A36" s="220" t="s">
        <v>33</v>
      </c>
      <c r="B36" s="221"/>
      <c r="C36" s="214"/>
      <c r="D36" s="215"/>
      <c r="E36" s="14"/>
      <c r="F36" s="193"/>
    </row>
    <row r="37" spans="1:6" ht="50" x14ac:dyDescent="0.3">
      <c r="A37" s="6">
        <v>1</v>
      </c>
      <c r="B37" s="1" t="s">
        <v>130</v>
      </c>
      <c r="C37" s="9" t="s">
        <v>7</v>
      </c>
      <c r="D37" s="193">
        <v>9</v>
      </c>
      <c r="E37" s="14">
        <v>0</v>
      </c>
      <c r="F37" s="193">
        <f t="shared" ref="F37:F44" si="2">E37*D37</f>
        <v>0</v>
      </c>
    </row>
    <row r="38" spans="1:6" ht="37.5" x14ac:dyDescent="0.3">
      <c r="A38" s="6">
        <v>2</v>
      </c>
      <c r="B38" s="1" t="s">
        <v>119</v>
      </c>
      <c r="C38" s="9" t="s">
        <v>6</v>
      </c>
      <c r="D38" s="193">
        <v>155</v>
      </c>
      <c r="E38" s="14">
        <v>0</v>
      </c>
      <c r="F38" s="193">
        <f t="shared" si="2"/>
        <v>0</v>
      </c>
    </row>
    <row r="39" spans="1:6" ht="25" x14ac:dyDescent="0.3">
      <c r="A39" s="6">
        <v>3</v>
      </c>
      <c r="B39" s="1" t="s">
        <v>129</v>
      </c>
      <c r="C39" s="9" t="s">
        <v>6</v>
      </c>
      <c r="D39" s="193">
        <v>131</v>
      </c>
      <c r="E39" s="14">
        <v>0</v>
      </c>
      <c r="F39" s="193">
        <f t="shared" si="2"/>
        <v>0</v>
      </c>
    </row>
    <row r="40" spans="1:6" x14ac:dyDescent="0.3">
      <c r="A40" s="6">
        <v>4</v>
      </c>
      <c r="B40" s="1" t="s">
        <v>131</v>
      </c>
      <c r="C40" s="9" t="s">
        <v>7</v>
      </c>
      <c r="D40" s="193">
        <v>10</v>
      </c>
      <c r="E40" s="14">
        <v>0</v>
      </c>
      <c r="F40" s="193">
        <f t="shared" si="2"/>
        <v>0</v>
      </c>
    </row>
    <row r="41" spans="1:6" x14ac:dyDescent="0.3">
      <c r="A41" s="6">
        <v>5</v>
      </c>
      <c r="B41" s="1" t="s">
        <v>92</v>
      </c>
      <c r="C41" s="9" t="s">
        <v>7</v>
      </c>
      <c r="D41" s="193">
        <v>10</v>
      </c>
      <c r="E41" s="14">
        <v>0</v>
      </c>
      <c r="F41" s="193">
        <f t="shared" si="2"/>
        <v>0</v>
      </c>
    </row>
    <row r="42" spans="1:6" ht="37.5" x14ac:dyDescent="0.3">
      <c r="A42" s="6">
        <v>6</v>
      </c>
      <c r="B42" s="1" t="s">
        <v>128</v>
      </c>
      <c r="C42" s="9" t="s">
        <v>7</v>
      </c>
      <c r="D42" s="12">
        <v>10</v>
      </c>
      <c r="E42" s="14">
        <v>0</v>
      </c>
      <c r="F42" s="193">
        <f t="shared" si="2"/>
        <v>0</v>
      </c>
    </row>
    <row r="43" spans="1:6" ht="37.5" x14ac:dyDescent="0.3">
      <c r="A43" s="6">
        <v>7</v>
      </c>
      <c r="B43" s="1" t="s">
        <v>52</v>
      </c>
      <c r="C43" s="9" t="s">
        <v>7</v>
      </c>
      <c r="D43" s="12">
        <v>10</v>
      </c>
      <c r="E43" s="14">
        <v>0</v>
      </c>
      <c r="F43" s="193">
        <f t="shared" si="2"/>
        <v>0</v>
      </c>
    </row>
    <row r="44" spans="1:6" ht="37.5" x14ac:dyDescent="0.3">
      <c r="A44" s="6">
        <v>8</v>
      </c>
      <c r="B44" s="1" t="s">
        <v>53</v>
      </c>
      <c r="C44" s="9" t="s">
        <v>7</v>
      </c>
      <c r="D44" s="12">
        <v>10</v>
      </c>
      <c r="E44" s="14">
        <v>0</v>
      </c>
      <c r="F44" s="193">
        <f t="shared" si="2"/>
        <v>0</v>
      </c>
    </row>
    <row r="45" spans="1:6" s="223" customFormat="1" ht="54.65" customHeight="1" x14ac:dyDescent="0.3">
      <c r="A45" s="6">
        <v>9</v>
      </c>
      <c r="B45" s="1" t="s">
        <v>124</v>
      </c>
      <c r="C45" s="11" t="s">
        <v>40</v>
      </c>
      <c r="D45" s="193">
        <v>155</v>
      </c>
      <c r="E45" s="262">
        <v>0</v>
      </c>
      <c r="F45" s="222">
        <f>E45*D45</f>
        <v>0</v>
      </c>
    </row>
    <row r="46" spans="1:6" x14ac:dyDescent="0.3">
      <c r="A46" s="6">
        <v>10</v>
      </c>
      <c r="B46" s="1" t="s">
        <v>63</v>
      </c>
      <c r="C46" s="9">
        <v>10</v>
      </c>
      <c r="D46" s="12">
        <v>1</v>
      </c>
      <c r="E46" s="14"/>
      <c r="F46" s="193">
        <f>SUM(F37:F45)*(C46/100)</f>
        <v>0</v>
      </c>
    </row>
    <row r="47" spans="1:6" x14ac:dyDescent="0.3">
      <c r="A47" s="224"/>
      <c r="B47" s="204" t="s">
        <v>32</v>
      </c>
      <c r="C47" s="205"/>
      <c r="D47" s="206"/>
      <c r="E47" s="14"/>
      <c r="F47" s="206">
        <f>SUM(F37:F46)</f>
        <v>0</v>
      </c>
    </row>
    <row r="48" spans="1:6" x14ac:dyDescent="0.3">
      <c r="A48" s="203"/>
      <c r="B48" s="204"/>
      <c r="C48" s="205"/>
      <c r="D48" s="206"/>
      <c r="E48" s="14"/>
      <c r="F48" s="193"/>
    </row>
    <row r="49" spans="1:7" ht="15.5" x14ac:dyDescent="0.35">
      <c r="A49" s="220" t="s">
        <v>34</v>
      </c>
      <c r="B49" s="225"/>
      <c r="C49" s="226"/>
      <c r="D49" s="227"/>
      <c r="E49" s="14"/>
      <c r="F49" s="193"/>
    </row>
    <row r="50" spans="1:7" x14ac:dyDescent="0.3">
      <c r="A50" s="5"/>
      <c r="B50" s="5" t="s">
        <v>83</v>
      </c>
      <c r="C50" s="11"/>
      <c r="D50" s="12"/>
      <c r="E50" s="14"/>
      <c r="F50" s="193"/>
    </row>
    <row r="51" spans="1:7" x14ac:dyDescent="0.3">
      <c r="A51" s="6">
        <f>IF(ISBLANK(D51),"",COUNTA($D$51:D51))</f>
        <v>1</v>
      </c>
      <c r="B51" s="5" t="s">
        <v>125</v>
      </c>
      <c r="C51" s="9" t="s">
        <v>40</v>
      </c>
      <c r="D51" s="12">
        <v>155</v>
      </c>
      <c r="E51" s="14">
        <v>0</v>
      </c>
      <c r="F51" s="193">
        <f t="shared" ref="F51:F52" si="3">E51*D51</f>
        <v>0</v>
      </c>
    </row>
    <row r="52" spans="1:7" x14ac:dyDescent="0.3">
      <c r="A52" s="6">
        <f>IF(ISBLANK(D52),"",COUNTA($D$51:D52))</f>
        <v>2</v>
      </c>
      <c r="B52" s="5" t="s">
        <v>126</v>
      </c>
      <c r="C52" s="9" t="s">
        <v>40</v>
      </c>
      <c r="D52" s="12">
        <v>131</v>
      </c>
      <c r="E52" s="14">
        <v>0</v>
      </c>
      <c r="F52" s="193">
        <f t="shared" si="3"/>
        <v>0</v>
      </c>
    </row>
    <row r="53" spans="1:7" x14ac:dyDescent="0.3">
      <c r="A53" s="6" t="str">
        <f>IF(ISBLANK(D53),"",COUNTA($D$51:D53))</f>
        <v/>
      </c>
      <c r="B53" s="228"/>
      <c r="C53" s="229"/>
      <c r="D53" s="230"/>
      <c r="E53" s="14"/>
      <c r="F53" s="193"/>
    </row>
    <row r="54" spans="1:7" ht="50" x14ac:dyDescent="0.3">
      <c r="A54" s="6" t="str">
        <f>IF(ISBLANK(D54),"",COUNTA($D$51:D54))</f>
        <v/>
      </c>
      <c r="B54" s="1" t="s">
        <v>84</v>
      </c>
      <c r="C54" s="229"/>
      <c r="D54" s="230"/>
      <c r="E54" s="14"/>
      <c r="F54" s="193"/>
    </row>
    <row r="55" spans="1:7" x14ac:dyDescent="0.3">
      <c r="A55" s="6">
        <f>IF(ISBLANK(D55),"",COUNTA($D$51:D55))</f>
        <v>3</v>
      </c>
      <c r="B55" s="1" t="s">
        <v>127</v>
      </c>
      <c r="C55" s="9" t="s">
        <v>7</v>
      </c>
      <c r="D55" s="12">
        <v>10</v>
      </c>
      <c r="E55" s="14">
        <v>0</v>
      </c>
      <c r="F55" s="193">
        <f>E55*D55</f>
        <v>0</v>
      </c>
    </row>
    <row r="56" spans="1:7" x14ac:dyDescent="0.3">
      <c r="A56" s="6" t="str">
        <f>IF(ISBLANK(D56),"",COUNTA($D$51:D56))</f>
        <v/>
      </c>
      <c r="B56" s="1"/>
      <c r="C56" s="9"/>
      <c r="D56" s="12"/>
      <c r="E56" s="14"/>
      <c r="F56" s="193"/>
    </row>
    <row r="57" spans="1:7" x14ac:dyDescent="0.3">
      <c r="A57" s="6">
        <f>IF(ISBLANK(D57),"",COUNTA($D$51:D57))</f>
        <v>4</v>
      </c>
      <c r="B57" s="1" t="s">
        <v>93</v>
      </c>
      <c r="C57" s="9" t="s">
        <v>7</v>
      </c>
      <c r="D57" s="12">
        <v>10</v>
      </c>
      <c r="E57" s="14">
        <v>0</v>
      </c>
      <c r="F57" s="193">
        <f>E57*D57</f>
        <v>0</v>
      </c>
    </row>
    <row r="58" spans="1:7" x14ac:dyDescent="0.3">
      <c r="A58" s="6">
        <f>IF(ISBLANK(D58),"",COUNTA($D$51:D58))</f>
        <v>5</v>
      </c>
      <c r="B58" s="1" t="s">
        <v>94</v>
      </c>
      <c r="C58" s="9" t="s">
        <v>7</v>
      </c>
      <c r="D58" s="12">
        <v>10</v>
      </c>
      <c r="E58" s="14">
        <v>0</v>
      </c>
      <c r="F58" s="193">
        <f>E58*D58</f>
        <v>0</v>
      </c>
    </row>
    <row r="59" spans="1:7" x14ac:dyDescent="0.3">
      <c r="A59" s="6" t="str">
        <f>IF(ISBLANK(D59),"",COUNTA($D$51:D59))</f>
        <v/>
      </c>
      <c r="B59" s="1"/>
      <c r="C59" s="229"/>
      <c r="D59" s="231"/>
      <c r="E59" s="14"/>
      <c r="F59" s="193"/>
    </row>
    <row r="60" spans="1:7" ht="125" x14ac:dyDescent="0.3">
      <c r="A60" s="6">
        <f>IF(ISBLANK(D60),"",COUNTA($D$51:D60))</f>
        <v>6</v>
      </c>
      <c r="B60" s="1" t="s">
        <v>88</v>
      </c>
      <c r="C60" s="9" t="s">
        <v>59</v>
      </c>
      <c r="D60" s="12">
        <v>10</v>
      </c>
      <c r="E60" s="14">
        <v>0</v>
      </c>
      <c r="F60" s="193">
        <f>E60*D60</f>
        <v>0</v>
      </c>
    </row>
    <row r="61" spans="1:7" x14ac:dyDescent="0.3">
      <c r="A61" s="6" t="str">
        <f>IF(ISBLANK(D61),"",COUNTA($D$51:D61))</f>
        <v/>
      </c>
      <c r="B61" s="1"/>
      <c r="C61" s="229"/>
      <c r="D61" s="231"/>
      <c r="E61" s="14"/>
      <c r="F61" s="193"/>
    </row>
    <row r="62" spans="1:7" x14ac:dyDescent="0.3">
      <c r="A62" s="6">
        <f>IF(ISBLANK(D62),"",COUNTA($D$51:D62))</f>
        <v>7</v>
      </c>
      <c r="B62" s="1" t="s">
        <v>54</v>
      </c>
      <c r="C62" s="9">
        <v>10</v>
      </c>
      <c r="D62" s="12">
        <v>1</v>
      </c>
      <c r="E62" s="14"/>
      <c r="F62" s="193">
        <f>SUM(F51:F61)*(C62/100)</f>
        <v>0</v>
      </c>
    </row>
    <row r="63" spans="1:7" s="234" customFormat="1" x14ac:dyDescent="0.3">
      <c r="A63" s="232"/>
      <c r="B63" s="204" t="s">
        <v>35</v>
      </c>
      <c r="C63" s="233"/>
      <c r="D63" s="193"/>
      <c r="E63" s="14"/>
      <c r="F63" s="206">
        <f>SUM(F51:F62)</f>
        <v>0</v>
      </c>
      <c r="G63" s="187"/>
    </row>
    <row r="64" spans="1:7" s="234" customFormat="1" x14ac:dyDescent="0.3">
      <c r="A64" s="235"/>
      <c r="B64" s="236"/>
      <c r="C64" s="237"/>
      <c r="D64" s="238"/>
      <c r="E64" s="15"/>
      <c r="F64" s="238"/>
      <c r="G64" s="187"/>
    </row>
    <row r="65" spans="1:7" s="234" customFormat="1" x14ac:dyDescent="0.3">
      <c r="A65" s="235"/>
      <c r="B65" s="236"/>
      <c r="C65" s="237"/>
      <c r="D65" s="238"/>
      <c r="E65" s="15"/>
      <c r="F65" s="238"/>
      <c r="G65" s="187"/>
    </row>
    <row r="66" spans="1:7" s="234" customFormat="1" x14ac:dyDescent="0.3">
      <c r="A66" s="235"/>
      <c r="B66" s="236"/>
      <c r="C66" s="237"/>
      <c r="D66" s="238"/>
      <c r="E66" s="15"/>
      <c r="F66" s="238"/>
      <c r="G66" s="187"/>
    </row>
    <row r="67" spans="1:7" s="234" customFormat="1" ht="20" x14ac:dyDescent="0.4">
      <c r="A67" s="239"/>
      <c r="B67" s="240"/>
      <c r="C67" s="241"/>
      <c r="D67" s="242"/>
      <c r="E67" s="16"/>
      <c r="F67" s="242"/>
      <c r="G67" s="187"/>
    </row>
    <row r="68" spans="1:7" s="234" customFormat="1" x14ac:dyDescent="0.3">
      <c r="A68" s="243"/>
      <c r="B68" s="244"/>
      <c r="C68" s="245"/>
      <c r="D68" s="246"/>
      <c r="E68" s="17"/>
      <c r="F68" s="246"/>
      <c r="G68" s="187"/>
    </row>
    <row r="69" spans="1:7" s="234" customFormat="1" x14ac:dyDescent="0.3">
      <c r="A69" s="247"/>
      <c r="B69" s="248"/>
      <c r="C69" s="249"/>
      <c r="D69" s="250"/>
      <c r="E69" s="18"/>
      <c r="F69" s="250"/>
      <c r="G69" s="187"/>
    </row>
    <row r="70" spans="1:7" s="234" customFormat="1" x14ac:dyDescent="0.3">
      <c r="A70" s="247"/>
      <c r="B70" s="248"/>
      <c r="C70" s="249"/>
      <c r="D70" s="250"/>
      <c r="E70" s="18"/>
      <c r="F70" s="250"/>
      <c r="G70" s="187"/>
    </row>
    <row r="71" spans="1:7" s="234" customFormat="1" x14ac:dyDescent="0.3">
      <c r="A71" s="247"/>
      <c r="B71" s="248"/>
      <c r="C71" s="249"/>
      <c r="D71" s="250"/>
      <c r="E71" s="18"/>
      <c r="F71" s="250"/>
      <c r="G71" s="187"/>
    </row>
    <row r="72" spans="1:7" s="234" customFormat="1" x14ac:dyDescent="0.3">
      <c r="A72" s="247"/>
      <c r="B72" s="248"/>
      <c r="C72" s="249"/>
      <c r="D72" s="250"/>
      <c r="E72" s="18"/>
      <c r="F72" s="250"/>
      <c r="G72" s="187"/>
    </row>
    <row r="73" spans="1:7" s="234" customFormat="1" x14ac:dyDescent="0.3">
      <c r="A73" s="247"/>
      <c r="B73" s="248"/>
      <c r="C73" s="249"/>
      <c r="D73" s="250"/>
      <c r="E73" s="18"/>
      <c r="F73" s="250"/>
      <c r="G73" s="187"/>
    </row>
    <row r="74" spans="1:7" s="234" customFormat="1" x14ac:dyDescent="0.3">
      <c r="A74" s="251"/>
      <c r="B74" s="247"/>
      <c r="C74" s="252"/>
      <c r="D74" s="253"/>
      <c r="E74" s="18"/>
      <c r="F74" s="250"/>
      <c r="G74" s="187"/>
    </row>
    <row r="75" spans="1:7" s="234" customFormat="1" x14ac:dyDescent="0.3">
      <c r="A75" s="251"/>
      <c r="B75" s="247"/>
      <c r="C75" s="252"/>
      <c r="D75" s="253"/>
      <c r="E75" s="18"/>
      <c r="F75" s="250"/>
      <c r="G75" s="187"/>
    </row>
    <row r="76" spans="1:7" s="234" customFormat="1" x14ac:dyDescent="0.3">
      <c r="A76" s="251"/>
      <c r="B76" s="247"/>
      <c r="C76" s="252"/>
      <c r="D76" s="253"/>
      <c r="E76" s="18"/>
      <c r="F76" s="250"/>
      <c r="G76" s="187"/>
    </row>
    <row r="77" spans="1:7" s="234" customFormat="1" x14ac:dyDescent="0.3">
      <c r="A77" s="251"/>
      <c r="B77" s="247"/>
      <c r="C77" s="252"/>
      <c r="D77" s="253"/>
      <c r="E77" s="18"/>
      <c r="F77" s="250"/>
      <c r="G77" s="187"/>
    </row>
    <row r="78" spans="1:7" s="234" customFormat="1" x14ac:dyDescent="0.3">
      <c r="A78" s="251"/>
      <c r="B78" s="247"/>
      <c r="C78" s="252"/>
      <c r="D78" s="253"/>
      <c r="E78" s="18"/>
      <c r="F78" s="250"/>
      <c r="G78" s="187"/>
    </row>
    <row r="79" spans="1:7" s="234" customFormat="1" x14ac:dyDescent="0.3">
      <c r="A79" s="251"/>
      <c r="B79" s="247"/>
      <c r="C79" s="252"/>
      <c r="D79" s="253"/>
      <c r="E79" s="18"/>
      <c r="F79" s="250"/>
      <c r="G79" s="187"/>
    </row>
    <row r="80" spans="1:7" s="234" customFormat="1" x14ac:dyDescent="0.3">
      <c r="A80" s="251"/>
      <c r="B80" s="247"/>
      <c r="C80" s="252"/>
      <c r="D80" s="253"/>
      <c r="E80" s="18"/>
      <c r="F80" s="250"/>
      <c r="G80" s="187"/>
    </row>
  </sheetData>
  <sheetProtection algorithmName="SHA-512" hashValue="fW3MZMTeN9NJiMgTWisKhwGoqGFUgJN1h7gSVVMPljRdDIY83Q+MnybwjxY+ji4e//riOxQQOmQS0QW/bVqetg==" saltValue="EMBtsG2JJHf77a4AvNhUXA==" spinCount="100000" sheet="1" objects="1" scenarios="1"/>
  <conditionalFormatting sqref="E10 E12:E14 E51:E52 E55 E37:E45 E22:E24">
    <cfRule type="expression" dxfId="13" priority="11">
      <formula>E10=""</formula>
    </cfRule>
  </conditionalFormatting>
  <conditionalFormatting sqref="E31:E32 E29">
    <cfRule type="expression" dxfId="12" priority="10">
      <formula>E29=""</formula>
    </cfRule>
  </conditionalFormatting>
  <conditionalFormatting sqref="E21">
    <cfRule type="expression" dxfId="11" priority="8">
      <formula>E21=""</formula>
    </cfRule>
  </conditionalFormatting>
  <conditionalFormatting sqref="E60">
    <cfRule type="expression" dxfId="10" priority="5">
      <formula>E60=""</formula>
    </cfRule>
  </conditionalFormatting>
  <conditionalFormatting sqref="E25">
    <cfRule type="expression" dxfId="9" priority="4">
      <formula>E25=""</formula>
    </cfRule>
  </conditionalFormatting>
  <conditionalFormatting sqref="E20">
    <cfRule type="expression" dxfId="8" priority="2">
      <formula>E20=""</formula>
    </cfRule>
  </conditionalFormatting>
  <conditionalFormatting sqref="E26">
    <cfRule type="expression" dxfId="7" priority="1">
      <formula>E26=""</formula>
    </cfRule>
  </conditionalFormatting>
  <pageMargins left="0.70866141732283472" right="0.70866141732283472" top="0.74803149606299213" bottom="0.74803149606299213" header="0.31496062992125984" footer="0.31496062992125984"/>
  <pageSetup paperSize="9" scale="84" fitToHeight="0" orientation="portrait" r:id="rId1"/>
  <headerFooter>
    <oddFooter>&amp;Cvodovod-priključki&amp;R&amp;P</oddFooter>
  </headerFooter>
  <rowBreaks count="3" manualBreakCount="3">
    <brk id="16" max="16383" man="1"/>
    <brk id="34" max="16383" man="1"/>
    <brk id="47"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pageSetUpPr fitToPage="1"/>
  </sheetPr>
  <dimension ref="A1:L78"/>
  <sheetViews>
    <sheetView showZeros="0" view="pageBreakPreview" topLeftCell="A50" zoomScaleNormal="100" zoomScaleSheetLayoutView="100" workbookViewId="0">
      <selection activeCell="E50" sqref="E50"/>
    </sheetView>
  </sheetViews>
  <sheetFormatPr defaultColWidth="9.1796875" defaultRowHeight="13" x14ac:dyDescent="0.3"/>
  <cols>
    <col min="1" max="1" width="11.7265625" style="254" customWidth="1"/>
    <col min="2" max="2" width="50.7265625" style="255" customWidth="1"/>
    <col min="3" max="3" width="10.7265625" style="256" customWidth="1"/>
    <col min="4" max="4" width="10.7265625" style="282" customWidth="1"/>
    <col min="5" max="5" width="10.7265625" style="21" customWidth="1"/>
    <col min="6" max="6" width="10.7265625" style="283" customWidth="1"/>
    <col min="7" max="7" width="9.1796875" style="187"/>
    <col min="8" max="8" width="27.7265625" style="187" customWidth="1"/>
    <col min="9" max="16384" width="9.1796875" style="187"/>
  </cols>
  <sheetData>
    <row r="1" spans="1:12" ht="26" x14ac:dyDescent="0.3">
      <c r="A1" s="184" t="s">
        <v>21</v>
      </c>
      <c r="B1" s="184" t="s">
        <v>22</v>
      </c>
      <c r="C1" s="185" t="s">
        <v>23</v>
      </c>
      <c r="D1" s="263" t="s">
        <v>24</v>
      </c>
      <c r="E1" s="284" t="s">
        <v>25</v>
      </c>
      <c r="F1" s="263" t="s">
        <v>26</v>
      </c>
    </row>
    <row r="2" spans="1:12" x14ac:dyDescent="0.3">
      <c r="A2" s="184"/>
      <c r="B2" s="184" t="s">
        <v>134</v>
      </c>
      <c r="C2" s="188"/>
      <c r="D2" s="263"/>
      <c r="E2" s="285"/>
      <c r="F2" s="263"/>
    </row>
    <row r="3" spans="1:12" x14ac:dyDescent="0.3">
      <c r="A3" s="189" t="s">
        <v>27</v>
      </c>
      <c r="B3" s="190" t="s">
        <v>18</v>
      </c>
      <c r="C3" s="189"/>
      <c r="D3" s="264"/>
      <c r="E3" s="286"/>
      <c r="F3" s="265">
        <f>+F15</f>
        <v>0</v>
      </c>
    </row>
    <row r="4" spans="1:12" x14ac:dyDescent="0.3">
      <c r="A4" s="189" t="s">
        <v>28</v>
      </c>
      <c r="B4" s="190" t="s">
        <v>39</v>
      </c>
      <c r="C4" s="189"/>
      <c r="D4" s="264"/>
      <c r="E4" s="26"/>
      <c r="F4" s="265">
        <f>+F31</f>
        <v>0</v>
      </c>
    </row>
    <row r="5" spans="1:12" x14ac:dyDescent="0.3">
      <c r="A5" s="189" t="s">
        <v>29</v>
      </c>
      <c r="B5" s="190" t="s">
        <v>4</v>
      </c>
      <c r="C5" s="189"/>
      <c r="D5" s="264"/>
      <c r="E5" s="26"/>
      <c r="F5" s="265">
        <f>+F45</f>
        <v>0</v>
      </c>
    </row>
    <row r="6" spans="1:12" x14ac:dyDescent="0.3">
      <c r="A6" s="189" t="s">
        <v>37</v>
      </c>
      <c r="B6" s="190" t="s">
        <v>36</v>
      </c>
      <c r="C6" s="189"/>
      <c r="D6" s="264"/>
      <c r="E6" s="26"/>
      <c r="F6" s="265">
        <f>+F61</f>
        <v>0</v>
      </c>
    </row>
    <row r="7" spans="1:12" x14ac:dyDescent="0.3">
      <c r="A7" s="189"/>
      <c r="B7" s="194" t="s">
        <v>102</v>
      </c>
      <c r="C7" s="189"/>
      <c r="D7" s="264"/>
      <c r="E7" s="26"/>
      <c r="F7" s="265">
        <f>SUM(F3:F6)</f>
        <v>0</v>
      </c>
    </row>
    <row r="8" spans="1:12" x14ac:dyDescent="0.3">
      <c r="A8" s="195"/>
      <c r="B8" s="196"/>
      <c r="C8" s="197"/>
      <c r="D8" s="267"/>
      <c r="E8" s="26"/>
      <c r="F8" s="266"/>
    </row>
    <row r="9" spans="1:12" ht="15.5" x14ac:dyDescent="0.3">
      <c r="A9" s="199" t="s">
        <v>19</v>
      </c>
      <c r="B9" s="200"/>
      <c r="C9" s="200"/>
      <c r="D9" s="268"/>
      <c r="E9" s="26"/>
      <c r="F9" s="266"/>
    </row>
    <row r="10" spans="1:12" ht="62.5" x14ac:dyDescent="0.3">
      <c r="A10" s="6">
        <v>2</v>
      </c>
      <c r="B10" s="1" t="s">
        <v>164</v>
      </c>
      <c r="C10" s="9" t="s">
        <v>7</v>
      </c>
      <c r="D10" s="27">
        <v>3</v>
      </c>
      <c r="E10" s="26">
        <v>0</v>
      </c>
      <c r="F10" s="266">
        <f>E10*D10</f>
        <v>0</v>
      </c>
    </row>
    <row r="11" spans="1:12" ht="75" x14ac:dyDescent="0.3">
      <c r="A11" s="6">
        <v>3</v>
      </c>
      <c r="B11" s="1" t="s">
        <v>116</v>
      </c>
      <c r="C11" s="9" t="s">
        <v>40</v>
      </c>
      <c r="D11" s="27">
        <v>9</v>
      </c>
      <c r="E11" s="26">
        <v>0</v>
      </c>
      <c r="F11" s="266">
        <f>E11*D11</f>
        <v>0</v>
      </c>
    </row>
    <row r="12" spans="1:12" ht="25" x14ac:dyDescent="0.3">
      <c r="A12" s="6">
        <v>4</v>
      </c>
      <c r="B12" s="1" t="s">
        <v>43</v>
      </c>
      <c r="C12" s="9" t="s">
        <v>2</v>
      </c>
      <c r="D12" s="27">
        <v>3</v>
      </c>
      <c r="E12" s="26">
        <v>0</v>
      </c>
      <c r="F12" s="266">
        <f>E12*D12</f>
        <v>0</v>
      </c>
    </row>
    <row r="13" spans="1:12" ht="37.5" x14ac:dyDescent="0.3">
      <c r="A13" s="6">
        <v>5</v>
      </c>
      <c r="B13" s="1" t="s">
        <v>44</v>
      </c>
      <c r="C13" s="9" t="s">
        <v>11</v>
      </c>
      <c r="D13" s="27">
        <v>25</v>
      </c>
      <c r="E13" s="26">
        <v>0</v>
      </c>
      <c r="F13" s="266">
        <f>E13*D13</f>
        <v>0</v>
      </c>
    </row>
    <row r="14" spans="1:12" ht="14.5" x14ac:dyDescent="0.35">
      <c r="A14" s="6">
        <v>6</v>
      </c>
      <c r="B14" s="1" t="s">
        <v>45</v>
      </c>
      <c r="C14" s="9">
        <v>10</v>
      </c>
      <c r="D14" s="27"/>
      <c r="E14" s="26"/>
      <c r="F14" s="266">
        <f>SUM(F10:F13)*(C14/100)</f>
        <v>0</v>
      </c>
      <c r="K14" s="202"/>
      <c r="L14" s="202"/>
    </row>
    <row r="15" spans="1:12" x14ac:dyDescent="0.3">
      <c r="A15" s="203"/>
      <c r="B15" s="204" t="s">
        <v>30</v>
      </c>
      <c r="C15" s="205"/>
      <c r="D15" s="269"/>
      <c r="E15" s="26"/>
      <c r="F15" s="269">
        <f>SUM(F10:F14)</f>
        <v>0</v>
      </c>
      <c r="K15" s="207"/>
      <c r="L15" s="208"/>
    </row>
    <row r="16" spans="1:12" s="212" customFormat="1" x14ac:dyDescent="0.3">
      <c r="A16" s="196"/>
      <c r="B16" s="209"/>
      <c r="C16" s="210"/>
      <c r="D16" s="270"/>
      <c r="E16" s="26"/>
      <c r="F16" s="266"/>
      <c r="K16" s="207"/>
      <c r="L16" s="208"/>
    </row>
    <row r="17" spans="1:12" s="216" customFormat="1" ht="15.5" x14ac:dyDescent="0.35">
      <c r="A17" s="199" t="s">
        <v>38</v>
      </c>
      <c r="B17" s="213"/>
      <c r="C17" s="214"/>
      <c r="D17" s="271"/>
      <c r="E17" s="26"/>
      <c r="F17" s="266"/>
      <c r="K17" s="207"/>
      <c r="L17" s="208"/>
    </row>
    <row r="18" spans="1:12" s="216" customFormat="1" x14ac:dyDescent="0.3">
      <c r="A18" s="2"/>
      <c r="B18" s="3" t="s">
        <v>3</v>
      </c>
      <c r="C18" s="10"/>
      <c r="D18" s="28"/>
      <c r="E18" s="26"/>
      <c r="F18" s="266"/>
    </row>
    <row r="19" spans="1:12" ht="174" customHeight="1" x14ac:dyDescent="0.3">
      <c r="A19" s="126">
        <f>IF(ISBLANK(D19),"",COUNTA($D19:D$19))</f>
        <v>1</v>
      </c>
      <c r="B19" s="1" t="s">
        <v>241</v>
      </c>
      <c r="C19" s="9" t="s">
        <v>6</v>
      </c>
      <c r="D19" s="27">
        <v>6</v>
      </c>
      <c r="E19" s="26">
        <v>0</v>
      </c>
      <c r="F19" s="266">
        <f t="shared" ref="F19:F25" si="0">E19*D19</f>
        <v>0</v>
      </c>
    </row>
    <row r="20" spans="1:12" ht="138.5" x14ac:dyDescent="0.3">
      <c r="A20" s="126">
        <f>IF(ISBLANK(D20),"",COUNTA($D$19:D20))</f>
        <v>2</v>
      </c>
      <c r="B20" s="1" t="s">
        <v>242</v>
      </c>
      <c r="C20" s="9" t="s">
        <v>6</v>
      </c>
      <c r="D20" s="27">
        <v>18</v>
      </c>
      <c r="E20" s="26">
        <v>0</v>
      </c>
      <c r="F20" s="266">
        <f t="shared" si="0"/>
        <v>0</v>
      </c>
    </row>
    <row r="21" spans="1:12" ht="57" customHeight="1" x14ac:dyDescent="0.3">
      <c r="A21" s="126">
        <f>IF(ISBLANK(D21),"",COUNTA($D$19:D21))</f>
        <v>3</v>
      </c>
      <c r="B21" s="1" t="s">
        <v>243</v>
      </c>
      <c r="C21" s="9" t="s">
        <v>11</v>
      </c>
      <c r="D21" s="20">
        <v>4</v>
      </c>
      <c r="E21" s="287">
        <v>0</v>
      </c>
      <c r="F21" s="272">
        <f t="shared" si="0"/>
        <v>0</v>
      </c>
    </row>
    <row r="22" spans="1:12" ht="25" x14ac:dyDescent="0.3">
      <c r="A22" s="126">
        <f>IF(ISBLANK(D22),"",COUNTA($D$19:D22))</f>
        <v>4</v>
      </c>
      <c r="B22" s="1" t="s">
        <v>70</v>
      </c>
      <c r="C22" s="9" t="s">
        <v>5</v>
      </c>
      <c r="D22" s="27">
        <v>29</v>
      </c>
      <c r="E22" s="26">
        <v>0</v>
      </c>
      <c r="F22" s="266">
        <f t="shared" si="0"/>
        <v>0</v>
      </c>
    </row>
    <row r="23" spans="1:12" ht="37.5" x14ac:dyDescent="0.3">
      <c r="A23" s="126">
        <f>IF(ISBLANK(D23),"",COUNTA($D$19:D23))</f>
        <v>5</v>
      </c>
      <c r="B23" s="1" t="s">
        <v>68</v>
      </c>
      <c r="C23" s="9" t="s">
        <v>17</v>
      </c>
      <c r="D23" s="27">
        <v>1</v>
      </c>
      <c r="E23" s="26">
        <v>0</v>
      </c>
      <c r="F23" s="266">
        <f t="shared" si="0"/>
        <v>0</v>
      </c>
    </row>
    <row r="24" spans="1:12" ht="25" x14ac:dyDescent="0.3">
      <c r="A24" s="126">
        <f>IF(ISBLANK(D24),"",COUNTA($D$19:D24))</f>
        <v>6</v>
      </c>
      <c r="B24" s="1" t="s">
        <v>69</v>
      </c>
      <c r="C24" s="9" t="s">
        <v>17</v>
      </c>
      <c r="D24" s="27">
        <v>1</v>
      </c>
      <c r="E24" s="26">
        <v>0</v>
      </c>
      <c r="F24" s="266">
        <f t="shared" si="0"/>
        <v>0</v>
      </c>
    </row>
    <row r="25" spans="1:12" ht="50" x14ac:dyDescent="0.3">
      <c r="A25" s="126">
        <f>IF(ISBLANK(D25),"",COUNTA($D$19:D25))</f>
        <v>7</v>
      </c>
      <c r="B25" s="1" t="s">
        <v>244</v>
      </c>
      <c r="C25" s="9" t="s">
        <v>11</v>
      </c>
      <c r="D25" s="27">
        <v>4</v>
      </c>
      <c r="E25" s="26">
        <v>0</v>
      </c>
      <c r="F25" s="266">
        <f t="shared" si="0"/>
        <v>0</v>
      </c>
    </row>
    <row r="26" spans="1:12" x14ac:dyDescent="0.3">
      <c r="A26" s="126"/>
      <c r="B26" s="1"/>
      <c r="C26" s="9"/>
      <c r="D26" s="27"/>
      <c r="E26" s="288"/>
      <c r="F26" s="266"/>
    </row>
    <row r="27" spans="1:12" x14ac:dyDescent="0.3">
      <c r="A27" s="126" t="str">
        <f>IF(ISBLANK(D27),"",COUNTA($D$19:D27))</f>
        <v/>
      </c>
      <c r="B27" s="3" t="s">
        <v>48</v>
      </c>
      <c r="C27" s="9"/>
      <c r="D27" s="27"/>
      <c r="E27" s="26"/>
      <c r="F27" s="266"/>
    </row>
    <row r="28" spans="1:12" s="218" customFormat="1" ht="14.5" x14ac:dyDescent="0.25">
      <c r="A28" s="126">
        <f>IF(ISBLANK(D28),"",COUNTA($D$19:D28))</f>
        <v>8</v>
      </c>
      <c r="B28" s="4" t="s">
        <v>49</v>
      </c>
      <c r="C28" s="9" t="s">
        <v>117</v>
      </c>
      <c r="D28" s="27">
        <v>40</v>
      </c>
      <c r="E28" s="26">
        <v>0</v>
      </c>
      <c r="F28" s="266">
        <f>E28*D28</f>
        <v>0</v>
      </c>
    </row>
    <row r="29" spans="1:12" s="218" customFormat="1" x14ac:dyDescent="0.25">
      <c r="A29" s="126">
        <f>IF(ISBLANK(D29),"",COUNTA($D$19:D29))</f>
        <v>9</v>
      </c>
      <c r="B29" s="4" t="s">
        <v>50</v>
      </c>
      <c r="C29" s="9" t="s">
        <v>7</v>
      </c>
      <c r="D29" s="27">
        <v>1</v>
      </c>
      <c r="E29" s="26">
        <v>0</v>
      </c>
      <c r="F29" s="266">
        <f>E29*D29</f>
        <v>0</v>
      </c>
    </row>
    <row r="30" spans="1:12" x14ac:dyDescent="0.3">
      <c r="A30" s="126">
        <f>IF(ISBLANK(D30),"",COUNTA($D$19:D30))</f>
        <v>10</v>
      </c>
      <c r="B30" s="1" t="s">
        <v>51</v>
      </c>
      <c r="C30" s="9">
        <v>10</v>
      </c>
      <c r="D30" s="27">
        <v>1</v>
      </c>
      <c r="E30" s="26"/>
      <c r="F30" s="266">
        <f>SUM(F19:F29)*(C30/100)</f>
        <v>0</v>
      </c>
    </row>
    <row r="31" spans="1:12" x14ac:dyDescent="0.3">
      <c r="A31" s="203"/>
      <c r="B31" s="204" t="s">
        <v>31</v>
      </c>
      <c r="C31" s="205"/>
      <c r="D31" s="269"/>
      <c r="E31" s="26"/>
      <c r="F31" s="269">
        <f>SUM(F20:F30)</f>
        <v>0</v>
      </c>
    </row>
    <row r="32" spans="1:12" x14ac:dyDescent="0.3">
      <c r="A32" s="219"/>
      <c r="B32" s="203"/>
      <c r="C32" s="205"/>
      <c r="D32" s="265"/>
      <c r="E32" s="26"/>
      <c r="F32" s="266"/>
    </row>
    <row r="33" spans="1:6" ht="15.5" x14ac:dyDescent="0.35">
      <c r="A33" s="220" t="s">
        <v>33</v>
      </c>
      <c r="B33" s="221"/>
      <c r="C33" s="214"/>
      <c r="D33" s="271"/>
      <c r="E33" s="26"/>
      <c r="F33" s="266"/>
    </row>
    <row r="34" spans="1:6" ht="50" x14ac:dyDescent="0.3">
      <c r="A34" s="6">
        <v>1</v>
      </c>
      <c r="B34" s="1" t="s">
        <v>130</v>
      </c>
      <c r="C34" s="9" t="s">
        <v>7</v>
      </c>
      <c r="D34" s="266">
        <v>1</v>
      </c>
      <c r="E34" s="26">
        <v>0</v>
      </c>
      <c r="F34" s="266">
        <f t="shared" ref="F34:F43" si="1">E34*D34</f>
        <v>0</v>
      </c>
    </row>
    <row r="35" spans="1:6" ht="37.5" x14ac:dyDescent="0.3">
      <c r="A35" s="6">
        <v>2</v>
      </c>
      <c r="B35" s="1" t="s">
        <v>119</v>
      </c>
      <c r="C35" s="9" t="s">
        <v>6</v>
      </c>
      <c r="D35" s="266">
        <v>28</v>
      </c>
      <c r="E35" s="26">
        <v>0</v>
      </c>
      <c r="F35" s="266">
        <f t="shared" si="1"/>
        <v>0</v>
      </c>
    </row>
    <row r="36" spans="1:6" ht="25" x14ac:dyDescent="0.3">
      <c r="A36" s="6">
        <v>3</v>
      </c>
      <c r="B36" s="1" t="s">
        <v>129</v>
      </c>
      <c r="C36" s="9" t="s">
        <v>6</v>
      </c>
      <c r="D36" s="266">
        <v>28</v>
      </c>
      <c r="E36" s="26">
        <v>0</v>
      </c>
      <c r="F36" s="266">
        <f t="shared" si="1"/>
        <v>0</v>
      </c>
    </row>
    <row r="37" spans="1:6" x14ac:dyDescent="0.3">
      <c r="A37" s="6">
        <v>4</v>
      </c>
      <c r="B37" s="1" t="s">
        <v>131</v>
      </c>
      <c r="C37" s="9" t="s">
        <v>7</v>
      </c>
      <c r="D37" s="266">
        <v>1</v>
      </c>
      <c r="E37" s="26">
        <v>0</v>
      </c>
      <c r="F37" s="266">
        <f t="shared" si="1"/>
        <v>0</v>
      </c>
    </row>
    <row r="38" spans="1:6" x14ac:dyDescent="0.3">
      <c r="A38" s="6">
        <v>5</v>
      </c>
      <c r="B38" s="1" t="s">
        <v>92</v>
      </c>
      <c r="C38" s="9" t="s">
        <v>7</v>
      </c>
      <c r="D38" s="266">
        <v>1</v>
      </c>
      <c r="E38" s="26">
        <v>0</v>
      </c>
      <c r="F38" s="266">
        <f t="shared" si="1"/>
        <v>0</v>
      </c>
    </row>
    <row r="39" spans="1:6" ht="37.5" x14ac:dyDescent="0.3">
      <c r="A39" s="6">
        <v>6</v>
      </c>
      <c r="B39" s="1" t="s">
        <v>128</v>
      </c>
      <c r="C39" s="9" t="s">
        <v>7</v>
      </c>
      <c r="D39" s="27">
        <v>1</v>
      </c>
      <c r="E39" s="26">
        <v>0</v>
      </c>
      <c r="F39" s="266">
        <f t="shared" si="1"/>
        <v>0</v>
      </c>
    </row>
    <row r="40" spans="1:6" ht="25" x14ac:dyDescent="0.3">
      <c r="A40" s="126">
        <f>IF(ISBLANK(D28),"",COUNTA($D$19:D28))</f>
        <v>8</v>
      </c>
      <c r="B40" s="1" t="s">
        <v>47</v>
      </c>
      <c r="C40" s="9" t="s">
        <v>7</v>
      </c>
      <c r="D40" s="27">
        <v>1</v>
      </c>
      <c r="E40" s="26">
        <v>0</v>
      </c>
      <c r="F40" s="266">
        <f t="shared" si="1"/>
        <v>0</v>
      </c>
    </row>
    <row r="41" spans="1:6" ht="37.5" x14ac:dyDescent="0.3">
      <c r="A41" s="6">
        <v>7</v>
      </c>
      <c r="B41" s="1" t="s">
        <v>52</v>
      </c>
      <c r="C41" s="9" t="s">
        <v>7</v>
      </c>
      <c r="D41" s="27">
        <v>1</v>
      </c>
      <c r="E41" s="26">
        <v>0</v>
      </c>
      <c r="F41" s="266">
        <f t="shared" si="1"/>
        <v>0</v>
      </c>
    </row>
    <row r="42" spans="1:6" ht="37.5" x14ac:dyDescent="0.3">
      <c r="A42" s="6">
        <v>8</v>
      </c>
      <c r="B42" s="1" t="s">
        <v>53</v>
      </c>
      <c r="C42" s="9" t="s">
        <v>7</v>
      </c>
      <c r="D42" s="27">
        <v>1</v>
      </c>
      <c r="E42" s="26">
        <v>0</v>
      </c>
      <c r="F42" s="266">
        <f t="shared" si="1"/>
        <v>0</v>
      </c>
    </row>
    <row r="43" spans="1:6" s="223" customFormat="1" ht="54.65" customHeight="1" x14ac:dyDescent="0.3">
      <c r="A43" s="6">
        <v>9</v>
      </c>
      <c r="B43" s="1" t="s">
        <v>124</v>
      </c>
      <c r="C43" s="11" t="s">
        <v>40</v>
      </c>
      <c r="D43" s="266">
        <v>28</v>
      </c>
      <c r="E43" s="289">
        <v>0</v>
      </c>
      <c r="F43" s="273">
        <f t="shared" si="1"/>
        <v>0</v>
      </c>
    </row>
    <row r="44" spans="1:6" x14ac:dyDescent="0.3">
      <c r="A44" s="6">
        <v>10</v>
      </c>
      <c r="B44" s="1" t="s">
        <v>63</v>
      </c>
      <c r="C44" s="9">
        <v>10</v>
      </c>
      <c r="D44" s="27">
        <v>1</v>
      </c>
      <c r="E44" s="26"/>
      <c r="F44" s="266">
        <f>SUM(F34:F43)*(C44/100)</f>
        <v>0</v>
      </c>
    </row>
    <row r="45" spans="1:6" x14ac:dyDescent="0.3">
      <c r="A45" s="224"/>
      <c r="B45" s="204" t="s">
        <v>32</v>
      </c>
      <c r="C45" s="205"/>
      <c r="D45" s="269"/>
      <c r="E45" s="26"/>
      <c r="F45" s="269">
        <f>SUM(F34:F44)</f>
        <v>0</v>
      </c>
    </row>
    <row r="46" spans="1:6" x14ac:dyDescent="0.3">
      <c r="A46" s="203"/>
      <c r="B46" s="204"/>
      <c r="C46" s="205"/>
      <c r="D46" s="269"/>
      <c r="E46" s="26"/>
      <c r="F46" s="266"/>
    </row>
    <row r="47" spans="1:6" ht="15.5" x14ac:dyDescent="0.35">
      <c r="A47" s="220" t="s">
        <v>34</v>
      </c>
      <c r="B47" s="225"/>
      <c r="C47" s="226"/>
      <c r="D47" s="274"/>
      <c r="E47" s="26"/>
      <c r="F47" s="266"/>
    </row>
    <row r="48" spans="1:6" x14ac:dyDescent="0.3">
      <c r="A48" s="5"/>
      <c r="B48" s="5" t="s">
        <v>83</v>
      </c>
      <c r="C48" s="11"/>
      <c r="D48" s="27"/>
      <c r="E48" s="26"/>
      <c r="F48" s="266"/>
    </row>
    <row r="49" spans="1:7" x14ac:dyDescent="0.3">
      <c r="A49" s="6">
        <f>IF(ISBLANK(D49),"",COUNTA($D$49:D49))</f>
        <v>1</v>
      </c>
      <c r="B49" s="5" t="s">
        <v>125</v>
      </c>
      <c r="C49" s="9" t="s">
        <v>40</v>
      </c>
      <c r="D49" s="27">
        <v>30</v>
      </c>
      <c r="E49" s="26">
        <v>0</v>
      </c>
      <c r="F49" s="266">
        <f>E49*D49</f>
        <v>0</v>
      </c>
    </row>
    <row r="50" spans="1:7" x14ac:dyDescent="0.3">
      <c r="A50" s="6">
        <f>IF(ISBLANK(D50),"",COUNTA($D$49:D50))</f>
        <v>2</v>
      </c>
      <c r="B50" s="5" t="s">
        <v>126</v>
      </c>
      <c r="C50" s="9" t="s">
        <v>40</v>
      </c>
      <c r="D50" s="27">
        <v>30</v>
      </c>
      <c r="E50" s="26">
        <v>0</v>
      </c>
      <c r="F50" s="266">
        <f>E50*D50</f>
        <v>0</v>
      </c>
    </row>
    <row r="51" spans="1:7" x14ac:dyDescent="0.3">
      <c r="A51" s="6" t="str">
        <f>IF(ISBLANK(D51),"",COUNTA($D$49:D51))</f>
        <v/>
      </c>
      <c r="B51" s="228"/>
      <c r="C51" s="229"/>
      <c r="D51" s="275"/>
      <c r="E51" s="26"/>
      <c r="F51" s="266"/>
    </row>
    <row r="52" spans="1:7" ht="50" x14ac:dyDescent="0.3">
      <c r="A52" s="6" t="str">
        <f>IF(ISBLANK(D52),"",COUNTA($D$49:D52))</f>
        <v/>
      </c>
      <c r="B52" s="1" t="s">
        <v>84</v>
      </c>
      <c r="C52" s="229"/>
      <c r="D52" s="275"/>
      <c r="E52" s="26"/>
      <c r="F52" s="266"/>
    </row>
    <row r="53" spans="1:7" x14ac:dyDescent="0.3">
      <c r="A53" s="6">
        <f>IF(ISBLANK(D53),"",COUNTA($D$49:D53))</f>
        <v>3</v>
      </c>
      <c r="B53" s="1" t="s">
        <v>127</v>
      </c>
      <c r="C53" s="9" t="s">
        <v>7</v>
      </c>
      <c r="D53" s="27">
        <v>1</v>
      </c>
      <c r="E53" s="26">
        <v>0</v>
      </c>
      <c r="F53" s="266">
        <f>E53*D53</f>
        <v>0</v>
      </c>
    </row>
    <row r="54" spans="1:7" x14ac:dyDescent="0.3">
      <c r="A54" s="6" t="str">
        <f>IF(ISBLANK(D54),"",COUNTA($D$49:D54))</f>
        <v/>
      </c>
      <c r="B54" s="1"/>
      <c r="C54" s="9"/>
      <c r="D54" s="27"/>
      <c r="E54" s="26"/>
      <c r="F54" s="266"/>
    </row>
    <row r="55" spans="1:7" x14ac:dyDescent="0.3">
      <c r="A55" s="6">
        <f>IF(ISBLANK(D55),"",COUNTA($D$49:D55))</f>
        <v>4</v>
      </c>
      <c r="B55" s="1" t="s">
        <v>93</v>
      </c>
      <c r="C55" s="9" t="s">
        <v>7</v>
      </c>
      <c r="D55" s="27">
        <v>1</v>
      </c>
      <c r="E55" s="26">
        <v>0</v>
      </c>
      <c r="F55" s="266">
        <f>E55*D55</f>
        <v>0</v>
      </c>
    </row>
    <row r="56" spans="1:7" x14ac:dyDescent="0.3">
      <c r="A56" s="6">
        <f>IF(ISBLANK(D56),"",COUNTA($D$49:D56))</f>
        <v>5</v>
      </c>
      <c r="B56" s="1" t="s">
        <v>94</v>
      </c>
      <c r="C56" s="9" t="s">
        <v>7</v>
      </c>
      <c r="D56" s="27">
        <v>1</v>
      </c>
      <c r="E56" s="26">
        <v>0</v>
      </c>
      <c r="F56" s="266">
        <f>E56*D56</f>
        <v>0</v>
      </c>
    </row>
    <row r="57" spans="1:7" x14ac:dyDescent="0.3">
      <c r="A57" s="6" t="str">
        <f>IF(ISBLANK(D57),"",COUNTA($D$49:D57))</f>
        <v/>
      </c>
      <c r="B57" s="1"/>
      <c r="C57" s="229"/>
      <c r="D57" s="276"/>
      <c r="E57" s="26"/>
      <c r="F57" s="266"/>
    </row>
    <row r="58" spans="1:7" ht="125" x14ac:dyDescent="0.3">
      <c r="A58" s="6">
        <f>IF(ISBLANK(D58),"",COUNTA($D$49:D58))</f>
        <v>6</v>
      </c>
      <c r="B58" s="1" t="s">
        <v>88</v>
      </c>
      <c r="C58" s="9" t="s">
        <v>59</v>
      </c>
      <c r="D58" s="27">
        <v>1</v>
      </c>
      <c r="E58" s="26">
        <v>0</v>
      </c>
      <c r="F58" s="266">
        <f>E58*D58</f>
        <v>0</v>
      </c>
    </row>
    <row r="59" spans="1:7" x14ac:dyDescent="0.3">
      <c r="A59" s="6" t="str">
        <f>IF(ISBLANK(D59),"",COUNTA($D$49:D59))</f>
        <v/>
      </c>
      <c r="B59" s="1"/>
      <c r="C59" s="229"/>
      <c r="D59" s="276"/>
      <c r="E59" s="26"/>
      <c r="F59" s="266"/>
    </row>
    <row r="60" spans="1:7" x14ac:dyDescent="0.3">
      <c r="A60" s="6">
        <f>IF(ISBLANK(D60),"",COUNTA($D$49:D60))</f>
        <v>7</v>
      </c>
      <c r="B60" s="1" t="s">
        <v>54</v>
      </c>
      <c r="C60" s="9">
        <v>10</v>
      </c>
      <c r="D60" s="27">
        <v>1</v>
      </c>
      <c r="E60" s="26"/>
      <c r="F60" s="266">
        <f>SUM(F49:F59)*(C60/100)</f>
        <v>0</v>
      </c>
    </row>
    <row r="61" spans="1:7" s="234" customFormat="1" x14ac:dyDescent="0.3">
      <c r="A61" s="232"/>
      <c r="B61" s="204" t="s">
        <v>35</v>
      </c>
      <c r="C61" s="233"/>
      <c r="D61" s="266"/>
      <c r="E61" s="26"/>
      <c r="F61" s="269">
        <f>SUM(F49:F60)</f>
        <v>0</v>
      </c>
      <c r="G61" s="187"/>
    </row>
    <row r="62" spans="1:7" s="234" customFormat="1" x14ac:dyDescent="0.3">
      <c r="A62" s="235"/>
      <c r="B62" s="236"/>
      <c r="C62" s="237"/>
      <c r="D62" s="277"/>
      <c r="E62" s="25"/>
      <c r="F62" s="277"/>
      <c r="G62" s="187"/>
    </row>
    <row r="63" spans="1:7" s="234" customFormat="1" x14ac:dyDescent="0.3">
      <c r="A63" s="235"/>
      <c r="B63" s="236"/>
      <c r="C63" s="237"/>
      <c r="D63" s="277"/>
      <c r="E63" s="25"/>
      <c r="F63" s="277"/>
      <c r="G63" s="187"/>
    </row>
    <row r="64" spans="1:7" s="234" customFormat="1" x14ac:dyDescent="0.3">
      <c r="A64" s="235"/>
      <c r="B64" s="236"/>
      <c r="C64" s="237"/>
      <c r="D64" s="277"/>
      <c r="E64" s="25"/>
      <c r="F64" s="277"/>
      <c r="G64" s="187"/>
    </row>
    <row r="65" spans="1:7" s="234" customFormat="1" ht="20" x14ac:dyDescent="0.4">
      <c r="A65" s="239"/>
      <c r="B65" s="240"/>
      <c r="C65" s="241"/>
      <c r="D65" s="278"/>
      <c r="E65" s="24"/>
      <c r="F65" s="278"/>
      <c r="G65" s="187"/>
    </row>
    <row r="66" spans="1:7" s="234" customFormat="1" x14ac:dyDescent="0.3">
      <c r="A66" s="243"/>
      <c r="B66" s="244"/>
      <c r="C66" s="245"/>
      <c r="D66" s="279"/>
      <c r="E66" s="23"/>
      <c r="F66" s="279"/>
      <c r="G66" s="187"/>
    </row>
    <row r="67" spans="1:7" s="234" customFormat="1" x14ac:dyDescent="0.3">
      <c r="A67" s="247"/>
      <c r="B67" s="248"/>
      <c r="C67" s="249"/>
      <c r="D67" s="280"/>
      <c r="E67" s="22"/>
      <c r="F67" s="280"/>
      <c r="G67" s="187"/>
    </row>
    <row r="68" spans="1:7" s="234" customFormat="1" x14ac:dyDescent="0.3">
      <c r="A68" s="247"/>
      <c r="B68" s="248"/>
      <c r="C68" s="249"/>
      <c r="D68" s="280"/>
      <c r="E68" s="22"/>
      <c r="F68" s="280"/>
      <c r="G68" s="187"/>
    </row>
    <row r="69" spans="1:7" s="234" customFormat="1" x14ac:dyDescent="0.3">
      <c r="A69" s="247"/>
      <c r="B69" s="248"/>
      <c r="C69" s="249"/>
      <c r="D69" s="280"/>
      <c r="E69" s="22"/>
      <c r="F69" s="280"/>
      <c r="G69" s="187"/>
    </row>
    <row r="70" spans="1:7" s="234" customFormat="1" x14ac:dyDescent="0.3">
      <c r="A70" s="247"/>
      <c r="B70" s="248"/>
      <c r="C70" s="249"/>
      <c r="D70" s="280"/>
      <c r="E70" s="22"/>
      <c r="F70" s="280"/>
      <c r="G70" s="187"/>
    </row>
    <row r="71" spans="1:7" s="234" customFormat="1" x14ac:dyDescent="0.3">
      <c r="A71" s="247"/>
      <c r="B71" s="248"/>
      <c r="C71" s="249"/>
      <c r="D71" s="280"/>
      <c r="E71" s="22"/>
      <c r="F71" s="280"/>
      <c r="G71" s="187"/>
    </row>
    <row r="72" spans="1:7" s="234" customFormat="1" x14ac:dyDescent="0.3">
      <c r="A72" s="251"/>
      <c r="B72" s="247"/>
      <c r="C72" s="252"/>
      <c r="D72" s="281"/>
      <c r="E72" s="22"/>
      <c r="F72" s="280"/>
      <c r="G72" s="187"/>
    </row>
    <row r="73" spans="1:7" s="234" customFormat="1" x14ac:dyDescent="0.3">
      <c r="A73" s="251"/>
      <c r="B73" s="247"/>
      <c r="C73" s="252"/>
      <c r="D73" s="281"/>
      <c r="E73" s="22"/>
      <c r="F73" s="280"/>
      <c r="G73" s="187"/>
    </row>
    <row r="74" spans="1:7" s="234" customFormat="1" x14ac:dyDescent="0.3">
      <c r="A74" s="251"/>
      <c r="B74" s="247"/>
      <c r="C74" s="252"/>
      <c r="D74" s="281"/>
      <c r="E74" s="22"/>
      <c r="F74" s="280"/>
      <c r="G74" s="187"/>
    </row>
    <row r="75" spans="1:7" s="234" customFormat="1" x14ac:dyDescent="0.3">
      <c r="A75" s="251"/>
      <c r="B75" s="247"/>
      <c r="C75" s="252"/>
      <c r="D75" s="281"/>
      <c r="E75" s="22"/>
      <c r="F75" s="280"/>
      <c r="G75" s="187"/>
    </row>
    <row r="76" spans="1:7" s="234" customFormat="1" x14ac:dyDescent="0.3">
      <c r="A76" s="251"/>
      <c r="B76" s="247"/>
      <c r="C76" s="252"/>
      <c r="D76" s="281"/>
      <c r="E76" s="22"/>
      <c r="F76" s="280"/>
      <c r="G76" s="187"/>
    </row>
    <row r="77" spans="1:7" s="234" customFormat="1" x14ac:dyDescent="0.3">
      <c r="A77" s="251"/>
      <c r="B77" s="247"/>
      <c r="C77" s="252"/>
      <c r="D77" s="281"/>
      <c r="E77" s="22"/>
      <c r="F77" s="280"/>
      <c r="G77" s="187"/>
    </row>
    <row r="78" spans="1:7" s="234" customFormat="1" x14ac:dyDescent="0.3">
      <c r="A78" s="251"/>
      <c r="B78" s="247"/>
      <c r="C78" s="252"/>
      <c r="D78" s="281"/>
      <c r="E78" s="22"/>
      <c r="F78" s="280"/>
      <c r="G78" s="187"/>
    </row>
  </sheetData>
  <sheetProtection algorithmName="SHA-512" hashValue="N6E88U9blXTiZD+tQFEJivCaky6dAJzoWDZLJ95ruKIyo0twEcsfZ2PxTV2xEVt0BQOIaoG8dXhM1NFOm79i6A==" saltValue="z4/KxPmEgJ7bKEIkPhaQXw==" spinCount="100000" sheet="1" objects="1" scenarios="1"/>
  <conditionalFormatting sqref="E11:E13 E49:E50 E53 E34:E39 E22:E24 E41:E43">
    <cfRule type="expression" dxfId="6" priority="7">
      <formula>E11=""</formula>
    </cfRule>
  </conditionalFormatting>
  <conditionalFormatting sqref="E28:E29 E40">
    <cfRule type="expression" dxfId="5" priority="6">
      <formula>E28=""</formula>
    </cfRule>
  </conditionalFormatting>
  <conditionalFormatting sqref="E20">
    <cfRule type="expression" dxfId="4" priority="5">
      <formula>E20=""</formula>
    </cfRule>
  </conditionalFormatting>
  <conditionalFormatting sqref="E58">
    <cfRule type="expression" dxfId="3" priority="4">
      <formula>E58=""</formula>
    </cfRule>
  </conditionalFormatting>
  <conditionalFormatting sqref="E25">
    <cfRule type="expression" dxfId="2" priority="3">
      <formula>E25=""</formula>
    </cfRule>
  </conditionalFormatting>
  <conditionalFormatting sqref="E19">
    <cfRule type="expression" dxfId="1" priority="2">
      <formula>E19=""</formula>
    </cfRule>
  </conditionalFormatting>
  <conditionalFormatting sqref="E21">
    <cfRule type="expression" dxfId="0" priority="1">
      <formula>E21=""</formula>
    </cfRule>
  </conditionalFormatting>
  <pageMargins left="0.70866141732283472" right="0.70866141732283472" top="0.74803149606299213" bottom="0.74803149606299213" header="0.31496062992125984" footer="0.31496062992125984"/>
  <pageSetup paperSize="9" scale="84" fitToHeight="0" orientation="portrait" r:id="rId1"/>
  <headerFooter>
    <oddFooter>&amp;Cvodovod-priključki&amp;R&amp;P</oddFooter>
  </headerFooter>
  <rowBreaks count="3" manualBreakCount="3">
    <brk id="15" max="16383" man="1"/>
    <brk id="31" max="16383" man="1"/>
    <brk id="45"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Delovni listi</vt:lpstr>
      </vt:variant>
      <vt:variant>
        <vt:i4>8</vt:i4>
      </vt:variant>
    </vt:vector>
  </HeadingPairs>
  <TitlesOfParts>
    <vt:vector size="8" baseType="lpstr">
      <vt:lpstr>Skupna rekapitukacija</vt:lpstr>
      <vt:lpstr>Obrazec</vt:lpstr>
      <vt:lpstr>Splošni stroški</vt:lpstr>
      <vt:lpstr>Vodovod_V3</vt:lpstr>
      <vt:lpstr>Vodovod_V4</vt:lpstr>
      <vt:lpstr>Vodovod_V5</vt:lpstr>
      <vt:lpstr>HP_V3</vt:lpstr>
      <vt:lpstr>HP_V5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2015-05-14T10:38:37Z</dcterms:created>
  <dcterms:modified xsi:type="dcterms:W3CDTF">2021-06-22T07:58:31Z</dcterms:modified>
</cp:coreProperties>
</file>