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a_delovni_zvezek" defaultThemeVersion="124226"/>
  <bookViews>
    <workbookView xWindow="-20" yWindow="410" windowWidth="10890" windowHeight="10890"/>
  </bookViews>
  <sheets>
    <sheet name="Skupna rekapitukacija" sheetId="17" r:id="rId1"/>
    <sheet name="Obrazec" sheetId="21" r:id="rId2"/>
    <sheet name="Splošni stroški" sheetId="5" r:id="rId3"/>
    <sheet name="Vodovod_V3" sheetId="25" r:id="rId4"/>
    <sheet name="Vodovod_V4" sheetId="22" r:id="rId5"/>
    <sheet name="Vodovod_V5" sheetId="28" r:id="rId6"/>
    <sheet name="HP_V3" sheetId="20" r:id="rId7"/>
    <sheet name="HP_V5" sheetId="29" r:id="rId8"/>
  </sheets>
  <definedNames>
    <definedName name="_xlnm._FilterDatabase" localSheetId="5" hidden="1">Vodovod_V5!$A$1:$F$7</definedName>
  </definedNames>
  <calcPr calcId="162913"/>
</workbook>
</file>

<file path=xl/calcChain.xml><?xml version="1.0" encoding="utf-8"?>
<calcChain xmlns="http://schemas.openxmlformats.org/spreadsheetml/2006/main">
  <c r="F10" i="29" l="1"/>
  <c r="F11" i="29"/>
  <c r="F12" i="29"/>
  <c r="F13" i="29"/>
  <c r="A19" i="29"/>
  <c r="F19" i="29"/>
  <c r="A20" i="29"/>
  <c r="F20" i="29"/>
  <c r="A21" i="29"/>
  <c r="F21" i="29"/>
  <c r="A22" i="29"/>
  <c r="F22" i="29"/>
  <c r="A23" i="29"/>
  <c r="F23" i="29"/>
  <c r="A24" i="29"/>
  <c r="F24" i="29"/>
  <c r="A25" i="29"/>
  <c r="F25" i="29"/>
  <c r="A27" i="29"/>
  <c r="A28" i="29"/>
  <c r="F28" i="29"/>
  <c r="A29" i="29"/>
  <c r="F29" i="29"/>
  <c r="A30" i="29"/>
  <c r="F34" i="29"/>
  <c r="F35" i="29"/>
  <c r="F36" i="29"/>
  <c r="F37" i="29"/>
  <c r="F38" i="29"/>
  <c r="F39" i="29"/>
  <c r="A40" i="29"/>
  <c r="F40" i="29"/>
  <c r="F41" i="29"/>
  <c r="F42" i="29"/>
  <c r="F43" i="29"/>
  <c r="A49" i="29"/>
  <c r="F49" i="29"/>
  <c r="A50" i="29"/>
  <c r="F50" i="29"/>
  <c r="A51" i="29"/>
  <c r="A52" i="29"/>
  <c r="A53" i="29"/>
  <c r="F53" i="29"/>
  <c r="A54" i="29"/>
  <c r="A55" i="29"/>
  <c r="F55" i="29"/>
  <c r="A56" i="29"/>
  <c r="F56" i="29"/>
  <c r="A57" i="29"/>
  <c r="A58" i="29"/>
  <c r="F58" i="29"/>
  <c r="A59" i="29"/>
  <c r="A60" i="29"/>
  <c r="A11" i="28"/>
  <c r="F11" i="28"/>
  <c r="A12" i="28"/>
  <c r="F12" i="28"/>
  <c r="A13" i="28"/>
  <c r="F13" i="28"/>
  <c r="A14" i="28"/>
  <c r="F14" i="28"/>
  <c r="A15" i="28"/>
  <c r="F15" i="28"/>
  <c r="A16" i="28"/>
  <c r="A17" i="28"/>
  <c r="A18" i="28"/>
  <c r="F18" i="28"/>
  <c r="A19" i="28"/>
  <c r="F19" i="28"/>
  <c r="A20" i="28"/>
  <c r="F20" i="28"/>
  <c r="A21" i="28"/>
  <c r="F21" i="28"/>
  <c r="A22" i="28"/>
  <c r="A23" i="28"/>
  <c r="F23" i="28"/>
  <c r="A24" i="28"/>
  <c r="F24" i="28"/>
  <c r="A25" i="28"/>
  <c r="F25" i="28"/>
  <c r="A29" i="28"/>
  <c r="F29" i="28"/>
  <c r="A30" i="28"/>
  <c r="F30" i="28"/>
  <c r="A31" i="28"/>
  <c r="F31" i="28"/>
  <c r="A32" i="28"/>
  <c r="F32" i="28"/>
  <c r="A33" i="28"/>
  <c r="F33" i="28"/>
  <c r="A34" i="28"/>
  <c r="F34" i="28"/>
  <c r="A35" i="28"/>
  <c r="F35" i="28"/>
  <c r="A36" i="28"/>
  <c r="F36" i="28"/>
  <c r="A37" i="28"/>
  <c r="F37" i="28"/>
  <c r="A38" i="28"/>
  <c r="F38" i="28"/>
  <c r="A39" i="28"/>
  <c r="F39" i="28"/>
  <c r="A40" i="28"/>
  <c r="F40" i="28"/>
  <c r="A41" i="28"/>
  <c r="F41" i="28"/>
  <c r="A42" i="28"/>
  <c r="F42" i="28"/>
  <c r="A43" i="28"/>
  <c r="F43" i="28"/>
  <c r="A44" i="28"/>
  <c r="F44" i="28"/>
  <c r="A45" i="28"/>
  <c r="F45" i="28"/>
  <c r="A46" i="28"/>
  <c r="F46" i="28"/>
  <c r="A47" i="28"/>
  <c r="F47" i="28"/>
  <c r="A48" i="28"/>
  <c r="F48" i="28"/>
  <c r="A49" i="28"/>
  <c r="F49" i="28"/>
  <c r="A50" i="28"/>
  <c r="A54" i="28"/>
  <c r="F54" i="28"/>
  <c r="A55" i="28"/>
  <c r="F55" i="28"/>
  <c r="A56" i="28"/>
  <c r="F56" i="28"/>
  <c r="A57" i="28"/>
  <c r="F57" i="28"/>
  <c r="A58" i="28"/>
  <c r="A59" i="28"/>
  <c r="A60" i="28"/>
  <c r="F60" i="28"/>
  <c r="A61" i="28"/>
  <c r="F61" i="28"/>
  <c r="A62" i="28"/>
  <c r="A63" i="28"/>
  <c r="A64" i="28"/>
  <c r="F64" i="28"/>
  <c r="A65" i="28"/>
  <c r="A66" i="28"/>
  <c r="F66" i="28"/>
  <c r="A67" i="28"/>
  <c r="F67" i="28"/>
  <c r="A68" i="28"/>
  <c r="F68" i="28"/>
  <c r="A69" i="28"/>
  <c r="A70" i="28"/>
  <c r="A71" i="28"/>
  <c r="F71" i="28"/>
  <c r="A73" i="28"/>
  <c r="F73" i="28"/>
  <c r="A74" i="28"/>
  <c r="F74" i="28"/>
  <c r="A75" i="28"/>
  <c r="F75" i="28"/>
  <c r="A76" i="28"/>
  <c r="F76" i="28"/>
  <c r="A77" i="28"/>
  <c r="F77" i="28"/>
  <c r="A78" i="28"/>
  <c r="F78" i="28"/>
  <c r="A79" i="28"/>
  <c r="F79" i="28"/>
  <c r="A80" i="28"/>
  <c r="A85" i="28"/>
  <c r="F85" i="28"/>
  <c r="A86" i="28"/>
  <c r="F86" i="28"/>
  <c r="A88" i="28"/>
  <c r="A89" i="28"/>
  <c r="A90" i="28"/>
  <c r="F90" i="28"/>
  <c r="A91" i="28"/>
  <c r="F91" i="28"/>
  <c r="A92" i="28"/>
  <c r="F92" i="28"/>
  <c r="A93" i="28"/>
  <c r="F93" i="28"/>
  <c r="A94" i="28"/>
  <c r="F94" i="28"/>
  <c r="A95" i="28"/>
  <c r="F95" i="28"/>
  <c r="A96" i="28"/>
  <c r="A97" i="28"/>
  <c r="A98" i="28"/>
  <c r="F98" i="28"/>
  <c r="A99" i="28"/>
  <c r="A100" i="28"/>
  <c r="A101" i="28"/>
  <c r="F101" i="28"/>
  <c r="A102" i="28"/>
  <c r="A103" i="28"/>
  <c r="A104" i="28"/>
  <c r="A105" i="28"/>
  <c r="F105" i="28"/>
  <c r="A106" i="28"/>
  <c r="A107" i="28"/>
  <c r="F107" i="28"/>
  <c r="A108" i="28"/>
  <c r="A109" i="28"/>
  <c r="F109" i="28"/>
  <c r="A110" i="28"/>
  <c r="F110" i="28"/>
  <c r="A111" i="28"/>
  <c r="F111" i="28"/>
  <c r="A112" i="28"/>
  <c r="F60" i="29" l="1"/>
  <c r="F44" i="29"/>
  <c r="F45" i="29"/>
  <c r="F5" i="29" s="1"/>
  <c r="D39" i="17" s="1"/>
  <c r="F30" i="29"/>
  <c r="F31" i="29" s="1"/>
  <c r="F4" i="29" s="1"/>
  <c r="D38" i="17" s="1"/>
  <c r="F14" i="29"/>
  <c r="F15" i="29"/>
  <c r="F3" i="29" s="1"/>
  <c r="D37" i="17" s="1"/>
  <c r="F112" i="28"/>
  <c r="F113" i="28" s="1"/>
  <c r="F6" i="28" s="1"/>
  <c r="F80" i="28"/>
  <c r="F81" i="28" s="1"/>
  <c r="F5" i="28" s="1"/>
  <c r="F50" i="28"/>
  <c r="F51" i="28" s="1"/>
  <c r="F4" i="28" s="1"/>
  <c r="F26" i="28"/>
  <c r="F3" i="28" s="1"/>
  <c r="D25" i="17" s="1"/>
  <c r="F61" i="29"/>
  <c r="F6" i="29" s="1"/>
  <c r="D40" i="17" s="1"/>
  <c r="E3" i="28"/>
  <c r="E5" i="28" l="1"/>
  <c r="D27" i="17"/>
  <c r="E4" i="28"/>
  <c r="D26" i="17"/>
  <c r="F7" i="29"/>
  <c r="D41" i="17" s="1"/>
  <c r="E6" i="28"/>
  <c r="D28" i="17"/>
  <c r="F7" i="28"/>
  <c r="E7" i="28" l="1"/>
  <c r="D29" i="17"/>
  <c r="A146" i="25" l="1"/>
  <c r="F145" i="25"/>
  <c r="A145" i="25"/>
  <c r="F144" i="25"/>
  <c r="A144" i="25"/>
  <c r="F143" i="25"/>
  <c r="A143" i="25"/>
  <c r="A142" i="25"/>
  <c r="F141" i="25"/>
  <c r="A141" i="25"/>
  <c r="F140" i="25"/>
  <c r="A140" i="25"/>
  <c r="A139" i="25"/>
  <c r="F138" i="25"/>
  <c r="A138" i="25"/>
  <c r="F137" i="25"/>
  <c r="A137" i="25"/>
  <c r="F136" i="25"/>
  <c r="A136" i="25"/>
  <c r="F134" i="25"/>
  <c r="A134" i="25"/>
  <c r="F133" i="25"/>
  <c r="A133" i="25"/>
  <c r="F132" i="25"/>
  <c r="A132" i="25"/>
  <c r="A131" i="25"/>
  <c r="A130" i="25"/>
  <c r="F129" i="25"/>
  <c r="A129" i="25"/>
  <c r="A128" i="25"/>
  <c r="A127" i="25"/>
  <c r="F126" i="25"/>
  <c r="A126" i="25"/>
  <c r="F125" i="25"/>
  <c r="A125" i="25"/>
  <c r="A124" i="25"/>
  <c r="A123" i="25"/>
  <c r="A122" i="25"/>
  <c r="F121" i="25"/>
  <c r="A121" i="25"/>
  <c r="A120" i="25"/>
  <c r="A119" i="25"/>
  <c r="F118" i="25"/>
  <c r="A118" i="25"/>
  <c r="F117" i="25"/>
  <c r="A117" i="25"/>
  <c r="F116" i="25"/>
  <c r="A116" i="25"/>
  <c r="F115" i="25"/>
  <c r="A115" i="25"/>
  <c r="F114" i="25"/>
  <c r="A114" i="25"/>
  <c r="A113" i="25"/>
  <c r="A112" i="25"/>
  <c r="F111" i="25"/>
  <c r="A111" i="25"/>
  <c r="F110" i="25"/>
  <c r="A110" i="25"/>
  <c r="F109" i="25"/>
  <c r="A109" i="25"/>
  <c r="F108" i="25"/>
  <c r="A108" i="25"/>
  <c r="F107" i="25"/>
  <c r="A107" i="25"/>
  <c r="F106" i="25"/>
  <c r="A106" i="25"/>
  <c r="F105" i="25"/>
  <c r="A105" i="25"/>
  <c r="F104" i="25"/>
  <c r="A104" i="25"/>
  <c r="A103" i="25"/>
  <c r="A102" i="25"/>
  <c r="A101" i="25"/>
  <c r="F100" i="25"/>
  <c r="A100" i="25"/>
  <c r="F99" i="25"/>
  <c r="A99" i="25"/>
  <c r="F98" i="25"/>
  <c r="A98" i="25"/>
  <c r="F96" i="25"/>
  <c r="A96" i="25"/>
  <c r="A91" i="25"/>
  <c r="F90" i="25"/>
  <c r="A90" i="25"/>
  <c r="F89" i="25"/>
  <c r="A89" i="25"/>
  <c r="F88" i="25"/>
  <c r="A88" i="25"/>
  <c r="F87" i="25"/>
  <c r="A87" i="25"/>
  <c r="F86" i="25"/>
  <c r="A86" i="25"/>
  <c r="F85" i="25"/>
  <c r="A85" i="25"/>
  <c r="F84" i="25"/>
  <c r="A84" i="25"/>
  <c r="F83" i="25"/>
  <c r="A83" i="25"/>
  <c r="F82" i="25"/>
  <c r="A82" i="25"/>
  <c r="F81" i="25"/>
  <c r="A81" i="25"/>
  <c r="F80" i="25"/>
  <c r="A80" i="25"/>
  <c r="F79" i="25"/>
  <c r="A79" i="25"/>
  <c r="F78" i="25"/>
  <c r="A78" i="25"/>
  <c r="F77" i="25"/>
  <c r="A77" i="25"/>
  <c r="F75" i="25"/>
  <c r="A75" i="25"/>
  <c r="F74" i="25"/>
  <c r="A74" i="25"/>
  <c r="F73" i="25"/>
  <c r="A73" i="25"/>
  <c r="A72" i="25"/>
  <c r="A71" i="25"/>
  <c r="F70" i="25"/>
  <c r="A70" i="25"/>
  <c r="F69" i="25"/>
  <c r="A69" i="25"/>
  <c r="F68" i="25"/>
  <c r="A68" i="25"/>
  <c r="A67" i="25"/>
  <c r="F66" i="25"/>
  <c r="A66" i="25"/>
  <c r="A65" i="25"/>
  <c r="A64" i="25"/>
  <c r="F63" i="25"/>
  <c r="A63" i="25"/>
  <c r="A62" i="25"/>
  <c r="A61" i="25"/>
  <c r="F60" i="25"/>
  <c r="A60" i="25"/>
  <c r="F59" i="25"/>
  <c r="A59" i="25"/>
  <c r="F58" i="25"/>
  <c r="A58" i="25"/>
  <c r="F57" i="25"/>
  <c r="A57" i="25"/>
  <c r="A53" i="25"/>
  <c r="F52" i="25"/>
  <c r="A52" i="25"/>
  <c r="F51" i="25"/>
  <c r="A51" i="25"/>
  <c r="F50" i="25"/>
  <c r="A50" i="25"/>
  <c r="F49" i="25"/>
  <c r="A49" i="25"/>
  <c r="F48" i="25"/>
  <c r="A48" i="25"/>
  <c r="F47" i="25"/>
  <c r="A47" i="25"/>
  <c r="F46" i="25"/>
  <c r="A46" i="25"/>
  <c r="F45" i="25"/>
  <c r="A45" i="25"/>
  <c r="F44" i="25"/>
  <c r="A44" i="25"/>
  <c r="F43" i="25"/>
  <c r="A43" i="25"/>
  <c r="F42" i="25"/>
  <c r="A42" i="25"/>
  <c r="F41" i="25"/>
  <c r="A41" i="25"/>
  <c r="F40" i="25"/>
  <c r="A40" i="25"/>
  <c r="F39" i="25"/>
  <c r="A39" i="25"/>
  <c r="F38" i="25"/>
  <c r="A38" i="25"/>
  <c r="F37" i="25"/>
  <c r="A37" i="25"/>
  <c r="F36" i="25"/>
  <c r="A36" i="25"/>
  <c r="F35" i="25"/>
  <c r="A35" i="25"/>
  <c r="F34" i="25"/>
  <c r="A34" i="25"/>
  <c r="F33" i="25"/>
  <c r="A33" i="25"/>
  <c r="F32" i="25"/>
  <c r="A32" i="25"/>
  <c r="F31" i="25"/>
  <c r="A31" i="25"/>
  <c r="F27" i="25"/>
  <c r="A27" i="25"/>
  <c r="F26" i="25"/>
  <c r="A26" i="25"/>
  <c r="F25" i="25"/>
  <c r="A25" i="25"/>
  <c r="A24" i="25"/>
  <c r="F23" i="25"/>
  <c r="A23" i="25"/>
  <c r="F22" i="25"/>
  <c r="A22" i="25"/>
  <c r="F21" i="25"/>
  <c r="A21" i="25"/>
  <c r="F20" i="25"/>
  <c r="A20" i="25"/>
  <c r="F19" i="25"/>
  <c r="A19" i="25"/>
  <c r="F18" i="25"/>
  <c r="A18" i="25"/>
  <c r="A17" i="25"/>
  <c r="A16" i="25"/>
  <c r="F15" i="25"/>
  <c r="A15" i="25"/>
  <c r="F14" i="25"/>
  <c r="A14" i="25"/>
  <c r="F13" i="25"/>
  <c r="A13" i="25"/>
  <c r="F12" i="25"/>
  <c r="A12" i="25"/>
  <c r="F11" i="25"/>
  <c r="A11" i="25"/>
  <c r="F91" i="25" l="1"/>
  <c r="F92" i="25" s="1"/>
  <c r="F5" i="25" s="1"/>
  <c r="F146" i="25"/>
  <c r="F147" i="25" s="1"/>
  <c r="F6" i="25" s="1"/>
  <c r="F53" i="25"/>
  <c r="F54" i="25" s="1"/>
  <c r="F4" i="25" s="1"/>
  <c r="F28" i="25"/>
  <c r="F3" i="25" s="1"/>
  <c r="D13" i="17" s="1"/>
  <c r="E4" i="25" l="1"/>
  <c r="D14" i="17"/>
  <c r="E5" i="25"/>
  <c r="D15" i="17"/>
  <c r="E6" i="25"/>
  <c r="D16" i="17"/>
  <c r="F7" i="25"/>
  <c r="E3" i="25"/>
  <c r="E7" i="25" l="1"/>
  <c r="D17" i="17"/>
  <c r="A83" i="22" l="1"/>
  <c r="F82" i="22"/>
  <c r="A82" i="22"/>
  <c r="A81" i="22"/>
  <c r="F80" i="22"/>
  <c r="A80" i="22"/>
  <c r="A79" i="22"/>
  <c r="A78" i="22"/>
  <c r="F77" i="22"/>
  <c r="A77" i="22"/>
  <c r="A76" i="22"/>
  <c r="A75" i="22"/>
  <c r="F74" i="22"/>
  <c r="A74" i="22"/>
  <c r="F73" i="22"/>
  <c r="A73" i="22"/>
  <c r="A72" i="22"/>
  <c r="A71" i="22"/>
  <c r="A70" i="22"/>
  <c r="F69" i="22"/>
  <c r="A69" i="22"/>
  <c r="A64" i="22"/>
  <c r="F63" i="22"/>
  <c r="A63" i="22"/>
  <c r="F62" i="22"/>
  <c r="A62" i="22"/>
  <c r="F61" i="22"/>
  <c r="A61" i="22"/>
  <c r="F60" i="22"/>
  <c r="A60" i="22"/>
  <c r="F59" i="22"/>
  <c r="A59" i="22"/>
  <c r="F58" i="22"/>
  <c r="A58" i="22"/>
  <c r="F57" i="22"/>
  <c r="A57" i="22"/>
  <c r="F56" i="22"/>
  <c r="A56" i="22"/>
  <c r="A55" i="22"/>
  <c r="F54" i="22"/>
  <c r="A54" i="22"/>
  <c r="A53" i="22"/>
  <c r="A52" i="22"/>
  <c r="F51" i="22"/>
  <c r="A51" i="22"/>
  <c r="A50" i="22"/>
  <c r="A49" i="22"/>
  <c r="F48" i="22"/>
  <c r="A48" i="22"/>
  <c r="F47" i="22"/>
  <c r="A47" i="22"/>
  <c r="F46" i="22"/>
  <c r="A46" i="22"/>
  <c r="A42" i="22"/>
  <c r="F41" i="22"/>
  <c r="A41" i="22"/>
  <c r="F40" i="22"/>
  <c r="A40" i="22"/>
  <c r="F39" i="22"/>
  <c r="A39" i="22"/>
  <c r="F38" i="22"/>
  <c r="A38" i="22"/>
  <c r="F37" i="22"/>
  <c r="A37" i="22"/>
  <c r="F36" i="22"/>
  <c r="A36" i="22"/>
  <c r="F35" i="22"/>
  <c r="A35" i="22"/>
  <c r="F34" i="22"/>
  <c r="A34" i="22"/>
  <c r="F33" i="22"/>
  <c r="A33" i="22"/>
  <c r="F32" i="22"/>
  <c r="A32" i="22"/>
  <c r="F31" i="22"/>
  <c r="A31" i="22"/>
  <c r="F30" i="22"/>
  <c r="A30" i="22"/>
  <c r="F29" i="22"/>
  <c r="A29" i="22"/>
  <c r="F28" i="22"/>
  <c r="A28" i="22"/>
  <c r="F27" i="22"/>
  <c r="A27" i="22"/>
  <c r="F26" i="22"/>
  <c r="A26" i="22"/>
  <c r="F25" i="22"/>
  <c r="A25" i="22"/>
  <c r="F24" i="22"/>
  <c r="A24" i="22"/>
  <c r="F23" i="22"/>
  <c r="A23" i="22"/>
  <c r="F22" i="22"/>
  <c r="A22" i="22"/>
  <c r="F21" i="22"/>
  <c r="A21" i="22"/>
  <c r="F20" i="22"/>
  <c r="A20" i="22"/>
  <c r="F16" i="22"/>
  <c r="A16" i="22"/>
  <c r="F15" i="22"/>
  <c r="A15" i="22"/>
  <c r="F14" i="22"/>
  <c r="A14" i="22"/>
  <c r="F13" i="22"/>
  <c r="A13" i="22"/>
  <c r="F12" i="22"/>
  <c r="A12" i="22"/>
  <c r="F11" i="22"/>
  <c r="A11" i="22"/>
  <c r="F83" i="22" l="1"/>
  <c r="F84" i="22" s="1"/>
  <c r="F6" i="22" s="1"/>
  <c r="F17" i="22"/>
  <c r="F3" i="22" s="1"/>
  <c r="F64" i="22"/>
  <c r="F65" i="22" s="1"/>
  <c r="F5" i="22" s="1"/>
  <c r="F42" i="22"/>
  <c r="F43" i="22" s="1"/>
  <c r="F4" i="22" s="1"/>
  <c r="D22" i="17" l="1"/>
  <c r="E6" i="22"/>
  <c r="D21" i="17"/>
  <c r="E5" i="22"/>
  <c r="D20" i="17"/>
  <c r="E4" i="22"/>
  <c r="D19" i="17"/>
  <c r="E3" i="22"/>
  <c r="F7" i="22"/>
  <c r="D23" i="17" l="1"/>
  <c r="E7" i="22"/>
  <c r="F26" i="20"/>
  <c r="A22" i="20" l="1"/>
  <c r="A23" i="20"/>
  <c r="A24" i="20"/>
  <c r="A25" i="20"/>
  <c r="A28" i="20"/>
  <c r="A26" i="20"/>
  <c r="A30" i="20"/>
  <c r="A29" i="20"/>
  <c r="A31" i="20"/>
  <c r="A32" i="20"/>
  <c r="A21" i="20"/>
  <c r="A20" i="20"/>
  <c r="A4" i="5" l="1"/>
  <c r="A5" i="5"/>
  <c r="A6" i="5"/>
  <c r="A7" i="5"/>
  <c r="A8" i="5"/>
  <c r="A9" i="5"/>
  <c r="A10" i="5"/>
  <c r="A11" i="5"/>
  <c r="A12" i="5"/>
  <c r="A13" i="5"/>
  <c r="A14" i="5"/>
  <c r="A15" i="5"/>
  <c r="A16" i="5"/>
  <c r="A17" i="5"/>
  <c r="A18" i="5"/>
  <c r="A19" i="5"/>
  <c r="A20" i="5"/>
  <c r="A21" i="5"/>
  <c r="A22" i="5"/>
  <c r="A23" i="5"/>
  <c r="A24" i="5"/>
  <c r="A25" i="5"/>
  <c r="A26" i="5"/>
  <c r="A27" i="5"/>
  <c r="A30" i="5"/>
  <c r="A31" i="5"/>
  <c r="A32" i="5"/>
  <c r="A3" i="5"/>
  <c r="F27" i="5"/>
  <c r="F19" i="5"/>
  <c r="A52" i="20" l="1"/>
  <c r="A53" i="20"/>
  <c r="A54" i="20"/>
  <c r="A55" i="20"/>
  <c r="A56" i="20"/>
  <c r="A57" i="20"/>
  <c r="A58" i="20"/>
  <c r="A59" i="20"/>
  <c r="A60" i="20"/>
  <c r="A61" i="20"/>
  <c r="A62" i="20"/>
  <c r="A51" i="20"/>
  <c r="F17" i="5" l="1"/>
  <c r="F20" i="20" l="1"/>
  <c r="F39" i="20" l="1"/>
  <c r="F60" i="20" l="1"/>
  <c r="F58" i="20"/>
  <c r="F57" i="20"/>
  <c r="F55" i="20"/>
  <c r="F52" i="20"/>
  <c r="F51" i="20"/>
  <c r="F45" i="20"/>
  <c r="F44" i="20"/>
  <c r="F43" i="20"/>
  <c r="F42" i="20"/>
  <c r="F41" i="20"/>
  <c r="F40" i="20"/>
  <c r="F38" i="20"/>
  <c r="F37" i="20"/>
  <c r="F32" i="20"/>
  <c r="F31" i="20"/>
  <c r="F29" i="20"/>
  <c r="F25" i="20"/>
  <c r="F24" i="20"/>
  <c r="F23" i="20"/>
  <c r="F22" i="20"/>
  <c r="F21" i="20"/>
  <c r="F14" i="20"/>
  <c r="F13" i="20"/>
  <c r="F12" i="20"/>
  <c r="F11" i="20"/>
  <c r="F10" i="20"/>
  <c r="F46" i="20" l="1"/>
  <c r="F47" i="20" s="1"/>
  <c r="F5" i="20" s="1"/>
  <c r="D33" i="17" s="1"/>
  <c r="F33" i="20"/>
  <c r="F34" i="20" s="1"/>
  <c r="F62" i="20"/>
  <c r="F63" i="20" s="1"/>
  <c r="F15" i="20"/>
  <c r="F16" i="20" s="1"/>
  <c r="F3" i="20" s="1"/>
  <c r="D31" i="17" s="1"/>
  <c r="F6" i="20" l="1"/>
  <c r="D34" i="17" s="1"/>
  <c r="F4" i="20"/>
  <c r="D32" i="17" s="1"/>
  <c r="F7" i="20" l="1"/>
  <c r="D35" i="17" s="1"/>
  <c r="F23" i="5" l="1"/>
  <c r="F22" i="5"/>
  <c r="F15" i="5"/>
  <c r="F14" i="5"/>
  <c r="F6" i="5" l="1"/>
  <c r="F31" i="5" l="1"/>
  <c r="F26" i="5"/>
  <c r="F24" i="5"/>
  <c r="F25" i="5"/>
  <c r="F32" i="5"/>
  <c r="F18" i="5" l="1"/>
  <c r="F16" i="5"/>
  <c r="F9" i="5" l="1"/>
  <c r="F10" i="5"/>
  <c r="F8" i="5"/>
  <c r="F11" i="5"/>
  <c r="F7" i="5" l="1"/>
  <c r="F5" i="5"/>
  <c r="F4" i="5"/>
  <c r="F3" i="5"/>
  <c r="F33" i="5" l="1"/>
  <c r="D11" i="17" s="1"/>
  <c r="D3" i="17" s="1"/>
  <c r="D4" i="17" l="1"/>
  <c r="D6" i="17" s="1"/>
</calcChain>
</file>

<file path=xl/sharedStrings.xml><?xml version="1.0" encoding="utf-8"?>
<sst xmlns="http://schemas.openxmlformats.org/spreadsheetml/2006/main" count="836" uniqueCount="263">
  <si>
    <t>Postavitev gradbenih profilov na vzpostavljeno os trase cevovoda ter določitev nivoja za merjenje globine izkopa in polaganje cevovoda. Obračun za 1 kos.</t>
  </si>
  <si>
    <t>Ročno planiranje dna jarka s točnostjo +/- 3 cm v projektiranem padcu. Obračun za 1 m2.</t>
  </si>
  <si>
    <t>ur</t>
  </si>
  <si>
    <t>ZEMELJSKA DELA</t>
  </si>
  <si>
    <t>MONTAŽNA DELA</t>
  </si>
  <si>
    <t>m3</t>
  </si>
  <si>
    <t>m1</t>
  </si>
  <si>
    <t>kos</t>
  </si>
  <si>
    <t>Dodatna in nepredvidena dela. Obračun stroškov po dejanski porabi časa in materiala, po vpisu v gradbeni dnevnik. Ocena stroškov 10% od vrednosti materiala</t>
  </si>
  <si>
    <t>Zavarovanje nastavkov za zasune, odzračevalne garniture in hidrante z betonskimi montažnimi podložkami, ter namestitev cestnih kap na končno niveleto terena ali cestišča. Obračun za 1 kos.</t>
  </si>
  <si>
    <t>Zakoličenje osi cevovoda z zavarovanjem osi, oznako horizontalnih in vertikalnih lomov, oznako vozlišč, odcepov in zakoličba mesta prevezave na obstoječi cevovod. Obračun za 1 m1.</t>
  </si>
  <si>
    <t>m2</t>
  </si>
  <si>
    <t xml:space="preserve">Nakladanje, razkladanje in prevoz vodovodnega materiala in orodja po gradbišču od deponije do mesta  vgradnje.  </t>
  </si>
  <si>
    <t>Transportni stroški dobave materiala.</t>
  </si>
  <si>
    <t>Dezinfekcija cevovoda pred izvedbo prevezav in vključitvijo v obratovanje. Postavka vključuje izpiranje cevovoda in pridobitev atesta ustreznosti kvalitete vode. Obračun za 1 m1.</t>
  </si>
  <si>
    <t>Ostala dodatna in nepredvidena dela. Obračun stroškov po dejanskih stroških porabe časa in materiala po vpisu v gradbeni dnevnik. 
Ocena stroškov 10% vrednosti zemeljskih del.</t>
  </si>
  <si>
    <t>Nabava, dobava in postavitev obvestilne table na gradbišču (napisi s podatki o naročniku, izvajalcu, odg. vodji projekta, odgov. projektantu, nadzorniku…), odstranitev table po zaključku del je vključena v ceno</t>
  </si>
  <si>
    <t>kom</t>
  </si>
  <si>
    <t>PRIPRAVLJALNA DELA</t>
  </si>
  <si>
    <t>I. PRIPRAVLJALNA DELA</t>
  </si>
  <si>
    <t>Črpanje vode iz gradbene jame v času gradnje. Obračun za 1 uro.</t>
  </si>
  <si>
    <t>ŠIFRA</t>
  </si>
  <si>
    <t>OPIS POSTAVKE</t>
  </si>
  <si>
    <t>ENOTA MERE</t>
  </si>
  <si>
    <t>KOLIČINA</t>
  </si>
  <si>
    <t>CENA NA ENOTO</t>
  </si>
  <si>
    <t>VREDNOST</t>
  </si>
  <si>
    <t>I.</t>
  </si>
  <si>
    <t>II.</t>
  </si>
  <si>
    <t>III.</t>
  </si>
  <si>
    <t>SKUPAJ PRIPRAVLJALNA DELA</t>
  </si>
  <si>
    <t>SKUPAJ ZEMELJSKA DELA</t>
  </si>
  <si>
    <t>SKUPAJ MONTAŽNA DELA</t>
  </si>
  <si>
    <t>III. MONTAŽNA DELA</t>
  </si>
  <si>
    <t>IV.VODOVODNI MATERIAL</t>
  </si>
  <si>
    <t>SKUPAJ VODOVODNI MATERIAL</t>
  </si>
  <si>
    <t>VODOVODNI MATERIAL</t>
  </si>
  <si>
    <t>IV.</t>
  </si>
  <si>
    <t>II. GRADBENA DELA</t>
  </si>
  <si>
    <t>GRADBENA DELA</t>
  </si>
  <si>
    <t>m</t>
  </si>
  <si>
    <t>Prečno zavarovanje obstoječih komunalnih vodov v času gradnje pri polaganju vodovoda pod obst. komunalnimi vodi. Polaganje zaščitnih cevi, podpiranje z lesenimi gredami, podbetoniranjem in obbetoniranje obstoječih komunalnih vodov, … , po navodilih upravljalca</t>
  </si>
  <si>
    <t>Nabava, dobava in vgradnja dodatne PEh (npr. MAPITEL,..) d110-160 zaščitne cevi za zaščito obstoječih komunalnih vodov na mestu križanj z vodovodom.Vključno z nabavo tesnil in izvedbo zaključka zaščitne cevi. Ves material v ceni na m'.
Izvedba po navodilih in pod nadzorom upravljalca.
Obračun po dejanskih stroških!</t>
  </si>
  <si>
    <t>Črpanje vode iz gradbene jame v času gradnje. 
Do 5 l/s. Obračun po dejanskih stroških.</t>
  </si>
  <si>
    <t>Stroški vzdrževanja prekopanih površin v času gradnje vodovoda (polivanje - protiprašna zaščita, dosip - udarne jame, planiranje. Vključno z dobavo materiala in delom.</t>
  </si>
  <si>
    <t>Nepredvidena dela (% preddel).</t>
  </si>
  <si>
    <t>GRADBENA IN OBRTNIŠKA DELA</t>
  </si>
  <si>
    <t>Prenos in vgradnja betonskih podstavkov (C30/37) cestnih kap na utrjeno površino.</t>
  </si>
  <si>
    <t>DRUGA DELA</t>
  </si>
  <si>
    <t xml:space="preserve">Čiščenje terena po končani gradnji ter ureditev okolice. </t>
  </si>
  <si>
    <t xml:space="preserve">Čiščenje vodomernega mesta po koncu gradnje. </t>
  </si>
  <si>
    <t>Nepredvidena zemeljska dela (% zemeljskih del).</t>
  </si>
  <si>
    <t>Tlačni preizkus položenih hišnih vodovodnih priključkov po standardu SIST EN 805 z dopolnitvami VO-KA in z vsemi dodatnimi potrebnimi deli. (glej tehnično poročilo)</t>
  </si>
  <si>
    <t>Izpiranje in dezinfekcija položenih hišnih vodovodnih in skupnih priključnih cevi z vsemi dodatnimi potrebnimi deli. (glej tehnično poročilo)</t>
  </si>
  <si>
    <t>Nepredviden vodovodni material (% materiala).</t>
  </si>
  <si>
    <t>SPLOŠNI STROŠKI</t>
  </si>
  <si>
    <t xml:space="preserve"> - kanalizacija</t>
  </si>
  <si>
    <t xml:space="preserve">Geološko geomehanski nadzor na gradbišču v času izvedbe </t>
  </si>
  <si>
    <t>SKUPAJ SPLOŠNI STROŠKI</t>
  </si>
  <si>
    <t>kpl</t>
  </si>
  <si>
    <t>Priprava in montaža označevalnih tablic armatur in hidrantov na stebre ali obstoječe objekte)</t>
  </si>
  <si>
    <t>Izvedba meritev pretokov vode na vgrajenih hidrantih s pridobitvijo ustreznega potrdila (po Pravilniku o preizkušanju hidrantnih omrežjih z dopolnitvami upravljalca vodovoda).</t>
  </si>
  <si>
    <t>Jekleni pocinkani stebriček Ø40-63 mm dolžine 2,5-3,0 m, s plastično kapo in pritrdilnim sidrom za stebriček in drobnim ključavničarskim materialom.</t>
  </si>
  <si>
    <t>Nepredvidena montažna dela (% motažnih del del)</t>
  </si>
  <si>
    <t>Izdelava načrta zapore ceste. Zavarovanje gradbišča s predpisano prometno signalizacijo kot so letve, opozorilne vrvice, znaki, svetlobna telesa…Po končanih delih se signalizacija odstrani. (obračun po dejanskih stroških - polovica stroškov obračunana pri kanalizaciji)</t>
  </si>
  <si>
    <t>Projektantski nadzor..</t>
  </si>
  <si>
    <t>Stroški posnetka obstoječega stanja…</t>
  </si>
  <si>
    <t>Prekinitev oskrbe na obstoječem vodovodu z obvestilom porabnikom. Ocena stroškov.</t>
  </si>
  <si>
    <t xml:space="preserve">Kompletna izdelava vodotesnih prebojev sten kleti objektov (notranje, zunanje) in tlakov v kletnih prostorih do vodomernega mesta z vzpostavitvijo v prvotno stanje. </t>
  </si>
  <si>
    <t>Kompletna izdelava vodotesnega preboja stene zunanjega vodomernega jaška.</t>
  </si>
  <si>
    <t>Nakladanje in odvoz odvečnega izkopanega materiala na trajno deponijo vključno s stroški deponije.</t>
  </si>
  <si>
    <t>Izdelava varnostnega načrta za zagotavljanje varnosti in zdravja pri delu na gradbišču skladno s predpisi, ki obravnavajo to področje (Ur.l. št. 83/05, 43/11-ZVZD-1) in drugi ukrepi za VZD, ki sledijo iz ZVZD-1</t>
  </si>
  <si>
    <t>Nabava in dobava 2x sejanega peska fr. 0-16 mm in izdelava nasipa za izravnavo dna jarka debeline 10 cm , s planiranjem in utrjevanjem do 95 % trdnosti po standardnem Proktorjevem postopku.
Obračun za 1 m3.</t>
  </si>
  <si>
    <t>Izdelava proviziranih dostopov do 
objektov preko izkopanih jarkov, iz plohov deb. 5 cm, z ograjo - prenosljivi, na gradbišču se po potrebi večkrat uporabijo. Obračun za 1 kos.</t>
  </si>
  <si>
    <t>Odvoz odvečnega izkopanega materiala iz začasne na trajno gradbeno deponijo do 10 km z nakladanjem na kamion, razkladanjem, razgrinjanjem, planiranjem in utrjevanjem v slojih po 50 cm, vključno stroški deponije.</t>
  </si>
  <si>
    <t>NL fazonski kosi, prirobnični spoj, tlačna stopnja PN 10-16</t>
  </si>
  <si>
    <t>NL spojni kosi, tlačna stopnja PN 10-16</t>
  </si>
  <si>
    <t>NL vodovodne armature, tlačna stopnja PN 10-16</t>
  </si>
  <si>
    <t>Demontaža obstoječega cevovoda, kjer posega v izkopani jarek, vključno s fazonskimi kosi, armaturami, vgradnimi garniturami, cestnimi kapami, vključno z odvozom in stroški deponije</t>
  </si>
  <si>
    <t>Dodatna in nepredvidena dela. Obračun stroškov po dejanski porabi časa in materiala, po vpisu v gradbeni dnevnik. Ocena stroškov 10% od vrednosti montažnih del.</t>
  </si>
  <si>
    <t>priprava 100%</t>
  </si>
  <si>
    <t>vzpostavitev 100%</t>
  </si>
  <si>
    <t>Prenos, spuščanje in polaganje NL elementov teže do 25 kg v jarek ter poravnanje v vertikalni in horizontalni smeri. Obračun za 1 kos.</t>
  </si>
  <si>
    <t>Tlačne polietilenske vodovodne cevi</t>
  </si>
  <si>
    <t>Nabava in dobava navrtnih zasunov z vsemi potrebnimi tesnili (armatura po DIN 28610 T1, K9) in vijaki V ceno je všteta cestna kapa in betonska podloška ter teleskopska vgradna garnitura</t>
  </si>
  <si>
    <t>SKUPNA REKAPITULACIJA</t>
  </si>
  <si>
    <t>22% DDV</t>
  </si>
  <si>
    <t>CENA (EUR)</t>
  </si>
  <si>
    <t>Nabava, transport fitingov in vodovodne armature za merilna mesta: spojke za PE cevi, kolena, redukcijski kosi, vložek nepovratnega ventila,holandci, tesnila, pipe,…., material se nabavi za vsako mesto posebej glede na načrt priključka in v dogovoru z upravljalcem. Skupno 15 priključkov. Predvidoma (kroglična pipa R1 - 3/4'', kroglična pipa R1-3/4'' z izpustom, 2× zmanjševalni kos, 2× holandec, spojka za PE cevi, 2x tesnilo za prehod cevi v zaščitno cev). Nabava fitingov in vodovodnih armatur odvisna od dimenzij priključnih cevi in vodomerov.</t>
  </si>
  <si>
    <t>Izpraznitev obstoječega cevovoda in odrez cevi.</t>
  </si>
  <si>
    <t>Varovanje in zaščita obst. objektov v času gradnje, ter sanacija morebitnih poškodb na obstoječih objektih v času gradnje. (ocena)</t>
  </si>
  <si>
    <t>Vzpostavitev dvorišč v  prvotno stanje in po potrebi nabava poškodovanih plošč, tlakovcev,.. – vključno s pripravo tamponskega sloja in uvaljanjem planuma (upoštevati vse potrebne stroške)</t>
  </si>
  <si>
    <t>Montaža betonskih plošč pod vodomerom</t>
  </si>
  <si>
    <t xml:space="preserve">Konzola za vodomer </t>
  </si>
  <si>
    <t>Betonska plošča za vodomer 40x40</t>
  </si>
  <si>
    <t>Stroški izdelave načrta o ravnanju z odpadki, ki nastanejo pri gradbenih delih, s končnim poročilom in zahtevano dokumentacijo v skladu z uredbo oz. predpisi za tovrstno področje.</t>
  </si>
  <si>
    <t>II. ZEMELJSKA DELA</t>
  </si>
  <si>
    <t>Montaža NL fazonskih kosov na prirobnico ter dokončna obdelava in zaščita spojev pred korozijo. Obračun za 1 kos.</t>
  </si>
  <si>
    <t>Vzdrževanje vseh prekopanih javnih površin (ceste, poti) v času rušitve zgornjega ustroja (asfalt, makadam) do vzpostavitve v prvotno stanje z upoštevanjem stroškov dela in materiala . Obračun za m1.</t>
  </si>
  <si>
    <t>Izkop terena III.-IV.ktg. (ročno:strojno, 20:80) za potrebe postavitve hidranta. Obsip hidranta s primernim gramoznim materialom fr. 0-16 mm (cca 2 m3/ kos). Obračun za 1 kos.</t>
  </si>
  <si>
    <t>Montaža hidranta s talno kapo in montažno podložno ploščo, DN 80. Obračun za 1 kos.</t>
  </si>
  <si>
    <t>Označevalne tablice za označevanje vodovodnih armatur (po DIN 4067 in SIST 1005:1996). Z ALU nosilno ploščo in drobnim pritrdilnim materialom, vijaki, sidra,..)</t>
  </si>
  <si>
    <t>SKUPAJ HIŠNI PRIKLJUČKI</t>
  </si>
  <si>
    <t>Gradnja javnega vodovoda</t>
  </si>
  <si>
    <t>GRADNJA JAVNEGA VODOVODA</t>
  </si>
  <si>
    <t>Križanje projektiranega vodovoda z ostalimi komunalnimi vodi. Vmesni prostor se zapolni s peščenim materialom na dolžini 2 m. Izkop na mestu križanja se izvaja ročno pod nadzorom upravljalca komunalnega voda. Obračun za 1 križanje.</t>
  </si>
  <si>
    <t xml:space="preserve"> - javna razsvetljava</t>
  </si>
  <si>
    <t xml:space="preserve"> - plinovod</t>
  </si>
  <si>
    <t>Montaža univerzalnih spojnih kosov. Obračun za 1 kos.</t>
  </si>
  <si>
    <t>Zavarovanje gradbišča z gradbiščno ograjo. Večkratna uporaba iste ograje.</t>
  </si>
  <si>
    <t>Montaža zračnika s talno kapo in montažno podložno ploščo, DN 50. Obračun za 1 kos.</t>
  </si>
  <si>
    <t>Montaža zapornega ventila z vgradno garnituro, talno kapo in montažno podložno ploščo, na prirobnico. Obračun za 1 kos.</t>
  </si>
  <si>
    <t>cevi</t>
  </si>
  <si>
    <t>MMA kos, DN100/50</t>
  </si>
  <si>
    <t>NL fazonski kosi, obojčni spoj, tlačna stopnja PN 10-16</t>
  </si>
  <si>
    <t>Nabava, dobava in izdelava obsipa do 30 cm nad temenom cevi. Na pešč. post. se izvede 3-5 cm deb. ležišče cevi. Obsip cevi se izvaja v slojih po 15 cm iz 2x sejanega peska fr. 0-16 mm, istočasno na obeh straneh cevi z utrjevanjem po standard. Proktor. postopku. Obračun za 1 m3.</t>
  </si>
  <si>
    <t>Nabava, dobava in vgradnja dodatne PEh (npr. MAPITEL,..) d110-160 zaščitne cevi za zaščito obstoječih komunalnih vodov na mestu križanj z vodovodom.Vključno z nabavo tesnil in izvedbo zaključka zaščitne cevi. Ves material v ceni na m'. Izvedba po navodilih in pod nadzorom upravljalca. Obračun po dejanskih stroških!</t>
  </si>
  <si>
    <r>
      <t>m</t>
    </r>
    <r>
      <rPr>
        <vertAlign val="superscript"/>
        <sz val="10"/>
        <rFont val="Arial CE"/>
        <charset val="238"/>
      </rPr>
      <t>2</t>
    </r>
  </si>
  <si>
    <t>SKUPAJ VODOVOD</t>
  </si>
  <si>
    <t>Montaža cevi PE d32, PN 10 za hišne priključke v zaščitno cev PE d63, PN 8, vključno s povezavo na ločno spojko pri zasunu in armaturo v merilnem mestu. Obračun za m1.</t>
  </si>
  <si>
    <t>Nadzor predstavnikov komunalnih organizacij pri križanju njihovih vodov z novo predvidenim vodovodom. (vodovod, kanalizacija, TK vod, elektrovod, javna razsvetljava, plinovod) (obračun po dejanskih stroških - polovica stroškov obračunana pri kanalizaciji).</t>
  </si>
  <si>
    <t>Obbetoniranje odcepov, hidrantov, odzračevalnih garnitur, lokov, s porabo betona do 0.15-0.40 m3/kos. Obračun za 1 obbetoniranje.</t>
  </si>
  <si>
    <t>Tlačni preizkus cevovoda- priprava na preizkus po EN 805:2000 skladno z zahtevami JP VO-KA, možna izvedba v več fazah, po odsekih.</t>
  </si>
  <si>
    <t>Prevezava novozgrajenega cevovoda NL DN 100 na obstoječe vodovodno omrežje z obdelavo prereza.</t>
  </si>
  <si>
    <t>Nabava, dobava, polaganje opozorilnega signalnega traku (moder) za označevanje cevi z napisom "POZOR VODOVOD"  nad novo položenim cevovodom na globini cca 70 cm in nad obstoječimi kom. vodi na območju križanj, vzporednega poteka (na globini cca. 50 cm). Po navodilih upravljalcev.</t>
  </si>
  <si>
    <t>PE100 d32 PN12,5</t>
  </si>
  <si>
    <t>PE100 d63, PN8</t>
  </si>
  <si>
    <t>NL DN100-PE d32</t>
  </si>
  <si>
    <t>Montaža navrtnih zasunov za NL DN100 z montažo vgradbene garniture in cestne kape, vključno s prehodno ločno spojko za PE cev d32.</t>
  </si>
  <si>
    <t>Montaža zaščitne cevi PEd63, PN 8 za hišne priključke. Obračun za m1.</t>
  </si>
  <si>
    <t xml:space="preserve">Demontaža in ponovna montaža novih vodomerov, fitingov, itd. v obstoječih vodomernih mestih skladno z navodili upravljavca, vključno z nakladanjem in odvozom na trajno deponijo do 10 km ter stroški deponije. </t>
  </si>
  <si>
    <t>Montaža novih nosilcev vodomera v vodomernih mestih</t>
  </si>
  <si>
    <t>Prenos spuščanje in polaganje vodovodnih cevi v pripravljen jarek, ter poravnanje v vertikalni in horizontalni smeri.</t>
  </si>
  <si>
    <t>REKAPITULACIJA VODOVOD</t>
  </si>
  <si>
    <t>REKAPITULACIJA HIŠNI PRIKLJUČKI</t>
  </si>
  <si>
    <t>NL DN 100 INT.L=6 m</t>
  </si>
  <si>
    <t>NL DN 150 INT.L=6 m</t>
  </si>
  <si>
    <t xml:space="preserve"> - elektronske komunikacije</t>
  </si>
  <si>
    <t xml:space="preserve"> - telekomunikacije</t>
  </si>
  <si>
    <t>Porušitev in odstranitev asfaltne plasti v debelini do 10 cm vključno z nakladanjem na prevozno sredstvo, odvozom na stalno gradbeno deponijo in plačilom deponijske takse. Obračun za 1 m2.</t>
  </si>
  <si>
    <t>Izdelava nevezane nosilne plasti asfaltnega vozišča iz enakomerno zrnatega drobljenca gr. 0/32 mm, deb. 30 cm, z utrjevanjem. Obračun za 1 m3.</t>
  </si>
  <si>
    <t>Porušitev in odstranitev asfaltne plasti v debeline 11 do 15 cm vključno z nakladanjem na prevozno sredstvo, odvozom na stalno gradbeno deponijo in plačilom deponijske takse. Obračun za 1 m2.</t>
  </si>
  <si>
    <t>Porušitev in odstranitev robnika iz cementnega betona vključno z nakladanjem na kamion, odvozom na stalno gradbeno deponijo in plačilom deponijske takse. Obračun za 1 m1.</t>
  </si>
  <si>
    <t>Strojni izkop jarka globine do 0,30 m, v obstoječem tamponu in naklonom 70° z nakladanjem na kamion. Odvozom in odlaganjem izkopanega materiala na začasno deponijo do 10km. Obračun za 1 m3.</t>
  </si>
  <si>
    <t>Strojni izkop jarka globine od 0,30 do 2,10 m, v terenu III-IV kategorije in naklonom 70° z nakladanjem na kamion. Odvozom in odlaganjem izkopanega materiala na začasno deponijo do 10km. Brežine so po potrebi zavarovane z opažem.</t>
  </si>
  <si>
    <t>Delno ročni izkop jarka globine do 2,10 m, v terenu III-IV kategorije in naklonom 70°, z nakladanjem na kamion, odvozom in odlaganjem izkopanega materiala na začasno deponijo do 10 km. Brežine so po potrebi zavarovane z opažem.</t>
  </si>
  <si>
    <t xml:space="preserve">Strojno prebiranje nekoherentnega materiala od izkopa na začasni deponiji za zasip izkopanega jarka (40:60). </t>
  </si>
  <si>
    <t>Nakladanje, prevoz iz začasne grabiščne deponije ter zasipavanje vodovodnega jarka z ustreznim materialom z začasne deponije do nivoja tampona s komprimiranjem zemljine v slojih po 20 cm do 95% trdnosti po standardnem Proktorjevem postopku - upoštevano 40% obstoječega zasipnega materiala, 60% novega zasipnega materiala.</t>
  </si>
  <si>
    <t>Nabava in dobava kamnitega drobljenca GW/GP 0/100 in  zasip jarka do nivoja tampona, s komprimiranjem v slojih deb. 20 cm - upoštevano 60%  novega zasipnega materiala</t>
  </si>
  <si>
    <t xml:space="preserve">Izdelava nosilne plasti bituminizirane zmesi AC 32 base B 50/70 A3 v debelini 11 cm. V ceni je zajeta nabava, dobava in vgradnja materiala. V ceni je zajeta izdelava v projektiranih padcih, s predpripravo ustrezne površine in naklonov ter vsa dodatna, pomožna, zaščitna in zaključna dela. </t>
  </si>
  <si>
    <t>Montaža vodovodnih cevi na predhodno pripravljeno peščeno posteljico po navodilih projektanta in proizvajalca. Obračun za 1 m1.</t>
  </si>
  <si>
    <t>N kos, DN 80</t>
  </si>
  <si>
    <t>MMA kos, DN150/80</t>
  </si>
  <si>
    <t>E kos, DN 100</t>
  </si>
  <si>
    <t>E kos, DN 150</t>
  </si>
  <si>
    <t>Univerzalna EU spojka, UNI 100</t>
  </si>
  <si>
    <t>Univerzalna EU spojka, UNI 80</t>
  </si>
  <si>
    <t>Zasun, z vgradno garnituro, talno kapo in montažno podložno ploščo,  DN 80.</t>
  </si>
  <si>
    <t>Zasun, z vgradno garnituro, cestno kapo in montažno podložno ploščo,  DN 100.</t>
  </si>
  <si>
    <t>Zasun, z vgradno garnituro, talno kapo in montažno podložno ploščo,  DN 150.</t>
  </si>
  <si>
    <t>Hidrant podzemna izvedba s cestno kapo in betonsko podložko,DN 80, hvgr= 1,5 m.</t>
  </si>
  <si>
    <t>Hidrant - blatnik podzemna izvedba s cestno kapo in betonsko podložko,DN 80, hvgr= 2 m.</t>
  </si>
  <si>
    <t>Prevezava novozgrajenega cevovoda NL DN 150 na obstoječe vodovodno omrežje z obdelavo prereza.</t>
  </si>
  <si>
    <t>Vsi fazonski kosi so v izvedbi z Vi spojem. Prav tako so z Vi spojem vse cevi dva spoja od fazonskih kosov. V ceni fazonskih kosov so upoštevana vsa potrebna tesnila in vijačni material iz nerjavečega jekla.</t>
  </si>
  <si>
    <t>Prečno zavarovanje obstoječih komunalnih vodov v času gradnje pri polaganju cevi pod obst. komunalnimi vodi. Polaganje zaščitnih cevi, podpiranje z lesenimi gredami, podbetoniranjem in obbetoniranje obstoječih komunalnih vodov, … , po navodilih upravljalca</t>
  </si>
  <si>
    <r>
      <rPr>
        <b/>
        <sz val="10"/>
        <rFont val="Arial CE"/>
        <charset val="238"/>
      </rPr>
      <t xml:space="preserve">Utrjen teren - pločnik. </t>
    </r>
    <r>
      <rPr>
        <sz val="10"/>
        <rFont val="Arial CE"/>
        <charset val="238"/>
      </rPr>
      <t xml:space="preserve">(60-70°) strojno - ročni izkop jarka med ovirami globine do 2,0 m. Širina dna izkopa 50 cm. Pripravo jarka za polaganje cevi, nabavo, dobavo in vgradnjo novega gramoznega materiala za izdelavo posteljice in obsipa cevi, ter zasip jarka z izkopanim materialom in nakladanjem in odvozom na trajno deponijo odvečnega materiala (z plačilom takse). Prečno zavarovanje obstoječih komunalnih vodov v času gradnje pri polaganju vodovoda pod obst. komunalnimi vodi. Nabava, dobava, polaganje zaščitnih cevi, vključno z nabavo tesnil in izvedbo zaključka zaščitne cevi. Podpiranje z lesenimi gredami, podbetoniranjem in obbetoniranje obstoječih komunalnih vodov. Izvedba po navodilih in pod nadzorom upravljalca. Obračun po dejanskih stroških! Obračun po m'. Pri izbiri zasipnega materiala upoštevati navodila geomehanika. </t>
    </r>
    <r>
      <rPr>
        <b/>
        <sz val="10"/>
        <rFont val="Arial CE"/>
        <charset val="238"/>
      </rPr>
      <t xml:space="preserve">Pred izdelavo ponudbe obvezen ogled terena! </t>
    </r>
  </si>
  <si>
    <t xml:space="preserve"> - elektrika podzemna</t>
  </si>
  <si>
    <t xml:space="preserve"> - EKK predvidena</t>
  </si>
  <si>
    <t>vgradna armatura, hvgr=1,5-2 m</t>
  </si>
  <si>
    <t>vgradna armatura, hvgr=1,0-1,5 m</t>
  </si>
  <si>
    <t>vgradna armatura, hvgr=1,5-2,0 m</t>
  </si>
  <si>
    <t>NL DN 100</t>
  </si>
  <si>
    <t>NL DN 150</t>
  </si>
  <si>
    <t>Z150</t>
  </si>
  <si>
    <t>Z100</t>
  </si>
  <si>
    <t>Z80</t>
  </si>
  <si>
    <t>Montaža nadtalnega hidranta, DN 80. Obračun za 1 kos.</t>
  </si>
  <si>
    <t>Prevezava obstoječega cevovoda LŽ DN 150 na predvideno vodovodno omrežje z obdelavo prereza.</t>
  </si>
  <si>
    <t>Prevezava obstoječega cevovoda LŽ DN 80 na predvideno vodovodno omrežje z obdelavo prereza.</t>
  </si>
  <si>
    <t>Montaža X kosa na mestu priključitve ukinjenenega vodovoda LŽ DN 150 (Kardeljeva ploščad).</t>
  </si>
  <si>
    <t>cevi NL DN 150, razred C40. Dolžina cevi je povečana za 2 % zaradi obdelave.</t>
  </si>
  <si>
    <t>cevi NL DN 100, razred C40. Dolžina cevi je povečana za 2 % zaradi obdelave.</t>
  </si>
  <si>
    <t>X kos, DN 150</t>
  </si>
  <si>
    <t>MMK kos, 11º, DN 150</t>
  </si>
  <si>
    <t>MMQ kos, DN 150</t>
  </si>
  <si>
    <t>Zračnik za vgradnjo v jašek,DN 150.</t>
  </si>
  <si>
    <t>Zračnik podzemna izvedba s cestno kapo in betonsko podložko, DN 50.</t>
  </si>
  <si>
    <t>Kolo za zasun, za vgradnjo v jašek.</t>
  </si>
  <si>
    <t>Prevezava obstoječih hišnih vodovodnih priključkov + 1 novozgrajenega na novozgrajeni cevovod NL DN 150 z obdelavo prereza.</t>
  </si>
  <si>
    <t>T kos, DN 150/100</t>
  </si>
  <si>
    <t>Hidrant nadzemna izvedba, DN 80, hvgr= 1,5 m.</t>
  </si>
  <si>
    <t>Vmesni kos, NL DN 150, L=500 mm</t>
  </si>
  <si>
    <t>Vmesni kos, NL DN 150, L=1000 mm</t>
  </si>
  <si>
    <t>FFR kos, DN 150/100</t>
  </si>
  <si>
    <t>FFR kos, DN 150/80</t>
  </si>
  <si>
    <t>F kos, DN 150, L=380 mm</t>
  </si>
  <si>
    <t>F kos, DN 100, L=360 mm</t>
  </si>
  <si>
    <t>FF kos, DN 80, L=500 mm</t>
  </si>
  <si>
    <t>FF kos, DN 80, L=1000 mm</t>
  </si>
  <si>
    <t>FF kos, DN 150, L=1000 mm</t>
  </si>
  <si>
    <t>Vmesni kos, NL DN 100, L=500 mm</t>
  </si>
  <si>
    <t>Dobava in vgraditev predfabriciranega dvignjenega robnika iz cementnega betona  s prerezom 15/20 cm V ceni je zajeta nabava, dobava in vgradnja nazivne velikosti robnika, vključno s polaganjea robnikov na predpisano višino, betonski temelj robnika debeline 10 cm iz cementnega betona C20/25, fugiranje stikov robnikov s fino cementno malto 1:3 ter vsa dodatna in zaščitna dela.</t>
  </si>
  <si>
    <t>Izdelava obrabne in zaporne plasti bituminizirane zmesi AC 8 surf B 50/70 A3 v debelini 6 cm. V ceni je zajeta nabava, dobava in vgradnja materiala. Vključno z vsemi dodatnimi in zaščitnimi deli.</t>
  </si>
  <si>
    <t>Izvedba podvrtavanja z zaščitno cevjo PEHDd63  z uvlačenjem vodovodne cevi v zaščitno cev in vsemi nepredvidenimi stroški.</t>
  </si>
  <si>
    <t>VODOVODNI MATERIAL - OBRAZEC 1</t>
  </si>
  <si>
    <t xml:space="preserve">Minimalne zahtevane karakteristike </t>
  </si>
  <si>
    <t>A. STROJNA OPREMA</t>
  </si>
  <si>
    <t>1. CEVOVODI</t>
  </si>
  <si>
    <r>
      <t>Tlačne cevi iz nodularne litine (NL) z navadnim ali varovanim sidrnim spojem in EPDM tesnilom, preferiranega tlačnega razreda najmanj C40 (do vključno DN300), C30 (do vključno DN600),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t>
    </r>
    <r>
      <rPr>
        <vertAlign val="superscript"/>
        <sz val="9"/>
        <rFont val="Arial CE"/>
        <charset val="238"/>
      </rPr>
      <t>2</t>
    </r>
    <r>
      <rPr>
        <sz val="9"/>
        <rFont val="Arial CE"/>
        <charset val="238"/>
      </rPr>
      <t xml:space="preserve"> (v razmerju 85%  in ostalo Al in druge kovine) in modrim pokrivnim nanosom, na notranji strani pa s cementno oblogo v skladu s SIST EN 545:2011 (cementna obloga mora biti narejena s pitno vodo, cement tipa CEM III-B ex BFC pa mora biti v skladu z EN197-1 z CE oznako (certifikat)). 
Druga zunanja zaščita cevi možna le ob izrecni zahtevi v popisu vodovodnega materiala - te cevi morajo biti izdelane skladno s SIST EN 545:2011 - Annex D, točka D.2.3)
Cevi morajo biti obvezno opremljene z odgovarjajočimi tesnili v skladu z SIST EN 681-1 (certifikat). Obojčno tesnilo oz. spoj mora biti zaradi zagotovitve kvalitete spoja preizkušen skupaj s cevmi (certifikat).Vse cevi morajo biti od istega proizvajalca.</t>
    </r>
  </si>
  <si>
    <t>Fazonski kosi iz nodularne litine na obojko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 Obojčno tesnilo oz. spoj mora biti zaradi zagotovitve kvalitete spoja preizkušen skupaj s fazoni (certifikat). Obojčni fazonski kosi morajo biti istega proizvajalca kot cevi.</t>
  </si>
  <si>
    <t xml:space="preserve">Fazonski kosi iz nodularne litine s prirobnico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 Prirobnični fazonski kosi z vrtljivo prirobnico morajo biti istega proizvajalca kot cevi.
</t>
  </si>
  <si>
    <t xml:space="preserve">Prirobnična tesnila morajo biti iz EPDM gume, ki ustreza uporabi v stiku s pitno vodo. Tesnila imajo vgrajen nosilni kovinski obroč in so profilirane oblike (na notranjem premeru ojačitev okrogle oblike). Vse v skladu s standardom SIST EN 1514-1.
</t>
  </si>
  <si>
    <t xml:space="preserve">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
</t>
  </si>
  <si>
    <t>vpišite proizvajalca in tip proizvoda, ki ga/jih nudite</t>
  </si>
  <si>
    <t>2. ARMATURE (s prirobnicami)</t>
  </si>
  <si>
    <t>Univerzalne spojke:
Spojka s telesom iz nodularne litine za spajanje cevi različnih materialov, z EPDM tesnilom in obojestransko epoksi zaščito minimalne debeline 250 mikronov. Obojčno tesnilo oz. spoj mora omogočati lom na spoju min 4°. Spoj mora zagotavljati sidranje pri tlaku ≥ 16 bar.</t>
  </si>
  <si>
    <r>
      <t xml:space="preserve">EV zasuni kratke izvedbe (po SIST EN 558:2008+A1:2012, serija 14):
EV zasuni morajo biti izdelani iz litine GGG-40, z obojestransko epoksi zaščito minimalne debeline 250 mikronov. Klin zasuna je zaščiten z EPDM elastomerno gumo. Vreteno zasuna je izdelano iz nerjavečega jekla. Tesnjenje na vretenu je izvedeno z dvema "O" tesniloma. Na obeh straneh klina so vodila iz poliamida. Spoj telesa in pokrova mora biti izveden brez vijakov in zagozd. Ustrezati morajo zahtevam standardov SIST EN1074 </t>
    </r>
    <r>
      <rPr>
        <b/>
        <sz val="9"/>
        <rFont val="Arial CE"/>
        <charset val="238"/>
      </rPr>
      <t xml:space="preserve">(certifikat) </t>
    </r>
    <r>
      <rPr>
        <sz val="9"/>
        <rFont val="Arial CE"/>
        <charset val="238"/>
      </rPr>
      <t xml:space="preserve">in SIST EN12266.
</t>
    </r>
  </si>
  <si>
    <t>Prirobnična loputa:  Ohišje in loputa prirobnične lopute sta izdelana iz duktilne litine GS 500-7, z epoxy zaščito minimalne debeline 250 mikronov. Osovina je izdelana iz nerjavečega jekla. "O" tesnila na vretenu so iz NBR. EPDM tesnilo, ki se nahaja na loputi omogoča 100% tesnenje pri pretoku v obe smeri (avtomatsko tesnjenje), je možno zamenjati. Disk lopute je dvakrat ekscentrično postavljen glede na ohišje  zaradi lažjega upravljanja. Sedež narejen iz nerjavečega jekla je uvaljan na ohišje. Ustrezati mora standardu EN1074 (certifikat).</t>
  </si>
  <si>
    <r>
      <t>Podtalni hidrant:
s prirobničnim priključkom in EPDM tesnilom. Skladen s standardi SIST EN 14339:2005 in SIST EN1074-6:2008.
Material hidranta NL ali INOX, pretočna karakteristika K</t>
    </r>
    <r>
      <rPr>
        <vertAlign val="subscript"/>
        <sz val="9"/>
        <rFont val="Arial CE"/>
        <charset val="238"/>
      </rPr>
      <t xml:space="preserve">v </t>
    </r>
    <r>
      <rPr>
        <sz val="9"/>
        <rFont val="Arial CE"/>
        <charset val="238"/>
      </rPr>
      <t>&gt; 120 m</t>
    </r>
    <r>
      <rPr>
        <vertAlign val="superscript"/>
        <sz val="9"/>
        <rFont val="Arial CE"/>
        <charset val="238"/>
      </rPr>
      <t>3</t>
    </r>
    <r>
      <rPr>
        <sz val="9"/>
        <rFont val="Arial CE"/>
        <charset val="238"/>
      </rPr>
      <t xml:space="preserve">/h pri ΔP=1 bar.
NL deli zunaj in znotraj zaščiteni z epoksi barvo min. debeline 250 mikronov. Hidrant opremljen s sistemom za preprečevanje iztoka v primeru loma in drenažnim sistemom - izpustno odprtino za izpust stoječe vode iz hidranta skladno s SIST EN1074-6:2008. 
</t>
    </r>
  </si>
  <si>
    <t xml:space="preserve">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
</t>
  </si>
  <si>
    <r>
      <t xml:space="preserve">Zračniki (avtomatski):
</t>
    </r>
    <r>
      <rPr>
        <u/>
        <sz val="9"/>
        <rFont val="Arial CE"/>
        <charset val="238"/>
      </rPr>
      <t>vgradnja v zemljino:</t>
    </r>
    <r>
      <rPr>
        <sz val="9"/>
        <rFont val="Arial CE"/>
        <charset val="238"/>
      </rPr>
      <t xml:space="preserve">
kompaktne izvedbe, z zaščitno konstrukcijo iz nerjavnega materiala in vgrajenim zračnim ventilom s funkcijo odvajanja in dovajanja ≥ 180 m</t>
    </r>
    <r>
      <rPr>
        <vertAlign val="superscript"/>
        <sz val="9"/>
        <rFont val="Arial CE"/>
        <charset val="238"/>
      </rPr>
      <t>3</t>
    </r>
    <r>
      <rPr>
        <sz val="9"/>
        <rFont val="Arial CE"/>
        <charset val="238"/>
      </rPr>
      <t xml:space="preserve">/h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t>
    </r>
    <r>
      <rPr>
        <u/>
        <sz val="9"/>
        <rFont val="Arial CE"/>
        <charset val="238"/>
      </rPr>
      <t xml:space="preserve">vgradnja v jašek: </t>
    </r>
    <r>
      <rPr>
        <sz val="9"/>
        <rFont val="Arial CE"/>
        <charset val="238"/>
      </rPr>
      <t xml:space="preserve">          Telo zračnika je izdelano iz duktilne litine GJS 400-15 z epoxy zaščito minimalne debeline 250 mikronov, plovci so iz ABS, šoba malega plovka je iz poliamida, tesnilo glavnega plovka pa EPDM. Mreža za zaščito pred nesnago in pokrov sta iz INOX jekla. Delovno območje tlaka obsega  0,1 ÷ 25 bar. V ohišje je vgrajen dodatni odzračni ventil za kontrolo delovanja. </t>
    </r>
  </si>
  <si>
    <t>3. CESTNE KAPE, POKROVI IN DRUGO</t>
  </si>
  <si>
    <r>
      <rPr>
        <u/>
        <sz val="9"/>
        <rFont val="Arial CE"/>
        <charset val="238"/>
      </rPr>
      <t>Cestne kape za zasune in hidrante:</t>
    </r>
    <r>
      <rPr>
        <sz val="9"/>
        <rFont val="Arial CE"/>
        <charset val="238"/>
      </rPr>
      <t xml:space="preserve">
Teleskopska cestna kapa iz nodularne litine kvalitetne (težke) izvedbe v razredu nosilnosti D400, po standradu EN 124 s protihrupnim PUR vložkom na pokrovu, tečajem ter možnostjo vgradnje pod naklonom,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upravljavca, npr.: VODA, VODOVOD, Z, HIDRANT,...
Za vgradnjo v povozno površino.
</t>
    </r>
    <r>
      <rPr>
        <u/>
        <sz val="9"/>
        <rFont val="Arial CE"/>
        <charset val="238"/>
      </rPr>
      <t/>
    </r>
  </si>
  <si>
    <r>
      <rPr>
        <u/>
        <sz val="9"/>
        <rFont val="Arial CE"/>
        <charset val="238"/>
      </rPr>
      <t>Cestne kape za COMBI armature:</t>
    </r>
    <r>
      <rPr>
        <sz val="9"/>
        <rFont val="Arial CE"/>
        <charset val="238"/>
      </rPr>
      <t xml:space="preserve">
Kompaktna cestna kapa iz nodularne litine kvalitetne/ težke izvedbe z integriranimi 4 pokrovi z varovalnim sistemom, ki preprečuje enostavno odstranitev in ropotanje. Skladna z zahtevami proizvajalca armature. Cestna kapa s površinsko zaščito ohišja in trajno protikorozijsko zaščito pokrova. Pokrov z ustreznim napisom po navodilih upravljalca. Varovalni sistem z zatiči iz nerjavečega jekla.
Za vgradnjo v povozno površino.</t>
    </r>
  </si>
  <si>
    <r>
      <rPr>
        <u/>
        <sz val="9"/>
        <rFont val="Arial CE"/>
        <charset val="238"/>
      </rPr>
      <t>Cestne kape za podtalni zračnik:</t>
    </r>
    <r>
      <rPr>
        <sz val="9"/>
        <rFont val="Arial CE"/>
        <charset val="238"/>
      </rPr>
      <t xml:space="preserve">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upravljavca. Varovalni zatiči iz nerjavečega jekla. 
Za vgradnjo v povozno površino. Cestna kapa za zračnik mora biti okrogle oblike imeti napis ZRAČNIK v slovenskem jeziku, poliuretanski protihrupni vložek, ter dva vijaka s katerimi je pričvrščen pokrov na ohišje kape.</t>
    </r>
  </si>
  <si>
    <r>
      <rPr>
        <u/>
        <sz val="9"/>
        <rFont val="Arial CE"/>
        <charset val="238"/>
      </rPr>
      <t>Teleskopske vgradbene garniture:</t>
    </r>
    <r>
      <rPr>
        <sz val="9"/>
        <rFont val="Arial CE"/>
        <charset val="238"/>
      </rPr>
      <t xml:space="preserve">
Nastavljiv teleskopski komplet za rokovanje podzemnih armatur z zunanjo PEh/PVC zaščito. Kovinskim nasadni element, spojka in vodilo zaščiteni pred korozijo. Dobava skupaj z zaporno armaturo! 
</t>
    </r>
  </si>
  <si>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</si>
  <si>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</si>
  <si>
    <t>FFK kos, 11º, DN 150</t>
  </si>
  <si>
    <t>Priprava gradbišča v dolžini l=15 m, odstranitev eventuelnih ovir in utrditev delovnega platoja. Po končanih delih se gradbišče pospravi in vzpostavi v prvotno stanje.</t>
  </si>
  <si>
    <t>Priprava gradbišča v dolžini l=245 m, odstranitev eventuelnih ovir in utrditev delovnega platoja. Po končanih delih se gradbišče pospravi in vzpostavi v prvotno stanje.</t>
  </si>
  <si>
    <t>VODOVOD V3</t>
  </si>
  <si>
    <t>VODOVOD V4</t>
  </si>
  <si>
    <r>
      <t xml:space="preserve">Pomembno!:
</t>
    </r>
    <r>
      <rPr>
        <sz val="10"/>
        <rFont val="Arial CE"/>
        <charset val="238"/>
      </rPr>
      <t xml:space="preserve">    1. V tem seznamu OBRAZEC 1 je naveden seznam ključnih materialov in opreme z minimalnimi zahtevanimi karakteristikami,
        ki jih ponujen material poleg zahtev, ki izhajajo iz veljavne zakonodaje mora izpolnjevati. Ves ponujen material in oprema 
        mora obvezno izpolnjevati minimalne zahtevane karakteristike. 
        Izpolnjevanje ustreznosti materiala in opreme pred vgradnjo obvezno preverita predstavnik nadzora in upravljavca. 
        Ponudnik / izvajalec del skladnost z zahtevami obvezno dokazuje z ustreznimi certifikati, soglasji,.....
    2. Izdelki morajo biti primerni za uporabo v sistemih s pitno vodo in izdelani v skladu z veljavnimi standardi SIST / EN ter imeti
         ustrezne certifikate / tehnična soglasja (skladno z veljavno zakonodajo - GZ).</t>
    </r>
  </si>
  <si>
    <t>Strojni izkop jarka globine od 0,30 do 2,00 m, v terenu III-IV kategorije in naklonom 70° z nakladanjem na kamion. Odvozom in odlaganjem izkopanega materiala na začasno deponijo do 10km. Brežine so po potrebi zavarovane z opažem.</t>
  </si>
  <si>
    <t>Delno ročni izkop jarka globine do 2,00 m, v terenu III-IV kategorije in naklonom 70°, z nakladanjem na kamion, odvozom in odlaganjem izkopanega materiala na začasno deponijo do 10 km. Brežine so po potrebi zavarovane z opažem.</t>
  </si>
  <si>
    <t xml:space="preserve">Strojno prebiranje nekoherentnega materiala od izkopa na začasni deponiji za zasip izkopanega jarka (50:50). </t>
  </si>
  <si>
    <t>Nabava in dobava kamnitega drobljenca GW/GP 0/100 in  zasip jarka do nivoja tampona, s komprimiranjem v slojih deb. 20 cm - upoštevano 50%  novega zasipnega materiala</t>
  </si>
  <si>
    <t>Nakladanje, prevoz iz začasne grabiščne deponije ter zasipavanje vodovodnega jarka z ustreznim materialom z začasne deponije do nivoja tampona s komprimiranjem zemljine v slojih po 20 cm do 95% trdnosti po standardnem Proktorjevem postopku - upoštevano 50% obstoječega zasipnega materiala, 50% novega zasipnega materiala.</t>
  </si>
  <si>
    <t>T kos, DN 150/150</t>
  </si>
  <si>
    <t>FF kos, DN 150, L=400 mm</t>
  </si>
  <si>
    <r>
      <rPr>
        <b/>
        <sz val="10"/>
        <rFont val="Arial CE"/>
        <charset val="238"/>
      </rPr>
      <t xml:space="preserve">Utrjen teren. </t>
    </r>
    <r>
      <rPr>
        <sz val="10"/>
        <rFont val="Arial CE"/>
        <charset val="238"/>
      </rPr>
      <t xml:space="preserve">(60-70°) strojno - ročni izkop jarka med ovirami globine do 2,0 m, z odlaganjem ob rob jame, vključno s čiščenjem obstoječih tlakovcev, betonskih plošč... in deponiranjem le-teh za ponovno vgradnjo po izgradnji vodovoda. Širina dna izkopa 50 cm. Vključno z rušenjem zgornjega ustroja (tudi rušenje in rezanje cca. 10m2 asfaltirane javne ceste), pripravo jarka za polaganje cevi, nabavo, dobavo in vgradnjo novega gramoznega materiala za izdelavo posteljice in obsipa cevi, ter zasip jarka z izkopanim materialom in nakladanjem in odvozom na trajno deponijo odvečnega materiala (z plačilom takse). Obračun po m'. Pri izbiri zasipnega materiala upoštevati navodila geomehanika. </t>
    </r>
    <r>
      <rPr>
        <b/>
        <sz val="10"/>
        <rFont val="Arial CE"/>
        <charset val="238"/>
      </rPr>
      <t xml:space="preserve">Pred izdelavo ponudbe obvezen ogled terena! </t>
    </r>
  </si>
  <si>
    <r>
      <rPr>
        <b/>
        <sz val="10"/>
        <rFont val="Arial CE"/>
        <charset val="238"/>
      </rPr>
      <t>Neutrjen teren.</t>
    </r>
    <r>
      <rPr>
        <sz val="10"/>
        <rFont val="Arial CE"/>
        <charset val="238"/>
      </rPr>
      <t xml:space="preserve"> (60-70°) strojno - ročni izkop jarka med ovirami globine do 2,0 m, z odlaganjem ob rob jame. Širina dna izkopa 50 cm. Vključno z rušenjem zgornjega ustroja (tudi rušenje in rezanje cca. 10m2 asfaltirane javne ceste), pripravo jarka za polaganje cevi, nabavo, dobavo in vgradnjo novega gramoznega materiala za izdelavo posteljice in obsipa cevi, ter zasip jarka z izkopanim materialom in nakladanjem in odvozom na trajno deponijo odvečnega materiala (z plačilom takse). Obračun po m'. Pri izbiri zasipnega materiala upoštevati navodila geomehanika.
</t>
    </r>
    <r>
      <rPr>
        <b/>
        <sz val="10"/>
        <rFont val="Arial CE"/>
        <charset val="238"/>
      </rPr>
      <t xml:space="preserve">Pred izdelavo ponudbe obvezen ogled terena! </t>
    </r>
  </si>
  <si>
    <t>Humuziranje površin v deb. cca 20 cm z izravnavo in pripravo
za posejanje s travno mešanico - delno se uporabi  humus od izkopa, delno nabava in dobava novega humusa  ter zatravitev površine.</t>
  </si>
  <si>
    <t>Vzpostavitev dvorišč v prvotno stanje in po potrebi nabava poškodovanih plošč, tlakovcev,.. – vključno s pripravo tamponskega sloja in uvaljanjem planuma (upoštevati vse potrebne stroške)</t>
  </si>
  <si>
    <t>Priprava gradbišča v dolžini l=93 m, odstranitev eventuelnih ovir in utrditev delovnega platoja. Po končanih delih se gradbišče pospravi in vzpostavi v prvotno stanje.</t>
  </si>
  <si>
    <t>VODOVOD V5</t>
  </si>
  <si>
    <t>HIŠNI PRIKLJUČKI V5</t>
  </si>
  <si>
    <t>Hidrant nadzemna izvedba, DN 80, hvgr= 2 m.</t>
  </si>
  <si>
    <t>vgradna armatura, hvgr=1,5-2,3 m</t>
  </si>
  <si>
    <t>Univerzalna EU spojka, DN 150 (od 151-181)</t>
  </si>
  <si>
    <t>F kos, DN 80, L=360 mm</t>
  </si>
  <si>
    <t>cevi NL DN 80, razred C40. Dolžina cevi je povečana za 2 % zaradi obdelave.</t>
  </si>
  <si>
    <t>NL DN 80 INT.L=6 m</t>
  </si>
  <si>
    <t>HIŠNI PRIKLJUČKI V3</t>
  </si>
  <si>
    <t>V.</t>
  </si>
  <si>
    <t>VI.</t>
  </si>
  <si>
    <r>
      <rPr>
        <b/>
        <sz val="10"/>
        <rFont val="Arial CE"/>
        <charset val="238"/>
      </rPr>
      <t xml:space="preserve">Utrjen teren - dvorišča. </t>
    </r>
    <r>
      <rPr>
        <sz val="10"/>
        <rFont val="Arial CE"/>
        <charset val="238"/>
      </rPr>
      <t xml:space="preserve">(60-70°) strojno - ročni izkop jarka med ovirami globine do 2,0 m, z odlaganjem ob rob jame, vključno s čiščenjem obstoječih tlakovcev, betonskih plošč... in deponiranjem le-teh za ponovno vgradnjo po izgradnji vodovoda. Širina dna izkopa 50 cm. Vključno z rušenjem zgornjega ustroja (tudi rušenje in rezanje cca. 10m2 asfaltirane javne ceste), pripravo jarka za polaganje cevi, nabavo, dobavo in vgradnjo novega gramoznega materiala za izdelavo posteljice in obsipa cevi, ter zasip jarka z izkopanim materialom in nakladanjem in odvozom na trajno deponijo odvečnega materiala (z plačilom takse). Prečno zavarovanje obstoječih komunalnih vodov v času gradnje pri polaganju vodovoda pod obst. komunalnimi vodi. Nabava, dobava, polaganje zaščitnih cevi, vključno z nabavo tesnil in izvedbo zaključka zaščitne cevi. Ppodpiranje z lesenimi gredami, podbetoniranjem in obbetoniranje obstoječih komunalnih vodov. Izvedba po navodilih in pod nadzorom upravljalca. Obračun po dejanskih stroških!Obračun po m'. Pri izbiri zasipnega materiala upoštevati navodila geomehanika. </t>
    </r>
    <r>
      <rPr>
        <b/>
        <sz val="10"/>
        <rFont val="Arial CE"/>
        <charset val="238"/>
      </rPr>
      <t>Pred izdelavo ponudbe obvezen ogled terena!</t>
    </r>
  </si>
  <si>
    <r>
      <rPr>
        <u/>
        <sz val="10"/>
        <rFont val="Arial CE"/>
        <family val="2"/>
        <charset val="238"/>
      </rPr>
      <t>Zakoličba</t>
    </r>
    <r>
      <rPr>
        <sz val="10"/>
        <rFont val="Arial CE"/>
        <family val="2"/>
        <charset val="238"/>
      </rPr>
      <t xml:space="preserve"> obstoječih komunalnih vodov s strani predstavnikov prizadetih komunalnih organizacij (obračun po dejanskih stroških - polovica stroškov obračunana pri kanalizaciji).</t>
    </r>
  </si>
  <si>
    <t>Izdelava Elaborata izmere zgrajenega vodovoda v dolžini 353 m skladno z internimi tehničnimi normativi za izvajanje del v katastru JP VKS v papirnati in elektronski obliki.</t>
  </si>
  <si>
    <t>Izdelava geodetskega načrta kot ga predpisuje GZ z dopolnitvami.</t>
  </si>
  <si>
    <t>Izdelava projekta izvedenih del-PID skladno z GZ in dopolnitvami ter zahtevami bodočega upravljalca vodovodnega sistema (2x v projektni obliki, 2x v elektronski obliki)</t>
  </si>
  <si>
    <t>Izdelava vodilne mape (2x)  z zbiranjem certifikatov in dokazil o zaneslljivosti objekta skladno z GZ in dopolnitvami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</si>
</sst>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00\ _€_-;\-* #,##0.00\ _€_-;_-* &quot;-&quot;??\ _€_-;_-@_-"/>
    <numFmt numFmtId="165" formatCode="_-* #,##0.00\ _S_I_T_-;\-* #,##0.00\ _S_I_T_-;_-* &quot;-&quot;??\ _S_I_T_-;_-@_-"/>
    <numFmt numFmtId="166" formatCode="#,##0.00_ ;\-#,##0.00\ "/>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sz val="10"/>
      <name val="Times New Roman CE"/>
      <charset val="238"/>
    </font>
    <font>
      <sz val="10"/>
      <name val="Arial CE"/>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1"/>
      <color indexed="8"/>
      <name val="Calibri"/>
      <family val="2"/>
      <charset val="238"/>
    </font>
    <font>
      <sz val="10"/>
      <name val="Arial"/>
      <family val="2"/>
      <charset val="238"/>
    </font>
    <font>
      <sz val="11"/>
      <color theme="1"/>
      <name val="Calibri"/>
      <family val="2"/>
      <scheme val="minor"/>
    </font>
    <font>
      <sz val="12"/>
      <name val="Arial"/>
      <family val="2"/>
      <charset val="238"/>
    </font>
    <font>
      <vertAlign val="superscript"/>
      <sz val="10"/>
      <name val="Arial CE"/>
      <charset val="238"/>
    </font>
    <font>
      <b/>
      <sz val="10"/>
      <color theme="1"/>
      <name val="Arial"/>
      <family val="2"/>
      <charset val="238"/>
    </font>
    <font>
      <sz val="10"/>
      <name val="Times New Roman CE"/>
      <family val="1"/>
      <charset val="238"/>
    </font>
    <font>
      <sz val="10"/>
      <color theme="1"/>
      <name val="Arial"/>
      <family val="2"/>
      <charset val="238"/>
    </font>
    <font>
      <b/>
      <sz val="10"/>
      <name val="Arial"/>
      <family val="2"/>
      <charset val="238"/>
    </font>
    <font>
      <b/>
      <u/>
      <sz val="10"/>
      <name val="Times New Roman CE"/>
      <family val="1"/>
      <charset val="238"/>
    </font>
    <font>
      <b/>
      <sz val="10"/>
      <name val="Times New Roman CE"/>
      <family val="1"/>
      <charset val="238"/>
    </font>
    <font>
      <b/>
      <sz val="10"/>
      <name val="Arial CE"/>
      <charset val="238"/>
    </font>
    <font>
      <sz val="8"/>
      <name val="Arial CE"/>
      <family val="2"/>
      <charset val="238"/>
    </font>
    <font>
      <sz val="8"/>
      <name val="Arial CE"/>
      <charset val="238"/>
    </font>
    <font>
      <b/>
      <i/>
      <sz val="16"/>
      <name val="Arial"/>
      <family val="2"/>
      <charset val="238"/>
    </font>
    <font>
      <b/>
      <i/>
      <sz val="10"/>
      <name val="Arial"/>
      <family val="2"/>
      <charset val="238"/>
    </font>
    <font>
      <b/>
      <sz val="11"/>
      <color theme="1"/>
      <name val="Calibri"/>
      <family val="2"/>
      <charset val="204"/>
      <scheme val="minor"/>
    </font>
    <font>
      <sz val="10"/>
      <name val="Arial"/>
      <family val="2"/>
      <charset val="238"/>
    </font>
    <font>
      <b/>
      <sz val="13"/>
      <name val="Arial ce"/>
      <charset val="238"/>
    </font>
    <font>
      <sz val="13"/>
      <name val="Arial ce"/>
      <charset val="238"/>
    </font>
    <font>
      <sz val="11"/>
      <name val="Arial ce"/>
      <charset val="238"/>
    </font>
    <font>
      <u/>
      <sz val="10"/>
      <name val="Arial CE"/>
      <charset val="238"/>
    </font>
    <font>
      <sz val="9"/>
      <name val="Arial CE"/>
      <charset val="238"/>
    </font>
    <font>
      <vertAlign val="superscript"/>
      <sz val="9"/>
      <name val="Arial CE"/>
      <charset val="238"/>
    </font>
    <font>
      <b/>
      <sz val="14"/>
      <name val="Arial CE"/>
      <charset val="238"/>
    </font>
    <font>
      <b/>
      <sz val="9"/>
      <name val="Arial CE"/>
      <charset val="238"/>
    </font>
    <font>
      <b/>
      <sz val="9"/>
      <name val="Arial"/>
      <family val="2"/>
      <charset val="238"/>
    </font>
    <font>
      <vertAlign val="subscript"/>
      <sz val="9"/>
      <name val="Arial CE"/>
      <charset val="238"/>
    </font>
    <font>
      <u/>
      <sz val="9"/>
      <name val="Arial CE"/>
      <charset val="238"/>
    </font>
    <font>
      <b/>
      <sz val="10"/>
      <color rgb="FFFF0000"/>
      <name val="Arial"/>
      <family val="2"/>
      <charset val="238"/>
    </font>
    <font>
      <sz val="10"/>
      <name val="Arial CE"/>
      <family val="2"/>
      <charset val="238"/>
    </font>
    <font>
      <u/>
      <sz val="10"/>
      <name val="Arial CE"/>
      <family val="2"/>
      <charset val="238"/>
    </font>
    <font>
      <b/>
      <sz val="10"/>
      <color theme="1"/>
      <name val="Calibri"/>
      <family val="2"/>
      <charset val="238"/>
      <scheme val="minor"/>
    </font>
  </fonts>
  <fills count="17">
    <fill>
      <patternFill patternType="none"/>
    </fill>
    <fill>
      <patternFill patternType="gray125"/>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5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6" fillId="0" borderId="0"/>
    <xf numFmtId="9" fontId="6"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9" fillId="9" borderId="1" applyNumberFormat="0" applyAlignment="0" applyProtection="0"/>
    <xf numFmtId="0" fontId="10" fillId="10" borderId="2" applyNumberFormat="0" applyAlignment="0" applyProtection="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11" borderId="1" applyNumberFormat="0" applyAlignment="0" applyProtection="0"/>
    <xf numFmtId="0" fontId="16" fillId="0" borderId="6" applyNumberFormat="0" applyFill="0" applyAlignment="0" applyProtection="0"/>
    <xf numFmtId="0" fontId="17" fillId="11" borderId="0" applyNumberFormat="0" applyBorder="0" applyAlignment="0" applyProtection="0"/>
    <xf numFmtId="0" fontId="6" fillId="12" borderId="7" applyNumberFormat="0" applyFont="0" applyAlignment="0" applyProtection="0"/>
    <xf numFmtId="0" fontId="18" fillId="0" borderId="8" applyNumberFormat="0" applyFill="0" applyAlignment="0" applyProtection="0"/>
    <xf numFmtId="0" fontId="3" fillId="0" borderId="0"/>
    <xf numFmtId="44" fontId="3" fillId="0" borderId="0" applyFont="0" applyFill="0" applyBorder="0" applyAlignment="0" applyProtection="0"/>
    <xf numFmtId="164" fontId="3" fillId="0" borderId="0" applyFont="0" applyFill="0" applyBorder="0" applyAlignment="0" applyProtection="0"/>
    <xf numFmtId="165" fontId="6" fillId="0" borderId="0" applyFont="0" applyFill="0" applyBorder="0" applyAlignment="0" applyProtection="0"/>
    <xf numFmtId="44" fontId="19" fillId="0" borderId="0" applyFont="0" applyFill="0" applyBorder="0" applyAlignment="0" applyProtection="0"/>
    <xf numFmtId="4" fontId="3" fillId="0" borderId="0">
      <alignment horizontal="right" wrapText="1"/>
    </xf>
    <xf numFmtId="0" fontId="20" fillId="0" borderId="0"/>
    <xf numFmtId="0" fontId="2" fillId="0" borderId="0"/>
    <xf numFmtId="9" fontId="20"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43" fontId="3" fillId="0" borderId="0" applyFont="0" applyFill="0" applyBorder="0" applyAlignment="0" applyProtection="0"/>
  </cellStyleXfs>
  <cellXfs count="290">
    <xf numFmtId="0" fontId="0" fillId="0" borderId="0" xfId="0"/>
    <xf numFmtId="0" fontId="6" fillId="0" borderId="9" xfId="1" applyNumberFormat="1" applyFont="1" applyFill="1" applyBorder="1" applyAlignment="1" applyProtection="1">
      <alignment horizontal="left" vertical="top" wrapText="1"/>
    </xf>
    <xf numFmtId="0" fontId="29" fillId="0" borderId="9" xfId="1" applyNumberFormat="1" applyFont="1" applyFill="1" applyBorder="1" applyAlignment="1" applyProtection="1">
      <alignment horizontal="center" vertical="top"/>
    </xf>
    <xf numFmtId="0" fontId="29" fillId="0" borderId="9" xfId="1" applyNumberFormat="1" applyFont="1" applyFill="1" applyBorder="1" applyAlignment="1" applyProtection="1">
      <alignment horizontal="left" vertical="top" wrapText="1"/>
    </xf>
    <xf numFmtId="0" fontId="6" fillId="0" borderId="9" xfId="1" applyNumberFormat="1" applyFont="1" applyFill="1" applyBorder="1" applyAlignment="1" applyProtection="1">
      <alignment horizontal="left" vertical="center" wrapText="1"/>
    </xf>
    <xf numFmtId="0" fontId="6" fillId="0" borderId="9" xfId="1" applyFont="1" applyFill="1" applyBorder="1" applyAlignment="1" applyProtection="1">
      <alignment vertical="top" wrapText="1"/>
    </xf>
    <xf numFmtId="0" fontId="6" fillId="0" borderId="9" xfId="1" applyNumberFormat="1" applyFont="1" applyFill="1" applyBorder="1" applyAlignment="1" applyProtection="1">
      <alignment horizontal="center" vertical="center"/>
    </xf>
    <xf numFmtId="0" fontId="38" fillId="0" borderId="0" xfId="49" applyFont="1" applyProtection="1">
      <protection locked="0"/>
    </xf>
    <xf numFmtId="0" fontId="38" fillId="0" borderId="0" xfId="49" applyFont="1"/>
    <xf numFmtId="0" fontId="6" fillId="0" borderId="9" xfId="1" applyFont="1" applyFill="1" applyBorder="1" applyAlignment="1" applyProtection="1">
      <alignment horizontal="center"/>
    </xf>
    <xf numFmtId="0" fontId="29" fillId="0" borderId="9" xfId="1" applyFont="1" applyFill="1" applyBorder="1" applyAlignment="1" applyProtection="1">
      <alignment horizontal="center"/>
    </xf>
    <xf numFmtId="0" fontId="6" fillId="0" borderId="9" xfId="1" applyFont="1" applyFill="1" applyBorder="1" applyAlignment="1" applyProtection="1">
      <alignment horizontal="center" wrapText="1"/>
    </xf>
    <xf numFmtId="166" fontId="6" fillId="0" borderId="9" xfId="48" applyNumberFormat="1" applyFont="1" applyFill="1" applyBorder="1" applyAlignment="1" applyProtection="1">
      <alignment horizontal="center"/>
    </xf>
    <xf numFmtId="166" fontId="29" fillId="0" borderId="9" xfId="48" applyNumberFormat="1" applyFont="1" applyFill="1" applyBorder="1" applyAlignment="1" applyProtection="1">
      <alignment horizontal="center"/>
    </xf>
    <xf numFmtId="166" fontId="3" fillId="0" borderId="9" xfId="48" applyNumberFormat="1" applyFont="1" applyBorder="1" applyAlignment="1" applyProtection="1">
      <alignment horizontal="center"/>
      <protection locked="0"/>
    </xf>
    <xf numFmtId="166" fontId="26" fillId="0" borderId="0" xfId="48" applyNumberFormat="1" applyFont="1" applyBorder="1" applyAlignment="1" applyProtection="1">
      <alignment horizontal="center"/>
      <protection locked="0"/>
    </xf>
    <xf numFmtId="166" fontId="32" fillId="0" borderId="0" xfId="48" applyNumberFormat="1" applyFont="1" applyBorder="1" applyAlignment="1" applyProtection="1">
      <alignment horizontal="center"/>
      <protection locked="0"/>
    </xf>
    <xf numFmtId="166" fontId="33" fillId="0" borderId="0" xfId="48" applyNumberFormat="1" applyFont="1" applyBorder="1" applyAlignment="1" applyProtection="1">
      <alignment horizontal="center"/>
      <protection locked="0"/>
    </xf>
    <xf numFmtId="166" fontId="3" fillId="0" borderId="0" xfId="48" applyNumberFormat="1" applyFont="1" applyBorder="1" applyAlignment="1" applyProtection="1">
      <alignment horizontal="center"/>
      <protection locked="0"/>
    </xf>
    <xf numFmtId="166" fontId="24" fillId="0" borderId="0" xfId="48" applyNumberFormat="1" applyFont="1" applyBorder="1" applyAlignment="1" applyProtection="1">
      <alignment horizontal="center"/>
      <protection locked="0"/>
    </xf>
    <xf numFmtId="1" fontId="6" fillId="0" borderId="9" xfId="1" applyNumberFormat="1" applyFont="1" applyFill="1" applyBorder="1" applyAlignment="1" applyProtection="1">
      <alignment horizontal="center"/>
    </xf>
    <xf numFmtId="166" fontId="24" fillId="0" borderId="0" xfId="51" applyNumberFormat="1" applyFont="1" applyBorder="1" applyAlignment="1" applyProtection="1">
      <alignment horizontal="center"/>
      <protection locked="0"/>
    </xf>
    <xf numFmtId="166" fontId="3" fillId="0" borderId="0" xfId="51" applyNumberFormat="1" applyFont="1" applyBorder="1" applyAlignment="1" applyProtection="1">
      <alignment horizontal="center"/>
      <protection locked="0"/>
    </xf>
    <xf numFmtId="166" fontId="33" fillId="0" borderId="0" xfId="51" applyNumberFormat="1" applyFont="1" applyBorder="1" applyAlignment="1" applyProtection="1">
      <alignment horizontal="center"/>
      <protection locked="0"/>
    </xf>
    <xf numFmtId="166" fontId="32" fillId="0" borderId="0" xfId="51" applyNumberFormat="1" applyFont="1" applyBorder="1" applyAlignment="1" applyProtection="1">
      <alignment horizontal="center"/>
      <protection locked="0"/>
    </xf>
    <xf numFmtId="166" fontId="26" fillId="0" borderId="0" xfId="51" applyNumberFormat="1" applyFont="1" applyBorder="1" applyAlignment="1" applyProtection="1">
      <alignment horizontal="center"/>
      <protection locked="0"/>
    </xf>
    <xf numFmtId="166" fontId="3" fillId="0" borderId="9" xfId="51" applyNumberFormat="1" applyFont="1" applyBorder="1" applyAlignment="1" applyProtection="1">
      <alignment horizontal="center"/>
      <protection locked="0"/>
    </xf>
    <xf numFmtId="166" fontId="6" fillId="0" borderId="9" xfId="51" applyNumberFormat="1" applyFont="1" applyFill="1" applyBorder="1" applyAlignment="1" applyProtection="1">
      <alignment horizontal="center"/>
    </xf>
    <xf numFmtId="166" fontId="29" fillId="0" borderId="9" xfId="51" applyNumberFormat="1" applyFont="1" applyFill="1" applyBorder="1" applyAlignment="1" applyProtection="1">
      <alignment horizontal="center"/>
    </xf>
    <xf numFmtId="0" fontId="3" fillId="0" borderId="0" xfId="0" applyFont="1"/>
    <xf numFmtId="0" fontId="3" fillId="0" borderId="9" xfId="0" applyFont="1" applyFill="1" applyBorder="1" applyAlignment="1" applyProtection="1">
      <alignment horizontal="left" vertical="top" wrapText="1"/>
    </xf>
    <xf numFmtId="4" fontId="3" fillId="0" borderId="0" xfId="48" applyNumberFormat="1" applyFont="1" applyBorder="1" applyAlignment="1" applyProtection="1">
      <alignment horizontal="center"/>
      <protection locked="0"/>
    </xf>
    <xf numFmtId="4" fontId="3" fillId="0" borderId="0" xfId="51" applyNumberFormat="1" applyFont="1" applyBorder="1" applyAlignment="1" applyProtection="1">
      <alignment horizontal="center"/>
      <protection locked="0"/>
    </xf>
    <xf numFmtId="4" fontId="24" fillId="0" borderId="0" xfId="0" applyNumberFormat="1" applyFont="1" applyBorder="1" applyAlignment="1" applyProtection="1">
      <alignment horizontal="center"/>
      <protection locked="0"/>
    </xf>
    <xf numFmtId="0" fontId="3" fillId="0" borderId="0" xfId="0" applyFont="1" applyAlignment="1">
      <alignment horizontal="center" vertical="center"/>
    </xf>
    <xf numFmtId="0" fontId="26" fillId="0" borderId="0" xfId="0" applyFont="1"/>
    <xf numFmtId="4" fontId="50" fillId="0" borderId="0" xfId="0" applyNumberFormat="1" applyFont="1" applyBorder="1" applyAlignment="1">
      <alignment horizontal="center" vertical="center"/>
    </xf>
    <xf numFmtId="4" fontId="3" fillId="0" borderId="0" xfId="0" applyNumberFormat="1" applyFont="1" applyAlignment="1">
      <alignment horizontal="center"/>
    </xf>
    <xf numFmtId="4" fontId="26" fillId="0" borderId="0" xfId="0" applyNumberFormat="1" applyFont="1" applyAlignment="1">
      <alignment horizontal="center"/>
    </xf>
    <xf numFmtId="0" fontId="26" fillId="0" borderId="0" xfId="0" applyFont="1" applyAlignment="1">
      <alignment vertical="center"/>
    </xf>
    <xf numFmtId="4" fontId="26" fillId="0" borderId="0" xfId="0" applyNumberFormat="1" applyFont="1" applyFill="1" applyAlignment="1">
      <alignment horizontal="center"/>
    </xf>
    <xf numFmtId="0" fontId="3" fillId="0" borderId="0" xfId="0" applyFont="1" applyAlignment="1">
      <alignment horizontal="center"/>
    </xf>
    <xf numFmtId="0" fontId="26" fillId="0" borderId="0" xfId="0" applyFont="1" applyBorder="1" applyAlignment="1">
      <alignment horizontal="left" wrapText="1"/>
    </xf>
    <xf numFmtId="4" fontId="26" fillId="0" borderId="0" xfId="43" applyNumberFormat="1" applyFont="1" applyAlignment="1">
      <alignment horizontal="center"/>
    </xf>
    <xf numFmtId="4" fontId="26" fillId="0" borderId="0" xfId="0" applyNumberFormat="1" applyFont="1" applyBorder="1" applyAlignment="1">
      <alignment vertical="center" wrapText="1"/>
    </xf>
    <xf numFmtId="4" fontId="3" fillId="0" borderId="0" xfId="0" applyNumberFormat="1" applyFont="1" applyBorder="1" applyAlignment="1">
      <alignment vertical="center" wrapText="1"/>
    </xf>
    <xf numFmtId="4" fontId="3" fillId="0" borderId="0" xfId="43" applyNumberFormat="1" applyFont="1" applyAlignment="1">
      <alignment horizontal="center"/>
    </xf>
    <xf numFmtId="0" fontId="40" fillId="0" borderId="14" xfId="49" applyFont="1" applyBorder="1" applyAlignment="1">
      <alignment horizontal="left" vertical="top" wrapText="1"/>
    </xf>
    <xf numFmtId="0" fontId="40" fillId="0" borderId="0" xfId="49" applyFont="1" applyAlignment="1">
      <alignment wrapText="1"/>
    </xf>
    <xf numFmtId="0" fontId="38" fillId="0" borderId="0" xfId="49" applyFont="1" applyAlignment="1">
      <alignment wrapText="1"/>
    </xf>
    <xf numFmtId="0" fontId="38" fillId="16" borderId="9" xfId="49" applyFont="1" applyFill="1" applyBorder="1" applyAlignment="1">
      <alignment wrapText="1"/>
    </xf>
    <xf numFmtId="0" fontId="38" fillId="0" borderId="9" xfId="49" applyFont="1" applyBorder="1" applyAlignment="1"/>
    <xf numFmtId="0" fontId="40" fillId="0" borderId="13" xfId="49" applyFont="1" applyBorder="1" applyAlignment="1">
      <alignment horizontal="left" vertical="top" wrapText="1"/>
    </xf>
    <xf numFmtId="0" fontId="38" fillId="0" borderId="14" xfId="49" applyFont="1" applyBorder="1" applyAlignment="1"/>
    <xf numFmtId="0" fontId="38" fillId="0" borderId="15" xfId="49" applyFont="1" applyBorder="1" applyAlignment="1"/>
    <xf numFmtId="0" fontId="38" fillId="0" borderId="21" xfId="49" applyFont="1" applyBorder="1" applyAlignment="1"/>
    <xf numFmtId="0" fontId="38" fillId="0" borderId="0" xfId="49" applyFont="1" applyBorder="1" applyAlignment="1"/>
    <xf numFmtId="0" fontId="38" fillId="0" borderId="22" xfId="49" applyFont="1" applyBorder="1" applyAlignment="1"/>
    <xf numFmtId="0" fontId="42" fillId="14" borderId="13" xfId="50" applyFont="1" applyFill="1" applyBorder="1" applyAlignment="1" applyProtection="1">
      <alignment horizontal="center" vertical="center" wrapText="1"/>
      <protection locked="0"/>
    </xf>
    <xf numFmtId="0" fontId="40" fillId="14" borderId="14" xfId="50" applyFont="1" applyFill="1" applyBorder="1" applyAlignment="1" applyProtection="1">
      <alignment horizontal="center" vertical="center" wrapText="1"/>
      <protection locked="0"/>
    </xf>
    <xf numFmtId="0" fontId="40" fillId="14" borderId="15" xfId="50" applyFont="1" applyFill="1" applyBorder="1" applyAlignment="1" applyProtection="1">
      <alignment horizontal="center" vertical="center" wrapText="1"/>
      <protection locked="0"/>
    </xf>
    <xf numFmtId="0" fontId="40" fillId="14" borderId="16" xfId="50" applyFont="1" applyFill="1" applyBorder="1" applyAlignment="1" applyProtection="1">
      <alignment horizontal="center" vertical="center" wrapText="1"/>
      <protection locked="0"/>
    </xf>
    <xf numFmtId="0" fontId="40" fillId="14" borderId="17" xfId="50" applyFont="1" applyFill="1" applyBorder="1" applyAlignment="1" applyProtection="1">
      <alignment horizontal="center" vertical="center" wrapText="1"/>
      <protection locked="0"/>
    </xf>
    <xf numFmtId="0" fontId="40" fillId="14" borderId="18" xfId="50" applyFont="1" applyFill="1" applyBorder="1" applyAlignment="1" applyProtection="1">
      <alignment horizontal="center" vertical="center" wrapText="1"/>
      <protection locked="0"/>
    </xf>
    <xf numFmtId="0" fontId="38" fillId="16" borderId="19" xfId="49" applyFont="1" applyFill="1" applyBorder="1" applyAlignment="1">
      <alignment wrapText="1"/>
    </xf>
    <xf numFmtId="0" fontId="38" fillId="16" borderId="20" xfId="49" applyFont="1" applyFill="1" applyBorder="1" applyAlignment="1">
      <alignment wrapText="1"/>
    </xf>
    <xf numFmtId="0" fontId="38" fillId="16" borderId="10" xfId="49" applyFont="1" applyFill="1" applyBorder="1" applyAlignment="1">
      <alignment wrapText="1"/>
    </xf>
    <xf numFmtId="0" fontId="44" fillId="0" borderId="16" xfId="49" applyFont="1" applyBorder="1" applyAlignment="1">
      <alignment vertical="top" wrapText="1"/>
    </xf>
    <xf numFmtId="0" fontId="44" fillId="0" borderId="17" xfId="49" applyFont="1" applyBorder="1" applyAlignment="1">
      <alignment vertical="top" wrapText="1"/>
    </xf>
    <xf numFmtId="0" fontId="44" fillId="0" borderId="18" xfId="49" applyFont="1" applyBorder="1" applyAlignment="1">
      <alignment vertical="top" wrapText="1"/>
    </xf>
    <xf numFmtId="0" fontId="36" fillId="0" borderId="0" xfId="49" applyFont="1" applyAlignment="1" applyProtection="1">
      <alignment horizontal="center" vertical="center" wrapText="1"/>
    </xf>
    <xf numFmtId="0" fontId="37" fillId="0" borderId="0" xfId="49" applyFont="1" applyAlignment="1">
      <alignment horizontal="center" vertical="center" wrapText="1"/>
    </xf>
    <xf numFmtId="0" fontId="39" fillId="0" borderId="0" xfId="49" applyFont="1" applyAlignment="1">
      <alignment horizontal="left" vertical="top" wrapText="1"/>
    </xf>
    <xf numFmtId="0" fontId="38" fillId="0" borderId="0" xfId="49" applyFont="1" applyAlignment="1">
      <alignment horizontal="left" vertical="top" wrapText="1"/>
    </xf>
    <xf numFmtId="0" fontId="38" fillId="15" borderId="9" xfId="49" applyFont="1" applyFill="1" applyBorder="1" applyAlignment="1">
      <alignment horizontal="center" vertical="top" wrapText="1"/>
    </xf>
    <xf numFmtId="0" fontId="23" fillId="0" borderId="9" xfId="0" applyFont="1" applyBorder="1" applyAlignment="1" applyProtection="1">
      <alignment horizontal="left" vertical="center"/>
    </xf>
    <xf numFmtId="0" fontId="23" fillId="0" borderId="9" xfId="0" applyFont="1" applyBorder="1" applyAlignment="1" applyProtection="1">
      <alignment horizontal="center" vertical="center" wrapText="1"/>
    </xf>
    <xf numFmtId="4" fontId="23" fillId="0" borderId="9" xfId="0" applyNumberFormat="1" applyFont="1" applyBorder="1" applyAlignment="1" applyProtection="1">
      <alignment horizontal="center" vertical="center"/>
    </xf>
    <xf numFmtId="0" fontId="3" fillId="0" borderId="0" xfId="0" applyFont="1" applyProtection="1"/>
    <xf numFmtId="0" fontId="23" fillId="0" borderId="9" xfId="0" applyFont="1" applyBorder="1" applyAlignment="1" applyProtection="1">
      <alignment horizontal="center" vertical="center"/>
    </xf>
    <xf numFmtId="0" fontId="25" fillId="0" borderId="9" xfId="0" applyFont="1" applyBorder="1" applyAlignment="1" applyProtection="1">
      <alignment horizontal="center" vertical="center"/>
    </xf>
    <xf numFmtId="0" fontId="3" fillId="0" borderId="9" xfId="13" applyFont="1" applyFill="1" applyBorder="1" applyAlignment="1" applyProtection="1">
      <alignment vertical="top" wrapText="1"/>
    </xf>
    <xf numFmtId="0" fontId="3" fillId="0" borderId="9" xfId="0" applyFont="1" applyBorder="1" applyAlignment="1" applyProtection="1">
      <alignment horizontal="center"/>
    </xf>
    <xf numFmtId="4" fontId="3" fillId="0" borderId="9" xfId="0" applyNumberFormat="1" applyFont="1" applyBorder="1" applyAlignment="1" applyProtection="1">
      <alignment horizontal="center"/>
    </xf>
    <xf numFmtId="4" fontId="3" fillId="0" borderId="9" xfId="44" applyNumberFormat="1" applyFont="1" applyBorder="1" applyAlignment="1" applyProtection="1">
      <alignment horizontal="center" wrapText="1"/>
    </xf>
    <xf numFmtId="0" fontId="3" fillId="0" borderId="0" xfId="0" applyFont="1" applyAlignment="1" applyProtection="1"/>
    <xf numFmtId="0" fontId="3" fillId="0" borderId="9" xfId="13" applyFont="1" applyBorder="1" applyAlignment="1" applyProtection="1">
      <alignment vertical="top" wrapText="1"/>
    </xf>
    <xf numFmtId="0" fontId="48" fillId="0" borderId="9" xfId="39" applyFont="1" applyBorder="1" applyAlignment="1" applyProtection="1">
      <alignment vertical="top" wrapText="1"/>
    </xf>
    <xf numFmtId="0" fontId="3" fillId="0" borderId="9" xfId="0" applyFont="1" applyFill="1" applyBorder="1" applyAlignment="1" applyProtection="1">
      <alignment horizontal="justify" wrapText="1"/>
    </xf>
    <xf numFmtId="4" fontId="3" fillId="0" borderId="9" xfId="0" applyNumberFormat="1" applyFont="1" applyFill="1" applyBorder="1" applyAlignment="1" applyProtection="1">
      <alignment horizontal="center"/>
    </xf>
    <xf numFmtId="0" fontId="3" fillId="0" borderId="9" xfId="0" applyFont="1" applyBorder="1" applyAlignment="1" applyProtection="1">
      <alignment horizontal="justify" wrapText="1"/>
    </xf>
    <xf numFmtId="0" fontId="3" fillId="0" borderId="9" xfId="0" quotePrefix="1" applyFont="1" applyFill="1" applyBorder="1" applyAlignment="1" applyProtection="1">
      <alignment horizontal="justify" wrapText="1"/>
    </xf>
    <xf numFmtId="4" fontId="3" fillId="0" borderId="9" xfId="0" applyNumberFormat="1" applyFont="1" applyBorder="1" applyAlignment="1" applyProtection="1">
      <alignment horizontal="center" wrapText="1"/>
    </xf>
    <xf numFmtId="0" fontId="3" fillId="0" borderId="9" xfId="0" applyFont="1" applyBorder="1" applyAlignment="1" applyProtection="1">
      <alignment vertical="top" wrapText="1"/>
    </xf>
    <xf numFmtId="1" fontId="26" fillId="0" borderId="9" xfId="0" applyNumberFormat="1" applyFont="1" applyBorder="1" applyAlignment="1" applyProtection="1">
      <alignment horizontal="center" vertical="top"/>
    </xf>
    <xf numFmtId="0" fontId="26" fillId="0" borderId="9" xfId="0" applyFont="1" applyBorder="1" applyAlignment="1" applyProtection="1">
      <alignment vertical="top" wrapText="1"/>
    </xf>
    <xf numFmtId="0" fontId="26" fillId="0" borderId="9" xfId="0" applyFont="1" applyBorder="1" applyAlignment="1" applyProtection="1">
      <alignment horizontal="center"/>
    </xf>
    <xf numFmtId="4" fontId="26" fillId="0" borderId="9" xfId="0" applyNumberFormat="1" applyFont="1" applyBorder="1" applyAlignment="1" applyProtection="1">
      <alignment horizontal="center"/>
    </xf>
    <xf numFmtId="4" fontId="26" fillId="0" borderId="9" xfId="44" applyNumberFormat="1" applyFont="1" applyBorder="1" applyAlignment="1" applyProtection="1">
      <alignment horizontal="center" wrapText="1"/>
    </xf>
    <xf numFmtId="49" fontId="24" fillId="0" borderId="0" xfId="0" applyNumberFormat="1" applyFont="1" applyBorder="1" applyAlignment="1" applyProtection="1">
      <alignment vertical="top"/>
    </xf>
    <xf numFmtId="0" fontId="24" fillId="0" borderId="0" xfId="0" applyFont="1" applyBorder="1" applyAlignment="1" applyProtection="1">
      <alignment vertical="top"/>
    </xf>
    <xf numFmtId="0" fontId="24" fillId="0" borderId="0" xfId="0" applyFont="1" applyBorder="1" applyAlignment="1" applyProtection="1">
      <alignment horizontal="center" vertical="top"/>
    </xf>
    <xf numFmtId="4" fontId="24" fillId="0" borderId="0" xfId="0" applyNumberFormat="1" applyFont="1" applyBorder="1" applyAlignment="1" applyProtection="1">
      <alignment horizontal="center" vertical="top" wrapText="1"/>
    </xf>
    <xf numFmtId="4" fontId="24" fillId="0" borderId="0" xfId="0" applyNumberFormat="1" applyFont="1" applyBorder="1" applyAlignment="1" applyProtection="1">
      <alignment horizontal="center"/>
    </xf>
    <xf numFmtId="4" fontId="23" fillId="0" borderId="9" xfId="0" applyNumberFormat="1" applyFont="1" applyBorder="1" applyAlignment="1" applyProtection="1">
      <alignment horizontal="center" vertical="center" wrapText="1"/>
      <protection locked="0"/>
    </xf>
    <xf numFmtId="4" fontId="23" fillId="0" borderId="9" xfId="0" applyNumberFormat="1" applyFont="1" applyBorder="1" applyAlignment="1" applyProtection="1">
      <alignment horizontal="center" vertical="center"/>
      <protection locked="0"/>
    </xf>
    <xf numFmtId="4" fontId="3" fillId="0" borderId="9" xfId="44" applyNumberFormat="1" applyFont="1" applyBorder="1" applyAlignment="1" applyProtection="1">
      <alignment horizontal="center" wrapText="1"/>
      <protection locked="0"/>
    </xf>
    <xf numFmtId="4" fontId="26" fillId="0" borderId="9" xfId="44" applyNumberFormat="1" applyFont="1" applyBorder="1" applyAlignment="1" applyProtection="1">
      <alignment horizontal="center" wrapText="1"/>
      <protection locked="0"/>
    </xf>
    <xf numFmtId="4" fontId="23" fillId="0" borderId="9" xfId="48" applyNumberFormat="1" applyFont="1" applyBorder="1" applyAlignment="1" applyProtection="1">
      <alignment horizontal="center" vertical="center"/>
    </xf>
    <xf numFmtId="4" fontId="23" fillId="0" borderId="9" xfId="48" applyNumberFormat="1" applyFont="1" applyBorder="1" applyAlignment="1" applyProtection="1">
      <alignment horizontal="center" vertical="center" wrapText="1"/>
    </xf>
    <xf numFmtId="0" fontId="3" fillId="0" borderId="0" xfId="0" applyFont="1" applyBorder="1" applyProtection="1"/>
    <xf numFmtId="4" fontId="3" fillId="0" borderId="9" xfId="0" applyNumberFormat="1" applyFont="1" applyBorder="1" applyAlignment="1" applyProtection="1">
      <alignment vertical="center" wrapText="1"/>
    </xf>
    <xf numFmtId="4" fontId="25" fillId="0" borderId="9" xfId="48" applyNumberFormat="1" applyFont="1" applyBorder="1" applyAlignment="1" applyProtection="1">
      <alignment horizontal="center" vertical="center"/>
    </xf>
    <xf numFmtId="4" fontId="26" fillId="0" borderId="9" xfId="48" applyNumberFormat="1" applyFont="1" applyBorder="1" applyAlignment="1" applyProtection="1">
      <alignment horizontal="center" wrapText="1"/>
    </xf>
    <xf numFmtId="4" fontId="26" fillId="0" borderId="9" xfId="0" applyNumberFormat="1" applyFont="1" applyBorder="1" applyAlignment="1" applyProtection="1">
      <alignment vertical="center" wrapText="1"/>
    </xf>
    <xf numFmtId="49" fontId="3" fillId="0" borderId="9" xfId="0" applyNumberFormat="1" applyFont="1" applyBorder="1" applyAlignment="1" applyProtection="1">
      <alignment vertical="top"/>
    </xf>
    <xf numFmtId="0" fontId="3" fillId="0" borderId="9" xfId="0" applyFont="1" applyBorder="1" applyAlignment="1" applyProtection="1">
      <alignment vertical="top"/>
    </xf>
    <xf numFmtId="0" fontId="3" fillId="0" borderId="9" xfId="0" applyFont="1" applyBorder="1" applyAlignment="1" applyProtection="1">
      <alignment horizontal="center" vertical="top"/>
    </xf>
    <xf numFmtId="4" fontId="3" fillId="0" borderId="9" xfId="48" applyNumberFormat="1" applyFont="1" applyBorder="1" applyAlignment="1" applyProtection="1">
      <alignment horizontal="center" vertical="top" wrapText="1"/>
    </xf>
    <xf numFmtId="4" fontId="3" fillId="0" borderId="9" xfId="48" applyNumberFormat="1" applyFont="1" applyBorder="1" applyAlignment="1" applyProtection="1">
      <alignment horizontal="center" wrapText="1"/>
    </xf>
    <xf numFmtId="49" fontId="26" fillId="0" borderId="9" xfId="0" applyNumberFormat="1" applyFont="1" applyBorder="1" applyAlignment="1" applyProtection="1">
      <alignment horizontal="left" vertical="top"/>
    </xf>
    <xf numFmtId="0" fontId="26" fillId="0" borderId="9" xfId="0" applyFont="1" applyBorder="1" applyAlignment="1" applyProtection="1">
      <alignment horizontal="center" vertical="top"/>
    </xf>
    <xf numFmtId="4" fontId="26" fillId="0" borderId="9" xfId="48" applyNumberFormat="1" applyFont="1" applyBorder="1" applyAlignment="1" applyProtection="1">
      <alignment horizontal="center" vertical="top" wrapText="1"/>
    </xf>
    <xf numFmtId="1" fontId="3" fillId="0" borderId="9" xfId="0" applyNumberFormat="1" applyFont="1" applyBorder="1" applyAlignment="1" applyProtection="1">
      <alignment vertical="top"/>
    </xf>
    <xf numFmtId="4" fontId="3" fillId="0" borderId="9" xfId="48" applyNumberFormat="1" applyFont="1" applyBorder="1" applyAlignment="1" applyProtection="1">
      <alignment horizontal="center"/>
    </xf>
    <xf numFmtId="0" fontId="3" fillId="0" borderId="0" xfId="0" applyFont="1" applyBorder="1" applyAlignment="1" applyProtection="1"/>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top" wrapText="1"/>
    </xf>
    <xf numFmtId="0" fontId="3" fillId="0" borderId="9" xfId="0" applyFont="1" applyFill="1" applyBorder="1" applyAlignment="1" applyProtection="1">
      <alignment horizontal="center"/>
    </xf>
    <xf numFmtId="4" fontId="3" fillId="0" borderId="9" xfId="48" applyNumberFormat="1" applyFont="1" applyFill="1" applyBorder="1" applyAlignment="1" applyProtection="1">
      <alignment horizontal="center"/>
    </xf>
    <xf numFmtId="4" fontId="3" fillId="0" borderId="9" xfId="48" applyNumberFormat="1" applyFont="1" applyFill="1" applyBorder="1" applyAlignment="1" applyProtection="1">
      <alignment horizontal="center" wrapText="1"/>
    </xf>
    <xf numFmtId="0" fontId="3" fillId="0" borderId="0" xfId="0" applyFont="1" applyFill="1" applyBorder="1" applyProtection="1"/>
    <xf numFmtId="4" fontId="26" fillId="0" borderId="9" xfId="48" applyNumberFormat="1" applyFont="1" applyBorder="1" applyAlignment="1" applyProtection="1">
      <alignment horizontal="center"/>
    </xf>
    <xf numFmtId="4" fontId="3" fillId="0" borderId="12" xfId="0" applyNumberFormat="1" applyFont="1" applyFill="1" applyBorder="1" applyAlignment="1" applyProtection="1">
      <alignment vertical="top" wrapText="1"/>
    </xf>
    <xf numFmtId="0" fontId="3" fillId="13" borderId="9" xfId="0" applyFont="1" applyFill="1" applyBorder="1" applyAlignment="1" applyProtection="1">
      <alignment vertical="top" wrapText="1"/>
    </xf>
    <xf numFmtId="0" fontId="3" fillId="0" borderId="10" xfId="0" applyFont="1" applyFill="1" applyBorder="1" applyAlignment="1" applyProtection="1">
      <alignment horizontal="center"/>
    </xf>
    <xf numFmtId="0" fontId="3" fillId="0" borderId="0" xfId="0" applyFont="1" applyBorder="1" applyAlignment="1" applyProtection="1">
      <alignment horizontal="left" vertical="top"/>
    </xf>
    <xf numFmtId="0" fontId="47" fillId="0" borderId="9" xfId="0"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9" xfId="2" applyFont="1" applyFill="1" applyBorder="1" applyAlignment="1" applyProtection="1">
      <alignment vertical="top" wrapText="1"/>
    </xf>
    <xf numFmtId="0" fontId="3" fillId="0" borderId="9" xfId="0" applyFont="1" applyFill="1" applyBorder="1" applyAlignment="1" applyProtection="1">
      <alignment horizontal="left" wrapText="1"/>
    </xf>
    <xf numFmtId="1" fontId="3" fillId="0" borderId="9" xfId="0" applyNumberFormat="1" applyFont="1" applyBorder="1" applyAlignment="1" applyProtection="1">
      <alignment horizontal="center"/>
    </xf>
    <xf numFmtId="49" fontId="26" fillId="0" borderId="9" xfId="0" applyNumberFormat="1" applyFont="1" applyBorder="1" applyAlignment="1" applyProtection="1">
      <alignment horizontal="center" vertical="top"/>
    </xf>
    <xf numFmtId="0" fontId="26" fillId="0" borderId="9" xfId="0" applyFont="1" applyBorder="1" applyAlignment="1" applyProtection="1">
      <alignment vertical="top"/>
    </xf>
    <xf numFmtId="0" fontId="3" fillId="0" borderId="9" xfId="0" applyFont="1" applyBorder="1" applyProtection="1"/>
    <xf numFmtId="0" fontId="3" fillId="0" borderId="9" xfId="0" applyFont="1" applyFill="1" applyBorder="1" applyAlignment="1" applyProtection="1">
      <alignment wrapText="1"/>
    </xf>
    <xf numFmtId="0" fontId="26" fillId="0" borderId="0" xfId="0" applyFont="1" applyBorder="1" applyProtection="1"/>
    <xf numFmtId="0" fontId="3" fillId="0" borderId="9" xfId="0" quotePrefix="1" applyFont="1" applyFill="1" applyBorder="1" applyAlignment="1" applyProtection="1">
      <alignment vertical="top" wrapText="1"/>
    </xf>
    <xf numFmtId="0" fontId="3" fillId="0" borderId="9" xfId="0" applyFont="1" applyBorder="1" applyAlignment="1" applyProtection="1">
      <alignment horizontal="left" vertical="top" wrapText="1"/>
    </xf>
    <xf numFmtId="4" fontId="3" fillId="0" borderId="9" xfId="48" applyNumberFormat="1" applyFont="1" applyBorder="1" applyAlignment="1" applyProtection="1">
      <alignment horizontal="center" vertical="top"/>
    </xf>
    <xf numFmtId="0" fontId="26" fillId="0" borderId="9" xfId="0" applyFont="1" applyFill="1" applyBorder="1" applyAlignment="1" applyProtection="1">
      <alignment vertical="top"/>
    </xf>
    <xf numFmtId="0" fontId="26" fillId="0" borderId="9" xfId="0" applyFont="1" applyFill="1" applyBorder="1" applyAlignment="1" applyProtection="1">
      <alignment horizontal="center" vertical="top"/>
    </xf>
    <xf numFmtId="4" fontId="26" fillId="0" borderId="9" xfId="48" applyNumberFormat="1" applyFont="1" applyFill="1" applyBorder="1" applyAlignment="1" applyProtection="1">
      <alignment horizontal="center" vertical="top" wrapText="1"/>
    </xf>
    <xf numFmtId="0" fontId="3" fillId="0" borderId="9" xfId="0" applyFont="1" applyFill="1" applyBorder="1" applyAlignment="1" applyProtection="1">
      <alignment vertical="top"/>
    </xf>
    <xf numFmtId="4" fontId="3" fillId="0" borderId="0" xfId="48" applyNumberFormat="1" applyFont="1" applyBorder="1" applyAlignment="1" applyProtection="1">
      <alignment horizontal="center"/>
    </xf>
    <xf numFmtId="0" fontId="3" fillId="0" borderId="9" xfId="0" applyFont="1" applyBorder="1" applyAlignment="1" applyProtection="1">
      <alignment horizontal="left" wrapText="1"/>
    </xf>
    <xf numFmtId="0" fontId="3" fillId="0" borderId="9" xfId="12" applyFont="1" applyBorder="1" applyAlignment="1" applyProtection="1">
      <alignment horizontal="center"/>
    </xf>
    <xf numFmtId="4" fontId="3" fillId="0" borderId="0" xfId="48" applyNumberFormat="1" applyFont="1" applyBorder="1" applyAlignment="1" applyProtection="1">
      <alignment horizontal="center" wrapText="1"/>
    </xf>
    <xf numFmtId="49" fontId="3" fillId="0" borderId="9" xfId="0" applyNumberFormat="1" applyFont="1" applyBorder="1" applyAlignment="1" applyProtection="1">
      <alignment horizontal="right" vertical="top"/>
    </xf>
    <xf numFmtId="49" fontId="3" fillId="0" borderId="0" xfId="0" applyNumberFormat="1" applyFont="1" applyBorder="1" applyAlignment="1" applyProtection="1">
      <alignment vertical="top"/>
    </xf>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4" fontId="3" fillId="0" borderId="0" xfId="48" applyNumberFormat="1" applyFont="1" applyBorder="1" applyAlignment="1" applyProtection="1">
      <alignment horizontal="center" vertical="top" wrapText="1"/>
    </xf>
    <xf numFmtId="4" fontId="26" fillId="0" borderId="9" xfId="48" applyNumberFormat="1" applyFont="1" applyBorder="1" applyAlignment="1" applyProtection="1">
      <alignment horizontal="center" wrapText="1"/>
      <protection locked="0"/>
    </xf>
    <xf numFmtId="4" fontId="3" fillId="0" borderId="9" xfId="48" applyNumberFormat="1" applyFont="1" applyBorder="1" applyAlignment="1" applyProtection="1">
      <alignment horizontal="center" wrapText="1"/>
      <protection locked="0"/>
    </xf>
    <xf numFmtId="4" fontId="3" fillId="0" borderId="9" xfId="48" applyNumberFormat="1" applyFont="1" applyFill="1" applyBorder="1" applyAlignment="1" applyProtection="1">
      <alignment horizontal="center" wrapText="1"/>
      <protection locked="0"/>
    </xf>
    <xf numFmtId="4" fontId="26" fillId="0" borderId="9" xfId="51" applyNumberFormat="1" applyFont="1" applyBorder="1" applyAlignment="1" applyProtection="1">
      <alignment horizontal="center" vertical="center"/>
    </xf>
    <xf numFmtId="4" fontId="23" fillId="0" borderId="9" xfId="51" applyNumberFormat="1" applyFont="1" applyBorder="1" applyAlignment="1" applyProtection="1">
      <alignment horizontal="center" vertical="center" wrapText="1"/>
    </xf>
    <xf numFmtId="4" fontId="23" fillId="0" borderId="9" xfId="51" applyNumberFormat="1" applyFont="1" applyBorder="1" applyAlignment="1" applyProtection="1">
      <alignment horizontal="center" vertical="center"/>
    </xf>
    <xf numFmtId="4" fontId="3" fillId="0" borderId="9" xfId="51" applyNumberFormat="1" applyFont="1" applyBorder="1" applyAlignment="1" applyProtection="1">
      <alignment horizontal="center" vertical="center"/>
    </xf>
    <xf numFmtId="4" fontId="26" fillId="0" borderId="9" xfId="51" applyNumberFormat="1" applyFont="1" applyBorder="1" applyAlignment="1" applyProtection="1">
      <alignment horizontal="center" wrapText="1"/>
    </xf>
    <xf numFmtId="4" fontId="3" fillId="0" borderId="9" xfId="51" applyNumberFormat="1" applyFont="1" applyBorder="1" applyAlignment="1" applyProtection="1">
      <alignment horizontal="center" vertical="top" wrapText="1"/>
    </xf>
    <xf numFmtId="4" fontId="3" fillId="0" borderId="9" xfId="51" applyNumberFormat="1" applyFont="1" applyBorder="1" applyAlignment="1" applyProtection="1">
      <alignment horizontal="center" wrapText="1"/>
    </xf>
    <xf numFmtId="4" fontId="3" fillId="0" borderId="9" xfId="51" applyNumberFormat="1" applyFont="1" applyBorder="1" applyAlignment="1" applyProtection="1">
      <alignment horizontal="center"/>
    </xf>
    <xf numFmtId="4" fontId="3" fillId="0" borderId="9" xfId="51" applyNumberFormat="1" applyFont="1" applyFill="1" applyBorder="1" applyAlignment="1" applyProtection="1">
      <alignment horizontal="center"/>
    </xf>
    <xf numFmtId="4" fontId="3" fillId="0" borderId="9" xfId="51" applyNumberFormat="1" applyFont="1" applyFill="1" applyBorder="1" applyAlignment="1" applyProtection="1">
      <alignment horizontal="center" wrapText="1"/>
    </xf>
    <xf numFmtId="4" fontId="3" fillId="0" borderId="9" xfId="51" applyNumberFormat="1" applyFont="1" applyBorder="1" applyAlignment="1" applyProtection="1">
      <alignment horizontal="center" vertical="top"/>
    </xf>
    <xf numFmtId="4" fontId="3" fillId="0" borderId="9" xfId="51" applyNumberFormat="1" applyFont="1" applyFill="1" applyBorder="1" applyAlignment="1" applyProtection="1">
      <alignment horizontal="center" vertical="top" wrapText="1"/>
    </xf>
    <xf numFmtId="4" fontId="3" fillId="0" borderId="0" xfId="51" applyNumberFormat="1" applyFont="1" applyBorder="1" applyAlignment="1" applyProtection="1">
      <alignment horizontal="center"/>
    </xf>
    <xf numFmtId="4" fontId="3" fillId="0" borderId="0" xfId="51" applyNumberFormat="1" applyFont="1" applyBorder="1" applyAlignment="1" applyProtection="1">
      <alignment horizontal="center" vertical="top" wrapText="1"/>
    </xf>
    <xf numFmtId="4" fontId="26" fillId="0" borderId="9" xfId="51" applyNumberFormat="1" applyFont="1" applyBorder="1" applyAlignment="1" applyProtection="1">
      <alignment horizontal="center" wrapText="1"/>
      <protection locked="0"/>
    </xf>
    <xf numFmtId="4" fontId="3" fillId="0" borderId="9" xfId="51" applyNumberFormat="1" applyFont="1" applyBorder="1" applyAlignment="1" applyProtection="1">
      <alignment horizontal="center" wrapText="1"/>
      <protection locked="0"/>
    </xf>
    <xf numFmtId="4" fontId="3" fillId="0" borderId="9" xfId="51" applyNumberFormat="1" applyFont="1" applyFill="1" applyBorder="1" applyAlignment="1" applyProtection="1">
      <alignment horizontal="center" wrapText="1"/>
      <protection locked="0"/>
    </xf>
    <xf numFmtId="0" fontId="23" fillId="0" borderId="9" xfId="1" applyFont="1" applyBorder="1" applyAlignment="1" applyProtection="1">
      <alignment horizontal="left" vertical="center"/>
    </xf>
    <xf numFmtId="0" fontId="23" fillId="0" borderId="9" xfId="1" applyFont="1" applyBorder="1" applyAlignment="1" applyProtection="1">
      <alignment horizontal="center" vertical="center" wrapText="1"/>
    </xf>
    <xf numFmtId="166" fontId="23" fillId="0" borderId="9" xfId="48" applyNumberFormat="1" applyFont="1" applyBorder="1" applyAlignment="1" applyProtection="1">
      <alignment horizontal="center" vertical="center"/>
    </xf>
    <xf numFmtId="0" fontId="24" fillId="0" borderId="0" xfId="1" applyFont="1" applyProtection="1"/>
    <xf numFmtId="0" fontId="23" fillId="0" borderId="9" xfId="1" applyFont="1" applyBorder="1" applyAlignment="1" applyProtection="1">
      <alignment horizontal="center" vertical="center"/>
    </xf>
    <xf numFmtId="0" fontId="25" fillId="0" borderId="9" xfId="1" applyFont="1" applyBorder="1" applyAlignment="1" applyProtection="1">
      <alignment horizontal="center" vertical="center"/>
    </xf>
    <xf numFmtId="4" fontId="3" fillId="0" borderId="9" xfId="1" applyNumberFormat="1" applyFont="1" applyBorder="1" applyAlignment="1" applyProtection="1">
      <alignment vertical="center" wrapText="1"/>
    </xf>
    <xf numFmtId="166" fontId="25" fillId="0" borderId="9" xfId="48" applyNumberFormat="1" applyFont="1" applyBorder="1" applyAlignment="1" applyProtection="1">
      <alignment horizontal="center" vertical="center"/>
    </xf>
    <xf numFmtId="166" fontId="26" fillId="0" borderId="9" xfId="48" applyNumberFormat="1" applyFont="1" applyBorder="1" applyAlignment="1" applyProtection="1">
      <alignment horizontal="center" wrapText="1"/>
    </xf>
    <xf numFmtId="166" fontId="3" fillId="0" borderId="9" xfId="48" applyNumberFormat="1" applyFont="1" applyBorder="1" applyAlignment="1" applyProtection="1">
      <alignment horizontal="center"/>
    </xf>
    <xf numFmtId="4" fontId="26" fillId="0" borderId="9" xfId="1" applyNumberFormat="1" applyFont="1" applyBorder="1" applyAlignment="1" applyProtection="1">
      <alignment vertical="center" wrapText="1"/>
    </xf>
    <xf numFmtId="49" fontId="24" fillId="0" borderId="9" xfId="1" applyNumberFormat="1" applyFont="1" applyBorder="1" applyAlignment="1" applyProtection="1">
      <alignment vertical="top"/>
    </xf>
    <xf numFmtId="0" fontId="24" fillId="0" borderId="9" xfId="1" applyFont="1" applyBorder="1" applyAlignment="1" applyProtection="1">
      <alignment vertical="top"/>
    </xf>
    <xf numFmtId="0" fontId="24" fillId="0" borderId="9" xfId="1" applyFont="1" applyBorder="1" applyAlignment="1" applyProtection="1">
      <alignment horizontal="center" vertical="top"/>
    </xf>
    <xf numFmtId="166" fontId="24" fillId="0" borderId="9" xfId="48" applyNumberFormat="1" applyFont="1" applyBorder="1" applyAlignment="1" applyProtection="1">
      <alignment horizontal="center" vertical="top" wrapText="1"/>
    </xf>
    <xf numFmtId="49" fontId="4" fillId="0" borderId="9" xfId="1" applyNumberFormat="1" applyFont="1" applyBorder="1" applyAlignment="1" applyProtection="1">
      <alignment horizontal="left" vertical="top"/>
    </xf>
    <xf numFmtId="0" fontId="26" fillId="0" borderId="9" xfId="1" applyFont="1" applyBorder="1" applyAlignment="1" applyProtection="1">
      <alignment horizontal="center" vertical="top"/>
    </xf>
    <xf numFmtId="166" fontId="26" fillId="0" borderId="9" xfId="48" applyNumberFormat="1" applyFont="1" applyBorder="1" applyAlignment="1" applyProtection="1">
      <alignment horizontal="center" vertical="top" wrapText="1"/>
    </xf>
    <xf numFmtId="0" fontId="34" fillId="0" borderId="0" xfId="0" applyFont="1" applyProtection="1"/>
    <xf numFmtId="0" fontId="26" fillId="0" borderId="9" xfId="1" applyFont="1" applyBorder="1" applyAlignment="1" applyProtection="1">
      <alignment vertical="top"/>
    </xf>
    <xf numFmtId="0" fontId="26" fillId="0" borderId="9" xfId="1" applyFont="1" applyBorder="1" applyAlignment="1" applyProtection="1">
      <alignment vertical="top" wrapText="1"/>
    </xf>
    <xf numFmtId="0" fontId="26" fillId="0" borderId="9" xfId="1" applyFont="1" applyBorder="1" applyAlignment="1" applyProtection="1">
      <alignment horizontal="center"/>
    </xf>
    <xf numFmtId="166" fontId="26" fillId="0" borderId="9" xfId="48" applyNumberFormat="1" applyFont="1" applyBorder="1" applyAlignment="1" applyProtection="1">
      <alignment horizontal="center"/>
    </xf>
    <xf numFmtId="49" fontId="0" fillId="0" borderId="0" xfId="0" applyNumberFormat="1" applyProtection="1"/>
    <xf numFmtId="0" fontId="0" fillId="0" borderId="0" xfId="0" applyProtection="1"/>
    <xf numFmtId="0" fontId="24" fillId="0" borderId="9" xfId="1" applyFont="1" applyBorder="1" applyAlignment="1" applyProtection="1">
      <alignment vertical="top" wrapText="1"/>
    </xf>
    <xf numFmtId="0" fontId="24" fillId="0" borderId="9" xfId="1" applyFont="1" applyBorder="1" applyAlignment="1" applyProtection="1">
      <alignment horizontal="center"/>
    </xf>
    <xf numFmtId="166" fontId="24" fillId="0" borderId="9" xfId="48" applyNumberFormat="1" applyFont="1" applyBorder="1" applyAlignment="1" applyProtection="1">
      <alignment horizontal="center"/>
    </xf>
    <xf numFmtId="0" fontId="27" fillId="0" borderId="0" xfId="1" applyFont="1" applyProtection="1"/>
    <xf numFmtId="0" fontId="4" fillId="0" borderId="9" xfId="1" applyFont="1" applyBorder="1" applyAlignment="1" applyProtection="1">
      <alignment horizontal="center" vertical="top"/>
    </xf>
    <xf numFmtId="0" fontId="4" fillId="0" borderId="9" xfId="1" applyFont="1" applyBorder="1" applyAlignment="1" applyProtection="1">
      <alignment horizontal="center"/>
    </xf>
    <xf numFmtId="166" fontId="4" fillId="0" borderId="9" xfId="48" applyNumberFormat="1" applyFont="1" applyBorder="1" applyAlignment="1" applyProtection="1">
      <alignment horizontal="center" wrapText="1"/>
    </xf>
    <xf numFmtId="0" fontId="28" fillId="0" borderId="0" xfId="1" applyFont="1" applyProtection="1"/>
    <xf numFmtId="0" fontId="21" fillId="0" borderId="9" xfId="0" applyFont="1" applyFill="1" applyBorder="1" applyAlignment="1" applyProtection="1">
      <alignment horizontal="center" vertical="center"/>
    </xf>
    <xf numFmtId="0" fontId="24" fillId="0" borderId="0" xfId="1" applyFont="1" applyAlignment="1" applyProtection="1">
      <alignment vertical="center"/>
    </xf>
    <xf numFmtId="49" fontId="26" fillId="0" borderId="9" xfId="1" applyNumberFormat="1" applyFont="1" applyBorder="1" applyAlignment="1" applyProtection="1">
      <alignment vertical="top"/>
    </xf>
    <xf numFmtId="49" fontId="4" fillId="0" borderId="9" xfId="1" applyNumberFormat="1" applyFont="1" applyBorder="1" applyAlignment="1" applyProtection="1">
      <alignment vertical="top"/>
    </xf>
    <xf numFmtId="0" fontId="24" fillId="0" borderId="9" xfId="1" applyFont="1" applyBorder="1" applyProtection="1"/>
    <xf numFmtId="166" fontId="3" fillId="0" borderId="9" xfId="48" applyNumberFormat="1" applyFont="1" applyBorder="1" applyAlignment="1" applyProtection="1">
      <alignment horizontal="center" wrapText="1"/>
    </xf>
    <xf numFmtId="0" fontId="24" fillId="0" borderId="0" xfId="1" applyFont="1" applyAlignment="1" applyProtection="1">
      <alignment wrapText="1"/>
    </xf>
    <xf numFmtId="0" fontId="3" fillId="0" borderId="9" xfId="1" applyFont="1" applyBorder="1" applyAlignment="1" applyProtection="1">
      <alignment vertical="top"/>
    </xf>
    <xf numFmtId="0" fontId="4" fillId="0" borderId="9" xfId="1" applyFont="1" applyFill="1" applyBorder="1" applyAlignment="1" applyProtection="1">
      <alignment vertical="top"/>
    </xf>
    <xf numFmtId="0" fontId="4" fillId="0" borderId="9" xfId="1" applyFont="1" applyFill="1" applyBorder="1" applyAlignment="1" applyProtection="1">
      <alignment horizontal="center"/>
    </xf>
    <xf numFmtId="166" fontId="4" fillId="0" borderId="9" xfId="48" applyNumberFormat="1" applyFont="1" applyFill="1" applyBorder="1" applyAlignment="1" applyProtection="1">
      <alignment horizontal="center" wrapText="1"/>
    </xf>
    <xf numFmtId="0" fontId="30" fillId="0" borderId="9" xfId="1" applyFont="1" applyFill="1" applyBorder="1" applyProtection="1"/>
    <xf numFmtId="0" fontId="30" fillId="0" borderId="9" xfId="1" applyFont="1" applyFill="1" applyBorder="1" applyAlignment="1" applyProtection="1">
      <alignment horizontal="center"/>
    </xf>
    <xf numFmtId="166" fontId="31" fillId="0" borderId="9" xfId="48" applyNumberFormat="1" applyFont="1" applyFill="1" applyBorder="1" applyAlignment="1" applyProtection="1">
      <alignment horizontal="center"/>
    </xf>
    <xf numFmtId="166" fontId="30" fillId="0" borderId="9" xfId="48" applyNumberFormat="1" applyFont="1" applyFill="1" applyBorder="1" applyAlignment="1" applyProtection="1">
      <alignment horizontal="center"/>
    </xf>
    <xf numFmtId="49" fontId="3" fillId="0" borderId="9" xfId="1" applyNumberFormat="1" applyFont="1" applyBorder="1" applyAlignment="1" applyProtection="1">
      <alignment horizontal="right" vertical="top"/>
    </xf>
    <xf numFmtId="0" fontId="3" fillId="0" borderId="9" xfId="1" applyFont="1" applyBorder="1" applyAlignment="1" applyProtection="1">
      <alignment horizontal="center"/>
    </xf>
    <xf numFmtId="4" fontId="24" fillId="0" borderId="0" xfId="1" applyNumberFormat="1" applyFont="1" applyProtection="1"/>
    <xf numFmtId="49" fontId="26" fillId="0" borderId="0" xfId="1" applyNumberFormat="1" applyFont="1" applyBorder="1" applyAlignment="1" applyProtection="1">
      <alignment horizontal="right" vertical="top"/>
    </xf>
    <xf numFmtId="0" fontId="26" fillId="0" borderId="0" xfId="1" applyFont="1" applyBorder="1" applyAlignment="1" applyProtection="1">
      <alignment vertical="top" wrapText="1"/>
    </xf>
    <xf numFmtId="0" fontId="26" fillId="0" borderId="0" xfId="1" applyFont="1" applyBorder="1" applyAlignment="1" applyProtection="1">
      <alignment horizontal="center"/>
    </xf>
    <xf numFmtId="166" fontId="26" fillId="0" borderId="0" xfId="48" applyNumberFormat="1" applyFont="1" applyBorder="1" applyAlignment="1" applyProtection="1">
      <alignment horizontal="center"/>
    </xf>
    <xf numFmtId="0" fontId="32" fillId="0" borderId="0" xfId="1" applyFont="1" applyBorder="1" applyAlignment="1" applyProtection="1">
      <alignment vertical="top"/>
    </xf>
    <xf numFmtId="0" fontId="32" fillId="0" borderId="0" xfId="1" applyFont="1" applyBorder="1" applyAlignment="1" applyProtection="1">
      <alignment vertical="top" wrapText="1"/>
    </xf>
    <xf numFmtId="0" fontId="32" fillId="0" borderId="0" xfId="1" applyFont="1" applyBorder="1" applyAlignment="1" applyProtection="1">
      <alignment horizontal="center"/>
    </xf>
    <xf numFmtId="166" fontId="32" fillId="0" borderId="0" xfId="48" applyNumberFormat="1" applyFont="1" applyBorder="1" applyAlignment="1" applyProtection="1">
      <alignment horizontal="center"/>
    </xf>
    <xf numFmtId="0" fontId="33" fillId="0" borderId="0" xfId="1" applyFont="1" applyBorder="1" applyAlignment="1" applyProtection="1">
      <alignment vertical="top"/>
    </xf>
    <xf numFmtId="0" fontId="33" fillId="0" borderId="0" xfId="1" applyFont="1" applyBorder="1" applyAlignment="1" applyProtection="1">
      <alignment vertical="top" wrapText="1"/>
    </xf>
    <xf numFmtId="0" fontId="33" fillId="0" borderId="0" xfId="1" applyFont="1" applyBorder="1" applyAlignment="1" applyProtection="1">
      <alignment horizontal="center"/>
    </xf>
    <xf numFmtId="166" fontId="33" fillId="0" borderId="0" xfId="48" applyNumberFormat="1" applyFont="1" applyBorder="1" applyAlignment="1" applyProtection="1">
      <alignment horizontal="center"/>
    </xf>
    <xf numFmtId="0" fontId="3" fillId="0" borderId="0" xfId="1" applyFont="1" applyBorder="1" applyAlignment="1" applyProtection="1">
      <alignment vertical="top"/>
    </xf>
    <xf numFmtId="0" fontId="3" fillId="0" borderId="0" xfId="1" applyFont="1" applyBorder="1" applyAlignment="1" applyProtection="1">
      <alignment vertical="top" wrapText="1"/>
    </xf>
    <xf numFmtId="0" fontId="3" fillId="0" borderId="0" xfId="1" applyFont="1" applyBorder="1" applyAlignment="1" applyProtection="1">
      <alignment horizontal="center"/>
    </xf>
    <xf numFmtId="166" fontId="3" fillId="0" borderId="0" xfId="48" applyNumberFormat="1" applyFont="1" applyBorder="1" applyAlignment="1" applyProtection="1">
      <alignment horizontal="center"/>
    </xf>
    <xf numFmtId="49" fontId="3" fillId="0" borderId="0" xfId="1" applyNumberFormat="1" applyFont="1" applyBorder="1" applyAlignment="1" applyProtection="1">
      <alignment vertical="top"/>
    </xf>
    <xf numFmtId="0" fontId="3" fillId="0" borderId="0" xfId="1" applyFont="1" applyBorder="1" applyAlignment="1" applyProtection="1">
      <alignment horizontal="center" vertical="top"/>
    </xf>
    <xf numFmtId="166" fontId="3" fillId="0" borderId="0" xfId="48" applyNumberFormat="1" applyFont="1" applyBorder="1" applyAlignment="1" applyProtection="1">
      <alignment horizontal="center" vertical="top" wrapText="1"/>
    </xf>
    <xf numFmtId="49" fontId="24" fillId="0" borderId="0" xfId="1" applyNumberFormat="1" applyFont="1" applyBorder="1" applyAlignment="1" applyProtection="1">
      <alignment vertical="top"/>
    </xf>
    <xf numFmtId="0" fontId="24" fillId="0" borderId="0" xfId="1" applyFont="1" applyBorder="1" applyAlignment="1" applyProtection="1">
      <alignment vertical="top"/>
    </xf>
    <xf numFmtId="0" fontId="24" fillId="0" borderId="0" xfId="1" applyFont="1" applyBorder="1" applyAlignment="1" applyProtection="1">
      <alignment horizontal="center" vertical="top"/>
    </xf>
    <xf numFmtId="166" fontId="24" fillId="0" borderId="0" xfId="48" applyNumberFormat="1" applyFont="1" applyBorder="1" applyAlignment="1" applyProtection="1">
      <alignment horizontal="center" vertical="top" wrapText="1"/>
    </xf>
    <xf numFmtId="166" fontId="24" fillId="0" borderId="0" xfId="48" applyNumberFormat="1" applyFont="1" applyBorder="1" applyAlignment="1" applyProtection="1">
      <alignment horizontal="center"/>
    </xf>
    <xf numFmtId="166" fontId="23" fillId="0" borderId="9" xfId="48" applyNumberFormat="1" applyFont="1" applyBorder="1" applyAlignment="1" applyProtection="1">
      <alignment horizontal="center" vertical="center" wrapText="1"/>
      <protection locked="0"/>
    </xf>
    <xf numFmtId="166" fontId="23" fillId="0" borderId="9" xfId="48" applyNumberFormat="1" applyFont="1" applyBorder="1" applyAlignment="1" applyProtection="1">
      <alignment horizontal="center" vertical="center"/>
      <protection locked="0"/>
    </xf>
    <xf numFmtId="166" fontId="25" fillId="0" borderId="9" xfId="48" applyNumberFormat="1" applyFont="1" applyBorder="1" applyAlignment="1" applyProtection="1">
      <alignment horizontal="center" vertical="center"/>
      <protection locked="0"/>
    </xf>
    <xf numFmtId="166" fontId="3" fillId="0" borderId="9" xfId="48" applyNumberFormat="1" applyFont="1" applyBorder="1" applyAlignment="1" applyProtection="1">
      <alignment horizontal="center" wrapText="1"/>
      <protection locked="0"/>
    </xf>
    <xf numFmtId="166" fontId="23" fillId="0" borderId="9" xfId="51" applyNumberFormat="1" applyFont="1" applyBorder="1" applyAlignment="1" applyProtection="1">
      <alignment horizontal="center" vertical="center"/>
    </xf>
    <xf numFmtId="166" fontId="25" fillId="0" borderId="9" xfId="51" applyNumberFormat="1" applyFont="1" applyBorder="1" applyAlignment="1" applyProtection="1">
      <alignment horizontal="center" vertical="center"/>
    </xf>
    <xf numFmtId="166" fontId="26" fillId="0" borderId="9" xfId="51" applyNumberFormat="1" applyFont="1" applyBorder="1" applyAlignment="1" applyProtection="1">
      <alignment horizontal="center" wrapText="1"/>
    </xf>
    <xf numFmtId="166" fontId="3" fillId="0" borderId="9" xfId="51" applyNumberFormat="1" applyFont="1" applyBorder="1" applyAlignment="1" applyProtection="1">
      <alignment horizontal="center"/>
    </xf>
    <xf numFmtId="166" fontId="24" fillId="0" borderId="9" xfId="51" applyNumberFormat="1" applyFont="1" applyBorder="1" applyAlignment="1" applyProtection="1">
      <alignment horizontal="center" vertical="top" wrapText="1"/>
    </xf>
    <xf numFmtId="166" fontId="26" fillId="0" borderId="9" xfId="51" applyNumberFormat="1" applyFont="1" applyBorder="1" applyAlignment="1" applyProtection="1">
      <alignment horizontal="center" vertical="top" wrapText="1"/>
    </xf>
    <xf numFmtId="166" fontId="26" fillId="0" borderId="9" xfId="51" applyNumberFormat="1" applyFont="1" applyBorder="1" applyAlignment="1" applyProtection="1">
      <alignment horizontal="center"/>
    </xf>
    <xf numFmtId="166" fontId="24" fillId="0" borderId="9" xfId="51" applyNumberFormat="1" applyFont="1" applyBorder="1" applyAlignment="1" applyProtection="1">
      <alignment horizontal="center"/>
    </xf>
    <xf numFmtId="166" fontId="4" fillId="0" borderId="9" xfId="51" applyNumberFormat="1" applyFont="1" applyBorder="1" applyAlignment="1" applyProtection="1">
      <alignment horizontal="center" wrapText="1"/>
    </xf>
    <xf numFmtId="0" fontId="0" fillId="0" borderId="9" xfId="0" applyBorder="1" applyAlignment="1" applyProtection="1">
      <alignment horizontal="center"/>
    </xf>
    <xf numFmtId="166" fontId="3" fillId="0" borderId="9" xfId="51" applyNumberFormat="1" applyFont="1" applyBorder="1" applyAlignment="1" applyProtection="1">
      <alignment horizontal="center" wrapText="1"/>
    </xf>
    <xf numFmtId="166" fontId="4" fillId="0" borderId="9" xfId="51" applyNumberFormat="1" applyFont="1" applyFill="1" applyBorder="1" applyAlignment="1" applyProtection="1">
      <alignment horizontal="center" wrapText="1"/>
    </xf>
    <xf numFmtId="166" fontId="31" fillId="0" borderId="9" xfId="51" applyNumberFormat="1" applyFont="1" applyFill="1" applyBorder="1" applyAlignment="1" applyProtection="1">
      <alignment horizontal="center"/>
    </xf>
    <xf numFmtId="166" fontId="30" fillId="0" borderId="9" xfId="51" applyNumberFormat="1" applyFont="1" applyFill="1" applyBorder="1" applyAlignment="1" applyProtection="1">
      <alignment horizontal="center"/>
    </xf>
    <xf numFmtId="166" fontId="26" fillId="0" borderId="0" xfId="51" applyNumberFormat="1" applyFont="1" applyBorder="1" applyAlignment="1" applyProtection="1">
      <alignment horizontal="center"/>
    </xf>
    <xf numFmtId="166" fontId="32" fillId="0" borderId="0" xfId="51" applyNumberFormat="1" applyFont="1" applyBorder="1" applyAlignment="1" applyProtection="1">
      <alignment horizontal="center"/>
    </xf>
    <xf numFmtId="166" fontId="33" fillId="0" borderId="0" xfId="51" applyNumberFormat="1" applyFont="1" applyBorder="1" applyAlignment="1" applyProtection="1">
      <alignment horizontal="center"/>
    </xf>
    <xf numFmtId="166" fontId="3" fillId="0" borderId="0" xfId="51" applyNumberFormat="1" applyFont="1" applyBorder="1" applyAlignment="1" applyProtection="1">
      <alignment horizontal="center"/>
    </xf>
    <xf numFmtId="166" fontId="3" fillId="0" borderId="0" xfId="51" applyNumberFormat="1" applyFont="1" applyBorder="1" applyAlignment="1" applyProtection="1">
      <alignment horizontal="center" vertical="top" wrapText="1"/>
    </xf>
    <xf numFmtId="166" fontId="24" fillId="0" borderId="0" xfId="51" applyNumberFormat="1" applyFont="1" applyBorder="1" applyAlignment="1" applyProtection="1">
      <alignment horizontal="center" vertical="top" wrapText="1"/>
    </xf>
    <xf numFmtId="166" fontId="24" fillId="0" borderId="0" xfId="51" applyNumberFormat="1" applyFont="1" applyBorder="1" applyAlignment="1" applyProtection="1">
      <alignment horizontal="center"/>
    </xf>
    <xf numFmtId="166" fontId="23" fillId="0" borderId="9" xfId="51" applyNumberFormat="1" applyFont="1" applyBorder="1" applyAlignment="1" applyProtection="1">
      <alignment horizontal="center" vertical="center" wrapText="1"/>
      <protection locked="0"/>
    </xf>
    <xf numFmtId="166" fontId="23" fillId="0" borderId="9" xfId="51" applyNumberFormat="1" applyFont="1" applyBorder="1" applyAlignment="1" applyProtection="1">
      <alignment horizontal="center" vertical="center"/>
      <protection locked="0"/>
    </xf>
    <xf numFmtId="166" fontId="25" fillId="0" borderId="9" xfId="51" applyNumberFormat="1" applyFont="1" applyBorder="1" applyAlignment="1" applyProtection="1">
      <alignment horizontal="center" vertical="center"/>
      <protection locked="0"/>
    </xf>
    <xf numFmtId="0" fontId="0" fillId="0" borderId="9" xfId="0" applyBorder="1" applyAlignment="1" applyProtection="1">
      <alignment horizontal="center"/>
      <protection locked="0"/>
    </xf>
    <xf numFmtId="166" fontId="6" fillId="0" borderId="9" xfId="51" applyNumberFormat="1" applyFont="1" applyFill="1" applyBorder="1" applyAlignment="1" applyProtection="1">
      <alignment horizontal="center"/>
      <protection locked="0"/>
    </xf>
    <xf numFmtId="166" fontId="3" fillId="0" borderId="9" xfId="51" applyNumberFormat="1" applyFont="1" applyBorder="1" applyAlignment="1" applyProtection="1">
      <alignment horizontal="center" wrapText="1"/>
      <protection locked="0"/>
    </xf>
  </cellXfs>
  <cellStyles count="52">
    <cellStyle name="Accent1" xfId="20"/>
    <cellStyle name="Accent2" xfId="21"/>
    <cellStyle name="Accent3" xfId="22"/>
    <cellStyle name="Accent4" xfId="23"/>
    <cellStyle name="Accent5" xfId="24"/>
    <cellStyle name="Accent6" xfId="25"/>
    <cellStyle name="Alec1" xfId="44"/>
    <cellStyle name="Bad" xfId="26"/>
    <cellStyle name="Calculation" xfId="27"/>
    <cellStyle name="Check Cell" xfId="28"/>
    <cellStyle name="Explanatory Text" xfId="29"/>
    <cellStyle name="Heading 1" xfId="30"/>
    <cellStyle name="Heading 2" xfId="31"/>
    <cellStyle name="Heading 3" xfId="32"/>
    <cellStyle name="Heading 4" xfId="33"/>
    <cellStyle name="Input" xfId="34"/>
    <cellStyle name="Linked Cell" xfId="35"/>
    <cellStyle name="Navadno" xfId="0" builtinId="0"/>
    <cellStyle name="Navadno 11" xfId="1"/>
    <cellStyle name="Navadno 12" xfId="2"/>
    <cellStyle name="Navadno 13" xfId="3"/>
    <cellStyle name="Navadno 14" xfId="4"/>
    <cellStyle name="Navadno 15" xfId="5"/>
    <cellStyle name="Navadno 16" xfId="6"/>
    <cellStyle name="Navadno 17" xfId="7"/>
    <cellStyle name="Navadno 18" xfId="8"/>
    <cellStyle name="Navadno 19" xfId="9"/>
    <cellStyle name="Navadno 2" xfId="10"/>
    <cellStyle name="Navadno 2 2" xfId="39"/>
    <cellStyle name="Navadno 25" xfId="11"/>
    <cellStyle name="Navadno 3" xfId="18"/>
    <cellStyle name="Navadno 37" xfId="12"/>
    <cellStyle name="Navadno 4" xfId="13"/>
    <cellStyle name="Navadno 42" xfId="14"/>
    <cellStyle name="Navadno 5" xfId="45"/>
    <cellStyle name="Navadno 6" xfId="15"/>
    <cellStyle name="Navadno 7" xfId="46"/>
    <cellStyle name="Navadno 8" xfId="16"/>
    <cellStyle name="Navadno 9" xfId="50"/>
    <cellStyle name="Neutral" xfId="36"/>
    <cellStyle name="Normal 2" xfId="49"/>
    <cellStyle name="Normal_kanal S1" xfId="17"/>
    <cellStyle name="Note" xfId="37"/>
    <cellStyle name="Odstotek 2" xfId="19"/>
    <cellStyle name="Odstotek 3" xfId="47"/>
    <cellStyle name="Total" xfId="38"/>
    <cellStyle name="Valuta" xfId="43" builtinId="4"/>
    <cellStyle name="Valuta 2" xfId="40"/>
    <cellStyle name="Vejica" xfId="48" builtinId="3"/>
    <cellStyle name="Vejica 2" xfId="41"/>
    <cellStyle name="Vejica 3" xfId="42"/>
    <cellStyle name="Vejica 4" xfId="51"/>
  </cellStyles>
  <dxfs count="1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000"/>
    <pageSetUpPr fitToPage="1"/>
  </sheetPr>
  <dimension ref="A1:D43"/>
  <sheetViews>
    <sheetView tabSelected="1" view="pageBreakPreview" zoomScaleNormal="100" zoomScaleSheetLayoutView="100" workbookViewId="0">
      <selection activeCell="C11" sqref="C11"/>
    </sheetView>
  </sheetViews>
  <sheetFormatPr defaultColWidth="8.81640625" defaultRowHeight="12.5" x14ac:dyDescent="0.25"/>
  <cols>
    <col min="1" max="1" width="8.81640625" style="29"/>
    <col min="2" max="2" width="31.26953125" style="29" customWidth="1"/>
    <col min="3" max="3" width="40.81640625" style="29" customWidth="1"/>
    <col min="4" max="4" width="13.1796875" style="37" bestFit="1" customWidth="1"/>
    <col min="5" max="16384" width="8.81640625" style="29"/>
  </cols>
  <sheetData>
    <row r="1" spans="1:4" ht="13" x14ac:dyDescent="0.3">
      <c r="A1" s="34"/>
      <c r="B1" s="35" t="s">
        <v>85</v>
      </c>
      <c r="D1" s="36" t="s">
        <v>87</v>
      </c>
    </row>
    <row r="2" spans="1:4" ht="13" x14ac:dyDescent="0.3">
      <c r="A2" s="34"/>
      <c r="B2" s="35"/>
    </row>
    <row r="3" spans="1:4" ht="13" x14ac:dyDescent="0.3">
      <c r="A3" s="34"/>
      <c r="B3" s="35" t="s">
        <v>103</v>
      </c>
      <c r="D3" s="38">
        <f>+D11+D17+D23+D29+D35+D41</f>
        <v>0</v>
      </c>
    </row>
    <row r="4" spans="1:4" ht="13" x14ac:dyDescent="0.3">
      <c r="A4" s="34"/>
      <c r="B4" s="35"/>
      <c r="C4" s="29" t="s">
        <v>86</v>
      </c>
      <c r="D4" s="38">
        <f>+D3*0.22</f>
        <v>0</v>
      </c>
    </row>
    <row r="5" spans="1:4" ht="13" x14ac:dyDescent="0.3">
      <c r="A5" s="34"/>
      <c r="B5" s="35"/>
      <c r="D5" s="38"/>
    </row>
    <row r="6" spans="1:4" ht="13" x14ac:dyDescent="0.3">
      <c r="A6" s="34"/>
      <c r="B6" s="39" t="s">
        <v>104</v>
      </c>
      <c r="D6" s="40">
        <f>SUM(D3:D4)</f>
        <v>0</v>
      </c>
    </row>
    <row r="7" spans="1:4" ht="13" x14ac:dyDescent="0.3">
      <c r="A7" s="34"/>
      <c r="B7" s="35"/>
      <c r="D7" s="40"/>
    </row>
    <row r="8" spans="1:4" ht="13" x14ac:dyDescent="0.3">
      <c r="A8" s="34"/>
      <c r="B8" s="35"/>
      <c r="D8" s="40"/>
    </row>
    <row r="9" spans="1:4" ht="13" x14ac:dyDescent="0.3">
      <c r="A9" s="34"/>
      <c r="B9" s="35"/>
      <c r="D9" s="40"/>
    </row>
    <row r="10" spans="1:4" ht="13" x14ac:dyDescent="0.3">
      <c r="A10" s="34"/>
      <c r="B10" s="35"/>
    </row>
    <row r="11" spans="1:4" ht="13" x14ac:dyDescent="0.3">
      <c r="A11" s="41" t="s">
        <v>27</v>
      </c>
      <c r="B11" s="42" t="s">
        <v>55</v>
      </c>
      <c r="D11" s="43">
        <f>+'Splošni stroški'!F33</f>
        <v>0</v>
      </c>
    </row>
    <row r="12" spans="1:4" ht="13" x14ac:dyDescent="0.3">
      <c r="A12" s="41"/>
      <c r="B12" s="35"/>
      <c r="C12" s="44"/>
      <c r="D12" s="43"/>
    </row>
    <row r="13" spans="1:4" ht="13" x14ac:dyDescent="0.3">
      <c r="A13" s="41" t="s">
        <v>28</v>
      </c>
      <c r="B13" s="35" t="s">
        <v>231</v>
      </c>
      <c r="C13" s="45" t="s">
        <v>18</v>
      </c>
      <c r="D13" s="46">
        <f>Vodovod_V3!F3</f>
        <v>0</v>
      </c>
    </row>
    <row r="14" spans="1:4" ht="13" x14ac:dyDescent="0.3">
      <c r="A14" s="41"/>
      <c r="B14" s="35"/>
      <c r="C14" s="45" t="s">
        <v>39</v>
      </c>
      <c r="D14" s="46">
        <f>Vodovod_V3!F4</f>
        <v>0</v>
      </c>
    </row>
    <row r="15" spans="1:4" ht="13" x14ac:dyDescent="0.3">
      <c r="A15" s="41"/>
      <c r="B15" s="35"/>
      <c r="C15" s="45" t="s">
        <v>4</v>
      </c>
      <c r="D15" s="46">
        <f>Vodovod_V3!F5</f>
        <v>0</v>
      </c>
    </row>
    <row r="16" spans="1:4" ht="13" x14ac:dyDescent="0.3">
      <c r="A16" s="41"/>
      <c r="B16" s="35"/>
      <c r="C16" s="45" t="s">
        <v>36</v>
      </c>
      <c r="D16" s="46">
        <f>Vodovod_V3!F6</f>
        <v>0</v>
      </c>
    </row>
    <row r="17" spans="1:4" ht="13" x14ac:dyDescent="0.3">
      <c r="A17" s="41"/>
      <c r="B17" s="35"/>
      <c r="C17" s="44" t="s">
        <v>118</v>
      </c>
      <c r="D17" s="43">
        <f>Vodovod_V3!F7</f>
        <v>0</v>
      </c>
    </row>
    <row r="18" spans="1:4" ht="13" x14ac:dyDescent="0.3">
      <c r="A18" s="41"/>
      <c r="B18" s="35"/>
      <c r="C18" s="44"/>
      <c r="D18" s="43"/>
    </row>
    <row r="19" spans="1:4" ht="13" x14ac:dyDescent="0.3">
      <c r="A19" s="41" t="s">
        <v>29</v>
      </c>
      <c r="B19" s="35" t="s">
        <v>232</v>
      </c>
      <c r="C19" s="45" t="s">
        <v>18</v>
      </c>
      <c r="D19" s="46">
        <f>Vodovod_V4!F3</f>
        <v>0</v>
      </c>
    </row>
    <row r="20" spans="1:4" ht="13" x14ac:dyDescent="0.3">
      <c r="A20" s="41"/>
      <c r="B20" s="35"/>
      <c r="C20" s="45" t="s">
        <v>39</v>
      </c>
      <c r="D20" s="46">
        <f>Vodovod_V4!F4</f>
        <v>0</v>
      </c>
    </row>
    <row r="21" spans="1:4" ht="13" x14ac:dyDescent="0.3">
      <c r="A21" s="41"/>
      <c r="B21" s="35"/>
      <c r="C21" s="45" t="s">
        <v>4</v>
      </c>
      <c r="D21" s="46">
        <f>Vodovod_V4!F5</f>
        <v>0</v>
      </c>
    </row>
    <row r="22" spans="1:4" ht="13" x14ac:dyDescent="0.3">
      <c r="A22" s="41"/>
      <c r="B22" s="35"/>
      <c r="C22" s="45" t="s">
        <v>36</v>
      </c>
      <c r="D22" s="46">
        <f>Vodovod_V4!F6</f>
        <v>0</v>
      </c>
    </row>
    <row r="23" spans="1:4" ht="13" x14ac:dyDescent="0.3">
      <c r="A23" s="41"/>
      <c r="B23" s="35"/>
      <c r="C23" s="44" t="s">
        <v>118</v>
      </c>
      <c r="D23" s="43">
        <f>Vodovod_V4!F7</f>
        <v>0</v>
      </c>
    </row>
    <row r="24" spans="1:4" ht="13" x14ac:dyDescent="0.3">
      <c r="A24" s="41"/>
      <c r="B24" s="35"/>
      <c r="C24" s="44"/>
      <c r="D24" s="43"/>
    </row>
    <row r="25" spans="1:4" ht="13" x14ac:dyDescent="0.3">
      <c r="A25" s="41" t="s">
        <v>37</v>
      </c>
      <c r="B25" s="35" t="s">
        <v>246</v>
      </c>
      <c r="C25" s="45" t="s">
        <v>18</v>
      </c>
      <c r="D25" s="46">
        <f>Vodovod_V5!F3</f>
        <v>0</v>
      </c>
    </row>
    <row r="26" spans="1:4" ht="13" x14ac:dyDescent="0.3">
      <c r="A26" s="41"/>
      <c r="B26" s="35"/>
      <c r="C26" s="45" t="s">
        <v>39</v>
      </c>
      <c r="D26" s="46">
        <f>Vodovod_V5!F4</f>
        <v>0</v>
      </c>
    </row>
    <row r="27" spans="1:4" ht="13" x14ac:dyDescent="0.3">
      <c r="A27" s="41"/>
      <c r="B27" s="35"/>
      <c r="C27" s="45" t="s">
        <v>4</v>
      </c>
      <c r="D27" s="46">
        <f>Vodovod_V5!F5</f>
        <v>0</v>
      </c>
    </row>
    <row r="28" spans="1:4" ht="13" x14ac:dyDescent="0.3">
      <c r="A28" s="41"/>
      <c r="B28" s="35"/>
      <c r="C28" s="45" t="s">
        <v>36</v>
      </c>
      <c r="D28" s="46">
        <f>Vodovod_V5!F6</f>
        <v>0</v>
      </c>
    </row>
    <row r="29" spans="1:4" ht="13" x14ac:dyDescent="0.3">
      <c r="A29" s="41"/>
      <c r="B29" s="35"/>
      <c r="C29" s="44" t="s">
        <v>118</v>
      </c>
      <c r="D29" s="43">
        <f>Vodovod_V5!F7</f>
        <v>0</v>
      </c>
    </row>
    <row r="30" spans="1:4" ht="13" x14ac:dyDescent="0.3">
      <c r="B30" s="35"/>
      <c r="D30" s="46"/>
    </row>
    <row r="31" spans="1:4" ht="13" x14ac:dyDescent="0.3">
      <c r="A31" s="41" t="s">
        <v>255</v>
      </c>
      <c r="B31" s="35" t="s">
        <v>254</v>
      </c>
      <c r="C31" s="45" t="s">
        <v>18</v>
      </c>
      <c r="D31" s="46">
        <f>HP_V3!F3</f>
        <v>0</v>
      </c>
    </row>
    <row r="32" spans="1:4" ht="13" x14ac:dyDescent="0.3">
      <c r="A32" s="41"/>
      <c r="B32" s="35"/>
      <c r="C32" s="45" t="s">
        <v>39</v>
      </c>
      <c r="D32" s="46">
        <f>HP_V3!F4</f>
        <v>0</v>
      </c>
    </row>
    <row r="33" spans="1:4" ht="13" x14ac:dyDescent="0.3">
      <c r="A33" s="41"/>
      <c r="B33" s="35"/>
      <c r="C33" s="45" t="s">
        <v>4</v>
      </c>
      <c r="D33" s="46">
        <f>HP_V3!F5</f>
        <v>0</v>
      </c>
    </row>
    <row r="34" spans="1:4" ht="13" x14ac:dyDescent="0.3">
      <c r="A34" s="41"/>
      <c r="B34" s="35"/>
      <c r="C34" s="45" t="s">
        <v>36</v>
      </c>
      <c r="D34" s="46">
        <f>HP_V3!F6</f>
        <v>0</v>
      </c>
    </row>
    <row r="35" spans="1:4" ht="13" x14ac:dyDescent="0.3">
      <c r="A35" s="41"/>
      <c r="B35" s="35"/>
      <c r="C35" s="44" t="s">
        <v>102</v>
      </c>
      <c r="D35" s="43">
        <f>HP_V3!F7</f>
        <v>0</v>
      </c>
    </row>
    <row r="36" spans="1:4" ht="13" x14ac:dyDescent="0.3">
      <c r="A36" s="41"/>
      <c r="B36" s="35"/>
      <c r="C36" s="44"/>
      <c r="D36" s="43"/>
    </row>
    <row r="37" spans="1:4" ht="13" x14ac:dyDescent="0.3">
      <c r="A37" s="41" t="s">
        <v>256</v>
      </c>
      <c r="B37" s="35" t="s">
        <v>247</v>
      </c>
      <c r="C37" s="45" t="s">
        <v>18</v>
      </c>
      <c r="D37" s="46">
        <f>HP_V5!F3</f>
        <v>0</v>
      </c>
    </row>
    <row r="38" spans="1:4" ht="13" x14ac:dyDescent="0.3">
      <c r="A38" s="41"/>
      <c r="B38" s="35"/>
      <c r="C38" s="45" t="s">
        <v>39</v>
      </c>
      <c r="D38" s="46">
        <f>HP_V5!F4</f>
        <v>0</v>
      </c>
    </row>
    <row r="39" spans="1:4" ht="13" x14ac:dyDescent="0.3">
      <c r="A39" s="41"/>
      <c r="B39" s="35"/>
      <c r="C39" s="45" t="s">
        <v>4</v>
      </c>
      <c r="D39" s="46">
        <f>HP_V5!F5</f>
        <v>0</v>
      </c>
    </row>
    <row r="40" spans="1:4" ht="13" x14ac:dyDescent="0.3">
      <c r="A40" s="41"/>
      <c r="B40" s="35"/>
      <c r="C40" s="45" t="s">
        <v>36</v>
      </c>
      <c r="D40" s="46">
        <f>HP_V5!F6</f>
        <v>0</v>
      </c>
    </row>
    <row r="41" spans="1:4" ht="13" x14ac:dyDescent="0.3">
      <c r="A41" s="41"/>
      <c r="B41" s="35"/>
      <c r="C41" s="44" t="s">
        <v>102</v>
      </c>
      <c r="D41" s="43">
        <f>HP_V5!F7</f>
        <v>0</v>
      </c>
    </row>
    <row r="42" spans="1:4" ht="13" x14ac:dyDescent="0.3">
      <c r="B42" s="35"/>
      <c r="D42" s="46"/>
    </row>
    <row r="43" spans="1:4" ht="13" x14ac:dyDescent="0.3">
      <c r="B43" s="35"/>
      <c r="D43" s="46"/>
    </row>
  </sheetData>
  <sheetProtection algorithmName="SHA-512" hashValue="x5d1v/67ENLOvvt96oS/b2luvKY1xiwuj3mlQmpPDjAt9mrwdcsjlrp9BynjjQCiJNR8JNgSjNefYZFtA2MzZA==" saltValue="BlfN0p0pgj/lQSrRr9NqhQ==" spinCount="100000" sheet="1" objects="1" scenarios="1"/>
  <pageMargins left="0.70866141732283472" right="0.70866141732283472" top="0.74803149606299213" bottom="0.74803149606299213" header="0.31496062992125984" footer="0.31496062992125984"/>
  <pageSetup paperSize="9" scale="94" fitToHeight="0" orientation="portrait" r:id="rId1"/>
  <headerFooter>
    <oddFooter>&amp;Crekapitulacija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F38"/>
  <sheetViews>
    <sheetView view="pageBreakPreview" topLeftCell="A26" zoomScaleNormal="100" zoomScaleSheetLayoutView="100" workbookViewId="0">
      <selection activeCell="A26" sqref="A1:XFD1048576"/>
    </sheetView>
  </sheetViews>
  <sheetFormatPr defaultColWidth="9.1796875" defaultRowHeight="14" x14ac:dyDescent="0.3"/>
  <cols>
    <col min="1" max="1" width="2.26953125" style="7" customWidth="1"/>
    <col min="2" max="2" width="19.81640625" style="7" customWidth="1"/>
    <col min="3" max="3" width="21.54296875" style="7" customWidth="1"/>
    <col min="4" max="4" width="28.7265625" style="7" customWidth="1"/>
    <col min="5" max="5" width="27.26953125" style="7" customWidth="1"/>
    <col min="6" max="16384" width="9.1796875" style="7"/>
  </cols>
  <sheetData>
    <row r="1" spans="2:6" ht="16.5" x14ac:dyDescent="0.3">
      <c r="B1" s="70" t="s">
        <v>204</v>
      </c>
      <c r="C1" s="71"/>
      <c r="D1" s="71"/>
      <c r="E1" s="71"/>
      <c r="F1" s="71"/>
    </row>
    <row r="2" spans="2:6" x14ac:dyDescent="0.3">
      <c r="B2" s="8"/>
      <c r="C2" s="8"/>
      <c r="D2" s="8"/>
      <c r="E2" s="8"/>
      <c r="F2" s="8"/>
    </row>
    <row r="3" spans="2:6" ht="124.5" customHeight="1" x14ac:dyDescent="0.3">
      <c r="B3" s="72" t="s">
        <v>233</v>
      </c>
      <c r="C3" s="73"/>
      <c r="D3" s="73"/>
      <c r="E3" s="73"/>
      <c r="F3" s="73"/>
    </row>
    <row r="4" spans="2:6" x14ac:dyDescent="0.3">
      <c r="B4" s="8"/>
      <c r="C4" s="8"/>
      <c r="D4" s="8"/>
      <c r="E4" s="8"/>
      <c r="F4" s="8"/>
    </row>
    <row r="5" spans="2:6" x14ac:dyDescent="0.3">
      <c r="B5" s="74" t="s">
        <v>205</v>
      </c>
      <c r="C5" s="74"/>
      <c r="D5" s="74"/>
      <c r="E5" s="51"/>
      <c r="F5" s="51"/>
    </row>
    <row r="6" spans="2:6" ht="14.25" customHeight="1" x14ac:dyDescent="0.3">
      <c r="B6" s="50" t="s">
        <v>206</v>
      </c>
      <c r="C6" s="50"/>
      <c r="D6" s="50"/>
      <c r="E6" s="51"/>
      <c r="F6" s="51"/>
    </row>
    <row r="7" spans="2:6" ht="14.25" customHeight="1" x14ac:dyDescent="0.3">
      <c r="B7" s="50" t="s">
        <v>207</v>
      </c>
      <c r="C7" s="50"/>
      <c r="D7" s="50"/>
      <c r="E7" s="51"/>
      <c r="F7" s="51"/>
    </row>
    <row r="8" spans="2:6" ht="144.75" customHeight="1" x14ac:dyDescent="0.3">
      <c r="B8" s="52" t="s">
        <v>208</v>
      </c>
      <c r="C8" s="47"/>
      <c r="D8" s="47"/>
      <c r="E8" s="53"/>
      <c r="F8" s="54"/>
    </row>
    <row r="9" spans="2:6" ht="103.5" customHeight="1" x14ac:dyDescent="0.3">
      <c r="B9" s="52" t="s">
        <v>209</v>
      </c>
      <c r="C9" s="47"/>
      <c r="D9" s="47"/>
      <c r="E9" s="53"/>
      <c r="F9" s="54"/>
    </row>
    <row r="10" spans="2:6" ht="55.5" customHeight="1" x14ac:dyDescent="0.3">
      <c r="B10" s="52" t="s">
        <v>210</v>
      </c>
      <c r="C10" s="47"/>
      <c r="D10" s="47"/>
      <c r="E10" s="53"/>
      <c r="F10" s="54"/>
    </row>
    <row r="11" spans="2:6" ht="32.25" customHeight="1" x14ac:dyDescent="0.3">
      <c r="B11" s="52" t="s">
        <v>211</v>
      </c>
      <c r="C11" s="47"/>
      <c r="D11" s="47"/>
      <c r="E11" s="53"/>
      <c r="F11" s="54"/>
    </row>
    <row r="12" spans="2:6" ht="52.5" customHeight="1" x14ac:dyDescent="0.3">
      <c r="B12" s="52" t="s">
        <v>212</v>
      </c>
      <c r="C12" s="47"/>
      <c r="D12" s="47"/>
      <c r="E12" s="53"/>
      <c r="F12" s="54"/>
    </row>
    <row r="13" spans="2:6" ht="52.5" customHeight="1" x14ac:dyDescent="0.3">
      <c r="B13" s="58" t="s">
        <v>213</v>
      </c>
      <c r="C13" s="59"/>
      <c r="D13" s="59"/>
      <c r="E13" s="59"/>
      <c r="F13" s="60"/>
    </row>
    <row r="14" spans="2:6" ht="52.5" customHeight="1" x14ac:dyDescent="0.3">
      <c r="B14" s="61"/>
      <c r="C14" s="62"/>
      <c r="D14" s="62"/>
      <c r="E14" s="62"/>
      <c r="F14" s="63"/>
    </row>
    <row r="15" spans="2:6" ht="14.25" customHeight="1" x14ac:dyDescent="0.3">
      <c r="B15" s="64" t="s">
        <v>214</v>
      </c>
      <c r="C15" s="65"/>
      <c r="D15" s="65"/>
      <c r="E15" s="65"/>
      <c r="F15" s="66"/>
    </row>
    <row r="16" spans="2:6" ht="41.25" customHeight="1" x14ac:dyDescent="0.3">
      <c r="B16" s="52" t="s">
        <v>215</v>
      </c>
      <c r="C16" s="47"/>
      <c r="D16" s="47"/>
      <c r="E16" s="53"/>
      <c r="F16" s="54"/>
    </row>
    <row r="17" spans="2:6" ht="63.75" customHeight="1" x14ac:dyDescent="0.3">
      <c r="B17" s="52" t="s">
        <v>216</v>
      </c>
      <c r="C17" s="47"/>
      <c r="D17" s="47"/>
      <c r="E17" s="53"/>
      <c r="F17" s="54"/>
    </row>
    <row r="18" spans="2:6" ht="65.25" customHeight="1" x14ac:dyDescent="0.3">
      <c r="B18" s="67" t="s">
        <v>217</v>
      </c>
      <c r="C18" s="68"/>
      <c r="D18" s="68"/>
      <c r="E18" s="68"/>
      <c r="F18" s="69"/>
    </row>
    <row r="19" spans="2:6" ht="64.5" customHeight="1" x14ac:dyDescent="0.3">
      <c r="B19" s="52" t="s">
        <v>218</v>
      </c>
      <c r="C19" s="47"/>
      <c r="D19" s="47"/>
      <c r="E19" s="53"/>
      <c r="F19" s="54"/>
    </row>
    <row r="20" spans="2:6" ht="160.5" hidden="1" customHeight="1" x14ac:dyDescent="0.3">
      <c r="B20" s="55"/>
      <c r="C20" s="56"/>
      <c r="D20" s="56"/>
      <c r="E20" s="56"/>
      <c r="F20" s="57"/>
    </row>
    <row r="21" spans="2:6" ht="99" customHeight="1" x14ac:dyDescent="0.3">
      <c r="B21" s="52" t="s">
        <v>219</v>
      </c>
      <c r="C21" s="47"/>
      <c r="D21" s="47"/>
      <c r="E21" s="53"/>
      <c r="F21" s="54"/>
    </row>
    <row r="22" spans="2:6" ht="160.5" hidden="1" customHeight="1" x14ac:dyDescent="0.3">
      <c r="B22" s="55"/>
      <c r="C22" s="56"/>
      <c r="D22" s="56"/>
      <c r="E22" s="56"/>
      <c r="F22" s="57"/>
    </row>
    <row r="23" spans="2:6" ht="152.25" customHeight="1" x14ac:dyDescent="0.3">
      <c r="B23" s="52" t="s">
        <v>220</v>
      </c>
      <c r="C23" s="47"/>
      <c r="D23" s="47"/>
      <c r="E23" s="53"/>
      <c r="F23" s="54"/>
    </row>
    <row r="24" spans="2:6" ht="160.5" hidden="1" customHeight="1" x14ac:dyDescent="0.3">
      <c r="B24" s="55"/>
      <c r="C24" s="56"/>
      <c r="D24" s="56"/>
      <c r="E24" s="56"/>
      <c r="F24" s="57"/>
    </row>
    <row r="25" spans="2:6" x14ac:dyDescent="0.3">
      <c r="B25" s="50" t="s">
        <v>221</v>
      </c>
      <c r="C25" s="50"/>
      <c r="D25" s="50"/>
      <c r="E25" s="51"/>
      <c r="F25" s="51"/>
    </row>
    <row r="26" spans="2:6" ht="90" customHeight="1" x14ac:dyDescent="0.3">
      <c r="B26" s="52" t="s">
        <v>222</v>
      </c>
      <c r="C26" s="47"/>
      <c r="D26" s="47"/>
      <c r="E26" s="53"/>
      <c r="F26" s="54"/>
    </row>
    <row r="27" spans="2:6" ht="160.5" hidden="1" customHeight="1" x14ac:dyDescent="0.3">
      <c r="B27" s="55"/>
      <c r="C27" s="56"/>
      <c r="D27" s="56"/>
      <c r="E27" s="56"/>
      <c r="F27" s="57"/>
    </row>
    <row r="28" spans="2:6" ht="60.75" customHeight="1" x14ac:dyDescent="0.3">
      <c r="B28" s="52" t="s">
        <v>223</v>
      </c>
      <c r="C28" s="47"/>
      <c r="D28" s="47"/>
      <c r="E28" s="53"/>
      <c r="F28" s="54"/>
    </row>
    <row r="29" spans="2:6" ht="160.5" hidden="1" customHeight="1" x14ac:dyDescent="0.3">
      <c r="B29" s="55"/>
      <c r="C29" s="56"/>
      <c r="D29" s="56"/>
      <c r="E29" s="56"/>
      <c r="F29" s="57"/>
    </row>
    <row r="30" spans="2:6" ht="77.25" customHeight="1" x14ac:dyDescent="0.3">
      <c r="B30" s="52" t="s">
        <v>224</v>
      </c>
      <c r="C30" s="47"/>
      <c r="D30" s="47"/>
      <c r="E30" s="53"/>
      <c r="F30" s="54"/>
    </row>
    <row r="31" spans="2:6" ht="160.5" hidden="1" customHeight="1" x14ac:dyDescent="0.3">
      <c r="B31" s="55"/>
      <c r="C31" s="56"/>
      <c r="D31" s="56"/>
      <c r="E31" s="56"/>
      <c r="F31" s="57"/>
    </row>
    <row r="32" spans="2:6" ht="36.75" customHeight="1" x14ac:dyDescent="0.3">
      <c r="B32" s="52" t="s">
        <v>225</v>
      </c>
      <c r="C32" s="47"/>
      <c r="D32" s="47"/>
      <c r="E32" s="53"/>
      <c r="F32" s="54"/>
    </row>
    <row r="33" spans="2:6" ht="36.75" customHeight="1" x14ac:dyDescent="0.3">
      <c r="B33" s="58" t="s">
        <v>213</v>
      </c>
      <c r="C33" s="59"/>
      <c r="D33" s="59"/>
      <c r="E33" s="59"/>
      <c r="F33" s="60"/>
    </row>
    <row r="34" spans="2:6" ht="36.75" customHeight="1" x14ac:dyDescent="0.3">
      <c r="B34" s="61"/>
      <c r="C34" s="62"/>
      <c r="D34" s="62"/>
      <c r="E34" s="62"/>
      <c r="F34" s="63"/>
    </row>
    <row r="35" spans="2:6" ht="72.75" customHeight="1" x14ac:dyDescent="0.3">
      <c r="B35" s="47" t="s">
        <v>226</v>
      </c>
      <c r="C35" s="47"/>
      <c r="D35" s="47"/>
      <c r="E35" s="47"/>
      <c r="F35" s="47"/>
    </row>
    <row r="36" spans="2:6" ht="160.5" hidden="1" customHeight="1" x14ac:dyDescent="0.3">
      <c r="B36" s="48"/>
      <c r="C36" s="48"/>
      <c r="D36" s="48"/>
      <c r="E36" s="48"/>
      <c r="F36" s="48"/>
    </row>
    <row r="37" spans="2:6" ht="39" customHeight="1" x14ac:dyDescent="0.3">
      <c r="B37" s="48" t="s">
        <v>227</v>
      </c>
      <c r="C37" s="48"/>
      <c r="D37" s="48"/>
      <c r="E37" s="48"/>
      <c r="F37" s="48"/>
    </row>
    <row r="38" spans="2:6" ht="160.5" hidden="1" customHeight="1" x14ac:dyDescent="0.3">
      <c r="B38" s="49"/>
      <c r="C38" s="49"/>
      <c r="D38" s="49"/>
      <c r="E38" s="49"/>
      <c r="F38" s="49"/>
    </row>
  </sheetData>
  <sheetProtection algorithmName="SHA-512" hashValue="u29kLOibCeAadlsNGFChVOH4UEuD9O69RKRyyxENk2GftFMUB6eSF6Bt78pPEKZMYLgbGena7HYUYqGSvwUFPQ==" saltValue="gBMg3EKDscntKJmm72abCA==" spinCount="100000" sheet="1" objects="1" scenarios="1"/>
  <mergeCells count="26">
    <mergeCell ref="B8:F8"/>
    <mergeCell ref="B1:F1"/>
    <mergeCell ref="B3:F3"/>
    <mergeCell ref="B5:F5"/>
    <mergeCell ref="B6:F6"/>
    <mergeCell ref="B7:F7"/>
    <mergeCell ref="B23:F24"/>
    <mergeCell ref="B9:F9"/>
    <mergeCell ref="B10:F10"/>
    <mergeCell ref="B11:F11"/>
    <mergeCell ref="B12:F12"/>
    <mergeCell ref="B13:F14"/>
    <mergeCell ref="B15:F15"/>
    <mergeCell ref="B16:F16"/>
    <mergeCell ref="B17:F17"/>
    <mergeCell ref="B18:F18"/>
    <mergeCell ref="B19:F20"/>
    <mergeCell ref="B21:F22"/>
    <mergeCell ref="B35:F36"/>
    <mergeCell ref="B37:F38"/>
    <mergeCell ref="B25:F25"/>
    <mergeCell ref="B26:F27"/>
    <mergeCell ref="B28:F29"/>
    <mergeCell ref="B30:F31"/>
    <mergeCell ref="B32:F32"/>
    <mergeCell ref="B33:F34"/>
  </mergeCells>
  <pageMargins left="0.7" right="0.7" top="0.75" bottom="0.75" header="0.3" footer="0.3"/>
  <pageSetup paperSize="9" scale="78" orientation="portrait"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4" tint="0.79998168889431442"/>
    <pageSetUpPr fitToPage="1"/>
  </sheetPr>
  <dimension ref="A1:F33"/>
  <sheetViews>
    <sheetView view="pageBreakPreview" topLeftCell="A7" zoomScaleNormal="85" zoomScaleSheetLayoutView="100" workbookViewId="0">
      <selection activeCell="A7" sqref="A1:XFD1048576"/>
    </sheetView>
  </sheetViews>
  <sheetFormatPr defaultColWidth="8.81640625" defaultRowHeight="13" x14ac:dyDescent="0.3"/>
  <cols>
    <col min="1" max="1" width="11.7265625" style="99" customWidth="1"/>
    <col min="2" max="2" width="53.26953125" style="100" customWidth="1"/>
    <col min="3" max="3" width="10.54296875" style="101" customWidth="1"/>
    <col min="4" max="4" width="12.1796875" style="102" customWidth="1"/>
    <col min="5" max="5" width="11.7265625" style="33" customWidth="1"/>
    <col min="6" max="6" width="13.54296875" style="103" customWidth="1"/>
    <col min="7" max="16384" width="8.81640625" style="78"/>
  </cols>
  <sheetData>
    <row r="1" spans="1:6" ht="26" x14ac:dyDescent="0.25">
      <c r="A1" s="75" t="s">
        <v>21</v>
      </c>
      <c r="B1" s="75" t="s">
        <v>22</v>
      </c>
      <c r="C1" s="76" t="s">
        <v>23</v>
      </c>
      <c r="D1" s="77" t="s">
        <v>24</v>
      </c>
      <c r="E1" s="104" t="s">
        <v>25</v>
      </c>
      <c r="F1" s="77" t="s">
        <v>26</v>
      </c>
    </row>
    <row r="2" spans="1:6" x14ac:dyDescent="0.25">
      <c r="A2" s="79"/>
      <c r="B2" s="75" t="s">
        <v>55</v>
      </c>
      <c r="C2" s="79"/>
      <c r="D2" s="77"/>
      <c r="E2" s="105"/>
      <c r="F2" s="77"/>
    </row>
    <row r="3" spans="1:6" ht="37.5" x14ac:dyDescent="0.25">
      <c r="A3" s="80">
        <f>IF(ISBLANK(D3),"",COUNTA($D3:D$3))</f>
        <v>1</v>
      </c>
      <c r="B3" s="81" t="s">
        <v>259</v>
      </c>
      <c r="C3" s="82" t="s">
        <v>59</v>
      </c>
      <c r="D3" s="83">
        <v>1</v>
      </c>
      <c r="E3" s="106">
        <v>0</v>
      </c>
      <c r="F3" s="84">
        <f t="shared" ref="F3:F11" si="0">D3*E3</f>
        <v>0</v>
      </c>
    </row>
    <row r="4" spans="1:6" ht="25" x14ac:dyDescent="0.25">
      <c r="A4" s="80">
        <f>IF(ISBLANK(D4),"",COUNTA($D$3:D4))</f>
        <v>2</v>
      </c>
      <c r="B4" s="81" t="s">
        <v>260</v>
      </c>
      <c r="C4" s="82" t="s">
        <v>59</v>
      </c>
      <c r="D4" s="83">
        <v>1</v>
      </c>
      <c r="E4" s="106">
        <v>0</v>
      </c>
      <c r="F4" s="84">
        <f t="shared" si="0"/>
        <v>0</v>
      </c>
    </row>
    <row r="5" spans="1:6" ht="63.65" customHeight="1" x14ac:dyDescent="0.25">
      <c r="A5" s="80">
        <f>IF(ISBLANK(D5),"",COUNTA($D$3:D5))</f>
        <v>3</v>
      </c>
      <c r="B5" s="81" t="s">
        <v>71</v>
      </c>
      <c r="C5" s="82" t="s">
        <v>59</v>
      </c>
      <c r="D5" s="83">
        <v>1</v>
      </c>
      <c r="E5" s="106">
        <v>0</v>
      </c>
      <c r="F5" s="84">
        <f>D5*E5</f>
        <v>0</v>
      </c>
    </row>
    <row r="6" spans="1:6" ht="37.5" x14ac:dyDescent="0.25">
      <c r="A6" s="80">
        <f>IF(ISBLANK(D6),"",COUNTA($D$3:D6))</f>
        <v>4</v>
      </c>
      <c r="B6" s="81" t="s">
        <v>261</v>
      </c>
      <c r="C6" s="82" t="s">
        <v>7</v>
      </c>
      <c r="D6" s="83">
        <v>1</v>
      </c>
      <c r="E6" s="106">
        <v>0</v>
      </c>
      <c r="F6" s="84">
        <f>D6*E6</f>
        <v>0</v>
      </c>
    </row>
    <row r="7" spans="1:6" ht="12.5" x14ac:dyDescent="0.25">
      <c r="A7" s="80">
        <f>IF(ISBLANK(D7),"",COUNTA($D$3:D7))</f>
        <v>5</v>
      </c>
      <c r="B7" s="81" t="s">
        <v>57</v>
      </c>
      <c r="C7" s="82" t="s">
        <v>2</v>
      </c>
      <c r="D7" s="83">
        <v>5</v>
      </c>
      <c r="E7" s="106">
        <v>0</v>
      </c>
      <c r="F7" s="84">
        <f t="shared" si="0"/>
        <v>0</v>
      </c>
    </row>
    <row r="8" spans="1:6" ht="62.5" x14ac:dyDescent="0.25">
      <c r="A8" s="80">
        <f>IF(ISBLANK(D8),"",COUNTA($D$3:D8))</f>
        <v>6</v>
      </c>
      <c r="B8" s="81" t="s">
        <v>64</v>
      </c>
      <c r="C8" s="82" t="s">
        <v>59</v>
      </c>
      <c r="D8" s="83">
        <v>1</v>
      </c>
      <c r="E8" s="106">
        <v>0</v>
      </c>
      <c r="F8" s="84">
        <f>D8*E8</f>
        <v>0</v>
      </c>
    </row>
    <row r="9" spans="1:6" s="85" customFormat="1" ht="25" x14ac:dyDescent="0.25">
      <c r="A9" s="80">
        <f>IF(ISBLANK(D9),"",COUNTA($D$3:D9))</f>
        <v>7</v>
      </c>
      <c r="B9" s="81" t="s">
        <v>262</v>
      </c>
      <c r="C9" s="82" t="s">
        <v>59</v>
      </c>
      <c r="D9" s="83">
        <v>1</v>
      </c>
      <c r="E9" s="106">
        <v>0</v>
      </c>
      <c r="F9" s="84">
        <f t="shared" si="0"/>
        <v>0</v>
      </c>
    </row>
    <row r="10" spans="1:6" ht="37.5" x14ac:dyDescent="0.25">
      <c r="A10" s="80">
        <f>IF(ISBLANK(D10),"",COUNTA($D$3:D10))</f>
        <v>8</v>
      </c>
      <c r="B10" s="86" t="s">
        <v>95</v>
      </c>
      <c r="C10" s="82" t="s">
        <v>59</v>
      </c>
      <c r="D10" s="83">
        <v>1</v>
      </c>
      <c r="E10" s="106">
        <v>0</v>
      </c>
      <c r="F10" s="84">
        <f t="shared" si="0"/>
        <v>0</v>
      </c>
    </row>
    <row r="11" spans="1:6" ht="12.5" x14ac:dyDescent="0.25">
      <c r="A11" s="80">
        <f>IF(ISBLANK(D11),"",COUNTA($D$3:D11))</f>
        <v>9</v>
      </c>
      <c r="B11" s="86" t="s">
        <v>66</v>
      </c>
      <c r="C11" s="82" t="s">
        <v>59</v>
      </c>
      <c r="D11" s="83">
        <v>1</v>
      </c>
      <c r="E11" s="106">
        <v>0</v>
      </c>
      <c r="F11" s="84">
        <f t="shared" si="0"/>
        <v>0</v>
      </c>
    </row>
    <row r="12" spans="1:6" ht="12.5" x14ac:dyDescent="0.25">
      <c r="A12" s="80" t="str">
        <f>IF(ISBLANK(D12),"",COUNTA($D$3:D12))</f>
        <v/>
      </c>
      <c r="B12" s="86"/>
      <c r="C12" s="82"/>
      <c r="D12" s="83"/>
      <c r="E12" s="106"/>
      <c r="F12" s="84"/>
    </row>
    <row r="13" spans="1:6" ht="37.5" x14ac:dyDescent="0.25">
      <c r="A13" s="80" t="str">
        <f>IF(ISBLANK(D13),"",COUNTA($D$3:D13))</f>
        <v/>
      </c>
      <c r="B13" s="87" t="s">
        <v>258</v>
      </c>
      <c r="C13" s="82"/>
      <c r="D13" s="83"/>
      <c r="E13" s="106"/>
      <c r="F13" s="84"/>
    </row>
    <row r="14" spans="1:6" ht="12.5" x14ac:dyDescent="0.25">
      <c r="A14" s="80">
        <f>IF(ISBLANK(D14),"",COUNTA($D$3:D14))</f>
        <v>10</v>
      </c>
      <c r="B14" s="88" t="s">
        <v>56</v>
      </c>
      <c r="C14" s="82" t="s">
        <v>7</v>
      </c>
      <c r="D14" s="89">
        <v>1</v>
      </c>
      <c r="E14" s="106">
        <v>0</v>
      </c>
      <c r="F14" s="84">
        <f>D14*E14</f>
        <v>0</v>
      </c>
    </row>
    <row r="15" spans="1:6" ht="12.5" x14ac:dyDescent="0.25">
      <c r="A15" s="80">
        <f>IF(ISBLANK(D15),"",COUNTA($D$3:D15))</f>
        <v>11</v>
      </c>
      <c r="B15" s="88" t="s">
        <v>107</v>
      </c>
      <c r="C15" s="82" t="s">
        <v>7</v>
      </c>
      <c r="D15" s="89">
        <v>3</v>
      </c>
      <c r="E15" s="106">
        <v>0</v>
      </c>
      <c r="F15" s="84">
        <f>D15*E15</f>
        <v>0</v>
      </c>
    </row>
    <row r="16" spans="1:6" ht="12.5" x14ac:dyDescent="0.25">
      <c r="A16" s="80">
        <f>IF(ISBLANK(D16),"",COUNTA($D$3:D16))</f>
        <v>12</v>
      </c>
      <c r="B16" s="88" t="s">
        <v>166</v>
      </c>
      <c r="C16" s="82" t="s">
        <v>7</v>
      </c>
      <c r="D16" s="89">
        <v>4</v>
      </c>
      <c r="E16" s="106">
        <v>0</v>
      </c>
      <c r="F16" s="84">
        <f>D16*E16</f>
        <v>0</v>
      </c>
    </row>
    <row r="17" spans="1:6" ht="12.5" x14ac:dyDescent="0.25">
      <c r="A17" s="80">
        <f>IF(ISBLANK(D17),"",COUNTA($D$3:D17))</f>
        <v>13</v>
      </c>
      <c r="B17" s="88" t="s">
        <v>137</v>
      </c>
      <c r="C17" s="82" t="s">
        <v>7</v>
      </c>
      <c r="D17" s="89">
        <v>6</v>
      </c>
      <c r="E17" s="106">
        <v>0</v>
      </c>
      <c r="F17" s="84">
        <f>D17*E17</f>
        <v>0</v>
      </c>
    </row>
    <row r="18" spans="1:6" ht="12.5" x14ac:dyDescent="0.25">
      <c r="A18" s="80">
        <f>IF(ISBLANK(D18),"",COUNTA($D$3:D18))</f>
        <v>14</v>
      </c>
      <c r="B18" s="88" t="s">
        <v>138</v>
      </c>
      <c r="C18" s="82" t="s">
        <v>7</v>
      </c>
      <c r="D18" s="89">
        <v>1</v>
      </c>
      <c r="E18" s="106">
        <v>0</v>
      </c>
      <c r="F18" s="84">
        <f>D18*E18</f>
        <v>0</v>
      </c>
    </row>
    <row r="19" spans="1:6" ht="12.5" x14ac:dyDescent="0.25">
      <c r="A19" s="80">
        <f>IF(ISBLANK(D19),"",COUNTA($D$3:D19))</f>
        <v>15</v>
      </c>
      <c r="B19" s="88" t="s">
        <v>106</v>
      </c>
      <c r="C19" s="82" t="s">
        <v>7</v>
      </c>
      <c r="D19" s="89">
        <v>5</v>
      </c>
      <c r="E19" s="106">
        <v>0</v>
      </c>
      <c r="F19" s="84">
        <f t="shared" ref="F19" si="1">D19*E19</f>
        <v>0</v>
      </c>
    </row>
    <row r="20" spans="1:6" ht="12.5" x14ac:dyDescent="0.25">
      <c r="A20" s="80" t="str">
        <f>IF(ISBLANK(D20),"",COUNTA($D$3:D20))</f>
        <v/>
      </c>
      <c r="B20" s="90"/>
      <c r="C20" s="82"/>
      <c r="D20" s="83"/>
      <c r="E20" s="106"/>
      <c r="F20" s="84"/>
    </row>
    <row r="21" spans="1:6" ht="79.150000000000006" customHeight="1" x14ac:dyDescent="0.25">
      <c r="A21" s="80" t="str">
        <f>IF(ISBLANK(D21),"",COUNTA($D$3:D21))</f>
        <v/>
      </c>
      <c r="B21" s="87" t="s">
        <v>120</v>
      </c>
      <c r="C21" s="82"/>
      <c r="D21" s="83"/>
      <c r="E21" s="106"/>
      <c r="F21" s="84"/>
    </row>
    <row r="22" spans="1:6" ht="12.5" x14ac:dyDescent="0.25">
      <c r="A22" s="80">
        <f>IF(ISBLANK(D22),"",COUNTA($D$3:D22))</f>
        <v>16</v>
      </c>
      <c r="B22" s="88" t="s">
        <v>56</v>
      </c>
      <c r="C22" s="82" t="s">
        <v>7</v>
      </c>
      <c r="D22" s="89">
        <v>1</v>
      </c>
      <c r="E22" s="106">
        <v>0</v>
      </c>
      <c r="F22" s="84">
        <f t="shared" ref="F22:F23" si="2">D22*E22</f>
        <v>0</v>
      </c>
    </row>
    <row r="23" spans="1:6" ht="12.5" x14ac:dyDescent="0.25">
      <c r="A23" s="80">
        <f>IF(ISBLANK(D23),"",COUNTA($D$3:D23))</f>
        <v>17</v>
      </c>
      <c r="B23" s="88" t="s">
        <v>107</v>
      </c>
      <c r="C23" s="82" t="s">
        <v>7</v>
      </c>
      <c r="D23" s="89">
        <v>1</v>
      </c>
      <c r="E23" s="106">
        <v>0</v>
      </c>
      <c r="F23" s="84">
        <f t="shared" si="2"/>
        <v>0</v>
      </c>
    </row>
    <row r="24" spans="1:6" ht="12.5" x14ac:dyDescent="0.25">
      <c r="A24" s="80">
        <f>IF(ISBLANK(D24),"",COUNTA($D$3:D24))</f>
        <v>18</v>
      </c>
      <c r="B24" s="88" t="s">
        <v>166</v>
      </c>
      <c r="C24" s="82" t="s">
        <v>7</v>
      </c>
      <c r="D24" s="89">
        <v>1</v>
      </c>
      <c r="E24" s="106">
        <v>0</v>
      </c>
      <c r="F24" s="84">
        <f>D24*E24</f>
        <v>0</v>
      </c>
    </row>
    <row r="25" spans="1:6" ht="12.5" x14ac:dyDescent="0.25">
      <c r="A25" s="80">
        <f>IF(ISBLANK(D25),"",COUNTA($D$3:D25))</f>
        <v>19</v>
      </c>
      <c r="B25" s="88" t="s">
        <v>137</v>
      </c>
      <c r="C25" s="82" t="s">
        <v>7</v>
      </c>
      <c r="D25" s="89">
        <v>1</v>
      </c>
      <c r="E25" s="106">
        <v>0</v>
      </c>
      <c r="F25" s="84">
        <f t="shared" ref="F25:F31" si="3">D25*E25</f>
        <v>0</v>
      </c>
    </row>
    <row r="26" spans="1:6" ht="12.5" x14ac:dyDescent="0.25">
      <c r="A26" s="80">
        <f>IF(ISBLANK(D26),"",COUNTA($D$3:D26))</f>
        <v>20</v>
      </c>
      <c r="B26" s="88" t="s">
        <v>138</v>
      </c>
      <c r="C26" s="82" t="s">
        <v>7</v>
      </c>
      <c r="D26" s="89">
        <v>1</v>
      </c>
      <c r="E26" s="106">
        <v>0</v>
      </c>
      <c r="F26" s="84">
        <f t="shared" si="3"/>
        <v>0</v>
      </c>
    </row>
    <row r="27" spans="1:6" ht="12.5" x14ac:dyDescent="0.25">
      <c r="A27" s="80">
        <f>IF(ISBLANK(D27),"",COUNTA($D$3:D27))</f>
        <v>21</v>
      </c>
      <c r="B27" s="88" t="s">
        <v>106</v>
      </c>
      <c r="C27" s="82" t="s">
        <v>7</v>
      </c>
      <c r="D27" s="89">
        <v>1</v>
      </c>
      <c r="E27" s="106">
        <v>0</v>
      </c>
      <c r="F27" s="84">
        <f t="shared" ref="F27" si="4">D27*E27</f>
        <v>0</v>
      </c>
    </row>
    <row r="28" spans="1:6" ht="12.5" x14ac:dyDescent="0.25">
      <c r="A28" s="80"/>
      <c r="B28" s="91"/>
      <c r="C28" s="82"/>
      <c r="D28" s="89"/>
      <c r="E28" s="106"/>
      <c r="F28" s="84"/>
    </row>
    <row r="29" spans="1:6" ht="12.5" x14ac:dyDescent="0.25">
      <c r="A29" s="80"/>
      <c r="B29" s="91"/>
      <c r="C29" s="82"/>
      <c r="D29" s="89"/>
      <c r="E29" s="106"/>
      <c r="F29" s="84"/>
    </row>
    <row r="30" spans="1:6" ht="12.5" x14ac:dyDescent="0.25">
      <c r="A30" s="80" t="str">
        <f>IF(ISBLANK(D30),"",COUNTA($D$3:D30))</f>
        <v/>
      </c>
      <c r="B30" s="90"/>
      <c r="C30" s="82"/>
      <c r="D30" s="92"/>
      <c r="E30" s="106"/>
      <c r="F30" s="84"/>
    </row>
    <row r="31" spans="1:6" ht="61.15" customHeight="1" x14ac:dyDescent="0.25">
      <c r="A31" s="80">
        <f>IF(ISBLANK(D31),"",COUNTA($D$3:D31))</f>
        <v>22</v>
      </c>
      <c r="B31" s="93" t="s">
        <v>16</v>
      </c>
      <c r="C31" s="82" t="s">
        <v>7</v>
      </c>
      <c r="D31" s="83">
        <v>1</v>
      </c>
      <c r="E31" s="106">
        <v>0</v>
      </c>
      <c r="F31" s="84">
        <f t="shared" si="3"/>
        <v>0</v>
      </c>
    </row>
    <row r="32" spans="1:6" ht="12.5" x14ac:dyDescent="0.25">
      <c r="A32" s="80">
        <f>IF(ISBLANK(D32),"",COUNTA($D$3:D32))</f>
        <v>23</v>
      </c>
      <c r="B32" s="81" t="s">
        <v>65</v>
      </c>
      <c r="C32" s="82" t="s">
        <v>2</v>
      </c>
      <c r="D32" s="83">
        <v>50</v>
      </c>
      <c r="E32" s="106">
        <v>0</v>
      </c>
      <c r="F32" s="84">
        <f>D32*E32</f>
        <v>0</v>
      </c>
    </row>
    <row r="33" spans="1:6" x14ac:dyDescent="0.3">
      <c r="A33" s="94"/>
      <c r="B33" s="95" t="s">
        <v>58</v>
      </c>
      <c r="C33" s="96"/>
      <c r="D33" s="97"/>
      <c r="E33" s="107"/>
      <c r="F33" s="98">
        <f>SUM(F3:F32)</f>
        <v>0</v>
      </c>
    </row>
  </sheetData>
  <sheetProtection algorithmName="SHA-512" hashValue="WwY7C0aCcFkfa8uYXYmdSD97CBNxVibGQHRujtLmgiExbYWU5oV57baizxPU1j42DUYLeUrIbNDeH+f1qMkdjw==" saltValue="tX1nM3hZKn6BfYdUVxoSmg==" spinCount="100000" sheet="1" objects="1" scenarios="1"/>
  <pageMargins left="0.70866141732283472" right="0.70866141732283472" top="0.74803149606299213" bottom="0.74803149606299213" header="0.31496062992125984" footer="0.31496062992125984"/>
  <pageSetup paperSize="9" scale="78" fitToHeight="0" orientation="portrait" r:id="rId1"/>
  <headerFooter>
    <oddFooter>&amp;Csplošni stroški&amp;R&amp;P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147"/>
  <sheetViews>
    <sheetView showZeros="0" view="pageBreakPreview" zoomScaleNormal="85" zoomScaleSheetLayoutView="100" workbookViewId="0">
      <pane ySplit="1" topLeftCell="A2" activePane="bottomLeft" state="frozen"/>
      <selection activeCell="G64" sqref="G64"/>
      <selection pane="bottomLeft" activeCell="E145" sqref="E145"/>
    </sheetView>
  </sheetViews>
  <sheetFormatPr defaultColWidth="9.1796875" defaultRowHeight="12.5" x14ac:dyDescent="0.25"/>
  <cols>
    <col min="1" max="1" width="11.7265625" style="160" customWidth="1"/>
    <col min="2" max="2" width="58.7265625" style="161" bestFit="1" customWidth="1"/>
    <col min="3" max="3" width="10.54296875" style="162" customWidth="1"/>
    <col min="4" max="4" width="12.1796875" style="163" customWidth="1"/>
    <col min="5" max="5" width="11.7265625" style="31" customWidth="1"/>
    <col min="6" max="6" width="16.1796875" style="155" customWidth="1"/>
    <col min="7" max="16384" width="9.1796875" style="110"/>
  </cols>
  <sheetData>
    <row r="1" spans="1:6" ht="26" x14ac:dyDescent="0.25">
      <c r="A1" s="75" t="s">
        <v>21</v>
      </c>
      <c r="B1" s="75" t="s">
        <v>22</v>
      </c>
      <c r="C1" s="76" t="s">
        <v>23</v>
      </c>
      <c r="D1" s="108" t="s">
        <v>24</v>
      </c>
      <c r="E1" s="109" t="s">
        <v>25</v>
      </c>
      <c r="F1" s="108" t="s">
        <v>26</v>
      </c>
    </row>
    <row r="2" spans="1:6" ht="13" x14ac:dyDescent="0.25">
      <c r="A2" s="75"/>
      <c r="B2" s="75" t="s">
        <v>133</v>
      </c>
      <c r="C2" s="79"/>
      <c r="D2" s="108"/>
      <c r="E2" s="108"/>
      <c r="F2" s="108"/>
    </row>
    <row r="3" spans="1:6" ht="13" x14ac:dyDescent="0.3">
      <c r="A3" s="80" t="s">
        <v>27</v>
      </c>
      <c r="B3" s="111" t="s">
        <v>18</v>
      </c>
      <c r="C3" s="80"/>
      <c r="D3" s="112"/>
      <c r="E3" s="113">
        <f>+F3/66</f>
        <v>0</v>
      </c>
      <c r="F3" s="113">
        <f>+F28</f>
        <v>0</v>
      </c>
    </row>
    <row r="4" spans="1:6" ht="13" x14ac:dyDescent="0.3">
      <c r="A4" s="80" t="s">
        <v>28</v>
      </c>
      <c r="B4" s="111" t="s">
        <v>39</v>
      </c>
      <c r="C4" s="80"/>
      <c r="D4" s="112"/>
      <c r="E4" s="113">
        <f>+F4/66</f>
        <v>0</v>
      </c>
      <c r="F4" s="113">
        <f>+F54</f>
        <v>0</v>
      </c>
    </row>
    <row r="5" spans="1:6" ht="13" x14ac:dyDescent="0.3">
      <c r="A5" s="80" t="s">
        <v>29</v>
      </c>
      <c r="B5" s="111" t="s">
        <v>4</v>
      </c>
      <c r="C5" s="80"/>
      <c r="D5" s="112"/>
      <c r="E5" s="113">
        <f>+F5/66</f>
        <v>0</v>
      </c>
      <c r="F5" s="113">
        <f>+F92</f>
        <v>0</v>
      </c>
    </row>
    <row r="6" spans="1:6" ht="13" x14ac:dyDescent="0.3">
      <c r="A6" s="80" t="s">
        <v>37</v>
      </c>
      <c r="B6" s="111" t="s">
        <v>36</v>
      </c>
      <c r="C6" s="80"/>
      <c r="D6" s="112"/>
      <c r="E6" s="113">
        <f>+F6/66</f>
        <v>0</v>
      </c>
      <c r="F6" s="113">
        <f>+F147</f>
        <v>0</v>
      </c>
    </row>
    <row r="7" spans="1:6" ht="13" x14ac:dyDescent="0.3">
      <c r="A7" s="80"/>
      <c r="B7" s="114" t="s">
        <v>118</v>
      </c>
      <c r="C7" s="80"/>
      <c r="D7" s="112"/>
      <c r="E7" s="113">
        <f>+F7/66</f>
        <v>0</v>
      </c>
      <c r="F7" s="113">
        <f>SUM(F3:F6)</f>
        <v>0</v>
      </c>
    </row>
    <row r="8" spans="1:6" x14ac:dyDescent="0.25">
      <c r="A8" s="115"/>
      <c r="B8" s="116"/>
      <c r="C8" s="117"/>
      <c r="D8" s="118"/>
      <c r="E8" s="119"/>
      <c r="F8" s="119"/>
    </row>
    <row r="9" spans="1:6" ht="13" x14ac:dyDescent="0.25">
      <c r="A9" s="120" t="s">
        <v>19</v>
      </c>
      <c r="B9" s="121"/>
      <c r="C9" s="121"/>
      <c r="D9" s="122"/>
      <c r="E9" s="165"/>
      <c r="F9" s="119"/>
    </row>
    <row r="10" spans="1:6" s="125" customFormat="1" ht="46.9" customHeight="1" x14ac:dyDescent="0.25">
      <c r="A10" s="123"/>
      <c r="B10" s="86" t="s">
        <v>230</v>
      </c>
      <c r="C10" s="82"/>
      <c r="D10" s="124"/>
      <c r="E10" s="165"/>
      <c r="F10" s="119"/>
    </row>
    <row r="11" spans="1:6" x14ac:dyDescent="0.25">
      <c r="A11" s="126">
        <f>IF(ISBLANK(D11),"",COUNTA($D11:D$11))</f>
        <v>1</v>
      </c>
      <c r="B11" s="86" t="s">
        <v>80</v>
      </c>
      <c r="C11" s="82" t="s">
        <v>7</v>
      </c>
      <c r="D11" s="124">
        <v>1</v>
      </c>
      <c r="E11" s="165">
        <v>0</v>
      </c>
      <c r="F11" s="119">
        <f>+D11*E11</f>
        <v>0</v>
      </c>
    </row>
    <row r="12" spans="1:6" x14ac:dyDescent="0.25">
      <c r="A12" s="126">
        <f>IF(ISBLANK(D12),"",COUNTA($D$11:D12))</f>
        <v>2</v>
      </c>
      <c r="B12" s="86" t="s">
        <v>81</v>
      </c>
      <c r="C12" s="82" t="s">
        <v>7</v>
      </c>
      <c r="D12" s="124">
        <v>1</v>
      </c>
      <c r="E12" s="165">
        <v>0</v>
      </c>
      <c r="F12" s="119">
        <f>+D12*E12</f>
        <v>0</v>
      </c>
    </row>
    <row r="13" spans="1:6" ht="25" x14ac:dyDescent="0.25">
      <c r="A13" s="126">
        <f>IF(ISBLANK(D13),"",COUNTA($D$11:D13))</f>
        <v>3</v>
      </c>
      <c r="B13" s="86" t="s">
        <v>109</v>
      </c>
      <c r="C13" s="82" t="s">
        <v>6</v>
      </c>
      <c r="D13" s="124">
        <v>70</v>
      </c>
      <c r="E13" s="165">
        <v>0</v>
      </c>
      <c r="F13" s="119">
        <f>+D13*E13</f>
        <v>0</v>
      </c>
    </row>
    <row r="14" spans="1:6" ht="37.5" x14ac:dyDescent="0.25">
      <c r="A14" s="126">
        <f>IF(ISBLANK(D14),"",COUNTA($D$11:D14))</f>
        <v>4</v>
      </c>
      <c r="B14" s="86" t="s">
        <v>10</v>
      </c>
      <c r="C14" s="82" t="s">
        <v>6</v>
      </c>
      <c r="D14" s="124">
        <v>245</v>
      </c>
      <c r="E14" s="165">
        <v>0</v>
      </c>
      <c r="F14" s="119">
        <f>+D14*E14</f>
        <v>0</v>
      </c>
    </row>
    <row r="15" spans="1:6" ht="46.9" customHeight="1" x14ac:dyDescent="0.25">
      <c r="A15" s="126">
        <f>IF(ISBLANK(D15),"",COUNTA($D$11:D15))</f>
        <v>5</v>
      </c>
      <c r="B15" s="93" t="s">
        <v>0</v>
      </c>
      <c r="C15" s="82" t="s">
        <v>7</v>
      </c>
      <c r="D15" s="124">
        <v>13</v>
      </c>
      <c r="E15" s="165">
        <v>0</v>
      </c>
      <c r="F15" s="119">
        <f>+D15*E15</f>
        <v>0</v>
      </c>
    </row>
    <row r="16" spans="1:6" x14ac:dyDescent="0.25">
      <c r="A16" s="126" t="str">
        <f>IF(ISBLANK(D16),"",COUNTA($D$11:D16))</f>
        <v/>
      </c>
      <c r="B16" s="93"/>
      <c r="C16" s="82"/>
      <c r="D16" s="124"/>
      <c r="E16" s="165"/>
      <c r="F16" s="119"/>
    </row>
    <row r="17" spans="1:11" s="131" customFormat="1" ht="77.5" customHeight="1" x14ac:dyDescent="0.25">
      <c r="A17" s="126" t="str">
        <f>IF(ISBLANK(D17),"",COUNTA($D$11:D17))</f>
        <v/>
      </c>
      <c r="B17" s="127" t="s">
        <v>41</v>
      </c>
      <c r="C17" s="128"/>
      <c r="D17" s="129"/>
      <c r="E17" s="166"/>
      <c r="F17" s="130"/>
      <c r="G17" s="78"/>
      <c r="H17" s="78"/>
      <c r="I17" s="110"/>
      <c r="J17" s="110"/>
    </row>
    <row r="18" spans="1:11" s="131" customFormat="1" x14ac:dyDescent="0.25">
      <c r="A18" s="126">
        <f>IF(ISBLANK(D18),"",COUNTA($D$11:D18))</f>
        <v>6</v>
      </c>
      <c r="B18" s="88" t="s">
        <v>107</v>
      </c>
      <c r="C18" s="128" t="s">
        <v>7</v>
      </c>
      <c r="D18" s="129">
        <v>3</v>
      </c>
      <c r="E18" s="166">
        <v>0</v>
      </c>
      <c r="F18" s="130">
        <f t="shared" ref="F18:F27" si="0">+D18*E18</f>
        <v>0</v>
      </c>
      <c r="G18" s="78"/>
      <c r="H18" s="78"/>
      <c r="I18" s="110"/>
      <c r="J18" s="110"/>
    </row>
    <row r="19" spans="1:11" s="131" customFormat="1" x14ac:dyDescent="0.25">
      <c r="A19" s="126">
        <f>IF(ISBLANK(D19),"",COUNTA($D$11:D19))</f>
        <v>7</v>
      </c>
      <c r="B19" s="88" t="s">
        <v>166</v>
      </c>
      <c r="C19" s="128" t="s">
        <v>7</v>
      </c>
      <c r="D19" s="129">
        <v>1</v>
      </c>
      <c r="E19" s="166">
        <v>0</v>
      </c>
      <c r="F19" s="130">
        <f t="shared" si="0"/>
        <v>0</v>
      </c>
      <c r="G19" s="78"/>
      <c r="H19" s="78"/>
      <c r="I19" s="110"/>
      <c r="J19" s="110"/>
    </row>
    <row r="20" spans="1:11" s="131" customFormat="1" x14ac:dyDescent="0.25">
      <c r="A20" s="126">
        <f>IF(ISBLANK(D20),"",COUNTA($D$11:D20))</f>
        <v>8</v>
      </c>
      <c r="B20" s="88" t="s">
        <v>137</v>
      </c>
      <c r="C20" s="128" t="s">
        <v>7</v>
      </c>
      <c r="D20" s="129">
        <v>4</v>
      </c>
      <c r="E20" s="166">
        <v>0</v>
      </c>
      <c r="F20" s="130">
        <f t="shared" si="0"/>
        <v>0</v>
      </c>
      <c r="G20" s="78"/>
      <c r="H20" s="78"/>
      <c r="I20" s="110"/>
      <c r="J20" s="110"/>
    </row>
    <row r="21" spans="1:11" s="131" customFormat="1" x14ac:dyDescent="0.25">
      <c r="A21" s="126">
        <f>IF(ISBLANK(D21),"",COUNTA($D$11:D21))</f>
        <v>9</v>
      </c>
      <c r="B21" s="88" t="s">
        <v>138</v>
      </c>
      <c r="C21" s="128" t="s">
        <v>7</v>
      </c>
      <c r="D21" s="129">
        <v>1</v>
      </c>
      <c r="E21" s="166">
        <v>0</v>
      </c>
      <c r="F21" s="130">
        <f t="shared" si="0"/>
        <v>0</v>
      </c>
      <c r="G21" s="78"/>
      <c r="H21" s="78"/>
      <c r="I21" s="110"/>
      <c r="J21" s="110"/>
    </row>
    <row r="22" spans="1:11" s="131" customFormat="1" x14ac:dyDescent="0.25">
      <c r="A22" s="126">
        <f>IF(ISBLANK(D22),"",COUNTA($D$11:D22))</f>
        <v>10</v>
      </c>
      <c r="B22" s="88" t="s">
        <v>106</v>
      </c>
      <c r="C22" s="128" t="s">
        <v>7</v>
      </c>
      <c r="D22" s="129">
        <v>3</v>
      </c>
      <c r="E22" s="166">
        <v>0</v>
      </c>
      <c r="F22" s="130">
        <f t="shared" si="0"/>
        <v>0</v>
      </c>
    </row>
    <row r="23" spans="1:11" s="131" customFormat="1" x14ac:dyDescent="0.25">
      <c r="A23" s="126">
        <f>IF(ISBLANK(D23),"",COUNTA($D$11:D23))</f>
        <v>11</v>
      </c>
      <c r="B23" s="91" t="s">
        <v>167</v>
      </c>
      <c r="C23" s="128" t="s">
        <v>7</v>
      </c>
      <c r="D23" s="129">
        <v>1</v>
      </c>
      <c r="E23" s="166">
        <v>0</v>
      </c>
      <c r="F23" s="130">
        <f t="shared" si="0"/>
        <v>0</v>
      </c>
      <c r="G23" s="110"/>
      <c r="H23" s="110"/>
      <c r="I23" s="110"/>
      <c r="J23" s="110"/>
      <c r="K23" s="110"/>
    </row>
    <row r="24" spans="1:11" s="131" customFormat="1" x14ac:dyDescent="0.25">
      <c r="A24" s="126" t="str">
        <f>IF(ISBLANK(D24),"",COUNTA($D$11:D24))</f>
        <v/>
      </c>
      <c r="B24" s="88"/>
      <c r="C24" s="128"/>
      <c r="D24" s="129"/>
      <c r="E24" s="166"/>
      <c r="F24" s="130"/>
      <c r="G24" s="110"/>
      <c r="H24" s="110"/>
      <c r="I24" s="110"/>
      <c r="J24" s="110"/>
      <c r="K24" s="110"/>
    </row>
    <row r="25" spans="1:11" ht="90" customHeight="1" x14ac:dyDescent="0.25">
      <c r="A25" s="126">
        <f>IF(ISBLANK(D25),"",COUNTA($D$11:D25))</f>
        <v>12</v>
      </c>
      <c r="B25" s="93" t="s">
        <v>42</v>
      </c>
      <c r="C25" s="82" t="s">
        <v>40</v>
      </c>
      <c r="D25" s="124">
        <v>45</v>
      </c>
      <c r="E25" s="165">
        <v>0</v>
      </c>
      <c r="F25" s="119">
        <f t="shared" si="0"/>
        <v>0</v>
      </c>
    </row>
    <row r="26" spans="1:11" ht="50" x14ac:dyDescent="0.25">
      <c r="A26" s="126">
        <f>IF(ISBLANK(D26),"",COUNTA($D$11:D26))</f>
        <v>13</v>
      </c>
      <c r="B26" s="81" t="s">
        <v>73</v>
      </c>
      <c r="C26" s="82" t="s">
        <v>7</v>
      </c>
      <c r="D26" s="124">
        <v>4</v>
      </c>
      <c r="E26" s="165">
        <v>0</v>
      </c>
      <c r="F26" s="119">
        <f t="shared" si="0"/>
        <v>0</v>
      </c>
    </row>
    <row r="27" spans="1:11" x14ac:dyDescent="0.25">
      <c r="A27" s="126">
        <f>IF(ISBLANK(D27),"",COUNTA($D$11:D27))</f>
        <v>14</v>
      </c>
      <c r="B27" s="93" t="s">
        <v>20</v>
      </c>
      <c r="C27" s="82" t="s">
        <v>2</v>
      </c>
      <c r="D27" s="124">
        <v>14</v>
      </c>
      <c r="E27" s="165">
        <v>0</v>
      </c>
      <c r="F27" s="119">
        <f t="shared" si="0"/>
        <v>0</v>
      </c>
    </row>
    <row r="28" spans="1:11" ht="13" x14ac:dyDescent="0.3">
      <c r="A28" s="121"/>
      <c r="B28" s="95" t="s">
        <v>30</v>
      </c>
      <c r="C28" s="96"/>
      <c r="D28" s="132"/>
      <c r="E28" s="165"/>
      <c r="F28" s="113">
        <f>SUM(F11:F27)</f>
        <v>0</v>
      </c>
    </row>
    <row r="29" spans="1:11" x14ac:dyDescent="0.25">
      <c r="A29" s="117"/>
      <c r="B29" s="93"/>
      <c r="C29" s="82"/>
      <c r="D29" s="124"/>
      <c r="E29" s="165"/>
      <c r="F29" s="119"/>
    </row>
    <row r="30" spans="1:11" ht="13" x14ac:dyDescent="0.25">
      <c r="A30" s="120" t="s">
        <v>96</v>
      </c>
      <c r="B30" s="121"/>
      <c r="C30" s="121"/>
      <c r="D30" s="122"/>
      <c r="E30" s="165"/>
      <c r="F30" s="119"/>
    </row>
    <row r="31" spans="1:11" ht="37.5" x14ac:dyDescent="0.25">
      <c r="A31" s="126">
        <f>IF(ISBLANK(D31),"",COUNTA($D$31:D31))</f>
        <v>1</v>
      </c>
      <c r="B31" s="133" t="s">
        <v>139</v>
      </c>
      <c r="C31" s="128" t="s">
        <v>11</v>
      </c>
      <c r="D31" s="129">
        <v>739</v>
      </c>
      <c r="E31" s="166">
        <v>0</v>
      </c>
      <c r="F31" s="130">
        <f t="shared" ref="F31:F52" si="1">+D31*E31</f>
        <v>0</v>
      </c>
    </row>
    <row r="32" spans="1:11" ht="37.5" x14ac:dyDescent="0.25">
      <c r="A32" s="126">
        <f>IF(ISBLANK(D32),"",COUNTA($D$31:D32))</f>
        <v>2</v>
      </c>
      <c r="B32" s="127" t="s">
        <v>141</v>
      </c>
      <c r="C32" s="128" t="s">
        <v>11</v>
      </c>
      <c r="D32" s="129">
        <v>739</v>
      </c>
      <c r="E32" s="166">
        <v>0</v>
      </c>
      <c r="F32" s="130">
        <f t="shared" si="1"/>
        <v>0</v>
      </c>
    </row>
    <row r="33" spans="1:14" ht="37.5" x14ac:dyDescent="0.25">
      <c r="A33" s="126">
        <f>IF(ISBLANK(D33),"",COUNTA($D$31:D33))</f>
        <v>3</v>
      </c>
      <c r="B33" s="133" t="s">
        <v>142</v>
      </c>
      <c r="C33" s="128" t="s">
        <v>6</v>
      </c>
      <c r="D33" s="129">
        <v>30</v>
      </c>
      <c r="E33" s="166">
        <v>0</v>
      </c>
      <c r="F33" s="130">
        <f t="shared" si="1"/>
        <v>0</v>
      </c>
      <c r="I33" s="78"/>
      <c r="J33" s="78"/>
      <c r="K33" s="78"/>
      <c r="L33" s="78"/>
    </row>
    <row r="34" spans="1:14" ht="37.5" x14ac:dyDescent="0.25">
      <c r="A34" s="126">
        <f>IF(ISBLANK(D34),"",COUNTA($D$31:D34))</f>
        <v>4</v>
      </c>
      <c r="B34" s="127" t="s">
        <v>143</v>
      </c>
      <c r="C34" s="128" t="s">
        <v>5</v>
      </c>
      <c r="D34" s="129">
        <v>135</v>
      </c>
      <c r="E34" s="166">
        <v>0</v>
      </c>
      <c r="F34" s="130">
        <f t="shared" si="1"/>
        <v>0</v>
      </c>
      <c r="I34" s="78"/>
      <c r="J34" s="78"/>
      <c r="K34" s="78"/>
      <c r="L34" s="78"/>
    </row>
    <row r="35" spans="1:14" ht="50" x14ac:dyDescent="0.25">
      <c r="A35" s="126">
        <f>IF(ISBLANK(D35),"",COUNTA($D$31:D35))</f>
        <v>5</v>
      </c>
      <c r="B35" s="127" t="s">
        <v>144</v>
      </c>
      <c r="C35" s="128" t="s">
        <v>5</v>
      </c>
      <c r="D35" s="129">
        <v>504</v>
      </c>
      <c r="E35" s="166">
        <v>0</v>
      </c>
      <c r="F35" s="130">
        <f t="shared" si="1"/>
        <v>0</v>
      </c>
      <c r="I35" s="78"/>
      <c r="J35" s="78"/>
      <c r="K35" s="78"/>
      <c r="L35" s="78"/>
    </row>
    <row r="36" spans="1:14" ht="50" x14ac:dyDescent="0.25">
      <c r="A36" s="126">
        <f>IF(ISBLANK(D36),"",COUNTA($D$31:D36))</f>
        <v>6</v>
      </c>
      <c r="B36" s="127" t="s">
        <v>145</v>
      </c>
      <c r="C36" s="128" t="s">
        <v>5</v>
      </c>
      <c r="D36" s="129">
        <v>56</v>
      </c>
      <c r="E36" s="166">
        <v>0</v>
      </c>
      <c r="F36" s="130">
        <f t="shared" si="1"/>
        <v>0</v>
      </c>
      <c r="I36" s="78"/>
      <c r="J36" s="78"/>
      <c r="K36" s="78"/>
      <c r="L36" s="78"/>
    </row>
    <row r="37" spans="1:14" s="131" customFormat="1" ht="58.5" customHeight="1" x14ac:dyDescent="0.25">
      <c r="A37" s="126">
        <f>IF(ISBLANK(D37),"",COUNTA($D$31:D37))</f>
        <v>7</v>
      </c>
      <c r="B37" s="127" t="s">
        <v>146</v>
      </c>
      <c r="C37" s="128" t="s">
        <v>5</v>
      </c>
      <c r="D37" s="129">
        <v>259</v>
      </c>
      <c r="E37" s="166">
        <v>0</v>
      </c>
      <c r="F37" s="130">
        <f t="shared" si="1"/>
        <v>0</v>
      </c>
      <c r="G37" s="110"/>
      <c r="H37" s="110"/>
      <c r="I37" s="78"/>
      <c r="J37" s="78"/>
      <c r="K37" s="78"/>
      <c r="L37" s="78"/>
      <c r="M37" s="110"/>
      <c r="N37" s="110"/>
    </row>
    <row r="38" spans="1:14" ht="62.5" customHeight="1" x14ac:dyDescent="0.25">
      <c r="A38" s="126">
        <f>IF(ISBLANK(D38),"",COUNTA($D$31:D38))</f>
        <v>8</v>
      </c>
      <c r="B38" s="127" t="s">
        <v>74</v>
      </c>
      <c r="C38" s="128" t="s">
        <v>5</v>
      </c>
      <c r="D38" s="129">
        <v>514</v>
      </c>
      <c r="E38" s="166">
        <v>0</v>
      </c>
      <c r="F38" s="130">
        <f>+D38*E38</f>
        <v>0</v>
      </c>
      <c r="I38" s="78"/>
      <c r="J38" s="78"/>
      <c r="K38" s="78"/>
      <c r="L38" s="78"/>
    </row>
    <row r="39" spans="1:14" ht="25" x14ac:dyDescent="0.25">
      <c r="A39" s="126">
        <f>IF(ISBLANK(D39),"",COUNTA($D$31:D39))</f>
        <v>9</v>
      </c>
      <c r="B39" s="134" t="s">
        <v>1</v>
      </c>
      <c r="C39" s="128" t="s">
        <v>11</v>
      </c>
      <c r="D39" s="129">
        <v>173</v>
      </c>
      <c r="E39" s="166">
        <v>0</v>
      </c>
      <c r="F39" s="130">
        <f t="shared" si="1"/>
        <v>0</v>
      </c>
    </row>
    <row r="40" spans="1:14" ht="50" x14ac:dyDescent="0.25">
      <c r="A40" s="126">
        <f>IF(ISBLANK(D40),"",COUNTA($D$31:D40))</f>
        <v>10</v>
      </c>
      <c r="B40" s="134" t="s">
        <v>72</v>
      </c>
      <c r="C40" s="128" t="s">
        <v>5</v>
      </c>
      <c r="D40" s="129">
        <v>18.5</v>
      </c>
      <c r="E40" s="166">
        <v>0</v>
      </c>
      <c r="F40" s="130">
        <f t="shared" si="1"/>
        <v>0</v>
      </c>
    </row>
    <row r="41" spans="1:14" ht="62.5" x14ac:dyDescent="0.25">
      <c r="A41" s="126">
        <f>IF(ISBLANK(D41),"",COUNTA($D$31:D41))</f>
        <v>11</v>
      </c>
      <c r="B41" s="127" t="s">
        <v>115</v>
      </c>
      <c r="C41" s="128" t="s">
        <v>5</v>
      </c>
      <c r="D41" s="129">
        <v>104.5</v>
      </c>
      <c r="E41" s="166">
        <v>0</v>
      </c>
      <c r="F41" s="130">
        <f t="shared" si="1"/>
        <v>0</v>
      </c>
    </row>
    <row r="42" spans="1:14" ht="37.5" x14ac:dyDescent="0.25">
      <c r="A42" s="126">
        <f>IF(ISBLANK(D42),"",COUNTA($D$31:D42))</f>
        <v>12</v>
      </c>
      <c r="B42" s="127" t="s">
        <v>148</v>
      </c>
      <c r="C42" s="135" t="s">
        <v>5</v>
      </c>
      <c r="D42" s="129">
        <v>140</v>
      </c>
      <c r="E42" s="166">
        <v>0</v>
      </c>
      <c r="F42" s="130">
        <f t="shared" si="1"/>
        <v>0</v>
      </c>
      <c r="G42" s="136"/>
      <c r="H42" s="136"/>
      <c r="I42" s="136"/>
      <c r="J42" s="136"/>
      <c r="K42" s="136"/>
    </row>
    <row r="43" spans="1:14" ht="75" x14ac:dyDescent="0.25">
      <c r="A43" s="137">
        <f>IF(ISBLANK(D43),"",COUNTA($D$31:D43))</f>
        <v>13</v>
      </c>
      <c r="B43" s="127" t="s">
        <v>201</v>
      </c>
      <c r="C43" s="128" t="s">
        <v>6</v>
      </c>
      <c r="D43" s="129">
        <v>30</v>
      </c>
      <c r="E43" s="166">
        <v>0</v>
      </c>
      <c r="F43" s="130">
        <f t="shared" si="1"/>
        <v>0</v>
      </c>
      <c r="G43" s="136"/>
      <c r="H43" s="136"/>
      <c r="I43" s="136"/>
      <c r="J43" s="136"/>
      <c r="K43" s="136"/>
    </row>
    <row r="44" spans="1:14" ht="105" customHeight="1" x14ac:dyDescent="0.25">
      <c r="A44" s="126">
        <f>IF(ISBLANK(D44),"",COUNTA($D$31:D44))</f>
        <v>14</v>
      </c>
      <c r="B44" s="127" t="s">
        <v>147</v>
      </c>
      <c r="C44" s="135" t="s">
        <v>5</v>
      </c>
      <c r="D44" s="129">
        <v>259</v>
      </c>
      <c r="E44" s="166">
        <v>0</v>
      </c>
      <c r="F44" s="130">
        <f t="shared" si="1"/>
        <v>0</v>
      </c>
      <c r="G44" s="136"/>
      <c r="H44" s="136"/>
      <c r="I44" s="136"/>
      <c r="J44" s="136"/>
      <c r="K44" s="136"/>
    </row>
    <row r="45" spans="1:14" s="136" customFormat="1" ht="37.5" x14ac:dyDescent="0.25">
      <c r="A45" s="126">
        <f>IF(ISBLANK(D45),"",COUNTA($D$31:D45))</f>
        <v>15</v>
      </c>
      <c r="B45" s="138" t="s">
        <v>140</v>
      </c>
      <c r="C45" s="135" t="s">
        <v>5</v>
      </c>
      <c r="D45" s="129">
        <v>135</v>
      </c>
      <c r="E45" s="166">
        <v>0</v>
      </c>
      <c r="F45" s="130">
        <f t="shared" si="1"/>
        <v>0</v>
      </c>
    </row>
    <row r="46" spans="1:14" s="139" customFormat="1" ht="37.5" x14ac:dyDescent="0.25">
      <c r="A46" s="126">
        <f>IF(ISBLANK(D46),"",COUNTA($D$31:D46))</f>
        <v>16</v>
      </c>
      <c r="B46" s="138" t="s">
        <v>202</v>
      </c>
      <c r="C46" s="135" t="s">
        <v>11</v>
      </c>
      <c r="D46" s="129">
        <v>739</v>
      </c>
      <c r="E46" s="166">
        <v>0</v>
      </c>
      <c r="F46" s="130">
        <f t="shared" si="1"/>
        <v>0</v>
      </c>
      <c r="G46" s="131"/>
      <c r="H46" s="131"/>
      <c r="I46" s="131"/>
      <c r="J46" s="131"/>
      <c r="K46" s="131"/>
    </row>
    <row r="47" spans="1:14" s="139" customFormat="1" ht="62.5" x14ac:dyDescent="0.25">
      <c r="A47" s="126">
        <f>IF(ISBLANK(D47),"",COUNTA($D$31:D47))</f>
        <v>17</v>
      </c>
      <c r="B47" s="138" t="s">
        <v>149</v>
      </c>
      <c r="C47" s="135" t="s">
        <v>11</v>
      </c>
      <c r="D47" s="129">
        <v>739</v>
      </c>
      <c r="E47" s="166">
        <v>0</v>
      </c>
      <c r="F47" s="130">
        <f t="shared" si="1"/>
        <v>0</v>
      </c>
      <c r="G47" s="131"/>
      <c r="H47" s="131"/>
      <c r="I47" s="131"/>
      <c r="J47" s="131"/>
      <c r="K47" s="131"/>
    </row>
    <row r="48" spans="1:14" s="131" customFormat="1" ht="37.5" x14ac:dyDescent="0.25">
      <c r="A48" s="126">
        <f>IF(ISBLANK(D48),"",COUNTA($D$31:D48))</f>
        <v>18</v>
      </c>
      <c r="B48" s="140" t="s">
        <v>99</v>
      </c>
      <c r="C48" s="128" t="s">
        <v>7</v>
      </c>
      <c r="D48" s="129">
        <v>3</v>
      </c>
      <c r="E48" s="166">
        <v>0</v>
      </c>
      <c r="F48" s="130">
        <f t="shared" si="1"/>
        <v>0</v>
      </c>
    </row>
    <row r="49" spans="1:11" s="131" customFormat="1" ht="46.9" customHeight="1" x14ac:dyDescent="0.25">
      <c r="A49" s="126">
        <f>IF(ISBLANK(D49),"",COUNTA($D$31:D49))</f>
        <v>19</v>
      </c>
      <c r="B49" s="140" t="s">
        <v>121</v>
      </c>
      <c r="C49" s="128" t="s">
        <v>7</v>
      </c>
      <c r="D49" s="129">
        <v>18</v>
      </c>
      <c r="E49" s="166">
        <v>0</v>
      </c>
      <c r="F49" s="130">
        <f t="shared" si="1"/>
        <v>0</v>
      </c>
    </row>
    <row r="50" spans="1:11" ht="37.5" x14ac:dyDescent="0.25">
      <c r="A50" s="126">
        <f>IF(ISBLANK(D50),"",COUNTA($D$31:D50))</f>
        <v>20</v>
      </c>
      <c r="B50" s="127" t="s">
        <v>9</v>
      </c>
      <c r="C50" s="128" t="s">
        <v>7</v>
      </c>
      <c r="D50" s="129">
        <v>14</v>
      </c>
      <c r="E50" s="166">
        <v>0</v>
      </c>
      <c r="F50" s="130">
        <f t="shared" si="1"/>
        <v>0</v>
      </c>
      <c r="G50" s="131"/>
      <c r="H50" s="131"/>
      <c r="I50" s="131"/>
      <c r="J50" s="131"/>
      <c r="K50" s="131"/>
    </row>
    <row r="51" spans="1:11" s="131" customFormat="1" ht="50" x14ac:dyDescent="0.25">
      <c r="A51" s="126">
        <f>IF(ISBLANK(D51),"",COUNTA($D$31:D51))</f>
        <v>21</v>
      </c>
      <c r="B51" s="141" t="s">
        <v>105</v>
      </c>
      <c r="C51" s="128" t="s">
        <v>7</v>
      </c>
      <c r="D51" s="129">
        <v>29</v>
      </c>
      <c r="E51" s="166">
        <v>0</v>
      </c>
      <c r="F51" s="130">
        <f t="shared" si="1"/>
        <v>0</v>
      </c>
      <c r="G51" s="110"/>
      <c r="H51" s="110"/>
      <c r="I51" s="110"/>
      <c r="J51" s="110"/>
      <c r="K51" s="110"/>
    </row>
    <row r="52" spans="1:11" s="131" customFormat="1" ht="80.25" customHeight="1" x14ac:dyDescent="0.25">
      <c r="A52" s="126">
        <f>IF(ISBLANK(D52),"",COUNTA($D$31:D52))</f>
        <v>22</v>
      </c>
      <c r="B52" s="127" t="s">
        <v>98</v>
      </c>
      <c r="C52" s="128" t="s">
        <v>6</v>
      </c>
      <c r="D52" s="129">
        <v>246</v>
      </c>
      <c r="E52" s="166">
        <v>0</v>
      </c>
      <c r="F52" s="130">
        <f t="shared" si="1"/>
        <v>0</v>
      </c>
      <c r="G52" s="110"/>
      <c r="H52" s="110"/>
      <c r="I52" s="110"/>
      <c r="J52" s="110"/>
      <c r="K52" s="110"/>
    </row>
    <row r="53" spans="1:11" ht="37.5" x14ac:dyDescent="0.25">
      <c r="A53" s="126">
        <f>IF(ISBLANK(D53),"",COUNTA($D$31:D53))</f>
        <v>23</v>
      </c>
      <c r="B53" s="127" t="s">
        <v>15</v>
      </c>
      <c r="C53" s="142">
        <v>10</v>
      </c>
      <c r="D53" s="129">
        <v>1</v>
      </c>
      <c r="E53" s="166"/>
      <c r="F53" s="130">
        <f>SUM(F31:F52)*(C53/100)</f>
        <v>0</v>
      </c>
    </row>
    <row r="54" spans="1:11" ht="13" x14ac:dyDescent="0.3">
      <c r="A54" s="121"/>
      <c r="B54" s="95" t="s">
        <v>31</v>
      </c>
      <c r="C54" s="96"/>
      <c r="D54" s="132"/>
      <c r="E54" s="165"/>
      <c r="F54" s="113">
        <f>SUM(F31:F53)</f>
        <v>0</v>
      </c>
    </row>
    <row r="55" spans="1:11" ht="13" x14ac:dyDescent="0.25">
      <c r="A55" s="143"/>
      <c r="B55" s="144"/>
      <c r="C55" s="121"/>
      <c r="D55" s="122"/>
      <c r="E55" s="165"/>
      <c r="F55" s="119"/>
    </row>
    <row r="56" spans="1:11" ht="13" x14ac:dyDescent="0.25">
      <c r="A56" s="120" t="s">
        <v>33</v>
      </c>
      <c r="B56" s="145"/>
      <c r="C56" s="121"/>
      <c r="D56" s="122"/>
      <c r="E56" s="165"/>
      <c r="F56" s="119"/>
    </row>
    <row r="57" spans="1:11" ht="32.5" customHeight="1" x14ac:dyDescent="0.25">
      <c r="A57" s="126">
        <f>IF(ISBLANK(D57),"",COUNTA($D$57:D57))</f>
        <v>1</v>
      </c>
      <c r="B57" s="127" t="s">
        <v>12</v>
      </c>
      <c r="C57" s="128" t="s">
        <v>6</v>
      </c>
      <c r="D57" s="129">
        <v>245</v>
      </c>
      <c r="E57" s="166">
        <v>0</v>
      </c>
      <c r="F57" s="130">
        <f t="shared" ref="F57:F90" si="2">+D57*E57</f>
        <v>0</v>
      </c>
      <c r="G57" s="131"/>
      <c r="H57" s="131"/>
      <c r="I57" s="131"/>
      <c r="J57" s="131"/>
      <c r="K57" s="131"/>
    </row>
    <row r="58" spans="1:11" ht="25" x14ac:dyDescent="0.25">
      <c r="A58" s="126">
        <f>IF(ISBLANK(D58),"",COUNTA($D$57:D58))</f>
        <v>2</v>
      </c>
      <c r="B58" s="146" t="s">
        <v>67</v>
      </c>
      <c r="C58" s="128" t="s">
        <v>17</v>
      </c>
      <c r="D58" s="129">
        <v>2</v>
      </c>
      <c r="E58" s="166">
        <v>0</v>
      </c>
      <c r="F58" s="130">
        <f t="shared" si="2"/>
        <v>0</v>
      </c>
      <c r="G58" s="131"/>
      <c r="H58" s="131"/>
      <c r="I58" s="131"/>
      <c r="J58" s="131"/>
      <c r="K58" s="131"/>
    </row>
    <row r="59" spans="1:11" s="131" customFormat="1" x14ac:dyDescent="0.25">
      <c r="A59" s="126">
        <f>IF(ISBLANK(D59),"",COUNTA($D$57:D59))</f>
        <v>3</v>
      </c>
      <c r="B59" s="146" t="s">
        <v>89</v>
      </c>
      <c r="C59" s="128" t="s">
        <v>17</v>
      </c>
      <c r="D59" s="129">
        <v>2</v>
      </c>
      <c r="E59" s="166">
        <v>0</v>
      </c>
      <c r="F59" s="130">
        <f t="shared" si="2"/>
        <v>0</v>
      </c>
      <c r="G59" s="110"/>
      <c r="H59" s="110"/>
      <c r="I59" s="110"/>
      <c r="J59" s="110"/>
      <c r="K59" s="110"/>
    </row>
    <row r="60" spans="1:11" s="131" customFormat="1" ht="37.5" x14ac:dyDescent="0.3">
      <c r="A60" s="126">
        <f>IF(ISBLANK(D60),"",COUNTA($D$57:D60))</f>
        <v>4</v>
      </c>
      <c r="B60" s="127" t="s">
        <v>78</v>
      </c>
      <c r="C60" s="128" t="s">
        <v>7</v>
      </c>
      <c r="D60" s="129">
        <v>8</v>
      </c>
      <c r="E60" s="166">
        <v>0</v>
      </c>
      <c r="F60" s="130">
        <f t="shared" si="2"/>
        <v>0</v>
      </c>
      <c r="G60" s="147"/>
      <c r="H60" s="147"/>
      <c r="I60" s="147"/>
      <c r="J60" s="147"/>
      <c r="K60" s="147"/>
    </row>
    <row r="61" spans="1:11" ht="13" x14ac:dyDescent="0.3">
      <c r="A61" s="126" t="str">
        <f>IF(ISBLANK(D61),"",COUNTA($D$57:D61))</f>
        <v/>
      </c>
      <c r="B61" s="127"/>
      <c r="C61" s="128"/>
      <c r="D61" s="129"/>
      <c r="E61" s="166"/>
      <c r="F61" s="130"/>
      <c r="G61" s="147"/>
      <c r="H61" s="147"/>
      <c r="I61" s="147"/>
      <c r="J61" s="147"/>
      <c r="K61" s="147"/>
    </row>
    <row r="62" spans="1:11" s="147" customFormat="1" ht="25" x14ac:dyDescent="0.3">
      <c r="A62" s="126" t="str">
        <f>IF(ISBLANK(D62),"",COUNTA($D$57:D62))</f>
        <v/>
      </c>
      <c r="B62" s="127" t="s">
        <v>132</v>
      </c>
      <c r="C62" s="128"/>
      <c r="D62" s="129"/>
      <c r="E62" s="166"/>
      <c r="F62" s="130"/>
    </row>
    <row r="63" spans="1:11" s="147" customFormat="1" ht="13" x14ac:dyDescent="0.3">
      <c r="A63" s="126">
        <f>IF(ISBLANK(D63),"",COUNTA($D$57:D63))</f>
        <v>5</v>
      </c>
      <c r="B63" s="148" t="s">
        <v>136</v>
      </c>
      <c r="C63" s="128" t="s">
        <v>6</v>
      </c>
      <c r="D63" s="129">
        <v>245</v>
      </c>
      <c r="E63" s="166">
        <v>0</v>
      </c>
      <c r="F63" s="130">
        <f t="shared" si="2"/>
        <v>0</v>
      </c>
    </row>
    <row r="64" spans="1:11" s="147" customFormat="1" ht="13" x14ac:dyDescent="0.3">
      <c r="A64" s="126" t="str">
        <f>IF(ISBLANK(D64),"",COUNTA($D$57:D64))</f>
        <v/>
      </c>
      <c r="B64" s="127"/>
      <c r="C64" s="128"/>
      <c r="D64" s="129"/>
      <c r="E64" s="166"/>
      <c r="F64" s="130"/>
      <c r="G64" s="110"/>
      <c r="H64" s="110"/>
      <c r="I64" s="110"/>
      <c r="J64" s="110"/>
      <c r="K64" s="110"/>
    </row>
    <row r="65" spans="1:6" ht="25" x14ac:dyDescent="0.25">
      <c r="A65" s="126" t="str">
        <f>IF(ISBLANK(D65),"",COUNTA($D$57:D65))</f>
        <v/>
      </c>
      <c r="B65" s="127" t="s">
        <v>150</v>
      </c>
      <c r="C65" s="128"/>
      <c r="D65" s="129"/>
      <c r="E65" s="166"/>
      <c r="F65" s="130"/>
    </row>
    <row r="66" spans="1:6" x14ac:dyDescent="0.25">
      <c r="A66" s="126">
        <f>IF(ISBLANK(D66),"",COUNTA($D$57:D66))</f>
        <v>6</v>
      </c>
      <c r="B66" s="148" t="s">
        <v>172</v>
      </c>
      <c r="C66" s="128" t="s">
        <v>6</v>
      </c>
      <c r="D66" s="129">
        <v>245</v>
      </c>
      <c r="E66" s="166">
        <v>0</v>
      </c>
      <c r="F66" s="130">
        <f>+D66*E66</f>
        <v>0</v>
      </c>
    </row>
    <row r="67" spans="1:6" x14ac:dyDescent="0.25">
      <c r="A67" s="126" t="str">
        <f>IF(ISBLANK(D67),"",COUNTA($D$57:D67))</f>
        <v/>
      </c>
      <c r="B67" s="127"/>
      <c r="C67" s="128"/>
      <c r="D67" s="129"/>
      <c r="E67" s="166"/>
      <c r="F67" s="130"/>
    </row>
    <row r="68" spans="1:6" ht="25" x14ac:dyDescent="0.25">
      <c r="A68" s="126">
        <f>IF(ISBLANK(D68),"",COUNTA($D$57:D68))</f>
        <v>7</v>
      </c>
      <c r="B68" s="127" t="s">
        <v>82</v>
      </c>
      <c r="C68" s="128" t="s">
        <v>7</v>
      </c>
      <c r="D68" s="129">
        <v>41</v>
      </c>
      <c r="E68" s="166">
        <v>0</v>
      </c>
      <c r="F68" s="130">
        <f t="shared" si="2"/>
        <v>0</v>
      </c>
    </row>
    <row r="69" spans="1:6" ht="25" x14ac:dyDescent="0.25">
      <c r="A69" s="126">
        <f>IF(ISBLANK(D69),"",COUNTA($D$57:D69))</f>
        <v>8</v>
      </c>
      <c r="B69" s="149" t="s">
        <v>97</v>
      </c>
      <c r="C69" s="117" t="s">
        <v>7</v>
      </c>
      <c r="D69" s="124">
        <v>21</v>
      </c>
      <c r="E69" s="166">
        <v>0</v>
      </c>
      <c r="F69" s="130">
        <f t="shared" si="2"/>
        <v>0</v>
      </c>
    </row>
    <row r="70" spans="1:6" x14ac:dyDescent="0.25">
      <c r="A70" s="126">
        <f>IF(ISBLANK(D70),"",COUNTA($D$57:D70))</f>
        <v>9</v>
      </c>
      <c r="B70" s="149" t="s">
        <v>108</v>
      </c>
      <c r="C70" s="117" t="s">
        <v>7</v>
      </c>
      <c r="D70" s="129">
        <v>2</v>
      </c>
      <c r="E70" s="166">
        <v>0</v>
      </c>
      <c r="F70" s="130">
        <f>+D70*E70</f>
        <v>0</v>
      </c>
    </row>
    <row r="71" spans="1:6" x14ac:dyDescent="0.25">
      <c r="A71" s="126" t="str">
        <f>IF(ISBLANK(D71),"",COUNTA($D$57:D71))</f>
        <v/>
      </c>
      <c r="B71" s="149"/>
      <c r="C71" s="117"/>
      <c r="D71" s="150"/>
      <c r="E71" s="166"/>
      <c r="F71" s="130"/>
    </row>
    <row r="72" spans="1:6" ht="25" x14ac:dyDescent="0.25">
      <c r="A72" s="126" t="str">
        <f>IF(ISBLANK(D72),"",COUNTA($D$57:D72))</f>
        <v/>
      </c>
      <c r="B72" s="93" t="s">
        <v>111</v>
      </c>
      <c r="C72" s="82"/>
      <c r="D72" s="124"/>
      <c r="E72" s="166"/>
      <c r="F72" s="130"/>
    </row>
    <row r="73" spans="1:6" x14ac:dyDescent="0.25">
      <c r="A73" s="126">
        <f>IF(ISBLANK(D73),"",COUNTA($D$57:D73))</f>
        <v>10</v>
      </c>
      <c r="B73" s="93" t="s">
        <v>173</v>
      </c>
      <c r="C73" s="82" t="s">
        <v>7</v>
      </c>
      <c r="D73" s="124">
        <v>3</v>
      </c>
      <c r="E73" s="165">
        <v>0</v>
      </c>
      <c r="F73" s="119">
        <f t="shared" ref="F73:F74" si="3">+D73*E73</f>
        <v>0</v>
      </c>
    </row>
    <row r="74" spans="1:6" x14ac:dyDescent="0.25">
      <c r="A74" s="126">
        <f>IF(ISBLANK(D74),"",COUNTA($D$57:D74))</f>
        <v>11</v>
      </c>
      <c r="B74" s="93" t="s">
        <v>174</v>
      </c>
      <c r="C74" s="82" t="s">
        <v>7</v>
      </c>
      <c r="D74" s="124">
        <v>1</v>
      </c>
      <c r="E74" s="165">
        <v>0</v>
      </c>
      <c r="F74" s="119">
        <f t="shared" si="3"/>
        <v>0</v>
      </c>
    </row>
    <row r="75" spans="1:6" x14ac:dyDescent="0.25">
      <c r="A75" s="126">
        <f>IF(ISBLANK(D75),"",COUNTA($D$57:D75))</f>
        <v>12</v>
      </c>
      <c r="B75" s="93" t="s">
        <v>175</v>
      </c>
      <c r="C75" s="82" t="s">
        <v>7</v>
      </c>
      <c r="D75" s="124">
        <v>5</v>
      </c>
      <c r="E75" s="165">
        <v>0</v>
      </c>
      <c r="F75" s="119">
        <f t="shared" si="2"/>
        <v>0</v>
      </c>
    </row>
    <row r="76" spans="1:6" x14ac:dyDescent="0.25">
      <c r="A76" s="126"/>
      <c r="B76" s="93"/>
      <c r="C76" s="82"/>
      <c r="D76" s="124"/>
      <c r="E76" s="165"/>
      <c r="F76" s="119"/>
    </row>
    <row r="77" spans="1:6" ht="25" x14ac:dyDescent="0.25">
      <c r="A77" s="126">
        <f>IF(ISBLANK(D77),"",COUNTA($D$57:D77))</f>
        <v>13</v>
      </c>
      <c r="B77" s="93" t="s">
        <v>100</v>
      </c>
      <c r="C77" s="82" t="s">
        <v>7</v>
      </c>
      <c r="D77" s="124">
        <v>3</v>
      </c>
      <c r="E77" s="165">
        <v>0</v>
      </c>
      <c r="F77" s="119">
        <f t="shared" ref="F77:F79" si="4">+D77*E77</f>
        <v>0</v>
      </c>
    </row>
    <row r="78" spans="1:6" x14ac:dyDescent="0.25">
      <c r="A78" s="126">
        <f>IF(ISBLANK(D78),"",COUNTA($D$57:D78))</f>
        <v>14</v>
      </c>
      <c r="B78" s="93" t="s">
        <v>176</v>
      </c>
      <c r="C78" s="82" t="s">
        <v>7</v>
      </c>
      <c r="D78" s="124">
        <v>1</v>
      </c>
      <c r="E78" s="165">
        <v>0</v>
      </c>
      <c r="F78" s="119">
        <f t="shared" si="4"/>
        <v>0</v>
      </c>
    </row>
    <row r="79" spans="1:6" ht="25" x14ac:dyDescent="0.25">
      <c r="A79" s="126">
        <f>IF(ISBLANK(D79),"",COUNTA($D$57:D79))</f>
        <v>15</v>
      </c>
      <c r="B79" s="93" t="s">
        <v>110</v>
      </c>
      <c r="C79" s="82" t="s">
        <v>7</v>
      </c>
      <c r="D79" s="124">
        <v>1</v>
      </c>
      <c r="E79" s="165">
        <v>0</v>
      </c>
      <c r="F79" s="119">
        <f t="shared" si="4"/>
        <v>0</v>
      </c>
    </row>
    <row r="80" spans="1:6" ht="25" x14ac:dyDescent="0.25">
      <c r="A80" s="126">
        <f>IF(ISBLANK(D80),"",COUNTA($D$57:D80))</f>
        <v>16</v>
      </c>
      <c r="B80" s="93" t="s">
        <v>179</v>
      </c>
      <c r="C80" s="82" t="s">
        <v>7</v>
      </c>
      <c r="D80" s="124">
        <v>1</v>
      </c>
      <c r="E80" s="165">
        <v>0</v>
      </c>
      <c r="F80" s="119">
        <f t="shared" si="2"/>
        <v>0</v>
      </c>
    </row>
    <row r="81" spans="1:6" ht="62.5" x14ac:dyDescent="0.25">
      <c r="A81" s="126">
        <f>IF(ISBLANK(D81),"",COUNTA($D$57:D81))</f>
        <v>17</v>
      </c>
      <c r="B81" s="93" t="s">
        <v>124</v>
      </c>
      <c r="C81" s="82" t="s">
        <v>6</v>
      </c>
      <c r="D81" s="129">
        <v>245</v>
      </c>
      <c r="E81" s="165">
        <v>0</v>
      </c>
      <c r="F81" s="119">
        <f t="shared" si="2"/>
        <v>0</v>
      </c>
    </row>
    <row r="82" spans="1:6" ht="25" x14ac:dyDescent="0.25">
      <c r="A82" s="126">
        <f>IF(ISBLANK(D82),"",COUNTA($D$57:D82))</f>
        <v>18</v>
      </c>
      <c r="B82" s="30" t="s">
        <v>162</v>
      </c>
      <c r="C82" s="82" t="s">
        <v>7</v>
      </c>
      <c r="D82" s="124">
        <v>3</v>
      </c>
      <c r="E82" s="165">
        <v>0</v>
      </c>
      <c r="F82" s="119">
        <f t="shared" si="2"/>
        <v>0</v>
      </c>
    </row>
    <row r="83" spans="1:6" ht="25" x14ac:dyDescent="0.25">
      <c r="A83" s="126">
        <f>IF(ISBLANK(D83),"",COUNTA($D$57:D83))</f>
        <v>19</v>
      </c>
      <c r="B83" s="30" t="s">
        <v>123</v>
      </c>
      <c r="C83" s="82" t="s">
        <v>7</v>
      </c>
      <c r="D83" s="124">
        <v>2</v>
      </c>
      <c r="E83" s="165">
        <v>0</v>
      </c>
      <c r="F83" s="119">
        <f t="shared" si="2"/>
        <v>0</v>
      </c>
    </row>
    <row r="84" spans="1:6" ht="25" x14ac:dyDescent="0.25">
      <c r="A84" s="126">
        <f>IF(ISBLANK(D84),"",COUNTA($D$57:D84))</f>
        <v>20</v>
      </c>
      <c r="B84" s="30" t="s">
        <v>177</v>
      </c>
      <c r="C84" s="82" t="s">
        <v>7</v>
      </c>
      <c r="D84" s="124">
        <v>1</v>
      </c>
      <c r="E84" s="165">
        <v>0</v>
      </c>
      <c r="F84" s="119">
        <f t="shared" si="2"/>
        <v>0</v>
      </c>
    </row>
    <row r="85" spans="1:6" ht="25" x14ac:dyDescent="0.25">
      <c r="A85" s="126">
        <f>IF(ISBLANK(D85),"",COUNTA($D$57:D85))</f>
        <v>21</v>
      </c>
      <c r="B85" s="30" t="s">
        <v>178</v>
      </c>
      <c r="C85" s="82" t="s">
        <v>7</v>
      </c>
      <c r="D85" s="124">
        <v>1</v>
      </c>
      <c r="E85" s="165">
        <v>0</v>
      </c>
      <c r="F85" s="119">
        <f t="shared" si="2"/>
        <v>0</v>
      </c>
    </row>
    <row r="86" spans="1:6" ht="25" x14ac:dyDescent="0.25">
      <c r="A86" s="126">
        <f>IF(ISBLANK(D86),"",COUNTA($D$57:D86))</f>
        <v>22</v>
      </c>
      <c r="B86" s="30" t="s">
        <v>188</v>
      </c>
      <c r="C86" s="82" t="s">
        <v>7</v>
      </c>
      <c r="D86" s="124">
        <v>10</v>
      </c>
      <c r="E86" s="165">
        <v>0</v>
      </c>
      <c r="F86" s="119">
        <f t="shared" si="2"/>
        <v>0</v>
      </c>
    </row>
    <row r="87" spans="1:6" ht="37.5" x14ac:dyDescent="0.25">
      <c r="A87" s="126">
        <f>IF(ISBLANK(D87),"",COUNTA($D$57:D87))</f>
        <v>23</v>
      </c>
      <c r="B87" s="93" t="s">
        <v>122</v>
      </c>
      <c r="C87" s="82" t="s">
        <v>6</v>
      </c>
      <c r="D87" s="129">
        <v>245</v>
      </c>
      <c r="E87" s="165">
        <v>0</v>
      </c>
      <c r="F87" s="119">
        <f t="shared" si="2"/>
        <v>0</v>
      </c>
    </row>
    <row r="88" spans="1:6" ht="37.5" x14ac:dyDescent="0.25">
      <c r="A88" s="126">
        <f>IF(ISBLANK(D88),"",COUNTA($D$57:D88))</f>
        <v>24</v>
      </c>
      <c r="B88" s="141" t="s">
        <v>14</v>
      </c>
      <c r="C88" s="82" t="s">
        <v>7</v>
      </c>
      <c r="D88" s="124">
        <v>2</v>
      </c>
      <c r="E88" s="165">
        <v>0</v>
      </c>
      <c r="F88" s="119">
        <f t="shared" si="2"/>
        <v>0</v>
      </c>
    </row>
    <row r="89" spans="1:6" ht="25" x14ac:dyDescent="0.25">
      <c r="A89" s="126">
        <f>IF(ISBLANK(D89),"",COUNTA($D$57:D89))</f>
        <v>25</v>
      </c>
      <c r="B89" s="30" t="s">
        <v>60</v>
      </c>
      <c r="C89" s="82" t="s">
        <v>7</v>
      </c>
      <c r="D89" s="124">
        <v>16</v>
      </c>
      <c r="E89" s="165">
        <v>0</v>
      </c>
      <c r="F89" s="119">
        <f t="shared" si="2"/>
        <v>0</v>
      </c>
    </row>
    <row r="90" spans="1:6" ht="37.5" x14ac:dyDescent="0.25">
      <c r="A90" s="126">
        <f>IF(ISBLANK(D90),"",COUNTA($D$57:D90))</f>
        <v>26</v>
      </c>
      <c r="B90" s="30" t="s">
        <v>61</v>
      </c>
      <c r="C90" s="82" t="s">
        <v>7</v>
      </c>
      <c r="D90" s="124">
        <v>4</v>
      </c>
      <c r="E90" s="165">
        <v>0</v>
      </c>
      <c r="F90" s="119">
        <f t="shared" si="2"/>
        <v>0</v>
      </c>
    </row>
    <row r="91" spans="1:6" ht="48" customHeight="1" x14ac:dyDescent="0.25">
      <c r="A91" s="126">
        <f>IF(ISBLANK(D91),"",COUNTA($D$57:D91))</f>
        <v>27</v>
      </c>
      <c r="B91" s="93" t="s">
        <v>79</v>
      </c>
      <c r="C91" s="142">
        <v>10</v>
      </c>
      <c r="D91" s="129">
        <v>1</v>
      </c>
      <c r="E91" s="165"/>
      <c r="F91" s="119">
        <f>SUM(F57:F90)*(C91/100)</f>
        <v>0</v>
      </c>
    </row>
    <row r="92" spans="1:6" ht="13" x14ac:dyDescent="0.3">
      <c r="A92" s="117"/>
      <c r="B92" s="95" t="s">
        <v>32</v>
      </c>
      <c r="C92" s="96"/>
      <c r="D92" s="132"/>
      <c r="E92" s="165"/>
      <c r="F92" s="113">
        <f>SUM(F57:F91)</f>
        <v>0</v>
      </c>
    </row>
    <row r="93" spans="1:6" ht="13" x14ac:dyDescent="0.3">
      <c r="A93" s="121"/>
      <c r="B93" s="95"/>
      <c r="C93" s="96"/>
      <c r="D93" s="132"/>
      <c r="E93" s="165"/>
      <c r="F93" s="119"/>
    </row>
    <row r="94" spans="1:6" ht="13" x14ac:dyDescent="0.25">
      <c r="A94" s="120" t="s">
        <v>34</v>
      </c>
      <c r="B94" s="151"/>
      <c r="C94" s="152"/>
      <c r="D94" s="153"/>
      <c r="E94" s="165"/>
      <c r="F94" s="119"/>
    </row>
    <row r="95" spans="1:6" ht="13" x14ac:dyDescent="0.25">
      <c r="A95" s="143"/>
      <c r="B95" s="127" t="s">
        <v>112</v>
      </c>
      <c r="C95" s="152"/>
      <c r="D95" s="153"/>
      <c r="E95" s="165"/>
      <c r="F95" s="119"/>
    </row>
    <row r="96" spans="1:6" ht="25" x14ac:dyDescent="0.25">
      <c r="A96" s="126">
        <f>IF(ISBLANK(D96),"",COUNTA($D$96:D96))</f>
        <v>1</v>
      </c>
      <c r="B96" s="127" t="s">
        <v>180</v>
      </c>
      <c r="C96" s="128" t="s">
        <v>6</v>
      </c>
      <c r="D96" s="124">
        <v>249</v>
      </c>
      <c r="E96" s="165">
        <v>0</v>
      </c>
      <c r="F96" s="119">
        <f t="shared" ref="F96" si="5">+D96*E96</f>
        <v>0</v>
      </c>
    </row>
    <row r="97" spans="1:6" x14ac:dyDescent="0.25">
      <c r="A97" s="126"/>
      <c r="B97" s="127"/>
      <c r="C97" s="128"/>
      <c r="D97" s="124"/>
      <c r="E97" s="165"/>
      <c r="F97" s="119"/>
    </row>
    <row r="98" spans="1:6" x14ac:dyDescent="0.25">
      <c r="A98" s="126">
        <f>IF(ISBLANK(D98),"",COUNTA($D$96:D98))</f>
        <v>2</v>
      </c>
      <c r="B98" s="127" t="s">
        <v>200</v>
      </c>
      <c r="C98" s="128" t="s">
        <v>7</v>
      </c>
      <c r="D98" s="124">
        <v>1</v>
      </c>
      <c r="E98" s="165">
        <v>0</v>
      </c>
      <c r="F98" s="119">
        <f>+D98*E98</f>
        <v>0</v>
      </c>
    </row>
    <row r="99" spans="1:6" x14ac:dyDescent="0.25">
      <c r="A99" s="126">
        <f>IF(ISBLANK(D99),"",COUNTA($D$96:D99))</f>
        <v>3</v>
      </c>
      <c r="B99" s="127" t="s">
        <v>191</v>
      </c>
      <c r="C99" s="128" t="s">
        <v>7</v>
      </c>
      <c r="D99" s="124">
        <v>3</v>
      </c>
      <c r="E99" s="165">
        <v>0</v>
      </c>
      <c r="F99" s="119">
        <f>+D99*E99</f>
        <v>0</v>
      </c>
    </row>
    <row r="100" spans="1:6" x14ac:dyDescent="0.25">
      <c r="A100" s="126">
        <f>IF(ISBLANK(D100),"",COUNTA($D$96:D100))</f>
        <v>4</v>
      </c>
      <c r="B100" s="127" t="s">
        <v>192</v>
      </c>
      <c r="C100" s="128" t="s">
        <v>7</v>
      </c>
      <c r="D100" s="124">
        <v>1</v>
      </c>
      <c r="E100" s="165">
        <v>0</v>
      </c>
      <c r="F100" s="119">
        <f>+D100*E100</f>
        <v>0</v>
      </c>
    </row>
    <row r="101" spans="1:6" x14ac:dyDescent="0.25">
      <c r="A101" s="126" t="str">
        <f>IF(ISBLANK(D101),"",COUNTA($D$96:D101))</f>
        <v/>
      </c>
      <c r="B101" s="127"/>
      <c r="C101" s="128"/>
      <c r="D101" s="124"/>
      <c r="E101" s="165"/>
      <c r="F101" s="119"/>
    </row>
    <row r="102" spans="1:6" ht="37.5" x14ac:dyDescent="0.25">
      <c r="A102" s="126" t="str">
        <f>IF(ISBLANK(D102),"",COUNTA($D$96:D102))</f>
        <v/>
      </c>
      <c r="B102" s="127" t="s">
        <v>163</v>
      </c>
      <c r="C102" s="128"/>
      <c r="D102" s="124"/>
      <c r="E102" s="165"/>
      <c r="F102" s="119"/>
    </row>
    <row r="103" spans="1:6" ht="13" x14ac:dyDescent="0.25">
      <c r="A103" s="126" t="str">
        <f>IF(ISBLANK(D103),"",COUNTA($D$96:D103))</f>
        <v/>
      </c>
      <c r="B103" s="154" t="s">
        <v>75</v>
      </c>
      <c r="C103" s="152"/>
      <c r="D103" s="153"/>
      <c r="E103" s="165"/>
      <c r="F103" s="119"/>
    </row>
    <row r="104" spans="1:6" x14ac:dyDescent="0.25">
      <c r="A104" s="126">
        <f>IF(ISBLANK(D104),"",COUNTA($D$96:D104))</f>
        <v>5</v>
      </c>
      <c r="B104" s="127" t="s">
        <v>189</v>
      </c>
      <c r="C104" s="128" t="s">
        <v>7</v>
      </c>
      <c r="D104" s="124">
        <v>1</v>
      </c>
      <c r="E104" s="165">
        <v>0</v>
      </c>
      <c r="F104" s="119">
        <f>+D104*E104</f>
        <v>0</v>
      </c>
    </row>
    <row r="105" spans="1:6" x14ac:dyDescent="0.25">
      <c r="A105" s="126">
        <f>IF(ISBLANK(D105),"",COUNTA($D$96:D105))</f>
        <v>6</v>
      </c>
      <c r="B105" s="127" t="s">
        <v>195</v>
      </c>
      <c r="C105" s="128" t="s">
        <v>7</v>
      </c>
      <c r="D105" s="124">
        <v>3</v>
      </c>
      <c r="E105" s="165">
        <v>0</v>
      </c>
      <c r="F105" s="119">
        <f t="shared" ref="F105:F111" si="6">+D105*E105</f>
        <v>0</v>
      </c>
    </row>
    <row r="106" spans="1:6" x14ac:dyDescent="0.25">
      <c r="A106" s="126">
        <f>IF(ISBLANK(D106),"",COUNTA($D$96:D106))</f>
        <v>7</v>
      </c>
      <c r="B106" s="127" t="s">
        <v>197</v>
      </c>
      <c r="C106" s="128" t="s">
        <v>7</v>
      </c>
      <c r="D106" s="124">
        <v>4</v>
      </c>
      <c r="E106" s="165">
        <v>0</v>
      </c>
      <c r="F106" s="119">
        <f t="shared" si="6"/>
        <v>0</v>
      </c>
    </row>
    <row r="107" spans="1:6" x14ac:dyDescent="0.25">
      <c r="A107" s="126">
        <f>IF(ISBLANK(D107),"",COUNTA($D$96:D107))</f>
        <v>8</v>
      </c>
      <c r="B107" s="127" t="s">
        <v>198</v>
      </c>
      <c r="C107" s="128" t="s">
        <v>7</v>
      </c>
      <c r="D107" s="124">
        <v>1</v>
      </c>
      <c r="E107" s="165">
        <v>0</v>
      </c>
      <c r="F107" s="119">
        <f t="shared" si="6"/>
        <v>0</v>
      </c>
    </row>
    <row r="108" spans="1:6" x14ac:dyDescent="0.25">
      <c r="A108" s="126">
        <f>IF(ISBLANK(D108),"",COUNTA($D$96:D108))</f>
        <v>9</v>
      </c>
      <c r="B108" s="127" t="s">
        <v>194</v>
      </c>
      <c r="C108" s="128" t="s">
        <v>7</v>
      </c>
      <c r="D108" s="124">
        <v>1</v>
      </c>
      <c r="E108" s="165">
        <v>0</v>
      </c>
      <c r="F108" s="119">
        <f t="shared" si="6"/>
        <v>0</v>
      </c>
    </row>
    <row r="109" spans="1:6" x14ac:dyDescent="0.25">
      <c r="A109" s="126">
        <f>IF(ISBLANK(D109),"",COUNTA($D$96:D109))</f>
        <v>10</v>
      </c>
      <c r="B109" s="127" t="s">
        <v>228</v>
      </c>
      <c r="C109" s="128" t="s">
        <v>7</v>
      </c>
      <c r="D109" s="124">
        <v>1</v>
      </c>
      <c r="E109" s="165">
        <v>0</v>
      </c>
      <c r="F109" s="119">
        <f t="shared" si="6"/>
        <v>0</v>
      </c>
    </row>
    <row r="110" spans="1:6" x14ac:dyDescent="0.25">
      <c r="A110" s="126">
        <f>IF(ISBLANK(D110),"",COUNTA($D$96:D110))</f>
        <v>11</v>
      </c>
      <c r="B110" s="127" t="s">
        <v>151</v>
      </c>
      <c r="C110" s="128" t="s">
        <v>7</v>
      </c>
      <c r="D110" s="124">
        <v>3</v>
      </c>
      <c r="E110" s="165">
        <v>0</v>
      </c>
      <c r="F110" s="119">
        <f t="shared" si="6"/>
        <v>0</v>
      </c>
    </row>
    <row r="111" spans="1:6" x14ac:dyDescent="0.25">
      <c r="A111" s="126">
        <f>IF(ISBLANK(D111),"",COUNTA($D$96:D111))</f>
        <v>12</v>
      </c>
      <c r="B111" s="127" t="s">
        <v>182</v>
      </c>
      <c r="C111" s="128" t="s">
        <v>7</v>
      </c>
      <c r="D111" s="124">
        <v>1</v>
      </c>
      <c r="E111" s="165">
        <v>0</v>
      </c>
      <c r="F111" s="119">
        <f t="shared" si="6"/>
        <v>0</v>
      </c>
    </row>
    <row r="112" spans="1:6" x14ac:dyDescent="0.25">
      <c r="A112" s="126" t="str">
        <f>IF(ISBLANK(D112),"",COUNTA($D$96:D112))</f>
        <v/>
      </c>
      <c r="B112" s="127"/>
      <c r="C112" s="82"/>
      <c r="D112" s="124"/>
      <c r="E112" s="165"/>
      <c r="F112" s="119"/>
    </row>
    <row r="113" spans="1:11" x14ac:dyDescent="0.25">
      <c r="A113" s="126" t="str">
        <f>IF(ISBLANK(D113),"",COUNTA($D$96:D113))</f>
        <v/>
      </c>
      <c r="B113" s="93" t="s">
        <v>114</v>
      </c>
      <c r="C113" s="128"/>
      <c r="D113" s="124"/>
      <c r="E113" s="165"/>
      <c r="F113" s="119"/>
    </row>
    <row r="114" spans="1:11" x14ac:dyDescent="0.25">
      <c r="A114" s="126">
        <f>IF(ISBLANK(D114),"",COUNTA($D$96:D114))</f>
        <v>13</v>
      </c>
      <c r="B114" s="127" t="s">
        <v>113</v>
      </c>
      <c r="C114" s="82" t="s">
        <v>7</v>
      </c>
      <c r="D114" s="124">
        <v>1</v>
      </c>
      <c r="E114" s="165">
        <v>0</v>
      </c>
      <c r="F114" s="119">
        <f t="shared" ref="F114:F117" si="7">+D114*E114</f>
        <v>0</v>
      </c>
    </row>
    <row r="115" spans="1:11" x14ac:dyDescent="0.25">
      <c r="A115" s="126">
        <f>IF(ISBLANK(D115),"",COUNTA($D$96:D115))</f>
        <v>14</v>
      </c>
      <c r="B115" s="127" t="s">
        <v>152</v>
      </c>
      <c r="C115" s="82" t="s">
        <v>7</v>
      </c>
      <c r="D115" s="124">
        <v>2</v>
      </c>
      <c r="E115" s="165">
        <v>0</v>
      </c>
      <c r="F115" s="119">
        <f t="shared" si="7"/>
        <v>0</v>
      </c>
    </row>
    <row r="116" spans="1:11" x14ac:dyDescent="0.25">
      <c r="A116" s="126">
        <f>IF(ISBLANK(D116),"",COUNTA($D$96:D116))</f>
        <v>15</v>
      </c>
      <c r="B116" s="127" t="s">
        <v>184</v>
      </c>
      <c r="C116" s="82" t="s">
        <v>7</v>
      </c>
      <c r="D116" s="124">
        <v>1</v>
      </c>
      <c r="E116" s="165">
        <v>0</v>
      </c>
      <c r="F116" s="119">
        <f t="shared" si="7"/>
        <v>0</v>
      </c>
    </row>
    <row r="117" spans="1:11" x14ac:dyDescent="0.25">
      <c r="A117" s="126">
        <f>IF(ISBLANK(D117),"",COUNTA($D$96:D117))</f>
        <v>16</v>
      </c>
      <c r="B117" s="127" t="s">
        <v>183</v>
      </c>
      <c r="C117" s="82" t="s">
        <v>7</v>
      </c>
      <c r="D117" s="124">
        <v>2</v>
      </c>
      <c r="E117" s="165">
        <v>0</v>
      </c>
      <c r="F117" s="119">
        <f t="shared" si="7"/>
        <v>0</v>
      </c>
    </row>
    <row r="118" spans="1:11" x14ac:dyDescent="0.25">
      <c r="A118" s="126">
        <f>IF(ISBLANK(D118),"",COUNTA($D$96:D118))</f>
        <v>17</v>
      </c>
      <c r="B118" s="127" t="s">
        <v>154</v>
      </c>
      <c r="C118" s="82" t="s">
        <v>7</v>
      </c>
      <c r="D118" s="124">
        <v>1</v>
      </c>
      <c r="E118" s="165">
        <v>0</v>
      </c>
      <c r="F118" s="119">
        <f>+D118*E118</f>
        <v>0</v>
      </c>
    </row>
    <row r="119" spans="1:11" x14ac:dyDescent="0.25">
      <c r="A119" s="126" t="str">
        <f>IF(ISBLANK(D119),"",COUNTA($D$96:D119))</f>
        <v/>
      </c>
      <c r="B119" s="93"/>
      <c r="C119" s="82"/>
      <c r="D119" s="124"/>
      <c r="E119" s="165"/>
      <c r="F119" s="119"/>
    </row>
    <row r="120" spans="1:11" x14ac:dyDescent="0.25">
      <c r="A120" s="126" t="str">
        <f>IF(ISBLANK(D120),"",COUNTA($D$96:D120))</f>
        <v/>
      </c>
      <c r="B120" s="93" t="s">
        <v>76</v>
      </c>
      <c r="C120" s="82"/>
      <c r="D120" s="124"/>
      <c r="E120" s="165"/>
      <c r="F120" s="119"/>
    </row>
    <row r="121" spans="1:11" x14ac:dyDescent="0.25">
      <c r="A121" s="126">
        <f>IF(ISBLANK(D121),"",COUNTA($D$96:D121))</f>
        <v>18</v>
      </c>
      <c r="B121" s="127" t="s">
        <v>156</v>
      </c>
      <c r="C121" s="82" t="s">
        <v>7</v>
      </c>
      <c r="D121" s="124">
        <v>1</v>
      </c>
      <c r="E121" s="165">
        <v>0</v>
      </c>
      <c r="F121" s="119">
        <f t="shared" ref="F121" si="8">+D121*E121</f>
        <v>0</v>
      </c>
    </row>
    <row r="122" spans="1:11" s="147" customFormat="1" ht="13" x14ac:dyDescent="0.3">
      <c r="A122" s="126" t="str">
        <f>IF(ISBLANK(D122),"",COUNTA($D$96:D122))</f>
        <v/>
      </c>
      <c r="B122" s="116"/>
      <c r="C122" s="82"/>
      <c r="D122" s="124"/>
      <c r="E122" s="165"/>
      <c r="F122" s="119"/>
      <c r="G122" s="110"/>
      <c r="H122" s="110"/>
      <c r="I122" s="110"/>
      <c r="J122" s="110"/>
      <c r="K122" s="110"/>
    </row>
    <row r="123" spans="1:11" ht="13" x14ac:dyDescent="0.3">
      <c r="A123" s="126" t="str">
        <f>IF(ISBLANK(D123),"",COUNTA($D$96:D123))</f>
        <v/>
      </c>
      <c r="B123" s="93" t="s">
        <v>77</v>
      </c>
      <c r="C123" s="96"/>
      <c r="D123" s="124"/>
      <c r="E123" s="165"/>
      <c r="F123" s="119"/>
    </row>
    <row r="124" spans="1:11" ht="25" x14ac:dyDescent="0.25">
      <c r="A124" s="126" t="str">
        <f>IF(ISBLANK(D124),"",COUNTA($D$96:D124))</f>
        <v/>
      </c>
      <c r="B124" s="149" t="s">
        <v>157</v>
      </c>
      <c r="C124" s="82"/>
      <c r="D124" s="124"/>
      <c r="F124" s="119"/>
    </row>
    <row r="125" spans="1:11" x14ac:dyDescent="0.25">
      <c r="A125" s="126">
        <f>IF(ISBLANK(D125),"",COUNTA($D$96:D125))</f>
        <v>19</v>
      </c>
      <c r="B125" s="149" t="s">
        <v>169</v>
      </c>
      <c r="C125" s="82" t="s">
        <v>7</v>
      </c>
      <c r="D125" s="124">
        <v>1</v>
      </c>
      <c r="E125" s="165">
        <v>0</v>
      </c>
      <c r="F125" s="119">
        <f>+D125*E125</f>
        <v>0</v>
      </c>
    </row>
    <row r="126" spans="1:11" x14ac:dyDescent="0.25">
      <c r="A126" s="126">
        <f>IF(ISBLANK(D126),"",COUNTA($D$96:D126))</f>
        <v>20</v>
      </c>
      <c r="B126" s="149" t="s">
        <v>170</v>
      </c>
      <c r="C126" s="82" t="s">
        <v>7</v>
      </c>
      <c r="D126" s="124">
        <v>2</v>
      </c>
      <c r="E126" s="165">
        <v>0</v>
      </c>
      <c r="F126" s="119">
        <f>+D126*E126</f>
        <v>0</v>
      </c>
    </row>
    <row r="127" spans="1:11" x14ac:dyDescent="0.25">
      <c r="A127" s="126" t="str">
        <f>IF(ISBLANK(D127),"",COUNTA($D$96:D127))</f>
        <v/>
      </c>
      <c r="B127" s="149"/>
      <c r="C127" s="82"/>
      <c r="D127" s="124"/>
      <c r="E127" s="165"/>
      <c r="F127" s="119"/>
    </row>
    <row r="128" spans="1:11" ht="25" x14ac:dyDescent="0.25">
      <c r="A128" s="126" t="str">
        <f>IF(ISBLANK(D128),"",COUNTA($D$96:D128))</f>
        <v/>
      </c>
      <c r="B128" s="149" t="s">
        <v>158</v>
      </c>
      <c r="C128" s="82"/>
      <c r="D128" s="124"/>
      <c r="F128" s="119"/>
    </row>
    <row r="129" spans="1:6" x14ac:dyDescent="0.25">
      <c r="A129" s="126">
        <f>IF(ISBLANK(D129),"",COUNTA($D$96:D129))</f>
        <v>21</v>
      </c>
      <c r="B129" s="149" t="s">
        <v>169</v>
      </c>
      <c r="C129" s="82" t="s">
        <v>7</v>
      </c>
      <c r="D129" s="124">
        <v>1</v>
      </c>
      <c r="E129" s="165">
        <v>0</v>
      </c>
      <c r="F129" s="119">
        <f>+D129*E129</f>
        <v>0</v>
      </c>
    </row>
    <row r="130" spans="1:6" x14ac:dyDescent="0.25">
      <c r="A130" s="126" t="str">
        <f>IF(ISBLANK(D130),"",COUNTA($D$96:D130))</f>
        <v/>
      </c>
      <c r="B130" s="149"/>
      <c r="C130" s="82"/>
      <c r="D130" s="124"/>
      <c r="E130" s="165"/>
      <c r="F130" s="119"/>
    </row>
    <row r="131" spans="1:6" ht="25" x14ac:dyDescent="0.25">
      <c r="A131" s="126" t="str">
        <f>IF(ISBLANK(D131),"",COUNTA($D$96:D131))</f>
        <v/>
      </c>
      <c r="B131" s="149" t="s">
        <v>159</v>
      </c>
      <c r="C131" s="82"/>
      <c r="D131" s="124"/>
      <c r="F131" s="119"/>
    </row>
    <row r="132" spans="1:6" x14ac:dyDescent="0.25">
      <c r="A132" s="126">
        <f>IF(ISBLANK(D132),"",COUNTA($D$96:D132))</f>
        <v>22</v>
      </c>
      <c r="B132" s="149" t="s">
        <v>169</v>
      </c>
      <c r="C132" s="82" t="s">
        <v>7</v>
      </c>
      <c r="D132" s="124">
        <v>1</v>
      </c>
      <c r="E132" s="165">
        <v>0</v>
      </c>
      <c r="F132" s="119">
        <f>+D132*E132</f>
        <v>0</v>
      </c>
    </row>
    <row r="133" spans="1:6" x14ac:dyDescent="0.25">
      <c r="A133" s="126">
        <f>IF(ISBLANK(D133),"",COUNTA($D$96:D133))</f>
        <v>23</v>
      </c>
      <c r="B133" s="149" t="s">
        <v>168</v>
      </c>
      <c r="C133" s="82" t="s">
        <v>7</v>
      </c>
      <c r="D133" s="124">
        <v>1</v>
      </c>
      <c r="E133" s="165">
        <v>0</v>
      </c>
      <c r="F133" s="119">
        <f>+D133*E133</f>
        <v>0</v>
      </c>
    </row>
    <row r="134" spans="1:6" x14ac:dyDescent="0.25">
      <c r="A134" s="126">
        <f>IF(ISBLANK(D134),"",COUNTA($D$96:D134))</f>
        <v>24</v>
      </c>
      <c r="B134" s="149" t="s">
        <v>187</v>
      </c>
      <c r="C134" s="82" t="s">
        <v>7</v>
      </c>
      <c r="D134" s="124">
        <v>1</v>
      </c>
      <c r="E134" s="165">
        <v>0</v>
      </c>
      <c r="F134" s="119">
        <f>+D134*E134</f>
        <v>0</v>
      </c>
    </row>
    <row r="135" spans="1:6" x14ac:dyDescent="0.25">
      <c r="A135" s="126"/>
      <c r="B135" s="149"/>
      <c r="C135" s="82"/>
      <c r="D135" s="124"/>
      <c r="E135" s="165"/>
      <c r="F135" s="119"/>
    </row>
    <row r="136" spans="1:6" ht="25" x14ac:dyDescent="0.25">
      <c r="A136" s="126">
        <f>IF(ISBLANK(D136),"",COUNTA($D$96:D136))</f>
        <v>25</v>
      </c>
      <c r="B136" s="156" t="s">
        <v>160</v>
      </c>
      <c r="C136" s="157" t="s">
        <v>7</v>
      </c>
      <c r="D136" s="124">
        <v>1</v>
      </c>
      <c r="E136" s="165">
        <v>0</v>
      </c>
      <c r="F136" s="119">
        <f>+D136*E136</f>
        <v>0</v>
      </c>
    </row>
    <row r="137" spans="1:6" ht="25" x14ac:dyDescent="0.25">
      <c r="A137" s="126">
        <f>IF(ISBLANK(D137),"",COUNTA($D$96:D137))</f>
        <v>26</v>
      </c>
      <c r="B137" s="156" t="s">
        <v>161</v>
      </c>
      <c r="C137" s="157" t="s">
        <v>7</v>
      </c>
      <c r="D137" s="124">
        <v>1</v>
      </c>
      <c r="E137" s="165">
        <v>0</v>
      </c>
      <c r="F137" s="119">
        <f>+D137*E137</f>
        <v>0</v>
      </c>
    </row>
    <row r="138" spans="1:6" x14ac:dyDescent="0.25">
      <c r="A138" s="126">
        <f>IF(ISBLANK(D138),"",COUNTA($D$96:D138))</f>
        <v>27</v>
      </c>
      <c r="B138" s="156" t="s">
        <v>190</v>
      </c>
      <c r="C138" s="157" t="s">
        <v>7</v>
      </c>
      <c r="D138" s="124">
        <v>1</v>
      </c>
      <c r="E138" s="165">
        <v>0</v>
      </c>
      <c r="F138" s="119">
        <f>+D138*E138</f>
        <v>0</v>
      </c>
    </row>
    <row r="139" spans="1:6" x14ac:dyDescent="0.25">
      <c r="A139" s="126" t="str">
        <f>IF(ISBLANK(D139),"",COUNTA($D$96:D139))</f>
        <v/>
      </c>
      <c r="B139" s="156"/>
      <c r="C139" s="157"/>
      <c r="D139" s="124"/>
      <c r="E139" s="165"/>
      <c r="F139" s="119"/>
    </row>
    <row r="140" spans="1:6" x14ac:dyDescent="0.25">
      <c r="A140" s="126">
        <f>IF(ISBLANK(D140),"",COUNTA($D$96:D140))</f>
        <v>28</v>
      </c>
      <c r="B140" s="156" t="s">
        <v>186</v>
      </c>
      <c r="C140" s="157" t="s">
        <v>7</v>
      </c>
      <c r="D140" s="124">
        <v>1</v>
      </c>
      <c r="E140" s="165">
        <v>0</v>
      </c>
      <c r="F140" s="119">
        <f>+D140*E140</f>
        <v>0</v>
      </c>
    </row>
    <row r="141" spans="1:6" x14ac:dyDescent="0.25">
      <c r="A141" s="126">
        <f>IF(ISBLANK(D141),"",COUNTA($D$96:D141))</f>
        <v>29</v>
      </c>
      <c r="B141" s="156" t="s">
        <v>185</v>
      </c>
      <c r="C141" s="157" t="s">
        <v>7</v>
      </c>
      <c r="D141" s="124">
        <v>1</v>
      </c>
      <c r="E141" s="165">
        <v>0</v>
      </c>
      <c r="F141" s="119">
        <f>+D141*E141</f>
        <v>0</v>
      </c>
    </row>
    <row r="142" spans="1:6" x14ac:dyDescent="0.25">
      <c r="A142" s="126" t="str">
        <f>IF(ISBLANK(D142),"",COUNTA($D$96:D142))</f>
        <v/>
      </c>
      <c r="B142" s="156"/>
      <c r="C142" s="157"/>
      <c r="D142" s="124"/>
      <c r="E142" s="165"/>
      <c r="F142" s="119"/>
    </row>
    <row r="143" spans="1:6" ht="47.5" customHeight="1" x14ac:dyDescent="0.25">
      <c r="A143" s="126">
        <f>IF(ISBLANK(D143),"",COUNTA($D$96:D143))</f>
        <v>30</v>
      </c>
      <c r="B143" s="156" t="s">
        <v>62</v>
      </c>
      <c r="C143" s="157" t="s">
        <v>7</v>
      </c>
      <c r="D143" s="124">
        <v>13</v>
      </c>
      <c r="E143" s="165">
        <v>0</v>
      </c>
      <c r="F143" s="119">
        <f t="shared" ref="F143:F145" si="9">+D143*E143</f>
        <v>0</v>
      </c>
    </row>
    <row r="144" spans="1:6" ht="37.5" x14ac:dyDescent="0.25">
      <c r="A144" s="126">
        <f>IF(ISBLANK(D144),"",COUNTA($D$96:D144))</f>
        <v>31</v>
      </c>
      <c r="B144" s="156" t="s">
        <v>101</v>
      </c>
      <c r="C144" s="157" t="s">
        <v>7</v>
      </c>
      <c r="D144" s="124">
        <v>13</v>
      </c>
      <c r="E144" s="165">
        <v>0</v>
      </c>
      <c r="F144" s="119">
        <f t="shared" si="9"/>
        <v>0</v>
      </c>
    </row>
    <row r="145" spans="1:6" x14ac:dyDescent="0.25">
      <c r="A145" s="126">
        <f>IF(ISBLANK(D145),"",COUNTA($D$96:D145))</f>
        <v>32</v>
      </c>
      <c r="B145" s="93" t="s">
        <v>13</v>
      </c>
      <c r="C145" s="82" t="s">
        <v>7</v>
      </c>
      <c r="D145" s="124">
        <v>1</v>
      </c>
      <c r="E145" s="165">
        <v>0</v>
      </c>
      <c r="F145" s="119">
        <f t="shared" si="9"/>
        <v>0</v>
      </c>
    </row>
    <row r="146" spans="1:6" ht="37.5" x14ac:dyDescent="0.25">
      <c r="A146" s="126">
        <f>IF(ISBLANK(D146),"",COUNTA($D$96:D146))</f>
        <v>33</v>
      </c>
      <c r="B146" s="93" t="s">
        <v>8</v>
      </c>
      <c r="C146" s="82">
        <v>10</v>
      </c>
      <c r="D146" s="158">
        <v>1</v>
      </c>
      <c r="E146" s="165"/>
      <c r="F146" s="119">
        <f>SUM(F96:F145)*(C146/100)</f>
        <v>0</v>
      </c>
    </row>
    <row r="147" spans="1:6" ht="13" x14ac:dyDescent="0.3">
      <c r="A147" s="159"/>
      <c r="B147" s="95" t="s">
        <v>35</v>
      </c>
      <c r="C147" s="96"/>
      <c r="D147" s="132"/>
      <c r="E147" s="164"/>
      <c r="F147" s="113">
        <f>SUM(F96:F146)</f>
        <v>0</v>
      </c>
    </row>
  </sheetData>
  <sheetProtection algorithmName="SHA-512" hashValue="LIMv47TXCC76xR6FZJ0rvyBMqtlWK/skjGsY+tWiCBUzEnAdLBpfeAy5ezmaNnB45b3rTXlBq4jqGUsCdOwY1w==" saltValue="gw+pwKaC/gNEjF7c/NnpIA==" spinCount="100000" sheet="1" objects="1" scenarios="1"/>
  <pageMargins left="0.70866141732283472" right="0.70866141732283472" top="0.74803149606299213" bottom="0.74803149606299213" header="0.31496062992125984" footer="0.31496062992125984"/>
  <pageSetup paperSize="9" scale="73" fitToHeight="0" orientation="portrait" r:id="rId1"/>
  <headerFooter>
    <oddFooter>&amp;Cvodovod&amp;R&amp;P</oddFooter>
  </headerFooter>
  <rowBreaks count="3" manualBreakCount="3">
    <brk id="28" max="5" man="1"/>
    <brk id="54" max="5" man="1"/>
    <brk id="9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M84"/>
  <sheetViews>
    <sheetView showZeros="0" view="pageBreakPreview" zoomScaleNormal="85" zoomScaleSheetLayoutView="100" workbookViewId="0">
      <pane ySplit="1" topLeftCell="A2" activePane="bottomLeft" state="frozen"/>
      <selection activeCell="G64" sqref="G64"/>
      <selection pane="bottomLeft" activeCell="E84" sqref="E84"/>
    </sheetView>
  </sheetViews>
  <sheetFormatPr defaultColWidth="9.1796875" defaultRowHeight="12.5" x14ac:dyDescent="0.25"/>
  <cols>
    <col min="1" max="1" width="11.7265625" style="160" customWidth="1"/>
    <col min="2" max="2" width="58.7265625" style="161" bestFit="1" customWidth="1"/>
    <col min="3" max="3" width="10.54296875" style="162" customWidth="1"/>
    <col min="4" max="4" width="12.1796875" style="163" customWidth="1"/>
    <col min="5" max="5" width="11.7265625" style="31" customWidth="1"/>
    <col min="6" max="6" width="16.1796875" style="155" customWidth="1"/>
    <col min="7" max="16384" width="9.1796875" style="110"/>
  </cols>
  <sheetData>
    <row r="1" spans="1:6" ht="26" x14ac:dyDescent="0.25">
      <c r="A1" s="75" t="s">
        <v>21</v>
      </c>
      <c r="B1" s="75" t="s">
        <v>22</v>
      </c>
      <c r="C1" s="76" t="s">
        <v>23</v>
      </c>
      <c r="D1" s="108" t="s">
        <v>24</v>
      </c>
      <c r="E1" s="109" t="s">
        <v>25</v>
      </c>
      <c r="F1" s="108" t="s">
        <v>26</v>
      </c>
    </row>
    <row r="2" spans="1:6" ht="13" x14ac:dyDescent="0.25">
      <c r="A2" s="75"/>
      <c r="B2" s="75" t="s">
        <v>133</v>
      </c>
      <c r="C2" s="79"/>
      <c r="D2" s="108"/>
      <c r="E2" s="108"/>
      <c r="F2" s="108"/>
    </row>
    <row r="3" spans="1:6" ht="13" x14ac:dyDescent="0.3">
      <c r="A3" s="80" t="s">
        <v>27</v>
      </c>
      <c r="B3" s="111" t="s">
        <v>18</v>
      </c>
      <c r="C3" s="80"/>
      <c r="D3" s="112"/>
      <c r="E3" s="113">
        <f>+F3/66</f>
        <v>0</v>
      </c>
      <c r="F3" s="113">
        <f>+F17</f>
        <v>0</v>
      </c>
    </row>
    <row r="4" spans="1:6" ht="13" x14ac:dyDescent="0.3">
      <c r="A4" s="80" t="s">
        <v>28</v>
      </c>
      <c r="B4" s="111" t="s">
        <v>39</v>
      </c>
      <c r="C4" s="80"/>
      <c r="D4" s="112"/>
      <c r="E4" s="113">
        <f>+F4/66</f>
        <v>0</v>
      </c>
      <c r="F4" s="113">
        <f>+F43</f>
        <v>0</v>
      </c>
    </row>
    <row r="5" spans="1:6" ht="13" x14ac:dyDescent="0.3">
      <c r="A5" s="80" t="s">
        <v>29</v>
      </c>
      <c r="B5" s="111" t="s">
        <v>4</v>
      </c>
      <c r="C5" s="80"/>
      <c r="D5" s="112"/>
      <c r="E5" s="113">
        <f>+F5/66</f>
        <v>0</v>
      </c>
      <c r="F5" s="113">
        <f>+F65</f>
        <v>0</v>
      </c>
    </row>
    <row r="6" spans="1:6" ht="13" x14ac:dyDescent="0.3">
      <c r="A6" s="80" t="s">
        <v>37</v>
      </c>
      <c r="B6" s="111" t="s">
        <v>36</v>
      </c>
      <c r="C6" s="80"/>
      <c r="D6" s="112"/>
      <c r="E6" s="113">
        <f>+F6/66</f>
        <v>0</v>
      </c>
      <c r="F6" s="113">
        <f>+F84</f>
        <v>0</v>
      </c>
    </row>
    <row r="7" spans="1:6" ht="13" x14ac:dyDescent="0.3">
      <c r="A7" s="80"/>
      <c r="B7" s="114" t="s">
        <v>118</v>
      </c>
      <c r="C7" s="80"/>
      <c r="D7" s="112"/>
      <c r="E7" s="113">
        <f>+F7/66</f>
        <v>0</v>
      </c>
      <c r="F7" s="113">
        <f>SUM(F3:F6)</f>
        <v>0</v>
      </c>
    </row>
    <row r="8" spans="1:6" x14ac:dyDescent="0.25">
      <c r="A8" s="115"/>
      <c r="B8" s="116"/>
      <c r="C8" s="117"/>
      <c r="D8" s="118"/>
      <c r="E8" s="119"/>
      <c r="F8" s="119"/>
    </row>
    <row r="9" spans="1:6" ht="13" x14ac:dyDescent="0.25">
      <c r="A9" s="120" t="s">
        <v>19</v>
      </c>
      <c r="B9" s="121"/>
      <c r="C9" s="121"/>
      <c r="D9" s="122"/>
      <c r="E9" s="119"/>
      <c r="F9" s="119"/>
    </row>
    <row r="10" spans="1:6" s="125" customFormat="1" ht="46.9" customHeight="1" x14ac:dyDescent="0.25">
      <c r="A10" s="123"/>
      <c r="B10" s="86" t="s">
        <v>229</v>
      </c>
      <c r="C10" s="82"/>
      <c r="D10" s="124"/>
      <c r="E10" s="165"/>
      <c r="F10" s="119"/>
    </row>
    <row r="11" spans="1:6" x14ac:dyDescent="0.25">
      <c r="A11" s="126">
        <f>IF(ISBLANK(D11),"",COUNTA($D11:D$11))</f>
        <v>1</v>
      </c>
      <c r="B11" s="86" t="s">
        <v>80</v>
      </c>
      <c r="C11" s="82" t="s">
        <v>7</v>
      </c>
      <c r="D11" s="124">
        <v>1</v>
      </c>
      <c r="E11" s="165">
        <v>0</v>
      </c>
      <c r="F11" s="119">
        <f>+D11*E11</f>
        <v>0</v>
      </c>
    </row>
    <row r="12" spans="1:6" x14ac:dyDescent="0.25">
      <c r="A12" s="126">
        <f>IF(ISBLANK(D12),"",COUNTA($D$11:D12))</f>
        <v>2</v>
      </c>
      <c r="B12" s="86" t="s">
        <v>81</v>
      </c>
      <c r="C12" s="82" t="s">
        <v>7</v>
      </c>
      <c r="D12" s="124">
        <v>1</v>
      </c>
      <c r="E12" s="165">
        <v>0</v>
      </c>
      <c r="F12" s="119">
        <f>+D12*E12</f>
        <v>0</v>
      </c>
    </row>
    <row r="13" spans="1:6" ht="25" x14ac:dyDescent="0.25">
      <c r="A13" s="126">
        <f>IF(ISBLANK(D13),"",COUNTA($D$11:D13))</f>
        <v>3</v>
      </c>
      <c r="B13" s="86" t="s">
        <v>109</v>
      </c>
      <c r="C13" s="82" t="s">
        <v>6</v>
      </c>
      <c r="D13" s="124">
        <v>30</v>
      </c>
      <c r="E13" s="165">
        <v>0</v>
      </c>
      <c r="F13" s="119">
        <f>+D13*E13</f>
        <v>0</v>
      </c>
    </row>
    <row r="14" spans="1:6" ht="37.5" x14ac:dyDescent="0.25">
      <c r="A14" s="126">
        <f>IF(ISBLANK(D14),"",COUNTA($D$11:D14))</f>
        <v>4</v>
      </c>
      <c r="B14" s="86" t="s">
        <v>10</v>
      </c>
      <c r="C14" s="82" t="s">
        <v>6</v>
      </c>
      <c r="D14" s="124">
        <v>15</v>
      </c>
      <c r="E14" s="165">
        <v>0</v>
      </c>
      <c r="F14" s="119">
        <f>+D14*E14</f>
        <v>0</v>
      </c>
    </row>
    <row r="15" spans="1:6" ht="46.9" customHeight="1" x14ac:dyDescent="0.25">
      <c r="A15" s="126">
        <f>IF(ISBLANK(D15),"",COUNTA($D$11:D15))</f>
        <v>5</v>
      </c>
      <c r="B15" s="93" t="s">
        <v>0</v>
      </c>
      <c r="C15" s="82" t="s">
        <v>7</v>
      </c>
      <c r="D15" s="124">
        <v>2</v>
      </c>
      <c r="E15" s="165">
        <v>0</v>
      </c>
      <c r="F15" s="119">
        <f>+D15*E15</f>
        <v>0</v>
      </c>
    </row>
    <row r="16" spans="1:6" x14ac:dyDescent="0.25">
      <c r="A16" s="126">
        <f>IF(ISBLANK(D16),"",COUNTA($D$11:D16))</f>
        <v>6</v>
      </c>
      <c r="B16" s="93" t="s">
        <v>20</v>
      </c>
      <c r="C16" s="82" t="s">
        <v>2</v>
      </c>
      <c r="D16" s="124">
        <v>2</v>
      </c>
      <c r="E16" s="165">
        <v>0</v>
      </c>
      <c r="F16" s="119">
        <f t="shared" ref="F16" si="0">+D16*E16</f>
        <v>0</v>
      </c>
    </row>
    <row r="17" spans="1:13" ht="13" x14ac:dyDescent="0.3">
      <c r="A17" s="121"/>
      <c r="B17" s="95" t="s">
        <v>30</v>
      </c>
      <c r="C17" s="96"/>
      <c r="D17" s="132"/>
      <c r="E17" s="165"/>
      <c r="F17" s="113">
        <f>SUM(F11:F16)</f>
        <v>0</v>
      </c>
    </row>
    <row r="18" spans="1:13" x14ac:dyDescent="0.25">
      <c r="A18" s="117"/>
      <c r="B18" s="93"/>
      <c r="C18" s="82"/>
      <c r="D18" s="124"/>
      <c r="E18" s="165"/>
      <c r="F18" s="119"/>
    </row>
    <row r="19" spans="1:13" ht="13" x14ac:dyDescent="0.25">
      <c r="A19" s="120" t="s">
        <v>96</v>
      </c>
      <c r="B19" s="121"/>
      <c r="C19" s="121"/>
      <c r="D19" s="122"/>
      <c r="E19" s="165"/>
      <c r="F19" s="119"/>
    </row>
    <row r="20" spans="1:13" ht="37.5" x14ac:dyDescent="0.25">
      <c r="A20" s="126">
        <f>IF(ISBLANK(D20),"",COUNTA($D$20:D20))</f>
        <v>1</v>
      </c>
      <c r="B20" s="133" t="s">
        <v>139</v>
      </c>
      <c r="C20" s="128" t="s">
        <v>11</v>
      </c>
      <c r="D20" s="129">
        <v>51</v>
      </c>
      <c r="E20" s="166">
        <v>0</v>
      </c>
      <c r="F20" s="130">
        <f t="shared" ref="F20:F41" si="1">+D20*E20</f>
        <v>0</v>
      </c>
    </row>
    <row r="21" spans="1:13" ht="37.5" x14ac:dyDescent="0.25">
      <c r="A21" s="126">
        <f>IF(ISBLANK(D21),"",COUNTA($D$20:D21))</f>
        <v>2</v>
      </c>
      <c r="B21" s="127" t="s">
        <v>141</v>
      </c>
      <c r="C21" s="128" t="s">
        <v>11</v>
      </c>
      <c r="D21" s="129">
        <v>51</v>
      </c>
      <c r="E21" s="166">
        <v>0</v>
      </c>
      <c r="F21" s="130">
        <f t="shared" si="1"/>
        <v>0</v>
      </c>
    </row>
    <row r="22" spans="1:13" ht="37.5" x14ac:dyDescent="0.25">
      <c r="A22" s="126">
        <f>IF(ISBLANK(D22),"",COUNTA($D$20:D22))</f>
        <v>3</v>
      </c>
      <c r="B22" s="133" t="s">
        <v>142</v>
      </c>
      <c r="C22" s="128" t="s">
        <v>6</v>
      </c>
      <c r="D22" s="129">
        <v>10</v>
      </c>
      <c r="E22" s="166">
        <v>0</v>
      </c>
      <c r="F22" s="130">
        <f t="shared" si="1"/>
        <v>0</v>
      </c>
      <c r="H22" s="78"/>
      <c r="I22" s="78"/>
      <c r="J22" s="78"/>
      <c r="K22" s="78"/>
    </row>
    <row r="23" spans="1:13" ht="37.5" x14ac:dyDescent="0.25">
      <c r="A23" s="126">
        <f>IF(ISBLANK(D23),"",COUNTA($D$20:D23))</f>
        <v>4</v>
      </c>
      <c r="B23" s="127" t="s">
        <v>143</v>
      </c>
      <c r="C23" s="128" t="s">
        <v>5</v>
      </c>
      <c r="D23" s="129">
        <v>10</v>
      </c>
      <c r="E23" s="166">
        <v>0</v>
      </c>
      <c r="F23" s="130">
        <f t="shared" si="1"/>
        <v>0</v>
      </c>
      <c r="H23" s="78"/>
      <c r="I23" s="78"/>
      <c r="J23" s="78"/>
      <c r="K23" s="78"/>
    </row>
    <row r="24" spans="1:13" ht="50" x14ac:dyDescent="0.25">
      <c r="A24" s="126">
        <f>IF(ISBLANK(D24),"",COUNTA($D$20:D24))</f>
        <v>5</v>
      </c>
      <c r="B24" s="127" t="s">
        <v>144</v>
      </c>
      <c r="C24" s="128" t="s">
        <v>5</v>
      </c>
      <c r="D24" s="129">
        <v>36</v>
      </c>
      <c r="E24" s="166">
        <v>0</v>
      </c>
      <c r="F24" s="130">
        <f t="shared" si="1"/>
        <v>0</v>
      </c>
      <c r="H24" s="78"/>
      <c r="I24" s="78"/>
      <c r="J24" s="78"/>
      <c r="K24" s="78"/>
    </row>
    <row r="25" spans="1:13" ht="50" x14ac:dyDescent="0.25">
      <c r="A25" s="126">
        <f>IF(ISBLANK(D25),"",COUNTA($D$20:D25))</f>
        <v>6</v>
      </c>
      <c r="B25" s="127" t="s">
        <v>145</v>
      </c>
      <c r="C25" s="128" t="s">
        <v>5</v>
      </c>
      <c r="D25" s="129">
        <v>4</v>
      </c>
      <c r="E25" s="166">
        <v>0</v>
      </c>
      <c r="F25" s="130">
        <f t="shared" si="1"/>
        <v>0</v>
      </c>
      <c r="H25" s="78"/>
      <c r="I25" s="78"/>
      <c r="J25" s="78"/>
      <c r="K25" s="78"/>
    </row>
    <row r="26" spans="1:13" s="131" customFormat="1" ht="58.5" customHeight="1" x14ac:dyDescent="0.25">
      <c r="A26" s="126">
        <f>IF(ISBLANK(D26),"",COUNTA($D$20:D26))</f>
        <v>7</v>
      </c>
      <c r="B26" s="127" t="s">
        <v>146</v>
      </c>
      <c r="C26" s="128" t="s">
        <v>5</v>
      </c>
      <c r="D26" s="129">
        <v>46</v>
      </c>
      <c r="E26" s="166">
        <v>0</v>
      </c>
      <c r="F26" s="130">
        <f t="shared" si="1"/>
        <v>0</v>
      </c>
      <c r="G26" s="110"/>
      <c r="H26" s="78"/>
      <c r="I26" s="78"/>
      <c r="J26" s="78"/>
      <c r="K26" s="78"/>
      <c r="L26" s="110"/>
      <c r="M26" s="110"/>
    </row>
    <row r="27" spans="1:13" ht="62.5" customHeight="1" x14ac:dyDescent="0.25">
      <c r="A27" s="126">
        <f>IF(ISBLANK(D27),"",COUNTA($D$20:D27))</f>
        <v>8</v>
      </c>
      <c r="B27" s="127" t="s">
        <v>74</v>
      </c>
      <c r="C27" s="128" t="s">
        <v>5</v>
      </c>
      <c r="D27" s="129">
        <v>36</v>
      </c>
      <c r="E27" s="166">
        <v>0</v>
      </c>
      <c r="F27" s="130">
        <f>+D27*E27</f>
        <v>0</v>
      </c>
      <c r="H27" s="78"/>
      <c r="I27" s="78"/>
      <c r="J27" s="78"/>
      <c r="K27" s="78"/>
    </row>
    <row r="28" spans="1:13" ht="25" x14ac:dyDescent="0.25">
      <c r="A28" s="126">
        <f>IF(ISBLANK(D28),"",COUNTA($D$20:D28))</f>
        <v>9</v>
      </c>
      <c r="B28" s="134" t="s">
        <v>1</v>
      </c>
      <c r="C28" s="128" t="s">
        <v>11</v>
      </c>
      <c r="D28" s="129">
        <v>12</v>
      </c>
      <c r="E28" s="166">
        <v>0</v>
      </c>
      <c r="F28" s="130">
        <f t="shared" si="1"/>
        <v>0</v>
      </c>
    </row>
    <row r="29" spans="1:13" ht="50" x14ac:dyDescent="0.25">
      <c r="A29" s="126">
        <f>IF(ISBLANK(D29),"",COUNTA($D$20:D29))</f>
        <v>10</v>
      </c>
      <c r="B29" s="134" t="s">
        <v>72</v>
      </c>
      <c r="C29" s="128" t="s">
        <v>5</v>
      </c>
      <c r="D29" s="129">
        <v>1.5</v>
      </c>
      <c r="E29" s="166">
        <v>0</v>
      </c>
      <c r="F29" s="130">
        <f t="shared" si="1"/>
        <v>0</v>
      </c>
    </row>
    <row r="30" spans="1:13" ht="62.5" x14ac:dyDescent="0.25">
      <c r="A30" s="126">
        <f>IF(ISBLANK(D30),"",COUNTA($D$20:D30))</f>
        <v>11</v>
      </c>
      <c r="B30" s="127" t="s">
        <v>115</v>
      </c>
      <c r="C30" s="128" t="s">
        <v>5</v>
      </c>
      <c r="D30" s="129">
        <v>6.5</v>
      </c>
      <c r="E30" s="166">
        <v>0</v>
      </c>
      <c r="F30" s="130">
        <f t="shared" si="1"/>
        <v>0</v>
      </c>
    </row>
    <row r="31" spans="1:13" ht="37.5" x14ac:dyDescent="0.25">
      <c r="A31" s="126">
        <f>IF(ISBLANK(D31),"",COUNTA($D$20:D31))</f>
        <v>12</v>
      </c>
      <c r="B31" s="127" t="s">
        <v>148</v>
      </c>
      <c r="C31" s="135" t="s">
        <v>5</v>
      </c>
      <c r="D31" s="129">
        <v>20</v>
      </c>
      <c r="E31" s="166">
        <v>0</v>
      </c>
      <c r="F31" s="130">
        <f t="shared" si="1"/>
        <v>0</v>
      </c>
      <c r="G31" s="136"/>
      <c r="H31" s="136"/>
      <c r="I31" s="136"/>
      <c r="J31" s="136"/>
    </row>
    <row r="32" spans="1:13" ht="75" x14ac:dyDescent="0.25">
      <c r="A32" s="126">
        <f>IF(ISBLANK(D32),"",COUNTA($D$20:D32))</f>
        <v>13</v>
      </c>
      <c r="B32" s="127" t="s">
        <v>201</v>
      </c>
      <c r="C32" s="128" t="s">
        <v>6</v>
      </c>
      <c r="D32" s="129">
        <v>10</v>
      </c>
      <c r="E32" s="166">
        <v>0</v>
      </c>
      <c r="F32" s="130">
        <f t="shared" si="1"/>
        <v>0</v>
      </c>
      <c r="G32" s="136"/>
      <c r="H32" s="136"/>
      <c r="I32" s="136"/>
      <c r="J32" s="136"/>
    </row>
    <row r="33" spans="1:10" ht="105" customHeight="1" x14ac:dyDescent="0.25">
      <c r="A33" s="126">
        <f>IF(ISBLANK(D33),"",COUNTA($D$20:D33))</f>
        <v>14</v>
      </c>
      <c r="B33" s="127" t="s">
        <v>147</v>
      </c>
      <c r="C33" s="135" t="s">
        <v>5</v>
      </c>
      <c r="D33" s="129">
        <v>46</v>
      </c>
      <c r="E33" s="166">
        <v>0</v>
      </c>
      <c r="F33" s="130">
        <f t="shared" si="1"/>
        <v>0</v>
      </c>
      <c r="G33" s="136"/>
      <c r="H33" s="136"/>
      <c r="I33" s="136"/>
      <c r="J33" s="136"/>
    </row>
    <row r="34" spans="1:10" s="136" customFormat="1" ht="37.5" x14ac:dyDescent="0.25">
      <c r="A34" s="126">
        <f>IF(ISBLANK(D34),"",COUNTA($D$20:D34))</f>
        <v>15</v>
      </c>
      <c r="B34" s="138" t="s">
        <v>140</v>
      </c>
      <c r="C34" s="135" t="s">
        <v>5</v>
      </c>
      <c r="D34" s="129">
        <v>10</v>
      </c>
      <c r="E34" s="166">
        <v>0</v>
      </c>
      <c r="F34" s="130">
        <f t="shared" si="1"/>
        <v>0</v>
      </c>
    </row>
    <row r="35" spans="1:10" s="139" customFormat="1" ht="37.5" x14ac:dyDescent="0.25">
      <c r="A35" s="126">
        <f>IF(ISBLANK(D35),"",COUNTA($D$20:D35))</f>
        <v>16</v>
      </c>
      <c r="B35" s="138" t="s">
        <v>202</v>
      </c>
      <c r="C35" s="135" t="s">
        <v>11</v>
      </c>
      <c r="D35" s="129">
        <v>51</v>
      </c>
      <c r="E35" s="166">
        <v>0</v>
      </c>
      <c r="F35" s="130">
        <f t="shared" si="1"/>
        <v>0</v>
      </c>
      <c r="G35" s="131"/>
      <c r="H35" s="131"/>
      <c r="I35" s="131"/>
      <c r="J35" s="131"/>
    </row>
    <row r="36" spans="1:10" s="139" customFormat="1" ht="62.5" x14ac:dyDescent="0.25">
      <c r="A36" s="126">
        <f>IF(ISBLANK(D36),"",COUNTA($D$20:D36))</f>
        <v>17</v>
      </c>
      <c r="B36" s="138" t="s">
        <v>149</v>
      </c>
      <c r="C36" s="135" t="s">
        <v>11</v>
      </c>
      <c r="D36" s="129">
        <v>51</v>
      </c>
      <c r="E36" s="166">
        <v>0</v>
      </c>
      <c r="F36" s="130">
        <f t="shared" si="1"/>
        <v>0</v>
      </c>
      <c r="G36" s="131"/>
      <c r="H36" s="131"/>
      <c r="I36" s="131"/>
      <c r="J36" s="131"/>
    </row>
    <row r="37" spans="1:10" s="131" customFormat="1" ht="37.5" x14ac:dyDescent="0.25">
      <c r="A37" s="126">
        <f>IF(ISBLANK(D37),"",COUNTA($D$20:D37))</f>
        <v>18</v>
      </c>
      <c r="B37" s="140" t="s">
        <v>99</v>
      </c>
      <c r="C37" s="128" t="s">
        <v>7</v>
      </c>
      <c r="D37" s="129">
        <v>1</v>
      </c>
      <c r="E37" s="166">
        <v>0</v>
      </c>
      <c r="F37" s="130">
        <f t="shared" si="1"/>
        <v>0</v>
      </c>
    </row>
    <row r="38" spans="1:10" s="131" customFormat="1" ht="46.9" customHeight="1" x14ac:dyDescent="0.25">
      <c r="A38" s="126">
        <f>IF(ISBLANK(D38),"",COUNTA($D$20:D38))</f>
        <v>19</v>
      </c>
      <c r="B38" s="140" t="s">
        <v>121</v>
      </c>
      <c r="C38" s="128" t="s">
        <v>7</v>
      </c>
      <c r="D38" s="129">
        <v>3</v>
      </c>
      <c r="E38" s="166">
        <v>0</v>
      </c>
      <c r="F38" s="130">
        <f t="shared" si="1"/>
        <v>0</v>
      </c>
    </row>
    <row r="39" spans="1:10" ht="37.5" x14ac:dyDescent="0.25">
      <c r="A39" s="126">
        <f>IF(ISBLANK(D39),"",COUNTA($D$20:D39))</f>
        <v>20</v>
      </c>
      <c r="B39" s="127" t="s">
        <v>9</v>
      </c>
      <c r="C39" s="128" t="s">
        <v>7</v>
      </c>
      <c r="D39" s="129">
        <v>2</v>
      </c>
      <c r="E39" s="166">
        <v>0</v>
      </c>
      <c r="F39" s="130">
        <f t="shared" si="1"/>
        <v>0</v>
      </c>
      <c r="G39" s="131"/>
      <c r="H39" s="131"/>
      <c r="I39" s="131"/>
      <c r="J39" s="131"/>
    </row>
    <row r="40" spans="1:10" s="131" customFormat="1" ht="50" x14ac:dyDescent="0.25">
      <c r="A40" s="126">
        <f>IF(ISBLANK(D40),"",COUNTA($D$20:D40))</f>
        <v>21</v>
      </c>
      <c r="B40" s="141" t="s">
        <v>105</v>
      </c>
      <c r="C40" s="128" t="s">
        <v>7</v>
      </c>
      <c r="D40" s="129">
        <v>12</v>
      </c>
      <c r="E40" s="166">
        <v>0</v>
      </c>
      <c r="F40" s="130">
        <f t="shared" si="1"/>
        <v>0</v>
      </c>
      <c r="G40" s="110"/>
      <c r="H40" s="110"/>
      <c r="I40" s="110"/>
      <c r="J40" s="110"/>
    </row>
    <row r="41" spans="1:10" s="131" customFormat="1" ht="80.25" customHeight="1" x14ac:dyDescent="0.25">
      <c r="A41" s="126">
        <f>IF(ISBLANK(D41),"",COUNTA($D$20:D41))</f>
        <v>22</v>
      </c>
      <c r="B41" s="127" t="s">
        <v>98</v>
      </c>
      <c r="C41" s="128" t="s">
        <v>6</v>
      </c>
      <c r="D41" s="129">
        <v>17</v>
      </c>
      <c r="E41" s="166">
        <v>0</v>
      </c>
      <c r="F41" s="130">
        <f t="shared" si="1"/>
        <v>0</v>
      </c>
      <c r="G41" s="110"/>
      <c r="H41" s="110"/>
      <c r="I41" s="110"/>
      <c r="J41" s="110"/>
    </row>
    <row r="42" spans="1:10" ht="37.5" x14ac:dyDescent="0.25">
      <c r="A42" s="126">
        <f>IF(ISBLANK(D42),"",COUNTA($D$20:D42))</f>
        <v>23</v>
      </c>
      <c r="B42" s="127" t="s">
        <v>15</v>
      </c>
      <c r="C42" s="142">
        <v>10</v>
      </c>
      <c r="D42" s="129">
        <v>0.01</v>
      </c>
      <c r="E42" s="166"/>
      <c r="F42" s="130">
        <f>SUM(F20:F41)*(C42/100)</f>
        <v>0</v>
      </c>
    </row>
    <row r="43" spans="1:10" ht="13" x14ac:dyDescent="0.3">
      <c r="A43" s="121"/>
      <c r="B43" s="95" t="s">
        <v>31</v>
      </c>
      <c r="C43" s="96"/>
      <c r="D43" s="132"/>
      <c r="E43" s="165"/>
      <c r="F43" s="113">
        <f>SUM(F20:F42)</f>
        <v>0</v>
      </c>
    </row>
    <row r="44" spans="1:10" ht="13" x14ac:dyDescent="0.25">
      <c r="A44" s="143"/>
      <c r="B44" s="144"/>
      <c r="C44" s="121"/>
      <c r="D44" s="122"/>
      <c r="E44" s="165"/>
      <c r="F44" s="119"/>
    </row>
    <row r="45" spans="1:10" ht="13" x14ac:dyDescent="0.25">
      <c r="A45" s="120" t="s">
        <v>33</v>
      </c>
      <c r="B45" s="145"/>
      <c r="C45" s="121"/>
      <c r="D45" s="122"/>
      <c r="E45" s="165"/>
      <c r="F45" s="119"/>
    </row>
    <row r="46" spans="1:10" ht="32.5" customHeight="1" x14ac:dyDescent="0.25">
      <c r="A46" s="126">
        <f>IF(ISBLANK(D46),"",COUNTA($D$46:D46))</f>
        <v>1</v>
      </c>
      <c r="B46" s="127" t="s">
        <v>12</v>
      </c>
      <c r="C46" s="128" t="s">
        <v>6</v>
      </c>
      <c r="D46" s="129">
        <v>15</v>
      </c>
      <c r="E46" s="166">
        <v>0</v>
      </c>
      <c r="F46" s="130">
        <f t="shared" ref="F46:F63" si="2">+D46*E46</f>
        <v>0</v>
      </c>
      <c r="G46" s="131"/>
      <c r="H46" s="131"/>
      <c r="I46" s="131"/>
      <c r="J46" s="131"/>
    </row>
    <row r="47" spans="1:10" s="131" customFormat="1" x14ac:dyDescent="0.25">
      <c r="A47" s="126">
        <f>IF(ISBLANK(D47),"",COUNTA($D$46:D47))</f>
        <v>2</v>
      </c>
      <c r="B47" s="146" t="s">
        <v>89</v>
      </c>
      <c r="C47" s="128" t="s">
        <v>17</v>
      </c>
      <c r="D47" s="129">
        <v>1</v>
      </c>
      <c r="E47" s="166">
        <v>0</v>
      </c>
      <c r="F47" s="130">
        <f t="shared" si="2"/>
        <v>0</v>
      </c>
      <c r="G47" s="110"/>
      <c r="H47" s="110"/>
      <c r="I47" s="110"/>
      <c r="J47" s="110"/>
    </row>
    <row r="48" spans="1:10" s="131" customFormat="1" ht="37.5" x14ac:dyDescent="0.3">
      <c r="A48" s="126">
        <f>IF(ISBLANK(D48),"",COUNTA($D$46:D48))</f>
        <v>3</v>
      </c>
      <c r="B48" s="127" t="s">
        <v>78</v>
      </c>
      <c r="C48" s="128" t="s">
        <v>7</v>
      </c>
      <c r="D48" s="129">
        <v>2</v>
      </c>
      <c r="E48" s="166">
        <v>0</v>
      </c>
      <c r="F48" s="130">
        <f t="shared" si="2"/>
        <v>0</v>
      </c>
      <c r="G48" s="147"/>
      <c r="H48" s="147"/>
      <c r="I48" s="147"/>
      <c r="J48" s="147"/>
    </row>
    <row r="49" spans="1:10" ht="13" x14ac:dyDescent="0.3">
      <c r="A49" s="126" t="str">
        <f>IF(ISBLANK(D49),"",COUNTA($D$46:D49))</f>
        <v/>
      </c>
      <c r="B49" s="127"/>
      <c r="C49" s="128"/>
      <c r="D49" s="129"/>
      <c r="E49" s="166"/>
      <c r="F49" s="130"/>
      <c r="G49" s="147"/>
      <c r="H49" s="147"/>
      <c r="I49" s="147"/>
      <c r="J49" s="147"/>
    </row>
    <row r="50" spans="1:10" s="147" customFormat="1" ht="25" x14ac:dyDescent="0.3">
      <c r="A50" s="126" t="str">
        <f>IF(ISBLANK(D50),"",COUNTA($D$46:D50))</f>
        <v/>
      </c>
      <c r="B50" s="127" t="s">
        <v>132</v>
      </c>
      <c r="C50" s="128"/>
      <c r="D50" s="129"/>
      <c r="E50" s="166"/>
      <c r="F50" s="130"/>
    </row>
    <row r="51" spans="1:10" s="147" customFormat="1" ht="13" x14ac:dyDescent="0.3">
      <c r="A51" s="126">
        <f>IF(ISBLANK(D51),"",COUNTA($D$46:D51))</f>
        <v>4</v>
      </c>
      <c r="B51" s="148" t="s">
        <v>135</v>
      </c>
      <c r="C51" s="128" t="s">
        <v>6</v>
      </c>
      <c r="D51" s="129">
        <v>15</v>
      </c>
      <c r="E51" s="166">
        <v>0</v>
      </c>
      <c r="F51" s="130">
        <f t="shared" si="2"/>
        <v>0</v>
      </c>
    </row>
    <row r="52" spans="1:10" s="147" customFormat="1" ht="13" x14ac:dyDescent="0.3">
      <c r="A52" s="126" t="str">
        <f>IF(ISBLANK(D52),"",COUNTA($D$46:D52))</f>
        <v/>
      </c>
      <c r="B52" s="127"/>
      <c r="C52" s="128"/>
      <c r="D52" s="129"/>
      <c r="E52" s="166"/>
      <c r="F52" s="130"/>
      <c r="G52" s="110"/>
      <c r="H52" s="110"/>
      <c r="I52" s="110"/>
      <c r="J52" s="110"/>
    </row>
    <row r="53" spans="1:10" ht="25" x14ac:dyDescent="0.25">
      <c r="A53" s="126" t="str">
        <f>IF(ISBLANK(D53),"",COUNTA($D$46:D53))</f>
        <v/>
      </c>
      <c r="B53" s="127" t="s">
        <v>150</v>
      </c>
      <c r="C53" s="128"/>
      <c r="D53" s="129"/>
      <c r="E53" s="166"/>
      <c r="F53" s="130"/>
    </row>
    <row r="54" spans="1:10" x14ac:dyDescent="0.25">
      <c r="A54" s="126">
        <f>IF(ISBLANK(D54),"",COUNTA($D$46:D54))</f>
        <v>5</v>
      </c>
      <c r="B54" s="148" t="s">
        <v>171</v>
      </c>
      <c r="C54" s="128" t="s">
        <v>6</v>
      </c>
      <c r="D54" s="129">
        <v>15</v>
      </c>
      <c r="E54" s="166">
        <v>0</v>
      </c>
      <c r="F54" s="130">
        <f>+D54*E54</f>
        <v>0</v>
      </c>
    </row>
    <row r="55" spans="1:10" x14ac:dyDescent="0.25">
      <c r="A55" s="126" t="str">
        <f>IF(ISBLANK(D55),"",COUNTA($D$46:D55))</f>
        <v/>
      </c>
      <c r="B55" s="127"/>
      <c r="C55" s="128"/>
      <c r="D55" s="129"/>
      <c r="E55" s="166"/>
      <c r="F55" s="130"/>
    </row>
    <row r="56" spans="1:10" ht="25" x14ac:dyDescent="0.25">
      <c r="A56" s="126">
        <f>IF(ISBLANK(D56),"",COUNTA($D$46:D56))</f>
        <v>6</v>
      </c>
      <c r="B56" s="127" t="s">
        <v>82</v>
      </c>
      <c r="C56" s="128" t="s">
        <v>7</v>
      </c>
      <c r="D56" s="129">
        <v>4</v>
      </c>
      <c r="E56" s="166">
        <v>0</v>
      </c>
      <c r="F56" s="130">
        <f t="shared" si="2"/>
        <v>0</v>
      </c>
    </row>
    <row r="57" spans="1:10" ht="25" x14ac:dyDescent="0.25">
      <c r="A57" s="126">
        <f>IF(ISBLANK(D57),"",COUNTA($D$46:D57))</f>
        <v>7</v>
      </c>
      <c r="B57" s="149" t="s">
        <v>97</v>
      </c>
      <c r="C57" s="117" t="s">
        <v>7</v>
      </c>
      <c r="D57" s="124">
        <v>3</v>
      </c>
      <c r="E57" s="166">
        <v>0</v>
      </c>
      <c r="F57" s="130">
        <f t="shared" si="2"/>
        <v>0</v>
      </c>
    </row>
    <row r="58" spans="1:10" x14ac:dyDescent="0.25">
      <c r="A58" s="126">
        <f>IF(ISBLANK(D58),"",COUNTA($D$46:D58))</f>
        <v>8</v>
      </c>
      <c r="B58" s="149" t="s">
        <v>108</v>
      </c>
      <c r="C58" s="117" t="s">
        <v>7</v>
      </c>
      <c r="D58" s="129">
        <v>1</v>
      </c>
      <c r="E58" s="166">
        <v>0</v>
      </c>
      <c r="F58" s="130">
        <f>+D58*E58</f>
        <v>0</v>
      </c>
    </row>
    <row r="59" spans="1:10" ht="62.5" x14ac:dyDescent="0.25">
      <c r="A59" s="126">
        <f>IF(ISBLANK(D59),"",COUNTA($D$46:D59))</f>
        <v>9</v>
      </c>
      <c r="B59" s="93" t="s">
        <v>124</v>
      </c>
      <c r="C59" s="82" t="s">
        <v>6</v>
      </c>
      <c r="D59" s="129">
        <v>15</v>
      </c>
      <c r="E59" s="165">
        <v>0</v>
      </c>
      <c r="F59" s="119">
        <f t="shared" si="2"/>
        <v>0</v>
      </c>
    </row>
    <row r="60" spans="1:10" ht="25" x14ac:dyDescent="0.25">
      <c r="A60" s="126">
        <f>IF(ISBLANK(D60),"",COUNTA($D$46:D60))</f>
        <v>10</v>
      </c>
      <c r="B60" s="30" t="s">
        <v>162</v>
      </c>
      <c r="C60" s="82" t="s">
        <v>7</v>
      </c>
      <c r="D60" s="124">
        <v>1</v>
      </c>
      <c r="E60" s="165">
        <v>0</v>
      </c>
      <c r="F60" s="119">
        <f t="shared" si="2"/>
        <v>0</v>
      </c>
    </row>
    <row r="61" spans="1:10" ht="25" x14ac:dyDescent="0.25">
      <c r="A61" s="126">
        <f>IF(ISBLANK(D61),"",COUNTA($D$46:D61))</f>
        <v>11</v>
      </c>
      <c r="B61" s="30" t="s">
        <v>123</v>
      </c>
      <c r="C61" s="82" t="s">
        <v>7</v>
      </c>
      <c r="D61" s="124">
        <v>1</v>
      </c>
      <c r="E61" s="165">
        <v>0</v>
      </c>
      <c r="F61" s="119">
        <f t="shared" si="2"/>
        <v>0</v>
      </c>
    </row>
    <row r="62" spans="1:10" ht="37.5" x14ac:dyDescent="0.25">
      <c r="A62" s="126">
        <f>IF(ISBLANK(D62),"",COUNTA($D$46:D62))</f>
        <v>12</v>
      </c>
      <c r="B62" s="93" t="s">
        <v>122</v>
      </c>
      <c r="C62" s="82" t="s">
        <v>6</v>
      </c>
      <c r="D62" s="129">
        <v>15</v>
      </c>
      <c r="E62" s="165">
        <v>0</v>
      </c>
      <c r="F62" s="119">
        <f t="shared" si="2"/>
        <v>0</v>
      </c>
    </row>
    <row r="63" spans="1:10" ht="37.5" x14ac:dyDescent="0.25">
      <c r="A63" s="126">
        <f>IF(ISBLANK(D63),"",COUNTA($D$46:D63))</f>
        <v>13</v>
      </c>
      <c r="B63" s="141" t="s">
        <v>14</v>
      </c>
      <c r="C63" s="82" t="s">
        <v>7</v>
      </c>
      <c r="D63" s="124">
        <v>1</v>
      </c>
      <c r="E63" s="165">
        <v>0</v>
      </c>
      <c r="F63" s="119">
        <f t="shared" si="2"/>
        <v>0</v>
      </c>
    </row>
    <row r="64" spans="1:10" ht="48" customHeight="1" x14ac:dyDescent="0.25">
      <c r="A64" s="126">
        <f>IF(ISBLANK(D64),"",COUNTA($D$46:D64))</f>
        <v>14</v>
      </c>
      <c r="B64" s="93" t="s">
        <v>79</v>
      </c>
      <c r="C64" s="142">
        <v>10</v>
      </c>
      <c r="D64" s="129">
        <v>1</v>
      </c>
      <c r="E64" s="165"/>
      <c r="F64" s="119">
        <f>SUM(F46:F63)*(C64/100)</f>
        <v>0</v>
      </c>
    </row>
    <row r="65" spans="1:10" ht="13" x14ac:dyDescent="0.3">
      <c r="A65" s="117"/>
      <c r="B65" s="95" t="s">
        <v>32</v>
      </c>
      <c r="C65" s="96"/>
      <c r="D65" s="132"/>
      <c r="E65" s="165"/>
      <c r="F65" s="113">
        <f>SUM(F46:F64)</f>
        <v>0</v>
      </c>
    </row>
    <row r="66" spans="1:10" ht="13" x14ac:dyDescent="0.3">
      <c r="A66" s="121"/>
      <c r="B66" s="95"/>
      <c r="C66" s="96"/>
      <c r="D66" s="132"/>
      <c r="E66" s="165"/>
      <c r="F66" s="119"/>
    </row>
    <row r="67" spans="1:10" ht="13" x14ac:dyDescent="0.25">
      <c r="A67" s="120" t="s">
        <v>34</v>
      </c>
      <c r="B67" s="151"/>
      <c r="C67" s="152"/>
      <c r="D67" s="153"/>
      <c r="E67" s="165"/>
      <c r="F67" s="119"/>
    </row>
    <row r="68" spans="1:10" ht="13" x14ac:dyDescent="0.25">
      <c r="A68" s="143"/>
      <c r="B68" s="127" t="s">
        <v>112</v>
      </c>
      <c r="C68" s="152"/>
      <c r="D68" s="153"/>
      <c r="E68" s="165"/>
      <c r="F68" s="119"/>
    </row>
    <row r="69" spans="1:10" ht="25" x14ac:dyDescent="0.25">
      <c r="A69" s="126">
        <f>IF(ISBLANK(D69),"",COUNTA($D$69:D69))</f>
        <v>1</v>
      </c>
      <c r="B69" s="127" t="s">
        <v>181</v>
      </c>
      <c r="C69" s="128" t="s">
        <v>6</v>
      </c>
      <c r="D69" s="124">
        <v>16</v>
      </c>
      <c r="E69" s="165">
        <v>0</v>
      </c>
      <c r="F69" s="119">
        <f>+D69*E69</f>
        <v>0</v>
      </c>
    </row>
    <row r="70" spans="1:10" x14ac:dyDescent="0.25">
      <c r="A70" s="126" t="str">
        <f>IF(ISBLANK(D70),"",COUNTA($D$69:D70))</f>
        <v/>
      </c>
      <c r="B70" s="127"/>
      <c r="C70" s="128"/>
      <c r="D70" s="124"/>
      <c r="E70" s="165"/>
      <c r="F70" s="119"/>
    </row>
    <row r="71" spans="1:10" ht="37.5" x14ac:dyDescent="0.25">
      <c r="A71" s="126" t="str">
        <f>IF(ISBLANK(D71),"",COUNTA($D$69:D71))</f>
        <v/>
      </c>
      <c r="B71" s="127" t="s">
        <v>163</v>
      </c>
      <c r="C71" s="128"/>
      <c r="D71" s="124"/>
      <c r="E71" s="165"/>
      <c r="F71" s="119"/>
    </row>
    <row r="72" spans="1:10" ht="13" x14ac:dyDescent="0.25">
      <c r="A72" s="126" t="str">
        <f>IF(ISBLANK(D72),"",COUNTA($D$69:D72))</f>
        <v/>
      </c>
      <c r="B72" s="154" t="s">
        <v>75</v>
      </c>
      <c r="C72" s="152"/>
      <c r="D72" s="153"/>
      <c r="E72" s="165"/>
      <c r="F72" s="119"/>
    </row>
    <row r="73" spans="1:10" x14ac:dyDescent="0.25">
      <c r="A73" s="126">
        <f>IF(ISBLANK(D73),"",COUNTA($D$69:D73))</f>
        <v>2</v>
      </c>
      <c r="B73" s="127" t="s">
        <v>196</v>
      </c>
      <c r="C73" s="128" t="s">
        <v>7</v>
      </c>
      <c r="D73" s="124">
        <v>1</v>
      </c>
      <c r="E73" s="165">
        <v>0</v>
      </c>
      <c r="F73" s="119">
        <f t="shared" ref="F73:F74" si="3">+D73*E73</f>
        <v>0</v>
      </c>
    </row>
    <row r="74" spans="1:10" x14ac:dyDescent="0.25">
      <c r="A74" s="126">
        <f>IF(ISBLANK(D74),"",COUNTA($D$69:D74))</f>
        <v>3</v>
      </c>
      <c r="B74" s="127" t="s">
        <v>193</v>
      </c>
      <c r="C74" s="128" t="s">
        <v>7</v>
      </c>
      <c r="D74" s="124">
        <v>1</v>
      </c>
      <c r="E74" s="165">
        <v>0</v>
      </c>
      <c r="F74" s="119">
        <f t="shared" si="3"/>
        <v>0</v>
      </c>
    </row>
    <row r="75" spans="1:10" x14ac:dyDescent="0.25">
      <c r="A75" s="126" t="str">
        <f>IF(ISBLANK(D75),"",COUNTA($D$69:D75))</f>
        <v/>
      </c>
      <c r="B75" s="127"/>
      <c r="C75" s="82"/>
      <c r="D75" s="124"/>
      <c r="E75" s="165"/>
      <c r="F75" s="119"/>
    </row>
    <row r="76" spans="1:10" x14ac:dyDescent="0.25">
      <c r="A76" s="126" t="str">
        <f>IF(ISBLANK(D76),"",COUNTA($D$69:D76))</f>
        <v/>
      </c>
      <c r="B76" s="93" t="s">
        <v>114</v>
      </c>
      <c r="C76" s="128"/>
      <c r="D76" s="124"/>
      <c r="E76" s="165"/>
      <c r="F76" s="119"/>
    </row>
    <row r="77" spans="1:10" x14ac:dyDescent="0.25">
      <c r="A77" s="126">
        <f>IF(ISBLANK(D77),"",COUNTA($D$69:D77))</f>
        <v>4</v>
      </c>
      <c r="B77" s="127" t="s">
        <v>153</v>
      </c>
      <c r="C77" s="82" t="s">
        <v>7</v>
      </c>
      <c r="D77" s="124">
        <v>1</v>
      </c>
      <c r="E77" s="165">
        <v>0</v>
      </c>
      <c r="F77" s="119">
        <f>+D77*E77</f>
        <v>0</v>
      </c>
    </row>
    <row r="78" spans="1:10" x14ac:dyDescent="0.25">
      <c r="A78" s="126" t="str">
        <f>IF(ISBLANK(D78),"",COUNTA($D$69:D78))</f>
        <v/>
      </c>
      <c r="B78" s="93"/>
      <c r="C78" s="82"/>
      <c r="D78" s="124"/>
      <c r="E78" s="165"/>
      <c r="F78" s="119"/>
    </row>
    <row r="79" spans="1:10" x14ac:dyDescent="0.25">
      <c r="A79" s="126" t="str">
        <f>IF(ISBLANK(D79),"",COUNTA($D$69:D79))</f>
        <v/>
      </c>
      <c r="B79" s="93" t="s">
        <v>76</v>
      </c>
      <c r="C79" s="82"/>
      <c r="D79" s="124"/>
      <c r="E79" s="165"/>
      <c r="F79" s="119"/>
    </row>
    <row r="80" spans="1:10" ht="13" x14ac:dyDescent="0.3">
      <c r="A80" s="126">
        <f>IF(ISBLANK(D80),"",COUNTA($D$69:D80))</f>
        <v>5</v>
      </c>
      <c r="B80" s="127" t="s">
        <v>155</v>
      </c>
      <c r="C80" s="82" t="s">
        <v>7</v>
      </c>
      <c r="D80" s="124">
        <v>1</v>
      </c>
      <c r="E80" s="165">
        <v>0</v>
      </c>
      <c r="F80" s="119">
        <f t="shared" ref="F80" si="4">+D80*E80</f>
        <v>0</v>
      </c>
      <c r="G80" s="147"/>
      <c r="H80" s="147"/>
      <c r="I80" s="147"/>
      <c r="J80" s="147"/>
    </row>
    <row r="81" spans="1:10" s="147" customFormat="1" ht="13" x14ac:dyDescent="0.3">
      <c r="A81" s="126" t="str">
        <f>IF(ISBLANK(D81),"",COUNTA($D$69:D81))</f>
        <v/>
      </c>
      <c r="B81" s="116"/>
      <c r="C81" s="82"/>
      <c r="D81" s="124"/>
      <c r="E81" s="165"/>
      <c r="F81" s="119"/>
      <c r="G81" s="110"/>
      <c r="H81" s="110"/>
      <c r="I81" s="110"/>
      <c r="J81" s="110"/>
    </row>
    <row r="82" spans="1:10" x14ac:dyDescent="0.25">
      <c r="A82" s="126">
        <f>IF(ISBLANK(D82),"",COUNTA($D$69:D82))</f>
        <v>6</v>
      </c>
      <c r="B82" s="93" t="s">
        <v>13</v>
      </c>
      <c r="C82" s="82" t="s">
        <v>7</v>
      </c>
      <c r="D82" s="124">
        <v>1</v>
      </c>
      <c r="E82" s="165">
        <v>0</v>
      </c>
      <c r="F82" s="119">
        <f t="shared" ref="F82" si="5">+D82*E82</f>
        <v>0</v>
      </c>
    </row>
    <row r="83" spans="1:10" ht="37.5" x14ac:dyDescent="0.25">
      <c r="A83" s="126">
        <f>IF(ISBLANK(D83),"",COUNTA($D$69:D83))</f>
        <v>7</v>
      </c>
      <c r="B83" s="93" t="s">
        <v>8</v>
      </c>
      <c r="C83" s="82">
        <v>10</v>
      </c>
      <c r="D83" s="158">
        <v>1</v>
      </c>
      <c r="E83" s="165"/>
      <c r="F83" s="119">
        <f>SUM(F69:F82)*(C83/100)</f>
        <v>0</v>
      </c>
    </row>
    <row r="84" spans="1:10" ht="13" x14ac:dyDescent="0.3">
      <c r="A84" s="159"/>
      <c r="B84" s="95" t="s">
        <v>35</v>
      </c>
      <c r="C84" s="96"/>
      <c r="D84" s="132"/>
      <c r="E84" s="164"/>
      <c r="F84" s="113">
        <f>SUM(F69:F83)</f>
        <v>0</v>
      </c>
    </row>
  </sheetData>
  <sheetProtection algorithmName="SHA-512" hashValue="pNYJubeYltR/MhTp3OeqLcMFaYEMrX69UiVWB8dPSUUI7C+8vhuaIUDcUJ62+Cg2DVjmgqG01yUKC/HlqEgzZw==" saltValue="XzwpGuVUjMdLiBoTpP48wA==" spinCount="100000" sheet="1" objects="1" scenarios="1"/>
  <pageMargins left="0.70866141732283472" right="0.70866141732283472" top="0.74803149606299213" bottom="0.74803149606299213" header="0.31496062992125984" footer="0.31496062992125984"/>
  <pageSetup paperSize="9" scale="73" fitToHeight="0" orientation="portrait" r:id="rId1"/>
  <headerFooter>
    <oddFooter>&amp;Cvodovod&amp;R&amp;P</oddFooter>
  </headerFooter>
  <rowBreaks count="3" manualBreakCount="3">
    <brk id="17" max="5" man="1"/>
    <brk id="43" max="5" man="1"/>
    <brk id="6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J113"/>
  <sheetViews>
    <sheetView showZeros="0" view="pageBreakPreview" zoomScaleNormal="85" zoomScaleSheetLayoutView="100" workbookViewId="0">
      <pane ySplit="1" topLeftCell="A82" activePane="bottomLeft" state="frozen"/>
      <selection activeCell="G64" sqref="G64"/>
      <selection pane="bottomLeft" activeCell="E106" sqref="E106"/>
    </sheetView>
  </sheetViews>
  <sheetFormatPr defaultColWidth="9.1796875" defaultRowHeight="12.5" x14ac:dyDescent="0.25"/>
  <cols>
    <col min="1" max="1" width="11.7265625" style="160" customWidth="1"/>
    <col min="2" max="2" width="58.7265625" style="161" bestFit="1" customWidth="1"/>
    <col min="3" max="3" width="10.54296875" style="162" customWidth="1"/>
    <col min="4" max="4" width="12.1796875" style="180" customWidth="1"/>
    <col min="5" max="5" width="11.7265625" style="32" customWidth="1"/>
    <col min="6" max="6" width="16.1796875" style="179" customWidth="1"/>
    <col min="7" max="16384" width="9.1796875" style="110"/>
  </cols>
  <sheetData>
    <row r="1" spans="1:6" ht="26" x14ac:dyDescent="0.25">
      <c r="A1" s="75" t="s">
        <v>21</v>
      </c>
      <c r="B1" s="75" t="s">
        <v>22</v>
      </c>
      <c r="C1" s="76" t="s">
        <v>23</v>
      </c>
      <c r="D1" s="167" t="s">
        <v>24</v>
      </c>
      <c r="E1" s="168" t="s">
        <v>25</v>
      </c>
      <c r="F1" s="169" t="s">
        <v>26</v>
      </c>
    </row>
    <row r="2" spans="1:6" ht="13" x14ac:dyDescent="0.25">
      <c r="A2" s="75"/>
      <c r="B2" s="75" t="s">
        <v>133</v>
      </c>
      <c r="C2" s="79"/>
      <c r="D2" s="170"/>
      <c r="E2" s="169"/>
      <c r="F2" s="169"/>
    </row>
    <row r="3" spans="1:6" ht="13" x14ac:dyDescent="0.3">
      <c r="A3" s="80" t="s">
        <v>27</v>
      </c>
      <c r="B3" s="111" t="s">
        <v>18</v>
      </c>
      <c r="C3" s="80"/>
      <c r="D3" s="170"/>
      <c r="E3" s="171">
        <f>+F3/66</f>
        <v>0</v>
      </c>
      <c r="F3" s="171">
        <f>+F26</f>
        <v>0</v>
      </c>
    </row>
    <row r="4" spans="1:6" ht="13" x14ac:dyDescent="0.3">
      <c r="A4" s="80" t="s">
        <v>28</v>
      </c>
      <c r="B4" s="111" t="s">
        <v>39</v>
      </c>
      <c r="C4" s="80"/>
      <c r="D4" s="170"/>
      <c r="E4" s="171">
        <f>+F4/66</f>
        <v>0</v>
      </c>
      <c r="F4" s="171">
        <f>+F51</f>
        <v>0</v>
      </c>
    </row>
    <row r="5" spans="1:6" ht="13" x14ac:dyDescent="0.3">
      <c r="A5" s="80" t="s">
        <v>29</v>
      </c>
      <c r="B5" s="111" t="s">
        <v>4</v>
      </c>
      <c r="C5" s="80"/>
      <c r="D5" s="170"/>
      <c r="E5" s="171">
        <f>+F5/66</f>
        <v>0</v>
      </c>
      <c r="F5" s="171">
        <f>+F81</f>
        <v>0</v>
      </c>
    </row>
    <row r="6" spans="1:6" ht="13" x14ac:dyDescent="0.3">
      <c r="A6" s="80" t="s">
        <v>37</v>
      </c>
      <c r="B6" s="111" t="s">
        <v>36</v>
      </c>
      <c r="C6" s="80"/>
      <c r="D6" s="170"/>
      <c r="E6" s="171">
        <f>+F6/66</f>
        <v>0</v>
      </c>
      <c r="F6" s="171">
        <f>+F113</f>
        <v>0</v>
      </c>
    </row>
    <row r="7" spans="1:6" ht="13" x14ac:dyDescent="0.3">
      <c r="A7" s="80"/>
      <c r="B7" s="114" t="s">
        <v>118</v>
      </c>
      <c r="C7" s="80"/>
      <c r="D7" s="170"/>
      <c r="E7" s="171">
        <f>+F7/66</f>
        <v>0</v>
      </c>
      <c r="F7" s="171">
        <f>SUM(F3:F6)</f>
        <v>0</v>
      </c>
    </row>
    <row r="8" spans="1:6" x14ac:dyDescent="0.25">
      <c r="A8" s="115"/>
      <c r="B8" s="116"/>
      <c r="C8" s="117"/>
      <c r="D8" s="172"/>
      <c r="E8" s="173"/>
      <c r="F8" s="173"/>
    </row>
    <row r="9" spans="1:6" ht="13" x14ac:dyDescent="0.25">
      <c r="A9" s="120" t="s">
        <v>19</v>
      </c>
      <c r="B9" s="121"/>
      <c r="C9" s="121"/>
      <c r="D9" s="172"/>
      <c r="E9" s="173"/>
      <c r="F9" s="173"/>
    </row>
    <row r="10" spans="1:6" s="125" customFormat="1" ht="46.9" customHeight="1" x14ac:dyDescent="0.25">
      <c r="A10" s="123"/>
      <c r="B10" s="86" t="s">
        <v>245</v>
      </c>
      <c r="C10" s="82"/>
      <c r="D10" s="174"/>
      <c r="E10" s="182"/>
      <c r="F10" s="173"/>
    </row>
    <row r="11" spans="1:6" x14ac:dyDescent="0.25">
      <c r="A11" s="126">
        <f>IF(ISBLANK(D11),"",COUNTA($D11:D$11))</f>
        <v>1</v>
      </c>
      <c r="B11" s="86" t="s">
        <v>80</v>
      </c>
      <c r="C11" s="82" t="s">
        <v>7</v>
      </c>
      <c r="D11" s="174">
        <v>1</v>
      </c>
      <c r="E11" s="182">
        <v>0</v>
      </c>
      <c r="F11" s="173">
        <f>+D11*E11</f>
        <v>0</v>
      </c>
    </row>
    <row r="12" spans="1:6" x14ac:dyDescent="0.25">
      <c r="A12" s="126">
        <f>IF(ISBLANK(D12),"",COUNTA($D$11:D12))</f>
        <v>2</v>
      </c>
      <c r="B12" s="86" t="s">
        <v>81</v>
      </c>
      <c r="C12" s="82" t="s">
        <v>7</v>
      </c>
      <c r="D12" s="174">
        <v>1</v>
      </c>
      <c r="E12" s="182">
        <v>0</v>
      </c>
      <c r="F12" s="173">
        <f>+D12*E12</f>
        <v>0</v>
      </c>
    </row>
    <row r="13" spans="1:6" ht="25" x14ac:dyDescent="0.25">
      <c r="A13" s="126">
        <f>IF(ISBLANK(D13),"",COUNTA($D$11:D13))</f>
        <v>3</v>
      </c>
      <c r="B13" s="86" t="s">
        <v>109</v>
      </c>
      <c r="C13" s="82" t="s">
        <v>6</v>
      </c>
      <c r="D13" s="174">
        <v>60</v>
      </c>
      <c r="E13" s="182">
        <v>0</v>
      </c>
      <c r="F13" s="173">
        <f>+D13*E13</f>
        <v>0</v>
      </c>
    </row>
    <row r="14" spans="1:6" ht="37.5" x14ac:dyDescent="0.25">
      <c r="A14" s="126">
        <f>IF(ISBLANK(D14),"",COUNTA($D$11:D14))</f>
        <v>4</v>
      </c>
      <c r="B14" s="86" t="s">
        <v>10</v>
      </c>
      <c r="C14" s="82" t="s">
        <v>6</v>
      </c>
      <c r="D14" s="174">
        <v>93</v>
      </c>
      <c r="E14" s="182">
        <v>0</v>
      </c>
      <c r="F14" s="173">
        <f>+D14*E14</f>
        <v>0</v>
      </c>
    </row>
    <row r="15" spans="1:6" ht="46.9" customHeight="1" x14ac:dyDescent="0.25">
      <c r="A15" s="126">
        <f>IF(ISBLANK(D15),"",COUNTA($D$11:D15))</f>
        <v>5</v>
      </c>
      <c r="B15" s="93" t="s">
        <v>0</v>
      </c>
      <c r="C15" s="82" t="s">
        <v>7</v>
      </c>
      <c r="D15" s="174">
        <v>3</v>
      </c>
      <c r="E15" s="182">
        <v>0</v>
      </c>
      <c r="F15" s="173">
        <f>+D15*E15</f>
        <v>0</v>
      </c>
    </row>
    <row r="16" spans="1:6" x14ac:dyDescent="0.25">
      <c r="A16" s="126" t="str">
        <f>IF(ISBLANK(D16),"",COUNTA($D$11:D16))</f>
        <v/>
      </c>
      <c r="B16" s="93"/>
      <c r="C16" s="82"/>
      <c r="D16" s="174"/>
      <c r="E16" s="182"/>
      <c r="F16" s="173"/>
    </row>
    <row r="17" spans="1:8" s="131" customFormat="1" ht="77.5" customHeight="1" x14ac:dyDescent="0.25">
      <c r="A17" s="126" t="str">
        <f>IF(ISBLANK(D17),"",COUNTA($D$11:D17))</f>
        <v/>
      </c>
      <c r="B17" s="127" t="s">
        <v>41</v>
      </c>
      <c r="C17" s="128"/>
      <c r="D17" s="175"/>
      <c r="E17" s="183"/>
      <c r="F17" s="176"/>
      <c r="G17" s="78"/>
      <c r="H17" s="110"/>
    </row>
    <row r="18" spans="1:8" s="131" customFormat="1" x14ac:dyDescent="0.25">
      <c r="A18" s="126">
        <f>IF(ISBLANK(D18),"",COUNTA($D$11:D18))</f>
        <v>6</v>
      </c>
      <c r="B18" s="88" t="s">
        <v>56</v>
      </c>
      <c r="C18" s="128" t="s">
        <v>7</v>
      </c>
      <c r="D18" s="175">
        <v>1</v>
      </c>
      <c r="E18" s="183">
        <v>0</v>
      </c>
      <c r="F18" s="176">
        <f>+D18*E18</f>
        <v>0</v>
      </c>
      <c r="G18" s="78"/>
      <c r="H18" s="110"/>
    </row>
    <row r="19" spans="1:8" s="131" customFormat="1" x14ac:dyDescent="0.25">
      <c r="A19" s="126">
        <f>IF(ISBLANK(D19),"",COUNTA($D$11:D19))</f>
        <v>7</v>
      </c>
      <c r="B19" s="88" t="s">
        <v>166</v>
      </c>
      <c r="C19" s="128" t="s">
        <v>7</v>
      </c>
      <c r="D19" s="175">
        <v>2</v>
      </c>
      <c r="E19" s="183">
        <v>0</v>
      </c>
      <c r="F19" s="176">
        <f>+D19*E19</f>
        <v>0</v>
      </c>
      <c r="G19" s="78"/>
      <c r="H19" s="110"/>
    </row>
    <row r="20" spans="1:8" s="131" customFormat="1" x14ac:dyDescent="0.25">
      <c r="A20" s="126">
        <f>IF(ISBLANK(D20),"",COUNTA($D$11:D20))</f>
        <v>8</v>
      </c>
      <c r="B20" s="88" t="s">
        <v>137</v>
      </c>
      <c r="C20" s="128" t="s">
        <v>7</v>
      </c>
      <c r="D20" s="175">
        <v>1</v>
      </c>
      <c r="E20" s="183">
        <v>0</v>
      </c>
      <c r="F20" s="176">
        <f>+D20*E20</f>
        <v>0</v>
      </c>
      <c r="G20" s="78"/>
      <c r="H20" s="110"/>
    </row>
    <row r="21" spans="1:8" s="131" customFormat="1" x14ac:dyDescent="0.25">
      <c r="A21" s="126">
        <f>IF(ISBLANK(D21),"",COUNTA($D$11:D21))</f>
        <v>9</v>
      </c>
      <c r="B21" s="88" t="s">
        <v>106</v>
      </c>
      <c r="C21" s="128" t="s">
        <v>7</v>
      </c>
      <c r="D21" s="175">
        <v>1</v>
      </c>
      <c r="E21" s="183">
        <v>0</v>
      </c>
      <c r="F21" s="176">
        <f>+D21*E21</f>
        <v>0</v>
      </c>
    </row>
    <row r="22" spans="1:8" s="131" customFormat="1" x14ac:dyDescent="0.25">
      <c r="A22" s="126" t="str">
        <f>IF(ISBLANK(D22),"",COUNTA($D$11:D22))</f>
        <v/>
      </c>
      <c r="B22" s="88"/>
      <c r="C22" s="128"/>
      <c r="D22" s="175"/>
      <c r="E22" s="183"/>
      <c r="F22" s="176"/>
      <c r="G22" s="110"/>
      <c r="H22" s="110"/>
    </row>
    <row r="23" spans="1:8" ht="75" x14ac:dyDescent="0.25">
      <c r="A23" s="126">
        <f>IF(ISBLANK(D23),"",COUNTA($D$11:D23))</f>
        <v>10</v>
      </c>
      <c r="B23" s="93" t="s">
        <v>42</v>
      </c>
      <c r="C23" s="82" t="s">
        <v>40</v>
      </c>
      <c r="D23" s="174">
        <v>8</v>
      </c>
      <c r="E23" s="182">
        <v>0</v>
      </c>
      <c r="F23" s="173">
        <f>+D23*E23</f>
        <v>0</v>
      </c>
    </row>
    <row r="24" spans="1:8" ht="50" x14ac:dyDescent="0.25">
      <c r="A24" s="126">
        <f>IF(ISBLANK(D24),"",COUNTA($D$11:D24))</f>
        <v>11</v>
      </c>
      <c r="B24" s="81" t="s">
        <v>73</v>
      </c>
      <c r="C24" s="82" t="s">
        <v>7</v>
      </c>
      <c r="D24" s="174">
        <v>1</v>
      </c>
      <c r="E24" s="182">
        <v>0</v>
      </c>
      <c r="F24" s="173">
        <f>+D24*E24</f>
        <v>0</v>
      </c>
    </row>
    <row r="25" spans="1:8" x14ac:dyDescent="0.25">
      <c r="A25" s="126">
        <f>IF(ISBLANK(D25),"",COUNTA($D$11:D25))</f>
        <v>12</v>
      </c>
      <c r="B25" s="93" t="s">
        <v>20</v>
      </c>
      <c r="C25" s="82" t="s">
        <v>2</v>
      </c>
      <c r="D25" s="174">
        <v>5</v>
      </c>
      <c r="E25" s="182">
        <v>0</v>
      </c>
      <c r="F25" s="173">
        <f>+D25*E25</f>
        <v>0</v>
      </c>
    </row>
    <row r="26" spans="1:8" ht="13" x14ac:dyDescent="0.3">
      <c r="A26" s="121"/>
      <c r="B26" s="95" t="s">
        <v>30</v>
      </c>
      <c r="C26" s="96"/>
      <c r="D26" s="174"/>
      <c r="E26" s="182"/>
      <c r="F26" s="171">
        <f>SUM(F11:F25)</f>
        <v>0</v>
      </c>
    </row>
    <row r="27" spans="1:8" x14ac:dyDescent="0.25">
      <c r="A27" s="117"/>
      <c r="B27" s="93"/>
      <c r="C27" s="82"/>
      <c r="D27" s="174"/>
      <c r="E27" s="182"/>
      <c r="F27" s="173"/>
    </row>
    <row r="28" spans="1:8" ht="13" x14ac:dyDescent="0.25">
      <c r="A28" s="120" t="s">
        <v>96</v>
      </c>
      <c r="B28" s="121"/>
      <c r="C28" s="121"/>
      <c r="D28" s="172"/>
      <c r="E28" s="182"/>
      <c r="F28" s="173"/>
    </row>
    <row r="29" spans="1:8" ht="37.5" x14ac:dyDescent="0.25">
      <c r="A29" s="126">
        <f>IF(ISBLANK(D29),"",COUNTA($D$29:D29))</f>
        <v>1</v>
      </c>
      <c r="B29" s="133" t="s">
        <v>139</v>
      </c>
      <c r="C29" s="128" t="s">
        <v>11</v>
      </c>
      <c r="D29" s="175">
        <v>8</v>
      </c>
      <c r="E29" s="183">
        <v>0</v>
      </c>
      <c r="F29" s="176">
        <f t="shared" ref="F29:F49" si="0">+D29*E29</f>
        <v>0</v>
      </c>
    </row>
    <row r="30" spans="1:8" ht="37.5" x14ac:dyDescent="0.25">
      <c r="A30" s="126">
        <f>IF(ISBLANK(D30),"",COUNTA($D$29:D30))</f>
        <v>2</v>
      </c>
      <c r="B30" s="127" t="s">
        <v>141</v>
      </c>
      <c r="C30" s="128" t="s">
        <v>11</v>
      </c>
      <c r="D30" s="175">
        <v>179</v>
      </c>
      <c r="E30" s="183">
        <v>0</v>
      </c>
      <c r="F30" s="176">
        <f t="shared" si="0"/>
        <v>0</v>
      </c>
    </row>
    <row r="31" spans="1:8" ht="37.5" x14ac:dyDescent="0.25">
      <c r="A31" s="126">
        <f>IF(ISBLANK(D31),"",COUNTA($D$29:D31))</f>
        <v>3</v>
      </c>
      <c r="B31" s="127" t="s">
        <v>143</v>
      </c>
      <c r="C31" s="128" t="s">
        <v>5</v>
      </c>
      <c r="D31" s="175">
        <v>46</v>
      </c>
      <c r="E31" s="183">
        <v>0</v>
      </c>
      <c r="F31" s="176">
        <f t="shared" si="0"/>
        <v>0</v>
      </c>
      <c r="H31" s="78"/>
    </row>
    <row r="32" spans="1:8" ht="50" x14ac:dyDescent="0.25">
      <c r="A32" s="126">
        <f>IF(ISBLANK(D32),"",COUNTA($D$29:D32))</f>
        <v>4</v>
      </c>
      <c r="B32" s="127" t="s">
        <v>234</v>
      </c>
      <c r="C32" s="128" t="s">
        <v>5</v>
      </c>
      <c r="D32" s="175">
        <v>145</v>
      </c>
      <c r="E32" s="183">
        <v>0</v>
      </c>
      <c r="F32" s="176">
        <f t="shared" si="0"/>
        <v>0</v>
      </c>
      <c r="H32" s="78"/>
    </row>
    <row r="33" spans="1:10" ht="50" x14ac:dyDescent="0.25">
      <c r="A33" s="126">
        <f>IF(ISBLANK(D33),"",COUNTA($D$29:D33))</f>
        <v>5</v>
      </c>
      <c r="B33" s="127" t="s">
        <v>235</v>
      </c>
      <c r="C33" s="128" t="s">
        <v>5</v>
      </c>
      <c r="D33" s="175">
        <v>21</v>
      </c>
      <c r="E33" s="183">
        <v>0</v>
      </c>
      <c r="F33" s="176">
        <f t="shared" si="0"/>
        <v>0</v>
      </c>
      <c r="H33" s="78"/>
    </row>
    <row r="34" spans="1:10" s="131" customFormat="1" ht="25" x14ac:dyDescent="0.25">
      <c r="A34" s="126">
        <f>IF(ISBLANK(D34),"",COUNTA($D$29:D34))</f>
        <v>6</v>
      </c>
      <c r="B34" s="127" t="s">
        <v>236</v>
      </c>
      <c r="C34" s="128" t="s">
        <v>5</v>
      </c>
      <c r="D34" s="175">
        <v>57</v>
      </c>
      <c r="E34" s="183">
        <v>0</v>
      </c>
      <c r="F34" s="176">
        <f t="shared" si="0"/>
        <v>0</v>
      </c>
      <c r="G34" s="110"/>
      <c r="H34" s="78"/>
      <c r="I34" s="110"/>
      <c r="J34" s="110"/>
    </row>
    <row r="35" spans="1:10" ht="62.5" customHeight="1" x14ac:dyDescent="0.25">
      <c r="A35" s="126">
        <f>IF(ISBLANK(D35),"",COUNTA($D$29:D35))</f>
        <v>7</v>
      </c>
      <c r="B35" s="127" t="s">
        <v>74</v>
      </c>
      <c r="C35" s="128" t="s">
        <v>5</v>
      </c>
      <c r="D35" s="175">
        <v>194</v>
      </c>
      <c r="E35" s="183">
        <v>0</v>
      </c>
      <c r="F35" s="176">
        <f t="shared" si="0"/>
        <v>0</v>
      </c>
      <c r="H35" s="78"/>
    </row>
    <row r="36" spans="1:10" ht="25" x14ac:dyDescent="0.25">
      <c r="A36" s="126">
        <f>IF(ISBLANK(D36),"",COUNTA($D$29:D36))</f>
        <v>8</v>
      </c>
      <c r="B36" s="134" t="s">
        <v>1</v>
      </c>
      <c r="C36" s="128" t="s">
        <v>11</v>
      </c>
      <c r="D36" s="175">
        <v>65</v>
      </c>
      <c r="E36" s="183">
        <v>0</v>
      </c>
      <c r="F36" s="176">
        <f t="shared" si="0"/>
        <v>0</v>
      </c>
    </row>
    <row r="37" spans="1:10" ht="50" x14ac:dyDescent="0.25">
      <c r="A37" s="126">
        <f>IF(ISBLANK(D37),"",COUNTA($D$29:D37))</f>
        <v>9</v>
      </c>
      <c r="B37" s="134" t="s">
        <v>72</v>
      </c>
      <c r="C37" s="128" t="s">
        <v>5</v>
      </c>
      <c r="D37" s="175">
        <v>7</v>
      </c>
      <c r="E37" s="183">
        <v>0</v>
      </c>
      <c r="F37" s="176">
        <f t="shared" si="0"/>
        <v>0</v>
      </c>
    </row>
    <row r="38" spans="1:10" ht="75.650000000000006" customHeight="1" x14ac:dyDescent="0.25">
      <c r="A38" s="126">
        <f>IF(ISBLANK(D38),"",COUNTA($D$29:D38))</f>
        <v>10</v>
      </c>
      <c r="B38" s="127" t="s">
        <v>115</v>
      </c>
      <c r="C38" s="128" t="s">
        <v>5</v>
      </c>
      <c r="D38" s="175">
        <v>41</v>
      </c>
      <c r="E38" s="183">
        <v>0</v>
      </c>
      <c r="F38" s="176">
        <f t="shared" si="0"/>
        <v>0</v>
      </c>
    </row>
    <row r="39" spans="1:10" ht="44.5" customHeight="1" x14ac:dyDescent="0.25">
      <c r="A39" s="126">
        <f>IF(ISBLANK(D39),"",COUNTA($D$29:D39))</f>
        <v>11</v>
      </c>
      <c r="B39" s="127" t="s">
        <v>237</v>
      </c>
      <c r="C39" s="135" t="s">
        <v>5</v>
      </c>
      <c r="D39" s="175">
        <v>57</v>
      </c>
      <c r="E39" s="183">
        <v>0</v>
      </c>
      <c r="F39" s="176">
        <f t="shared" si="0"/>
        <v>0</v>
      </c>
      <c r="G39" s="136"/>
      <c r="H39" s="136"/>
    </row>
    <row r="40" spans="1:10" ht="75" x14ac:dyDescent="0.25">
      <c r="A40" s="126">
        <f>IF(ISBLANK(D40),"",COUNTA($D$29:D40))</f>
        <v>12</v>
      </c>
      <c r="B40" s="127" t="s">
        <v>201</v>
      </c>
      <c r="C40" s="128" t="s">
        <v>6</v>
      </c>
      <c r="D40" s="175">
        <v>4</v>
      </c>
      <c r="E40" s="183">
        <v>0</v>
      </c>
      <c r="F40" s="176">
        <f t="shared" si="0"/>
        <v>0</v>
      </c>
      <c r="G40" s="136"/>
      <c r="H40" s="136"/>
    </row>
    <row r="41" spans="1:10" ht="93.65" customHeight="1" x14ac:dyDescent="0.25">
      <c r="A41" s="126">
        <f>IF(ISBLANK(D41),"",COUNTA($D$29:D41))</f>
        <v>13</v>
      </c>
      <c r="B41" s="127" t="s">
        <v>238</v>
      </c>
      <c r="C41" s="135" t="s">
        <v>5</v>
      </c>
      <c r="D41" s="175">
        <v>57</v>
      </c>
      <c r="E41" s="183">
        <v>0</v>
      </c>
      <c r="F41" s="176">
        <f t="shared" si="0"/>
        <v>0</v>
      </c>
      <c r="G41" s="136"/>
      <c r="H41" s="136"/>
    </row>
    <row r="42" spans="1:10" s="136" customFormat="1" ht="37.5" x14ac:dyDescent="0.25">
      <c r="A42" s="126">
        <f>IF(ISBLANK(D42),"",COUNTA($D$29:D42))</f>
        <v>14</v>
      </c>
      <c r="B42" s="138" t="s">
        <v>140</v>
      </c>
      <c r="C42" s="135" t="s">
        <v>5</v>
      </c>
      <c r="D42" s="175">
        <v>51</v>
      </c>
      <c r="E42" s="183">
        <v>0</v>
      </c>
      <c r="F42" s="176">
        <f t="shared" si="0"/>
        <v>0</v>
      </c>
    </row>
    <row r="43" spans="1:10" s="139" customFormat="1" ht="37.5" x14ac:dyDescent="0.25">
      <c r="A43" s="126">
        <f>IF(ISBLANK(D43),"",COUNTA($D$29:D43))</f>
        <v>15</v>
      </c>
      <c r="B43" s="138" t="s">
        <v>202</v>
      </c>
      <c r="C43" s="135" t="s">
        <v>11</v>
      </c>
      <c r="D43" s="175">
        <v>8</v>
      </c>
      <c r="E43" s="183">
        <v>0</v>
      </c>
      <c r="F43" s="176">
        <f t="shared" si="0"/>
        <v>0</v>
      </c>
      <c r="G43" s="131"/>
      <c r="H43" s="131"/>
    </row>
    <row r="44" spans="1:10" s="139" customFormat="1" ht="81" customHeight="1" x14ac:dyDescent="0.25">
      <c r="A44" s="126">
        <f>IF(ISBLANK(D44),"",COUNTA($D$29:D44))</f>
        <v>16</v>
      </c>
      <c r="B44" s="138" t="s">
        <v>149</v>
      </c>
      <c r="C44" s="135" t="s">
        <v>11</v>
      </c>
      <c r="D44" s="175">
        <v>179</v>
      </c>
      <c r="E44" s="183">
        <v>0</v>
      </c>
      <c r="F44" s="176">
        <f t="shared" si="0"/>
        <v>0</v>
      </c>
      <c r="G44" s="131"/>
      <c r="H44" s="131"/>
    </row>
    <row r="45" spans="1:10" s="131" customFormat="1" ht="37.5" x14ac:dyDescent="0.25">
      <c r="A45" s="126">
        <f>IF(ISBLANK(D45),"",COUNTA($D$29:D45))</f>
        <v>17</v>
      </c>
      <c r="B45" s="140" t="s">
        <v>99</v>
      </c>
      <c r="C45" s="128" t="s">
        <v>7</v>
      </c>
      <c r="D45" s="175">
        <v>1</v>
      </c>
      <c r="E45" s="183">
        <v>0</v>
      </c>
      <c r="F45" s="176">
        <f t="shared" si="0"/>
        <v>0</v>
      </c>
    </row>
    <row r="46" spans="1:10" s="131" customFormat="1" ht="46.9" customHeight="1" x14ac:dyDescent="0.25">
      <c r="A46" s="126">
        <f>IF(ISBLANK(D46),"",COUNTA($D$29:D46))</f>
        <v>18</v>
      </c>
      <c r="B46" s="140" t="s">
        <v>121</v>
      </c>
      <c r="C46" s="128" t="s">
        <v>7</v>
      </c>
      <c r="D46" s="175">
        <v>3</v>
      </c>
      <c r="E46" s="183">
        <v>0</v>
      </c>
      <c r="F46" s="176">
        <f t="shared" si="0"/>
        <v>0</v>
      </c>
    </row>
    <row r="47" spans="1:10" ht="37.5" x14ac:dyDescent="0.25">
      <c r="A47" s="126">
        <f>IF(ISBLANK(D47),"",COUNTA($D$29:D47))</f>
        <v>19</v>
      </c>
      <c r="B47" s="127" t="s">
        <v>9</v>
      </c>
      <c r="C47" s="128" t="s">
        <v>7</v>
      </c>
      <c r="D47" s="175">
        <v>2</v>
      </c>
      <c r="E47" s="183">
        <v>0</v>
      </c>
      <c r="F47" s="176">
        <f t="shared" si="0"/>
        <v>0</v>
      </c>
      <c r="G47" s="131"/>
      <c r="H47" s="131"/>
    </row>
    <row r="48" spans="1:10" s="131" customFormat="1" ht="50" x14ac:dyDescent="0.25">
      <c r="A48" s="126">
        <f>IF(ISBLANK(D48),"",COUNTA($D$29:D48))</f>
        <v>20</v>
      </c>
      <c r="B48" s="141" t="s">
        <v>105</v>
      </c>
      <c r="C48" s="128" t="s">
        <v>7</v>
      </c>
      <c r="D48" s="175">
        <v>7</v>
      </c>
      <c r="E48" s="183">
        <v>0</v>
      </c>
      <c r="F48" s="176">
        <f t="shared" si="0"/>
        <v>0</v>
      </c>
      <c r="G48" s="110"/>
      <c r="H48" s="110"/>
    </row>
    <row r="49" spans="1:8" s="131" customFormat="1" ht="63" customHeight="1" x14ac:dyDescent="0.25">
      <c r="A49" s="126">
        <f>IF(ISBLANK(D49),"",COUNTA($D$29:D49))</f>
        <v>21</v>
      </c>
      <c r="B49" s="127" t="s">
        <v>98</v>
      </c>
      <c r="C49" s="128" t="s">
        <v>6</v>
      </c>
      <c r="D49" s="175">
        <v>89</v>
      </c>
      <c r="E49" s="183">
        <v>0</v>
      </c>
      <c r="F49" s="176">
        <f t="shared" si="0"/>
        <v>0</v>
      </c>
      <c r="G49" s="110"/>
      <c r="H49" s="110"/>
    </row>
    <row r="50" spans="1:8" ht="37.5" x14ac:dyDescent="0.25">
      <c r="A50" s="126">
        <f>IF(ISBLANK(D50),"",COUNTA($D$29:D50))</f>
        <v>22</v>
      </c>
      <c r="B50" s="127" t="s">
        <v>15</v>
      </c>
      <c r="C50" s="142">
        <v>10</v>
      </c>
      <c r="D50" s="175">
        <v>1</v>
      </c>
      <c r="E50" s="183"/>
      <c r="F50" s="176">
        <f>SUM(F29:F49)*(C50/100)</f>
        <v>0</v>
      </c>
    </row>
    <row r="51" spans="1:8" ht="13" x14ac:dyDescent="0.3">
      <c r="A51" s="121"/>
      <c r="B51" s="95" t="s">
        <v>31</v>
      </c>
      <c r="C51" s="96"/>
      <c r="D51" s="174"/>
      <c r="E51" s="182"/>
      <c r="F51" s="171">
        <f>SUM(F29:F50)</f>
        <v>0</v>
      </c>
    </row>
    <row r="52" spans="1:8" ht="13" x14ac:dyDescent="0.25">
      <c r="A52" s="143"/>
      <c r="B52" s="144"/>
      <c r="C52" s="121"/>
      <c r="D52" s="172"/>
      <c r="E52" s="182"/>
      <c r="F52" s="173"/>
    </row>
    <row r="53" spans="1:8" ht="13" x14ac:dyDescent="0.25">
      <c r="A53" s="120" t="s">
        <v>33</v>
      </c>
      <c r="B53" s="145"/>
      <c r="C53" s="121"/>
      <c r="D53" s="172"/>
      <c r="E53" s="182"/>
      <c r="F53" s="173"/>
    </row>
    <row r="54" spans="1:8" ht="32.5" customHeight="1" x14ac:dyDescent="0.25">
      <c r="A54" s="126">
        <f>IF(ISBLANK(D54),"",COUNTA($D$54:D54))</f>
        <v>1</v>
      </c>
      <c r="B54" s="127" t="s">
        <v>12</v>
      </c>
      <c r="C54" s="128" t="s">
        <v>6</v>
      </c>
      <c r="D54" s="175">
        <v>93</v>
      </c>
      <c r="E54" s="183">
        <v>0</v>
      </c>
      <c r="F54" s="176">
        <f>+D54*E54</f>
        <v>0</v>
      </c>
      <c r="G54" s="131"/>
      <c r="H54" s="131"/>
    </row>
    <row r="55" spans="1:8" ht="25" x14ac:dyDescent="0.25">
      <c r="A55" s="126">
        <f>IF(ISBLANK(D55),"",COUNTA($D$54:D55))</f>
        <v>2</v>
      </c>
      <c r="B55" s="146" t="s">
        <v>67</v>
      </c>
      <c r="C55" s="128" t="s">
        <v>17</v>
      </c>
      <c r="D55" s="175">
        <v>1</v>
      </c>
      <c r="E55" s="183">
        <v>0</v>
      </c>
      <c r="F55" s="176">
        <f>+D55*E55</f>
        <v>0</v>
      </c>
      <c r="G55" s="131"/>
      <c r="H55" s="131"/>
    </row>
    <row r="56" spans="1:8" s="131" customFormat="1" x14ac:dyDescent="0.25">
      <c r="A56" s="126">
        <f>IF(ISBLANK(D56),"",COUNTA($D$54:D56))</f>
        <v>3</v>
      </c>
      <c r="B56" s="146" t="s">
        <v>89</v>
      </c>
      <c r="C56" s="128" t="s">
        <v>17</v>
      </c>
      <c r="D56" s="175">
        <v>1</v>
      </c>
      <c r="E56" s="183">
        <v>0</v>
      </c>
      <c r="F56" s="176">
        <f>+D56*E56</f>
        <v>0</v>
      </c>
      <c r="G56" s="110"/>
      <c r="H56" s="110"/>
    </row>
    <row r="57" spans="1:8" s="131" customFormat="1" ht="37.5" x14ac:dyDescent="0.3">
      <c r="A57" s="126">
        <f>IF(ISBLANK(D57),"",COUNTA($D$54:D57))</f>
        <v>4</v>
      </c>
      <c r="B57" s="127" t="s">
        <v>78</v>
      </c>
      <c r="C57" s="128" t="s">
        <v>7</v>
      </c>
      <c r="D57" s="175">
        <v>2</v>
      </c>
      <c r="E57" s="183">
        <v>0</v>
      </c>
      <c r="F57" s="176">
        <f>+D57*E57</f>
        <v>0</v>
      </c>
      <c r="G57" s="147"/>
      <c r="H57" s="147"/>
    </row>
    <row r="58" spans="1:8" ht="13" x14ac:dyDescent="0.3">
      <c r="A58" s="126" t="str">
        <f>IF(ISBLANK(D58),"",COUNTA($D$54:D58))</f>
        <v/>
      </c>
      <c r="B58" s="127"/>
      <c r="C58" s="128"/>
      <c r="D58" s="175"/>
      <c r="E58" s="183"/>
      <c r="F58" s="176"/>
      <c r="G58" s="147"/>
      <c r="H58" s="147"/>
    </row>
    <row r="59" spans="1:8" s="147" customFormat="1" ht="32.5" customHeight="1" x14ac:dyDescent="0.3">
      <c r="A59" s="126" t="str">
        <f>IF(ISBLANK(D59),"",COUNTA($D$54:D59))</f>
        <v/>
      </c>
      <c r="B59" s="127" t="s">
        <v>132</v>
      </c>
      <c r="C59" s="128"/>
      <c r="D59" s="175"/>
      <c r="E59" s="183"/>
      <c r="F59" s="176"/>
    </row>
    <row r="60" spans="1:8" s="147" customFormat="1" ht="13" x14ac:dyDescent="0.3">
      <c r="A60" s="126">
        <f>IF(ISBLANK(D60),"",COUNTA($D$54:D60))</f>
        <v>5</v>
      </c>
      <c r="B60" s="148" t="s">
        <v>253</v>
      </c>
      <c r="C60" s="128" t="s">
        <v>6</v>
      </c>
      <c r="D60" s="175">
        <v>4</v>
      </c>
      <c r="E60" s="183">
        <v>0</v>
      </c>
      <c r="F60" s="176">
        <f>+D60*E60</f>
        <v>0</v>
      </c>
    </row>
    <row r="61" spans="1:8" s="147" customFormat="1" ht="13" x14ac:dyDescent="0.3">
      <c r="A61" s="126">
        <f>IF(ISBLANK(D61),"",COUNTA($D$54:D61))</f>
        <v>6</v>
      </c>
      <c r="B61" s="148" t="s">
        <v>136</v>
      </c>
      <c r="C61" s="128" t="s">
        <v>6</v>
      </c>
      <c r="D61" s="175">
        <v>89</v>
      </c>
      <c r="E61" s="183">
        <v>0</v>
      </c>
      <c r="F61" s="176">
        <f>+D61*E61</f>
        <v>0</v>
      </c>
    </row>
    <row r="62" spans="1:8" s="147" customFormat="1" ht="13" x14ac:dyDescent="0.3">
      <c r="A62" s="126" t="str">
        <f>IF(ISBLANK(D62),"",COUNTA($D$54:D62))</f>
        <v/>
      </c>
      <c r="B62" s="127"/>
      <c r="C62" s="128"/>
      <c r="D62" s="175"/>
      <c r="E62" s="183"/>
      <c r="F62" s="176"/>
      <c r="G62" s="110"/>
      <c r="H62" s="110"/>
    </row>
    <row r="63" spans="1:8" ht="25" x14ac:dyDescent="0.25">
      <c r="A63" s="126" t="str">
        <f>IF(ISBLANK(D63),"",COUNTA($D$54:D63))</f>
        <v/>
      </c>
      <c r="B63" s="127" t="s">
        <v>150</v>
      </c>
      <c r="C63" s="128"/>
      <c r="D63" s="175"/>
      <c r="E63" s="183"/>
      <c r="F63" s="176"/>
    </row>
    <row r="64" spans="1:8" x14ac:dyDescent="0.25">
      <c r="A64" s="126">
        <f>IF(ISBLANK(D64),"",COUNTA($D$54:D64))</f>
        <v>7</v>
      </c>
      <c r="B64" s="148" t="s">
        <v>172</v>
      </c>
      <c r="C64" s="128" t="s">
        <v>6</v>
      </c>
      <c r="D64" s="175">
        <v>89</v>
      </c>
      <c r="E64" s="183">
        <v>0</v>
      </c>
      <c r="F64" s="176">
        <f>+D64*E64</f>
        <v>0</v>
      </c>
    </row>
    <row r="65" spans="1:6" x14ac:dyDescent="0.25">
      <c r="A65" s="126" t="str">
        <f>IF(ISBLANK(D65),"",COUNTA($D$54:D65))</f>
        <v/>
      </c>
      <c r="B65" s="127"/>
      <c r="C65" s="128"/>
      <c r="D65" s="175"/>
      <c r="E65" s="183"/>
      <c r="F65" s="176"/>
    </row>
    <row r="66" spans="1:6" ht="25" x14ac:dyDescent="0.25">
      <c r="A66" s="126">
        <f>IF(ISBLANK(D66),"",COUNTA($D$54:D66))</f>
        <v>8</v>
      </c>
      <c r="B66" s="127" t="s">
        <v>82</v>
      </c>
      <c r="C66" s="128" t="s">
        <v>7</v>
      </c>
      <c r="D66" s="175">
        <v>12</v>
      </c>
      <c r="E66" s="183">
        <v>0</v>
      </c>
      <c r="F66" s="176">
        <f>+D66*E66</f>
        <v>0</v>
      </c>
    </row>
    <row r="67" spans="1:6" ht="33.65" customHeight="1" x14ac:dyDescent="0.25">
      <c r="A67" s="126">
        <f>IF(ISBLANK(D67),"",COUNTA($D$54:D67))</f>
        <v>9</v>
      </c>
      <c r="B67" s="149" t="s">
        <v>97</v>
      </c>
      <c r="C67" s="128" t="s">
        <v>7</v>
      </c>
      <c r="D67" s="174">
        <v>8</v>
      </c>
      <c r="E67" s="183">
        <v>0</v>
      </c>
      <c r="F67" s="176">
        <f>+D67*E67</f>
        <v>0</v>
      </c>
    </row>
    <row r="68" spans="1:6" x14ac:dyDescent="0.25">
      <c r="A68" s="126">
        <f>IF(ISBLANK(D68),"",COUNTA($D$54:D68))</f>
        <v>10</v>
      </c>
      <c r="B68" s="149" t="s">
        <v>108</v>
      </c>
      <c r="C68" s="117" t="s">
        <v>7</v>
      </c>
      <c r="D68" s="175">
        <v>1</v>
      </c>
      <c r="E68" s="183">
        <v>0</v>
      </c>
      <c r="F68" s="176">
        <f>+D68*E68</f>
        <v>0</v>
      </c>
    </row>
    <row r="69" spans="1:6" x14ac:dyDescent="0.25">
      <c r="A69" s="126" t="str">
        <f>IF(ISBLANK(D69),"",COUNTA($D$54:D69))</f>
        <v/>
      </c>
      <c r="B69" s="149"/>
      <c r="C69" s="117"/>
      <c r="D69" s="177"/>
      <c r="E69" s="183"/>
      <c r="F69" s="176"/>
    </row>
    <row r="70" spans="1:6" ht="25" x14ac:dyDescent="0.25">
      <c r="A70" s="126" t="str">
        <f>IF(ISBLANK(D70),"",COUNTA($D$54:D70))</f>
        <v/>
      </c>
      <c r="B70" s="93" t="s">
        <v>111</v>
      </c>
      <c r="C70" s="82"/>
      <c r="D70" s="174"/>
      <c r="E70" s="183"/>
      <c r="F70" s="176"/>
    </row>
    <row r="71" spans="1:6" x14ac:dyDescent="0.25">
      <c r="A71" s="126">
        <f>IF(ISBLANK(D71),"",COUNTA($D$54:D71))</f>
        <v>11</v>
      </c>
      <c r="B71" s="93" t="s">
        <v>175</v>
      </c>
      <c r="C71" s="82" t="s">
        <v>7</v>
      </c>
      <c r="D71" s="174">
        <v>1</v>
      </c>
      <c r="E71" s="182">
        <v>0</v>
      </c>
      <c r="F71" s="173">
        <f>+D71*E71</f>
        <v>0</v>
      </c>
    </row>
    <row r="72" spans="1:6" x14ac:dyDescent="0.25">
      <c r="A72" s="126"/>
      <c r="B72" s="93"/>
      <c r="C72" s="82"/>
      <c r="D72" s="174"/>
      <c r="E72" s="182"/>
      <c r="F72" s="173"/>
    </row>
    <row r="73" spans="1:6" x14ac:dyDescent="0.25">
      <c r="A73" s="126">
        <f>IF(ISBLANK(D73),"",COUNTA($D$54:D73))</f>
        <v>12</v>
      </c>
      <c r="B73" s="93" t="s">
        <v>176</v>
      </c>
      <c r="C73" s="82" t="s">
        <v>7</v>
      </c>
      <c r="D73" s="174">
        <v>1</v>
      </c>
      <c r="E73" s="182">
        <v>0</v>
      </c>
      <c r="F73" s="173">
        <f t="shared" ref="F73:F79" si="1">+D73*E73</f>
        <v>0</v>
      </c>
    </row>
    <row r="74" spans="1:6" ht="62.5" x14ac:dyDescent="0.25">
      <c r="A74" s="126">
        <f>IF(ISBLANK(D74),"",COUNTA($D$54:D74))</f>
        <v>13</v>
      </c>
      <c r="B74" s="93" t="s">
        <v>124</v>
      </c>
      <c r="C74" s="82" t="s">
        <v>6</v>
      </c>
      <c r="D74" s="175">
        <v>89</v>
      </c>
      <c r="E74" s="182">
        <v>0</v>
      </c>
      <c r="F74" s="173">
        <f t="shared" si="1"/>
        <v>0</v>
      </c>
    </row>
    <row r="75" spans="1:6" ht="25" x14ac:dyDescent="0.25">
      <c r="A75" s="126">
        <f>IF(ISBLANK(D75),"",COUNTA($D$54:D75))</f>
        <v>14</v>
      </c>
      <c r="B75" s="30" t="s">
        <v>162</v>
      </c>
      <c r="C75" s="82" t="s">
        <v>7</v>
      </c>
      <c r="D75" s="174">
        <v>1</v>
      </c>
      <c r="E75" s="182">
        <v>0</v>
      </c>
      <c r="F75" s="173">
        <f t="shared" si="1"/>
        <v>0</v>
      </c>
    </row>
    <row r="76" spans="1:6" ht="37.5" x14ac:dyDescent="0.25">
      <c r="A76" s="126">
        <f>IF(ISBLANK(D76),"",COUNTA($D$54:D76))</f>
        <v>15</v>
      </c>
      <c r="B76" s="93" t="s">
        <v>122</v>
      </c>
      <c r="C76" s="82" t="s">
        <v>6</v>
      </c>
      <c r="D76" s="175">
        <v>93</v>
      </c>
      <c r="E76" s="182">
        <v>0</v>
      </c>
      <c r="F76" s="173">
        <f t="shared" si="1"/>
        <v>0</v>
      </c>
    </row>
    <row r="77" spans="1:6" ht="37.5" x14ac:dyDescent="0.25">
      <c r="A77" s="126">
        <f>IF(ISBLANK(D77),"",COUNTA($D$54:D77))</f>
        <v>16</v>
      </c>
      <c r="B77" s="141" t="s">
        <v>14</v>
      </c>
      <c r="C77" s="82" t="s">
        <v>7</v>
      </c>
      <c r="D77" s="174">
        <v>1</v>
      </c>
      <c r="E77" s="182">
        <v>0</v>
      </c>
      <c r="F77" s="173">
        <f t="shared" si="1"/>
        <v>0</v>
      </c>
    </row>
    <row r="78" spans="1:6" ht="25" x14ac:dyDescent="0.25">
      <c r="A78" s="126">
        <f>IF(ISBLANK(D78),"",COUNTA($D$54:D78))</f>
        <v>17</v>
      </c>
      <c r="B78" s="30" t="s">
        <v>60</v>
      </c>
      <c r="C78" s="82" t="s">
        <v>7</v>
      </c>
      <c r="D78" s="174">
        <v>2</v>
      </c>
      <c r="E78" s="182">
        <v>0</v>
      </c>
      <c r="F78" s="173">
        <f t="shared" si="1"/>
        <v>0</v>
      </c>
    </row>
    <row r="79" spans="1:6" ht="46.9" customHeight="1" x14ac:dyDescent="0.25">
      <c r="A79" s="126">
        <f>IF(ISBLANK(D79),"",COUNTA($D$54:D79))</f>
        <v>18</v>
      </c>
      <c r="B79" s="30" t="s">
        <v>61</v>
      </c>
      <c r="C79" s="82" t="s">
        <v>7</v>
      </c>
      <c r="D79" s="174">
        <v>1</v>
      </c>
      <c r="E79" s="182">
        <v>0</v>
      </c>
      <c r="F79" s="173">
        <f t="shared" si="1"/>
        <v>0</v>
      </c>
    </row>
    <row r="80" spans="1:6" ht="48" customHeight="1" x14ac:dyDescent="0.25">
      <c r="A80" s="126">
        <f>IF(ISBLANK(D80),"",COUNTA($D$54:D80))</f>
        <v>19</v>
      </c>
      <c r="B80" s="93" t="s">
        <v>79</v>
      </c>
      <c r="C80" s="142">
        <v>10</v>
      </c>
      <c r="D80" s="175">
        <v>1</v>
      </c>
      <c r="E80" s="182"/>
      <c r="F80" s="173">
        <f>SUM(F54:F79)*(C80/100)</f>
        <v>0</v>
      </c>
    </row>
    <row r="81" spans="1:6" ht="13" x14ac:dyDescent="0.3">
      <c r="A81" s="117"/>
      <c r="B81" s="95" t="s">
        <v>32</v>
      </c>
      <c r="C81" s="96"/>
      <c r="D81" s="174"/>
      <c r="E81" s="182"/>
      <c r="F81" s="171">
        <f>SUM(F54:F80)</f>
        <v>0</v>
      </c>
    </row>
    <row r="82" spans="1:6" ht="13" x14ac:dyDescent="0.3">
      <c r="A82" s="121"/>
      <c r="B82" s="95"/>
      <c r="C82" s="96"/>
      <c r="D82" s="174"/>
      <c r="E82" s="182"/>
      <c r="F82" s="173"/>
    </row>
    <row r="83" spans="1:6" ht="13" x14ac:dyDescent="0.25">
      <c r="A83" s="120" t="s">
        <v>34</v>
      </c>
      <c r="B83" s="151"/>
      <c r="C83" s="152"/>
      <c r="D83" s="178"/>
      <c r="E83" s="182"/>
      <c r="F83" s="173"/>
    </row>
    <row r="84" spans="1:6" ht="13" x14ac:dyDescent="0.25">
      <c r="A84" s="143"/>
      <c r="B84" s="127" t="s">
        <v>112</v>
      </c>
      <c r="C84" s="152"/>
      <c r="D84" s="178"/>
      <c r="E84" s="182"/>
      <c r="F84" s="173"/>
    </row>
    <row r="85" spans="1:6" ht="25" x14ac:dyDescent="0.25">
      <c r="A85" s="126">
        <f>IF(ISBLANK(D85),"",COUNTA($D$85:D85))</f>
        <v>1</v>
      </c>
      <c r="B85" s="127" t="s">
        <v>252</v>
      </c>
      <c r="C85" s="128" t="s">
        <v>6</v>
      </c>
      <c r="D85" s="174">
        <v>4</v>
      </c>
      <c r="E85" s="182">
        <v>0</v>
      </c>
      <c r="F85" s="173">
        <f>+D85*E85</f>
        <v>0</v>
      </c>
    </row>
    <row r="86" spans="1:6" ht="25" x14ac:dyDescent="0.25">
      <c r="A86" s="126">
        <f>IF(ISBLANK(D86),"",COUNTA($D$85:D86))</f>
        <v>2</v>
      </c>
      <c r="B86" s="127" t="s">
        <v>180</v>
      </c>
      <c r="C86" s="128" t="s">
        <v>6</v>
      </c>
      <c r="D86" s="174">
        <v>90</v>
      </c>
      <c r="E86" s="182">
        <v>0</v>
      </c>
      <c r="F86" s="173">
        <f>+D86*E86</f>
        <v>0</v>
      </c>
    </row>
    <row r="87" spans="1:6" x14ac:dyDescent="0.25">
      <c r="A87" s="126"/>
      <c r="B87" s="127"/>
      <c r="C87" s="128"/>
      <c r="D87" s="174"/>
      <c r="E87" s="182"/>
      <c r="F87" s="173"/>
    </row>
    <row r="88" spans="1:6" ht="37.5" x14ac:dyDescent="0.25">
      <c r="A88" s="126" t="str">
        <f>IF(ISBLANK(D88),"",COUNTA($D$85:D88))</f>
        <v/>
      </c>
      <c r="B88" s="127" t="s">
        <v>163</v>
      </c>
      <c r="C88" s="128"/>
      <c r="D88" s="174"/>
      <c r="E88" s="182"/>
      <c r="F88" s="173"/>
    </row>
    <row r="89" spans="1:6" ht="13" x14ac:dyDescent="0.25">
      <c r="A89" s="126" t="str">
        <f>IF(ISBLANK(D89),"",COUNTA($D$85:D89))</f>
        <v/>
      </c>
      <c r="B89" s="154" t="s">
        <v>75</v>
      </c>
      <c r="C89" s="152"/>
      <c r="D89" s="178"/>
      <c r="E89" s="182"/>
      <c r="F89" s="173"/>
    </row>
    <row r="90" spans="1:6" x14ac:dyDescent="0.25">
      <c r="A90" s="126">
        <f>IF(ISBLANK(D90),"",COUNTA($D$85:D90))</f>
        <v>3</v>
      </c>
      <c r="B90" s="127" t="s">
        <v>239</v>
      </c>
      <c r="C90" s="128" t="s">
        <v>7</v>
      </c>
      <c r="D90" s="174">
        <v>1</v>
      </c>
      <c r="E90" s="182">
        <v>0</v>
      </c>
      <c r="F90" s="173">
        <f t="shared" ref="F90:F95" si="2">+D90*E90</f>
        <v>0</v>
      </c>
    </row>
    <row r="91" spans="1:6" x14ac:dyDescent="0.25">
      <c r="A91" s="126">
        <f>IF(ISBLANK(D91),"",COUNTA($D$85:D91))</f>
        <v>4</v>
      </c>
      <c r="B91" s="127" t="s">
        <v>195</v>
      </c>
      <c r="C91" s="128" t="s">
        <v>7</v>
      </c>
      <c r="D91" s="174">
        <v>2</v>
      </c>
      <c r="E91" s="182">
        <v>0</v>
      </c>
      <c r="F91" s="173">
        <f t="shared" si="2"/>
        <v>0</v>
      </c>
    </row>
    <row r="92" spans="1:6" x14ac:dyDescent="0.25">
      <c r="A92" s="126">
        <f>IF(ISBLANK(D92),"",COUNTA($D$85:D92))</f>
        <v>5</v>
      </c>
      <c r="B92" s="127" t="s">
        <v>251</v>
      </c>
      <c r="C92" s="128" t="s">
        <v>7</v>
      </c>
      <c r="D92" s="174">
        <v>1</v>
      </c>
      <c r="E92" s="182">
        <v>0</v>
      </c>
      <c r="F92" s="173">
        <f t="shared" si="2"/>
        <v>0</v>
      </c>
    </row>
    <row r="93" spans="1:6" x14ac:dyDescent="0.25">
      <c r="A93" s="126">
        <f>IF(ISBLANK(D93),"",COUNTA($D$85:D93))</f>
        <v>6</v>
      </c>
      <c r="B93" s="127" t="s">
        <v>240</v>
      </c>
      <c r="C93" s="128" t="s">
        <v>7</v>
      </c>
      <c r="D93" s="174">
        <v>1</v>
      </c>
      <c r="E93" s="182">
        <v>0</v>
      </c>
      <c r="F93" s="173">
        <f t="shared" si="2"/>
        <v>0</v>
      </c>
    </row>
    <row r="94" spans="1:6" x14ac:dyDescent="0.25">
      <c r="A94" s="126">
        <f>IF(ISBLANK(D94),"",COUNTA($D$85:D94))</f>
        <v>7</v>
      </c>
      <c r="B94" s="127" t="s">
        <v>199</v>
      </c>
      <c r="C94" s="128" t="s">
        <v>7</v>
      </c>
      <c r="D94" s="174">
        <v>2</v>
      </c>
      <c r="E94" s="182">
        <v>0</v>
      </c>
      <c r="F94" s="173">
        <f t="shared" si="2"/>
        <v>0</v>
      </c>
    </row>
    <row r="95" spans="1:6" x14ac:dyDescent="0.25">
      <c r="A95" s="126">
        <f>IF(ISBLANK(D95),"",COUNTA($D$85:D95))</f>
        <v>8</v>
      </c>
      <c r="B95" s="127" t="s">
        <v>151</v>
      </c>
      <c r="C95" s="128" t="s">
        <v>7</v>
      </c>
      <c r="D95" s="174">
        <v>1</v>
      </c>
      <c r="E95" s="182">
        <v>0</v>
      </c>
      <c r="F95" s="173">
        <f t="shared" si="2"/>
        <v>0</v>
      </c>
    </row>
    <row r="96" spans="1:6" x14ac:dyDescent="0.25">
      <c r="A96" s="126" t="str">
        <f>IF(ISBLANK(D96),"",COUNTA($D$85:D96))</f>
        <v/>
      </c>
      <c r="B96" s="127"/>
      <c r="C96" s="82"/>
      <c r="D96" s="174"/>
      <c r="E96" s="182"/>
      <c r="F96" s="173"/>
    </row>
    <row r="97" spans="1:8" x14ac:dyDescent="0.25">
      <c r="A97" s="126" t="str">
        <f>IF(ISBLANK(D97),"",COUNTA($D$85:D97))</f>
        <v/>
      </c>
      <c r="B97" s="93" t="s">
        <v>114</v>
      </c>
      <c r="C97" s="128"/>
      <c r="D97" s="174"/>
      <c r="E97" s="182"/>
      <c r="F97" s="173"/>
    </row>
    <row r="98" spans="1:8" x14ac:dyDescent="0.25">
      <c r="A98" s="126">
        <f>IF(ISBLANK(D98),"",COUNTA($D$85:D98))</f>
        <v>9</v>
      </c>
      <c r="B98" s="127" t="s">
        <v>152</v>
      </c>
      <c r="C98" s="82" t="s">
        <v>7</v>
      </c>
      <c r="D98" s="174">
        <v>1</v>
      </c>
      <c r="E98" s="182">
        <v>0</v>
      </c>
      <c r="F98" s="173">
        <f>+D98*E98</f>
        <v>0</v>
      </c>
    </row>
    <row r="99" spans="1:8" x14ac:dyDescent="0.25">
      <c r="A99" s="126" t="str">
        <f>IF(ISBLANK(D99),"",COUNTA($D$85:D99))</f>
        <v/>
      </c>
      <c r="B99" s="93"/>
      <c r="C99" s="82"/>
      <c r="D99" s="174"/>
      <c r="E99" s="182"/>
      <c r="F99" s="173"/>
    </row>
    <row r="100" spans="1:8" x14ac:dyDescent="0.25">
      <c r="A100" s="126" t="str">
        <f>IF(ISBLANK(D100),"",COUNTA($D$85:D100))</f>
        <v/>
      </c>
      <c r="B100" s="93" t="s">
        <v>76</v>
      </c>
      <c r="C100" s="82"/>
      <c r="D100" s="174"/>
      <c r="E100" s="182"/>
      <c r="F100" s="173"/>
    </row>
    <row r="101" spans="1:8" x14ac:dyDescent="0.25">
      <c r="A101" s="126">
        <f>IF(ISBLANK(D101),"",COUNTA($D$85:D101))</f>
        <v>10</v>
      </c>
      <c r="B101" s="127" t="s">
        <v>250</v>
      </c>
      <c r="C101" s="82" t="s">
        <v>7</v>
      </c>
      <c r="D101" s="174">
        <v>1</v>
      </c>
      <c r="E101" s="182">
        <v>0</v>
      </c>
      <c r="F101" s="173">
        <f>+D101*E101</f>
        <v>0</v>
      </c>
    </row>
    <row r="102" spans="1:8" s="147" customFormat="1" ht="13" x14ac:dyDescent="0.3">
      <c r="A102" s="126" t="str">
        <f>IF(ISBLANK(D102),"",COUNTA($D$85:D102))</f>
        <v/>
      </c>
      <c r="B102" s="116"/>
      <c r="C102" s="82"/>
      <c r="D102" s="174"/>
      <c r="E102" s="182"/>
      <c r="F102" s="173"/>
      <c r="G102" s="110"/>
      <c r="H102" s="110"/>
    </row>
    <row r="103" spans="1:8" ht="13" x14ac:dyDescent="0.3">
      <c r="A103" s="126" t="str">
        <f>IF(ISBLANK(D103),"",COUNTA($D$85:D103))</f>
        <v/>
      </c>
      <c r="B103" s="93" t="s">
        <v>77</v>
      </c>
      <c r="C103" s="96"/>
      <c r="D103" s="174"/>
      <c r="E103" s="182"/>
      <c r="F103" s="173"/>
    </row>
    <row r="104" spans="1:8" ht="25" x14ac:dyDescent="0.25">
      <c r="A104" s="126" t="str">
        <f>IF(ISBLANK(D104),"",COUNTA($D$85:D104))</f>
        <v/>
      </c>
      <c r="B104" s="149" t="s">
        <v>157</v>
      </c>
      <c r="C104" s="82"/>
      <c r="D104" s="174"/>
      <c r="F104" s="173"/>
    </row>
    <row r="105" spans="1:8" x14ac:dyDescent="0.25">
      <c r="A105" s="126">
        <f>IF(ISBLANK(D105),"",COUNTA($D$85:D105))</f>
        <v>11</v>
      </c>
      <c r="B105" s="149" t="s">
        <v>249</v>
      </c>
      <c r="C105" s="82" t="s">
        <v>7</v>
      </c>
      <c r="D105" s="174">
        <v>1</v>
      </c>
      <c r="E105" s="182">
        <v>0</v>
      </c>
      <c r="F105" s="173">
        <f>+D105*E105</f>
        <v>0</v>
      </c>
    </row>
    <row r="106" spans="1:8" x14ac:dyDescent="0.25">
      <c r="A106" s="126" t="str">
        <f>IF(ISBLANK(D106),"",COUNTA($D$85:D106))</f>
        <v/>
      </c>
      <c r="B106" s="149"/>
      <c r="C106" s="82"/>
      <c r="D106" s="174"/>
      <c r="E106" s="182"/>
      <c r="F106" s="173"/>
    </row>
    <row r="107" spans="1:8" x14ac:dyDescent="0.25">
      <c r="A107" s="126">
        <f>IF(ISBLANK(D107),"",COUNTA($D$85:D107))</f>
        <v>12</v>
      </c>
      <c r="B107" s="156" t="s">
        <v>248</v>
      </c>
      <c r="C107" s="157" t="s">
        <v>7</v>
      </c>
      <c r="D107" s="174">
        <v>1</v>
      </c>
      <c r="E107" s="182">
        <v>0</v>
      </c>
      <c r="F107" s="173">
        <f>+D107*E107</f>
        <v>0</v>
      </c>
    </row>
    <row r="108" spans="1:8" x14ac:dyDescent="0.25">
      <c r="A108" s="126" t="str">
        <f>IF(ISBLANK(D108),"",COUNTA($D$85:D108))</f>
        <v/>
      </c>
      <c r="B108" s="156"/>
      <c r="C108" s="157"/>
      <c r="D108" s="174"/>
      <c r="E108" s="182"/>
      <c r="F108" s="173"/>
    </row>
    <row r="109" spans="1:8" ht="47.5" customHeight="1" x14ac:dyDescent="0.25">
      <c r="A109" s="126">
        <f>IF(ISBLANK(D109),"",COUNTA($D$85:D109))</f>
        <v>13</v>
      </c>
      <c r="B109" s="156" t="s">
        <v>62</v>
      </c>
      <c r="C109" s="157" t="s">
        <v>7</v>
      </c>
      <c r="D109" s="174">
        <v>1</v>
      </c>
      <c r="E109" s="182">
        <v>0</v>
      </c>
      <c r="F109" s="173">
        <f>+D109*E109</f>
        <v>0</v>
      </c>
    </row>
    <row r="110" spans="1:8" ht="37.5" x14ac:dyDescent="0.25">
      <c r="A110" s="126">
        <f>IF(ISBLANK(D110),"",COUNTA($D$85:D110))</f>
        <v>14</v>
      </c>
      <c r="B110" s="156" t="s">
        <v>101</v>
      </c>
      <c r="C110" s="157" t="s">
        <v>7</v>
      </c>
      <c r="D110" s="174">
        <v>2</v>
      </c>
      <c r="E110" s="182">
        <v>0</v>
      </c>
      <c r="F110" s="173">
        <f>+D110*E110</f>
        <v>0</v>
      </c>
    </row>
    <row r="111" spans="1:8" x14ac:dyDescent="0.25">
      <c r="A111" s="126">
        <f>IF(ISBLANK(D111),"",COUNTA($D$85:D111))</f>
        <v>15</v>
      </c>
      <c r="B111" s="93" t="s">
        <v>13</v>
      </c>
      <c r="C111" s="82" t="s">
        <v>7</v>
      </c>
      <c r="D111" s="174">
        <v>1</v>
      </c>
      <c r="E111" s="182">
        <v>0</v>
      </c>
      <c r="F111" s="173">
        <f>+D111*E111</f>
        <v>0</v>
      </c>
    </row>
    <row r="112" spans="1:8" ht="37.5" x14ac:dyDescent="0.25">
      <c r="A112" s="126">
        <f>IF(ISBLANK(D112),"",COUNTA($D$85:D112))</f>
        <v>16</v>
      </c>
      <c r="B112" s="93" t="s">
        <v>8</v>
      </c>
      <c r="C112" s="82">
        <v>10</v>
      </c>
      <c r="D112" s="174">
        <v>1</v>
      </c>
      <c r="E112" s="182"/>
      <c r="F112" s="173">
        <f>SUM(F85:F111)*(C112/100)</f>
        <v>0</v>
      </c>
    </row>
    <row r="113" spans="1:6" ht="13" x14ac:dyDescent="0.3">
      <c r="A113" s="159"/>
      <c r="B113" s="95" t="s">
        <v>35</v>
      </c>
      <c r="C113" s="96"/>
      <c r="D113" s="174"/>
      <c r="E113" s="181"/>
      <c r="F113" s="171">
        <f>SUM(F85:F112)</f>
        <v>0</v>
      </c>
    </row>
  </sheetData>
  <sheetProtection algorithmName="SHA-512" hashValue="xAF0z0T96Jlym9R3eVPXV3bicDQZ9tcs30Z5D+K2s4leEWeSBNuHF0BW5pWG+hutlazu4wZ/LJVSq+mFa3FINQ==" saltValue="R25HgVm6FCu8f+99wVSYjQ==" spinCount="100000" sheet="1" objects="1" scenarios="1"/>
  <pageMargins left="0.70866141732283472" right="0.70866141732283472" top="0.74803149606299213" bottom="0.74803149606299213" header="0.31496062992125984" footer="0.31496062992125984"/>
  <pageSetup paperSize="9" scale="73" fitToHeight="0" orientation="portrait" r:id="rId1"/>
  <headerFooter>
    <oddFooter>&amp;Cvodovod&amp;R&amp;P</oddFooter>
  </headerFooter>
  <rowBreaks count="3" manualBreakCount="3">
    <brk id="26" max="5" man="1"/>
    <brk id="51" max="5" man="1"/>
    <brk id="8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4" tint="0.59999389629810485"/>
    <pageSetUpPr fitToPage="1"/>
  </sheetPr>
  <dimension ref="A1:L80"/>
  <sheetViews>
    <sheetView showZeros="0" view="pageBreakPreview" topLeftCell="A53" zoomScaleNormal="100" zoomScaleSheetLayoutView="100" workbookViewId="0">
      <selection activeCell="E61" sqref="E61"/>
    </sheetView>
  </sheetViews>
  <sheetFormatPr defaultColWidth="9.1796875" defaultRowHeight="13" x14ac:dyDescent="0.3"/>
  <cols>
    <col min="1" max="1" width="11.7265625" style="254" customWidth="1"/>
    <col min="2" max="2" width="50.7265625" style="255" customWidth="1"/>
    <col min="3" max="3" width="10.7265625" style="256" customWidth="1"/>
    <col min="4" max="4" width="10.7265625" style="257" customWidth="1"/>
    <col min="5" max="5" width="10.7265625" style="19" customWidth="1"/>
    <col min="6" max="6" width="10.7265625" style="258" customWidth="1"/>
    <col min="7" max="7" width="9.1796875" style="187"/>
    <col min="8" max="8" width="27.7265625" style="187" customWidth="1"/>
    <col min="9" max="16384" width="9.1796875" style="187"/>
  </cols>
  <sheetData>
    <row r="1" spans="1:12" ht="26" x14ac:dyDescent="0.3">
      <c r="A1" s="184" t="s">
        <v>21</v>
      </c>
      <c r="B1" s="184" t="s">
        <v>22</v>
      </c>
      <c r="C1" s="185" t="s">
        <v>23</v>
      </c>
      <c r="D1" s="186" t="s">
        <v>24</v>
      </c>
      <c r="E1" s="259" t="s">
        <v>25</v>
      </c>
      <c r="F1" s="186" t="s">
        <v>26</v>
      </c>
    </row>
    <row r="2" spans="1:12" x14ac:dyDescent="0.3">
      <c r="A2" s="184"/>
      <c r="B2" s="184" t="s">
        <v>134</v>
      </c>
      <c r="C2" s="188"/>
      <c r="D2" s="186"/>
      <c r="E2" s="260"/>
      <c r="F2" s="186"/>
    </row>
    <row r="3" spans="1:12" x14ac:dyDescent="0.3">
      <c r="A3" s="189" t="s">
        <v>27</v>
      </c>
      <c r="B3" s="190" t="s">
        <v>18</v>
      </c>
      <c r="C3" s="189"/>
      <c r="D3" s="191"/>
      <c r="E3" s="261"/>
      <c r="F3" s="192">
        <f>+F16</f>
        <v>0</v>
      </c>
    </row>
    <row r="4" spans="1:12" x14ac:dyDescent="0.3">
      <c r="A4" s="189" t="s">
        <v>28</v>
      </c>
      <c r="B4" s="190" t="s">
        <v>39</v>
      </c>
      <c r="C4" s="189"/>
      <c r="D4" s="191"/>
      <c r="E4" s="14"/>
      <c r="F4" s="192">
        <f>+F34</f>
        <v>0</v>
      </c>
    </row>
    <row r="5" spans="1:12" x14ac:dyDescent="0.3">
      <c r="A5" s="189" t="s">
        <v>29</v>
      </c>
      <c r="B5" s="190" t="s">
        <v>4</v>
      </c>
      <c r="C5" s="189"/>
      <c r="D5" s="191"/>
      <c r="E5" s="14"/>
      <c r="F5" s="192">
        <f>+F47</f>
        <v>0</v>
      </c>
    </row>
    <row r="6" spans="1:12" x14ac:dyDescent="0.3">
      <c r="A6" s="189" t="s">
        <v>37</v>
      </c>
      <c r="B6" s="190" t="s">
        <v>36</v>
      </c>
      <c r="C6" s="189"/>
      <c r="D6" s="191"/>
      <c r="E6" s="14"/>
      <c r="F6" s="192">
        <f>+F63</f>
        <v>0</v>
      </c>
    </row>
    <row r="7" spans="1:12" x14ac:dyDescent="0.3">
      <c r="A7" s="189"/>
      <c r="B7" s="194" t="s">
        <v>102</v>
      </c>
      <c r="C7" s="189"/>
      <c r="D7" s="191"/>
      <c r="E7" s="14"/>
      <c r="F7" s="192">
        <f>SUM(F3:F6)</f>
        <v>0</v>
      </c>
    </row>
    <row r="8" spans="1:12" x14ac:dyDescent="0.3">
      <c r="A8" s="195"/>
      <c r="B8" s="196"/>
      <c r="C8" s="197"/>
      <c r="D8" s="198"/>
      <c r="E8" s="14"/>
      <c r="F8" s="193"/>
    </row>
    <row r="9" spans="1:12" ht="15.5" x14ac:dyDescent="0.3">
      <c r="A9" s="199" t="s">
        <v>19</v>
      </c>
      <c r="B9" s="200"/>
      <c r="C9" s="200"/>
      <c r="D9" s="201"/>
      <c r="E9" s="14"/>
      <c r="F9" s="193"/>
    </row>
    <row r="10" spans="1:12" ht="37.5" x14ac:dyDescent="0.3">
      <c r="A10" s="6">
        <v>1</v>
      </c>
      <c r="B10" s="1" t="s">
        <v>90</v>
      </c>
      <c r="C10" s="9" t="s">
        <v>59</v>
      </c>
      <c r="D10" s="12">
        <v>2</v>
      </c>
      <c r="E10" s="14">
        <v>0</v>
      </c>
      <c r="F10" s="193">
        <f>E10*D10</f>
        <v>0</v>
      </c>
    </row>
    <row r="11" spans="1:12" ht="62.5" x14ac:dyDescent="0.3">
      <c r="A11" s="6">
        <v>2</v>
      </c>
      <c r="B11" s="1" t="s">
        <v>164</v>
      </c>
      <c r="C11" s="9" t="s">
        <v>7</v>
      </c>
      <c r="D11" s="12">
        <v>15</v>
      </c>
      <c r="E11" s="14">
        <v>0</v>
      </c>
      <c r="F11" s="193">
        <f>E11*D11</f>
        <v>0</v>
      </c>
    </row>
    <row r="12" spans="1:12" ht="75" x14ac:dyDescent="0.3">
      <c r="A12" s="6">
        <v>3</v>
      </c>
      <c r="B12" s="1" t="s">
        <v>116</v>
      </c>
      <c r="C12" s="9" t="s">
        <v>40</v>
      </c>
      <c r="D12" s="12">
        <v>60</v>
      </c>
      <c r="E12" s="14">
        <v>0</v>
      </c>
      <c r="F12" s="193">
        <f t="shared" ref="F12:F14" si="0">E12*D12</f>
        <v>0</v>
      </c>
    </row>
    <row r="13" spans="1:12" ht="25" x14ac:dyDescent="0.3">
      <c r="A13" s="6">
        <v>4</v>
      </c>
      <c r="B13" s="1" t="s">
        <v>43</v>
      </c>
      <c r="C13" s="9" t="s">
        <v>2</v>
      </c>
      <c r="D13" s="12">
        <v>10</v>
      </c>
      <c r="E13" s="14">
        <v>0</v>
      </c>
      <c r="F13" s="193">
        <f t="shared" si="0"/>
        <v>0</v>
      </c>
    </row>
    <row r="14" spans="1:12" ht="37.5" x14ac:dyDescent="0.3">
      <c r="A14" s="6">
        <v>5</v>
      </c>
      <c r="B14" s="1" t="s">
        <v>44</v>
      </c>
      <c r="C14" s="9" t="s">
        <v>11</v>
      </c>
      <c r="D14" s="12">
        <v>30</v>
      </c>
      <c r="E14" s="14">
        <v>0</v>
      </c>
      <c r="F14" s="193">
        <f t="shared" si="0"/>
        <v>0</v>
      </c>
    </row>
    <row r="15" spans="1:12" ht="14.5" x14ac:dyDescent="0.35">
      <c r="A15" s="6">
        <v>6</v>
      </c>
      <c r="B15" s="1" t="s">
        <v>45</v>
      </c>
      <c r="C15" s="9">
        <v>10</v>
      </c>
      <c r="D15" s="12"/>
      <c r="E15" s="14"/>
      <c r="F15" s="193">
        <f>SUM(F10:F14)*(C15/100)</f>
        <v>0</v>
      </c>
      <c r="K15" s="202"/>
      <c r="L15" s="202"/>
    </row>
    <row r="16" spans="1:12" x14ac:dyDescent="0.3">
      <c r="A16" s="203"/>
      <c r="B16" s="204" t="s">
        <v>30</v>
      </c>
      <c r="C16" s="205"/>
      <c r="D16" s="206"/>
      <c r="E16" s="14"/>
      <c r="F16" s="206">
        <f>SUM(F10:F15)</f>
        <v>0</v>
      </c>
      <c r="K16" s="207"/>
      <c r="L16" s="208"/>
    </row>
    <row r="17" spans="1:12" s="212" customFormat="1" x14ac:dyDescent="0.3">
      <c r="A17" s="196"/>
      <c r="B17" s="209"/>
      <c r="C17" s="210"/>
      <c r="D17" s="211"/>
      <c r="E17" s="14"/>
      <c r="F17" s="193"/>
      <c r="K17" s="207"/>
      <c r="L17" s="208"/>
    </row>
    <row r="18" spans="1:12" s="216" customFormat="1" ht="15.5" x14ac:dyDescent="0.35">
      <c r="A18" s="199" t="s">
        <v>38</v>
      </c>
      <c r="B18" s="213"/>
      <c r="C18" s="214"/>
      <c r="D18" s="215"/>
      <c r="E18" s="14"/>
      <c r="F18" s="193"/>
      <c r="K18" s="207"/>
      <c r="L18" s="208"/>
    </row>
    <row r="19" spans="1:12" s="216" customFormat="1" x14ac:dyDescent="0.3">
      <c r="A19" s="2"/>
      <c r="B19" s="3" t="s">
        <v>3</v>
      </c>
      <c r="C19" s="10"/>
      <c r="D19" s="13"/>
      <c r="E19" s="14"/>
      <c r="F19" s="193"/>
    </row>
    <row r="20" spans="1:12" ht="251.5" x14ac:dyDescent="0.3">
      <c r="A20" s="217">
        <f>IF(ISBLANK(D20),"",COUNTA($D20:D$20))</f>
        <v>1</v>
      </c>
      <c r="B20" s="1" t="s">
        <v>257</v>
      </c>
      <c r="C20" s="9" t="s">
        <v>6</v>
      </c>
      <c r="D20" s="12">
        <v>122</v>
      </c>
      <c r="E20" s="14">
        <v>0</v>
      </c>
      <c r="F20" s="193">
        <f>E20*D20</f>
        <v>0</v>
      </c>
    </row>
    <row r="21" spans="1:12" ht="201.5" x14ac:dyDescent="0.3">
      <c r="A21" s="217">
        <f>IF(ISBLANK(D21),"",COUNTA($D$20:D21))</f>
        <v>2</v>
      </c>
      <c r="B21" s="1" t="s">
        <v>165</v>
      </c>
      <c r="C21" s="9" t="s">
        <v>6</v>
      </c>
      <c r="D21" s="12">
        <v>32</v>
      </c>
      <c r="E21" s="14">
        <v>0</v>
      </c>
      <c r="F21" s="193">
        <f>E21*D21</f>
        <v>0</v>
      </c>
    </row>
    <row r="22" spans="1:12" ht="25" x14ac:dyDescent="0.3">
      <c r="A22" s="217">
        <f>IF(ISBLANK(D22),"",COUNTA($D$20:D22))</f>
        <v>3</v>
      </c>
      <c r="B22" s="1" t="s">
        <v>70</v>
      </c>
      <c r="C22" s="9" t="s">
        <v>5</v>
      </c>
      <c r="D22" s="12">
        <v>141</v>
      </c>
      <c r="E22" s="14">
        <v>0</v>
      </c>
      <c r="F22" s="193">
        <f t="shared" ref="F22:F26" si="1">E22*D22</f>
        <v>0</v>
      </c>
    </row>
    <row r="23" spans="1:12" ht="37.5" x14ac:dyDescent="0.3">
      <c r="A23" s="217">
        <f>IF(ISBLANK(D23),"",COUNTA($D$20:D23))</f>
        <v>4</v>
      </c>
      <c r="B23" s="1" t="s">
        <v>68</v>
      </c>
      <c r="C23" s="9" t="s">
        <v>17</v>
      </c>
      <c r="D23" s="12">
        <v>8</v>
      </c>
      <c r="E23" s="14">
        <v>0</v>
      </c>
      <c r="F23" s="193">
        <f t="shared" si="1"/>
        <v>0</v>
      </c>
    </row>
    <row r="24" spans="1:12" ht="25" x14ac:dyDescent="0.3">
      <c r="A24" s="217">
        <f>IF(ISBLANK(D24),"",COUNTA($D$20:D24))</f>
        <v>5</v>
      </c>
      <c r="B24" s="1" t="s">
        <v>69</v>
      </c>
      <c r="C24" s="9" t="s">
        <v>17</v>
      </c>
      <c r="D24" s="12">
        <v>2</v>
      </c>
      <c r="E24" s="14">
        <v>0</v>
      </c>
      <c r="F24" s="193">
        <f t="shared" si="1"/>
        <v>0</v>
      </c>
    </row>
    <row r="25" spans="1:12" ht="50" x14ac:dyDescent="0.3">
      <c r="A25" s="217">
        <f>IF(ISBLANK(D25),"",COUNTA($D$20:D25))</f>
        <v>6</v>
      </c>
      <c r="B25" s="1" t="s">
        <v>91</v>
      </c>
      <c r="C25" s="9" t="s">
        <v>11</v>
      </c>
      <c r="D25" s="12">
        <v>60</v>
      </c>
      <c r="E25" s="14">
        <v>0</v>
      </c>
      <c r="F25" s="193">
        <f t="shared" si="1"/>
        <v>0</v>
      </c>
    </row>
    <row r="26" spans="1:12" ht="37.5" x14ac:dyDescent="0.3">
      <c r="A26" s="217">
        <f>IF(ISBLANK(D29),"",COUNTA($D$20:D29))</f>
        <v>8</v>
      </c>
      <c r="B26" s="1" t="s">
        <v>203</v>
      </c>
      <c r="C26" s="9" t="s">
        <v>6</v>
      </c>
      <c r="D26" s="193">
        <v>15</v>
      </c>
      <c r="E26" s="14">
        <v>0</v>
      </c>
      <c r="F26" s="193">
        <f t="shared" si="1"/>
        <v>0</v>
      </c>
    </row>
    <row r="27" spans="1:12" ht="15.5" x14ac:dyDescent="0.3">
      <c r="A27" s="217"/>
      <c r="B27" s="1"/>
      <c r="C27" s="9"/>
      <c r="D27" s="12"/>
      <c r="E27" s="14"/>
      <c r="F27" s="193"/>
    </row>
    <row r="28" spans="1:12" ht="15.5" x14ac:dyDescent="0.3">
      <c r="A28" s="217" t="str">
        <f>IF(ISBLANK(D28),"",COUNTA($D$20:D28))</f>
        <v/>
      </c>
      <c r="B28" s="3" t="s">
        <v>46</v>
      </c>
      <c r="C28" s="10"/>
      <c r="D28" s="13"/>
      <c r="E28" s="14"/>
      <c r="F28" s="193"/>
    </row>
    <row r="29" spans="1:12" ht="25" x14ac:dyDescent="0.3">
      <c r="A29" s="217">
        <f>IF(ISBLANK(D31),"",COUNTA($D$20:D31))</f>
        <v>9</v>
      </c>
      <c r="B29" s="1" t="s">
        <v>47</v>
      </c>
      <c r="C29" s="9" t="s">
        <v>7</v>
      </c>
      <c r="D29" s="12">
        <v>10</v>
      </c>
      <c r="E29" s="14">
        <v>0</v>
      </c>
      <c r="F29" s="193">
        <f>E29*D29</f>
        <v>0</v>
      </c>
    </row>
    <row r="30" spans="1:12" ht="15.5" x14ac:dyDescent="0.3">
      <c r="A30" s="217" t="str">
        <f>IF(ISBLANK(D30),"",COUNTA($D$20:D30))</f>
        <v/>
      </c>
      <c r="B30" s="3" t="s">
        <v>48</v>
      </c>
      <c r="C30" s="9"/>
      <c r="D30" s="12"/>
      <c r="E30" s="14"/>
      <c r="F30" s="193"/>
    </row>
    <row r="31" spans="1:12" s="218" customFormat="1" ht="15.5" x14ac:dyDescent="0.25">
      <c r="A31" s="217">
        <f>IF(ISBLANK(D32),"",COUNTA($D$20:D32))</f>
        <v>10</v>
      </c>
      <c r="B31" s="4" t="s">
        <v>49</v>
      </c>
      <c r="C31" s="9" t="s">
        <v>117</v>
      </c>
      <c r="D31" s="12">
        <v>80</v>
      </c>
      <c r="E31" s="14">
        <v>0</v>
      </c>
      <c r="F31" s="193">
        <f>E31*D31</f>
        <v>0</v>
      </c>
    </row>
    <row r="32" spans="1:12" s="218" customFormat="1" ht="15.5" x14ac:dyDescent="0.25">
      <c r="A32" s="217">
        <f>IF(ISBLANK(D33),"",COUNTA($D$20:D33))</f>
        <v>11</v>
      </c>
      <c r="B32" s="4" t="s">
        <v>50</v>
      </c>
      <c r="C32" s="9" t="s">
        <v>7</v>
      </c>
      <c r="D32" s="12">
        <v>10</v>
      </c>
      <c r="E32" s="14">
        <v>0</v>
      </c>
      <c r="F32" s="193">
        <f>E32*D32</f>
        <v>0</v>
      </c>
    </row>
    <row r="33" spans="1:6" ht="15.5" x14ac:dyDescent="0.3">
      <c r="A33" s="217">
        <v>11</v>
      </c>
      <c r="B33" s="1" t="s">
        <v>51</v>
      </c>
      <c r="C33" s="9">
        <v>10</v>
      </c>
      <c r="D33" s="12">
        <v>1</v>
      </c>
      <c r="E33" s="14"/>
      <c r="F33" s="193">
        <f>SUM(F20:F32)*(C33/100)</f>
        <v>0</v>
      </c>
    </row>
    <row r="34" spans="1:6" x14ac:dyDescent="0.3">
      <c r="A34" s="203"/>
      <c r="B34" s="204" t="s">
        <v>31</v>
      </c>
      <c r="C34" s="205"/>
      <c r="D34" s="206"/>
      <c r="E34" s="14"/>
      <c r="F34" s="206">
        <f>SUM(F20:F33)</f>
        <v>0</v>
      </c>
    </row>
    <row r="35" spans="1:6" x14ac:dyDescent="0.3">
      <c r="A35" s="219"/>
      <c r="B35" s="203"/>
      <c r="C35" s="205"/>
      <c r="D35" s="192"/>
      <c r="E35" s="14"/>
      <c r="F35" s="193"/>
    </row>
    <row r="36" spans="1:6" ht="15.5" x14ac:dyDescent="0.35">
      <c r="A36" s="220" t="s">
        <v>33</v>
      </c>
      <c r="B36" s="221"/>
      <c r="C36" s="214"/>
      <c r="D36" s="215"/>
      <c r="E36" s="14"/>
      <c r="F36" s="193"/>
    </row>
    <row r="37" spans="1:6" ht="50" x14ac:dyDescent="0.3">
      <c r="A37" s="6">
        <v>1</v>
      </c>
      <c r="B37" s="1" t="s">
        <v>130</v>
      </c>
      <c r="C37" s="9" t="s">
        <v>7</v>
      </c>
      <c r="D37" s="193">
        <v>9</v>
      </c>
      <c r="E37" s="14">
        <v>0</v>
      </c>
      <c r="F37" s="193">
        <f t="shared" ref="F37:F44" si="2">E37*D37</f>
        <v>0</v>
      </c>
    </row>
    <row r="38" spans="1:6" ht="37.5" x14ac:dyDescent="0.3">
      <c r="A38" s="6">
        <v>2</v>
      </c>
      <c r="B38" s="1" t="s">
        <v>119</v>
      </c>
      <c r="C38" s="9" t="s">
        <v>6</v>
      </c>
      <c r="D38" s="193">
        <v>155</v>
      </c>
      <c r="E38" s="14">
        <v>0</v>
      </c>
      <c r="F38" s="193">
        <f t="shared" si="2"/>
        <v>0</v>
      </c>
    </row>
    <row r="39" spans="1:6" ht="25" x14ac:dyDescent="0.3">
      <c r="A39" s="6">
        <v>3</v>
      </c>
      <c r="B39" s="1" t="s">
        <v>129</v>
      </c>
      <c r="C39" s="9" t="s">
        <v>6</v>
      </c>
      <c r="D39" s="193">
        <v>131</v>
      </c>
      <c r="E39" s="14">
        <v>0</v>
      </c>
      <c r="F39" s="193">
        <f t="shared" si="2"/>
        <v>0</v>
      </c>
    </row>
    <row r="40" spans="1:6" x14ac:dyDescent="0.3">
      <c r="A40" s="6">
        <v>4</v>
      </c>
      <c r="B40" s="1" t="s">
        <v>131</v>
      </c>
      <c r="C40" s="9" t="s">
        <v>7</v>
      </c>
      <c r="D40" s="193">
        <v>10</v>
      </c>
      <c r="E40" s="14">
        <v>0</v>
      </c>
      <c r="F40" s="193">
        <f t="shared" si="2"/>
        <v>0</v>
      </c>
    </row>
    <row r="41" spans="1:6" x14ac:dyDescent="0.3">
      <c r="A41" s="6">
        <v>5</v>
      </c>
      <c r="B41" s="1" t="s">
        <v>92</v>
      </c>
      <c r="C41" s="9" t="s">
        <v>7</v>
      </c>
      <c r="D41" s="193">
        <v>10</v>
      </c>
      <c r="E41" s="14">
        <v>0</v>
      </c>
      <c r="F41" s="193">
        <f t="shared" si="2"/>
        <v>0</v>
      </c>
    </row>
    <row r="42" spans="1:6" ht="37.5" x14ac:dyDescent="0.3">
      <c r="A42" s="6">
        <v>6</v>
      </c>
      <c r="B42" s="1" t="s">
        <v>128</v>
      </c>
      <c r="C42" s="9" t="s">
        <v>7</v>
      </c>
      <c r="D42" s="12">
        <v>10</v>
      </c>
      <c r="E42" s="14">
        <v>0</v>
      </c>
      <c r="F42" s="193">
        <f t="shared" si="2"/>
        <v>0</v>
      </c>
    </row>
    <row r="43" spans="1:6" ht="37.5" x14ac:dyDescent="0.3">
      <c r="A43" s="6">
        <v>7</v>
      </c>
      <c r="B43" s="1" t="s">
        <v>52</v>
      </c>
      <c r="C43" s="9" t="s">
        <v>7</v>
      </c>
      <c r="D43" s="12">
        <v>10</v>
      </c>
      <c r="E43" s="14">
        <v>0</v>
      </c>
      <c r="F43" s="193">
        <f t="shared" si="2"/>
        <v>0</v>
      </c>
    </row>
    <row r="44" spans="1:6" ht="37.5" x14ac:dyDescent="0.3">
      <c r="A44" s="6">
        <v>8</v>
      </c>
      <c r="B44" s="1" t="s">
        <v>53</v>
      </c>
      <c r="C44" s="9" t="s">
        <v>7</v>
      </c>
      <c r="D44" s="12">
        <v>10</v>
      </c>
      <c r="E44" s="14">
        <v>0</v>
      </c>
      <c r="F44" s="193">
        <f t="shared" si="2"/>
        <v>0</v>
      </c>
    </row>
    <row r="45" spans="1:6" s="223" customFormat="1" ht="54.65" customHeight="1" x14ac:dyDescent="0.3">
      <c r="A45" s="6">
        <v>9</v>
      </c>
      <c r="B45" s="1" t="s">
        <v>124</v>
      </c>
      <c r="C45" s="11" t="s">
        <v>40</v>
      </c>
      <c r="D45" s="193">
        <v>155</v>
      </c>
      <c r="E45" s="262">
        <v>0</v>
      </c>
      <c r="F45" s="222">
        <f>E45*D45</f>
        <v>0</v>
      </c>
    </row>
    <row r="46" spans="1:6" x14ac:dyDescent="0.3">
      <c r="A46" s="6">
        <v>10</v>
      </c>
      <c r="B46" s="1" t="s">
        <v>63</v>
      </c>
      <c r="C46" s="9">
        <v>10</v>
      </c>
      <c r="D46" s="12">
        <v>1</v>
      </c>
      <c r="E46" s="14"/>
      <c r="F46" s="193">
        <f>SUM(F37:F45)*(C46/100)</f>
        <v>0</v>
      </c>
    </row>
    <row r="47" spans="1:6" x14ac:dyDescent="0.3">
      <c r="A47" s="224"/>
      <c r="B47" s="204" t="s">
        <v>32</v>
      </c>
      <c r="C47" s="205"/>
      <c r="D47" s="206"/>
      <c r="E47" s="14"/>
      <c r="F47" s="206">
        <f>SUM(F37:F46)</f>
        <v>0</v>
      </c>
    </row>
    <row r="48" spans="1:6" x14ac:dyDescent="0.3">
      <c r="A48" s="203"/>
      <c r="B48" s="204"/>
      <c r="C48" s="205"/>
      <c r="D48" s="206"/>
      <c r="E48" s="14"/>
      <c r="F48" s="193"/>
    </row>
    <row r="49" spans="1:7" ht="15.5" x14ac:dyDescent="0.35">
      <c r="A49" s="220" t="s">
        <v>34</v>
      </c>
      <c r="B49" s="225"/>
      <c r="C49" s="226"/>
      <c r="D49" s="227"/>
      <c r="E49" s="14"/>
      <c r="F49" s="193"/>
    </row>
    <row r="50" spans="1:7" x14ac:dyDescent="0.3">
      <c r="A50" s="5"/>
      <c r="B50" s="5" t="s">
        <v>83</v>
      </c>
      <c r="C50" s="11"/>
      <c r="D50" s="12"/>
      <c r="E50" s="14"/>
      <c r="F50" s="193"/>
    </row>
    <row r="51" spans="1:7" x14ac:dyDescent="0.3">
      <c r="A51" s="6">
        <f>IF(ISBLANK(D51),"",COUNTA($D$51:D51))</f>
        <v>1</v>
      </c>
      <c r="B51" s="5" t="s">
        <v>125</v>
      </c>
      <c r="C51" s="9" t="s">
        <v>40</v>
      </c>
      <c r="D51" s="12">
        <v>155</v>
      </c>
      <c r="E51" s="14">
        <v>0</v>
      </c>
      <c r="F51" s="193">
        <f t="shared" ref="F51:F52" si="3">E51*D51</f>
        <v>0</v>
      </c>
    </row>
    <row r="52" spans="1:7" x14ac:dyDescent="0.3">
      <c r="A52" s="6">
        <f>IF(ISBLANK(D52),"",COUNTA($D$51:D52))</f>
        <v>2</v>
      </c>
      <c r="B52" s="5" t="s">
        <v>126</v>
      </c>
      <c r="C52" s="9" t="s">
        <v>40</v>
      </c>
      <c r="D52" s="12">
        <v>131</v>
      </c>
      <c r="E52" s="14">
        <v>0</v>
      </c>
      <c r="F52" s="193">
        <f t="shared" si="3"/>
        <v>0</v>
      </c>
    </row>
    <row r="53" spans="1:7" x14ac:dyDescent="0.3">
      <c r="A53" s="6" t="str">
        <f>IF(ISBLANK(D53),"",COUNTA($D$51:D53))</f>
        <v/>
      </c>
      <c r="B53" s="228"/>
      <c r="C53" s="229"/>
      <c r="D53" s="230"/>
      <c r="E53" s="14"/>
      <c r="F53" s="193"/>
    </row>
    <row r="54" spans="1:7" ht="50" x14ac:dyDescent="0.3">
      <c r="A54" s="6" t="str">
        <f>IF(ISBLANK(D54),"",COUNTA($D$51:D54))</f>
        <v/>
      </c>
      <c r="B54" s="1" t="s">
        <v>84</v>
      </c>
      <c r="C54" s="229"/>
      <c r="D54" s="230"/>
      <c r="E54" s="14"/>
      <c r="F54" s="193"/>
    </row>
    <row r="55" spans="1:7" x14ac:dyDescent="0.3">
      <c r="A55" s="6">
        <f>IF(ISBLANK(D55),"",COUNTA($D$51:D55))</f>
        <v>3</v>
      </c>
      <c r="B55" s="1" t="s">
        <v>127</v>
      </c>
      <c r="C55" s="9" t="s">
        <v>7</v>
      </c>
      <c r="D55" s="12">
        <v>10</v>
      </c>
      <c r="E55" s="14">
        <v>0</v>
      </c>
      <c r="F55" s="193">
        <f>E55*D55</f>
        <v>0</v>
      </c>
    </row>
    <row r="56" spans="1:7" x14ac:dyDescent="0.3">
      <c r="A56" s="6" t="str">
        <f>IF(ISBLANK(D56),"",COUNTA($D$51:D56))</f>
        <v/>
      </c>
      <c r="B56" s="1"/>
      <c r="C56" s="9"/>
      <c r="D56" s="12"/>
      <c r="E56" s="14"/>
      <c r="F56" s="193"/>
    </row>
    <row r="57" spans="1:7" x14ac:dyDescent="0.3">
      <c r="A57" s="6">
        <f>IF(ISBLANK(D57),"",COUNTA($D$51:D57))</f>
        <v>4</v>
      </c>
      <c r="B57" s="1" t="s">
        <v>93</v>
      </c>
      <c r="C57" s="9" t="s">
        <v>7</v>
      </c>
      <c r="D57" s="12">
        <v>10</v>
      </c>
      <c r="E57" s="14">
        <v>0</v>
      </c>
      <c r="F57" s="193">
        <f>E57*D57</f>
        <v>0</v>
      </c>
    </row>
    <row r="58" spans="1:7" x14ac:dyDescent="0.3">
      <c r="A58" s="6">
        <f>IF(ISBLANK(D58),"",COUNTA($D$51:D58))</f>
        <v>5</v>
      </c>
      <c r="B58" s="1" t="s">
        <v>94</v>
      </c>
      <c r="C58" s="9" t="s">
        <v>7</v>
      </c>
      <c r="D58" s="12">
        <v>10</v>
      </c>
      <c r="E58" s="14">
        <v>0</v>
      </c>
      <c r="F58" s="193">
        <f>E58*D58</f>
        <v>0</v>
      </c>
    </row>
    <row r="59" spans="1:7" x14ac:dyDescent="0.3">
      <c r="A59" s="6" t="str">
        <f>IF(ISBLANK(D59),"",COUNTA($D$51:D59))</f>
        <v/>
      </c>
      <c r="B59" s="1"/>
      <c r="C59" s="229"/>
      <c r="D59" s="231"/>
      <c r="E59" s="14"/>
      <c r="F59" s="193"/>
    </row>
    <row r="60" spans="1:7" ht="125" x14ac:dyDescent="0.3">
      <c r="A60" s="6">
        <f>IF(ISBLANK(D60),"",COUNTA($D$51:D60))</f>
        <v>6</v>
      </c>
      <c r="B60" s="1" t="s">
        <v>88</v>
      </c>
      <c r="C60" s="9" t="s">
        <v>59</v>
      </c>
      <c r="D60" s="12">
        <v>10</v>
      </c>
      <c r="E60" s="14">
        <v>0</v>
      </c>
      <c r="F60" s="193">
        <f>E60*D60</f>
        <v>0</v>
      </c>
    </row>
    <row r="61" spans="1:7" x14ac:dyDescent="0.3">
      <c r="A61" s="6" t="str">
        <f>IF(ISBLANK(D61),"",COUNTA($D$51:D61))</f>
        <v/>
      </c>
      <c r="B61" s="1"/>
      <c r="C61" s="229"/>
      <c r="D61" s="231"/>
      <c r="E61" s="14"/>
      <c r="F61" s="193"/>
    </row>
    <row r="62" spans="1:7" x14ac:dyDescent="0.3">
      <c r="A62" s="6">
        <f>IF(ISBLANK(D62),"",COUNTA($D$51:D62))</f>
        <v>7</v>
      </c>
      <c r="B62" s="1" t="s">
        <v>54</v>
      </c>
      <c r="C62" s="9">
        <v>10</v>
      </c>
      <c r="D62" s="12">
        <v>1</v>
      </c>
      <c r="E62" s="14"/>
      <c r="F62" s="193">
        <f>SUM(F51:F61)*(C62/100)</f>
        <v>0</v>
      </c>
    </row>
    <row r="63" spans="1:7" s="234" customFormat="1" x14ac:dyDescent="0.3">
      <c r="A63" s="232"/>
      <c r="B63" s="204" t="s">
        <v>35</v>
      </c>
      <c r="C63" s="233"/>
      <c r="D63" s="193"/>
      <c r="E63" s="14"/>
      <c r="F63" s="206">
        <f>SUM(F51:F62)</f>
        <v>0</v>
      </c>
      <c r="G63" s="187"/>
    </row>
    <row r="64" spans="1:7" s="234" customFormat="1" x14ac:dyDescent="0.3">
      <c r="A64" s="235"/>
      <c r="B64" s="236"/>
      <c r="C64" s="237"/>
      <c r="D64" s="238"/>
      <c r="E64" s="15"/>
      <c r="F64" s="238"/>
      <c r="G64" s="187"/>
    </row>
    <row r="65" spans="1:7" s="234" customFormat="1" x14ac:dyDescent="0.3">
      <c r="A65" s="235"/>
      <c r="B65" s="236"/>
      <c r="C65" s="237"/>
      <c r="D65" s="238"/>
      <c r="E65" s="15"/>
      <c r="F65" s="238"/>
      <c r="G65" s="187"/>
    </row>
    <row r="66" spans="1:7" s="234" customFormat="1" x14ac:dyDescent="0.3">
      <c r="A66" s="235"/>
      <c r="B66" s="236"/>
      <c r="C66" s="237"/>
      <c r="D66" s="238"/>
      <c r="E66" s="15"/>
      <c r="F66" s="238"/>
      <c r="G66" s="187"/>
    </row>
    <row r="67" spans="1:7" s="234" customFormat="1" ht="20" x14ac:dyDescent="0.4">
      <c r="A67" s="239"/>
      <c r="B67" s="240"/>
      <c r="C67" s="241"/>
      <c r="D67" s="242"/>
      <c r="E67" s="16"/>
      <c r="F67" s="242"/>
      <c r="G67" s="187"/>
    </row>
    <row r="68" spans="1:7" s="234" customFormat="1" x14ac:dyDescent="0.3">
      <c r="A68" s="243"/>
      <c r="B68" s="244"/>
      <c r="C68" s="245"/>
      <c r="D68" s="246"/>
      <c r="E68" s="17"/>
      <c r="F68" s="246"/>
      <c r="G68" s="187"/>
    </row>
    <row r="69" spans="1:7" s="234" customFormat="1" x14ac:dyDescent="0.3">
      <c r="A69" s="247"/>
      <c r="B69" s="248"/>
      <c r="C69" s="249"/>
      <c r="D69" s="250"/>
      <c r="E69" s="18"/>
      <c r="F69" s="250"/>
      <c r="G69" s="187"/>
    </row>
    <row r="70" spans="1:7" s="234" customFormat="1" x14ac:dyDescent="0.3">
      <c r="A70" s="247"/>
      <c r="B70" s="248"/>
      <c r="C70" s="249"/>
      <c r="D70" s="250"/>
      <c r="E70" s="18"/>
      <c r="F70" s="250"/>
      <c r="G70" s="187"/>
    </row>
    <row r="71" spans="1:7" s="234" customFormat="1" x14ac:dyDescent="0.3">
      <c r="A71" s="247"/>
      <c r="B71" s="248"/>
      <c r="C71" s="249"/>
      <c r="D71" s="250"/>
      <c r="E71" s="18"/>
      <c r="F71" s="250"/>
      <c r="G71" s="187"/>
    </row>
    <row r="72" spans="1:7" s="234" customFormat="1" x14ac:dyDescent="0.3">
      <c r="A72" s="247"/>
      <c r="B72" s="248"/>
      <c r="C72" s="249"/>
      <c r="D72" s="250"/>
      <c r="E72" s="18"/>
      <c r="F72" s="250"/>
      <c r="G72" s="187"/>
    </row>
    <row r="73" spans="1:7" s="234" customFormat="1" x14ac:dyDescent="0.3">
      <c r="A73" s="247"/>
      <c r="B73" s="248"/>
      <c r="C73" s="249"/>
      <c r="D73" s="250"/>
      <c r="E73" s="18"/>
      <c r="F73" s="250"/>
      <c r="G73" s="187"/>
    </row>
    <row r="74" spans="1:7" s="234" customFormat="1" x14ac:dyDescent="0.3">
      <c r="A74" s="251"/>
      <c r="B74" s="247"/>
      <c r="C74" s="252"/>
      <c r="D74" s="253"/>
      <c r="E74" s="18"/>
      <c r="F74" s="250"/>
      <c r="G74" s="187"/>
    </row>
    <row r="75" spans="1:7" s="234" customFormat="1" x14ac:dyDescent="0.3">
      <c r="A75" s="251"/>
      <c r="B75" s="247"/>
      <c r="C75" s="252"/>
      <c r="D75" s="253"/>
      <c r="E75" s="18"/>
      <c r="F75" s="250"/>
      <c r="G75" s="187"/>
    </row>
    <row r="76" spans="1:7" s="234" customFormat="1" x14ac:dyDescent="0.3">
      <c r="A76" s="251"/>
      <c r="B76" s="247"/>
      <c r="C76" s="252"/>
      <c r="D76" s="253"/>
      <c r="E76" s="18"/>
      <c r="F76" s="250"/>
      <c r="G76" s="187"/>
    </row>
    <row r="77" spans="1:7" s="234" customFormat="1" x14ac:dyDescent="0.3">
      <c r="A77" s="251"/>
      <c r="B77" s="247"/>
      <c r="C77" s="252"/>
      <c r="D77" s="253"/>
      <c r="E77" s="18"/>
      <c r="F77" s="250"/>
      <c r="G77" s="187"/>
    </row>
    <row r="78" spans="1:7" s="234" customFormat="1" x14ac:dyDescent="0.3">
      <c r="A78" s="251"/>
      <c r="B78" s="247"/>
      <c r="C78" s="252"/>
      <c r="D78" s="253"/>
      <c r="E78" s="18"/>
      <c r="F78" s="250"/>
      <c r="G78" s="187"/>
    </row>
    <row r="79" spans="1:7" s="234" customFormat="1" x14ac:dyDescent="0.3">
      <c r="A79" s="251"/>
      <c r="B79" s="247"/>
      <c r="C79" s="252"/>
      <c r="D79" s="253"/>
      <c r="E79" s="18"/>
      <c r="F79" s="250"/>
      <c r="G79" s="187"/>
    </row>
    <row r="80" spans="1:7" s="234" customFormat="1" x14ac:dyDescent="0.3">
      <c r="A80" s="251"/>
      <c r="B80" s="247"/>
      <c r="C80" s="252"/>
      <c r="D80" s="253"/>
      <c r="E80" s="18"/>
      <c r="F80" s="250"/>
      <c r="G80" s="187"/>
    </row>
  </sheetData>
  <sheetProtection algorithmName="SHA-512" hashValue="fW3MZMTeN9NJiMgTWisKhwGoqGFUgJN1h7gSVVMPljRdDIY83Q+MnybwjxY+ji4e//riOxQQOmQS0QW/bVqetg==" saltValue="EMBtsG2JJHf77a4AvNhUXA==" spinCount="100000" sheet="1" objects="1" scenarios="1"/>
  <conditionalFormatting sqref="E10 E12:E14 E51:E52 E55 E37:E45 E22:E24">
    <cfRule type="expression" dxfId="13" priority="11">
      <formula>E10=""</formula>
    </cfRule>
  </conditionalFormatting>
  <conditionalFormatting sqref="E31:E32 E29">
    <cfRule type="expression" dxfId="12" priority="10">
      <formula>E29=""</formula>
    </cfRule>
  </conditionalFormatting>
  <conditionalFormatting sqref="E21">
    <cfRule type="expression" dxfId="11" priority="8">
      <formula>E21=""</formula>
    </cfRule>
  </conditionalFormatting>
  <conditionalFormatting sqref="E60">
    <cfRule type="expression" dxfId="10" priority="5">
      <formula>E60=""</formula>
    </cfRule>
  </conditionalFormatting>
  <conditionalFormatting sqref="E25">
    <cfRule type="expression" dxfId="9" priority="4">
      <formula>E25=""</formula>
    </cfRule>
  </conditionalFormatting>
  <conditionalFormatting sqref="E20">
    <cfRule type="expression" dxfId="8" priority="2">
      <formula>E20=""</formula>
    </cfRule>
  </conditionalFormatting>
  <conditionalFormatting sqref="E26">
    <cfRule type="expression" dxfId="7" priority="1">
      <formula>E26=""</formula>
    </cfRule>
  </conditionalFormatting>
  <pageMargins left="0.70866141732283472" right="0.70866141732283472" top="0.74803149606299213" bottom="0.74803149606299213" header="0.31496062992125984" footer="0.31496062992125984"/>
  <pageSetup paperSize="9" scale="84" fitToHeight="0" orientation="portrait" r:id="rId1"/>
  <headerFooter>
    <oddFooter>&amp;Cvodovod-priključki&amp;R&amp;P</oddFooter>
  </headerFooter>
  <rowBreaks count="3" manualBreakCount="3">
    <brk id="16" max="16383" man="1"/>
    <brk id="34" max="16383" man="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78"/>
  <sheetViews>
    <sheetView showZeros="0" view="pageBreakPreview" topLeftCell="A50" zoomScaleNormal="100" zoomScaleSheetLayoutView="100" workbookViewId="0">
      <selection activeCell="E50" sqref="E50"/>
    </sheetView>
  </sheetViews>
  <sheetFormatPr defaultColWidth="9.1796875" defaultRowHeight="13" x14ac:dyDescent="0.3"/>
  <cols>
    <col min="1" max="1" width="11.7265625" style="254" customWidth="1"/>
    <col min="2" max="2" width="50.7265625" style="255" customWidth="1"/>
    <col min="3" max="3" width="10.7265625" style="256" customWidth="1"/>
    <col min="4" max="4" width="10.7265625" style="282" customWidth="1"/>
    <col min="5" max="5" width="10.7265625" style="21" customWidth="1"/>
    <col min="6" max="6" width="10.7265625" style="283" customWidth="1"/>
    <col min="7" max="7" width="9.1796875" style="187"/>
    <col min="8" max="8" width="27.7265625" style="187" customWidth="1"/>
    <col min="9" max="16384" width="9.1796875" style="187"/>
  </cols>
  <sheetData>
    <row r="1" spans="1:12" ht="26" x14ac:dyDescent="0.3">
      <c r="A1" s="184" t="s">
        <v>21</v>
      </c>
      <c r="B1" s="184" t="s">
        <v>22</v>
      </c>
      <c r="C1" s="185" t="s">
        <v>23</v>
      </c>
      <c r="D1" s="263" t="s">
        <v>24</v>
      </c>
      <c r="E1" s="284" t="s">
        <v>25</v>
      </c>
      <c r="F1" s="263" t="s">
        <v>26</v>
      </c>
    </row>
    <row r="2" spans="1:12" x14ac:dyDescent="0.3">
      <c r="A2" s="184"/>
      <c r="B2" s="184" t="s">
        <v>134</v>
      </c>
      <c r="C2" s="188"/>
      <c r="D2" s="263"/>
      <c r="E2" s="285"/>
      <c r="F2" s="263"/>
    </row>
    <row r="3" spans="1:12" x14ac:dyDescent="0.3">
      <c r="A3" s="189" t="s">
        <v>27</v>
      </c>
      <c r="B3" s="190" t="s">
        <v>18</v>
      </c>
      <c r="C3" s="189"/>
      <c r="D3" s="264"/>
      <c r="E3" s="286"/>
      <c r="F3" s="265">
        <f>+F15</f>
        <v>0</v>
      </c>
    </row>
    <row r="4" spans="1:12" x14ac:dyDescent="0.3">
      <c r="A4" s="189" t="s">
        <v>28</v>
      </c>
      <c r="B4" s="190" t="s">
        <v>39</v>
      </c>
      <c r="C4" s="189"/>
      <c r="D4" s="264"/>
      <c r="E4" s="26"/>
      <c r="F4" s="265">
        <f>+F31</f>
        <v>0</v>
      </c>
    </row>
    <row r="5" spans="1:12" x14ac:dyDescent="0.3">
      <c r="A5" s="189" t="s">
        <v>29</v>
      </c>
      <c r="B5" s="190" t="s">
        <v>4</v>
      </c>
      <c r="C5" s="189"/>
      <c r="D5" s="264"/>
      <c r="E5" s="26"/>
      <c r="F5" s="265">
        <f>+F45</f>
        <v>0</v>
      </c>
    </row>
    <row r="6" spans="1:12" x14ac:dyDescent="0.3">
      <c r="A6" s="189" t="s">
        <v>37</v>
      </c>
      <c r="B6" s="190" t="s">
        <v>36</v>
      </c>
      <c r="C6" s="189"/>
      <c r="D6" s="264"/>
      <c r="E6" s="26"/>
      <c r="F6" s="265">
        <f>+F61</f>
        <v>0</v>
      </c>
    </row>
    <row r="7" spans="1:12" x14ac:dyDescent="0.3">
      <c r="A7" s="189"/>
      <c r="B7" s="194" t="s">
        <v>102</v>
      </c>
      <c r="C7" s="189"/>
      <c r="D7" s="264"/>
      <c r="E7" s="26"/>
      <c r="F7" s="265">
        <f>SUM(F3:F6)</f>
        <v>0</v>
      </c>
    </row>
    <row r="8" spans="1:12" x14ac:dyDescent="0.3">
      <c r="A8" s="195"/>
      <c r="B8" s="196"/>
      <c r="C8" s="197"/>
      <c r="D8" s="267"/>
      <c r="E8" s="26"/>
      <c r="F8" s="266"/>
    </row>
    <row r="9" spans="1:12" ht="15.5" x14ac:dyDescent="0.3">
      <c r="A9" s="199" t="s">
        <v>19</v>
      </c>
      <c r="B9" s="200"/>
      <c r="C9" s="200"/>
      <c r="D9" s="268"/>
      <c r="E9" s="26"/>
      <c r="F9" s="266"/>
    </row>
    <row r="10" spans="1:12" ht="62.5" x14ac:dyDescent="0.3">
      <c r="A10" s="6">
        <v>2</v>
      </c>
      <c r="B10" s="1" t="s">
        <v>164</v>
      </c>
      <c r="C10" s="9" t="s">
        <v>7</v>
      </c>
      <c r="D10" s="27">
        <v>3</v>
      </c>
      <c r="E10" s="26">
        <v>0</v>
      </c>
      <c r="F10" s="266">
        <f>E10*D10</f>
        <v>0</v>
      </c>
    </row>
    <row r="11" spans="1:12" ht="75" x14ac:dyDescent="0.3">
      <c r="A11" s="6">
        <v>3</v>
      </c>
      <c r="B11" s="1" t="s">
        <v>116</v>
      </c>
      <c r="C11" s="9" t="s">
        <v>40</v>
      </c>
      <c r="D11" s="27">
        <v>9</v>
      </c>
      <c r="E11" s="26">
        <v>0</v>
      </c>
      <c r="F11" s="266">
        <f>E11*D11</f>
        <v>0</v>
      </c>
    </row>
    <row r="12" spans="1:12" ht="25" x14ac:dyDescent="0.3">
      <c r="A12" s="6">
        <v>4</v>
      </c>
      <c r="B12" s="1" t="s">
        <v>43</v>
      </c>
      <c r="C12" s="9" t="s">
        <v>2</v>
      </c>
      <c r="D12" s="27">
        <v>3</v>
      </c>
      <c r="E12" s="26">
        <v>0</v>
      </c>
      <c r="F12" s="266">
        <f>E12*D12</f>
        <v>0</v>
      </c>
    </row>
    <row r="13" spans="1:12" ht="37.5" x14ac:dyDescent="0.3">
      <c r="A13" s="6">
        <v>5</v>
      </c>
      <c r="B13" s="1" t="s">
        <v>44</v>
      </c>
      <c r="C13" s="9" t="s">
        <v>11</v>
      </c>
      <c r="D13" s="27">
        <v>25</v>
      </c>
      <c r="E13" s="26">
        <v>0</v>
      </c>
      <c r="F13" s="266">
        <f>E13*D13</f>
        <v>0</v>
      </c>
    </row>
    <row r="14" spans="1:12" ht="14.5" x14ac:dyDescent="0.35">
      <c r="A14" s="6">
        <v>6</v>
      </c>
      <c r="B14" s="1" t="s">
        <v>45</v>
      </c>
      <c r="C14" s="9">
        <v>10</v>
      </c>
      <c r="D14" s="27"/>
      <c r="E14" s="26"/>
      <c r="F14" s="266">
        <f>SUM(F10:F13)*(C14/100)</f>
        <v>0</v>
      </c>
      <c r="K14" s="202"/>
      <c r="L14" s="202"/>
    </row>
    <row r="15" spans="1:12" x14ac:dyDescent="0.3">
      <c r="A15" s="203"/>
      <c r="B15" s="204" t="s">
        <v>30</v>
      </c>
      <c r="C15" s="205"/>
      <c r="D15" s="269"/>
      <c r="E15" s="26"/>
      <c r="F15" s="269">
        <f>SUM(F10:F14)</f>
        <v>0</v>
      </c>
      <c r="K15" s="207"/>
      <c r="L15" s="208"/>
    </row>
    <row r="16" spans="1:12" s="212" customFormat="1" x14ac:dyDescent="0.3">
      <c r="A16" s="196"/>
      <c r="B16" s="209"/>
      <c r="C16" s="210"/>
      <c r="D16" s="270"/>
      <c r="E16" s="26"/>
      <c r="F16" s="266"/>
      <c r="K16" s="207"/>
      <c r="L16" s="208"/>
    </row>
    <row r="17" spans="1:12" s="216" customFormat="1" ht="15.5" x14ac:dyDescent="0.35">
      <c r="A17" s="199" t="s">
        <v>38</v>
      </c>
      <c r="B17" s="213"/>
      <c r="C17" s="214"/>
      <c r="D17" s="271"/>
      <c r="E17" s="26"/>
      <c r="F17" s="266"/>
      <c r="K17" s="207"/>
      <c r="L17" s="208"/>
    </row>
    <row r="18" spans="1:12" s="216" customFormat="1" x14ac:dyDescent="0.3">
      <c r="A18" s="2"/>
      <c r="B18" s="3" t="s">
        <v>3</v>
      </c>
      <c r="C18" s="10"/>
      <c r="D18" s="28"/>
      <c r="E18" s="26"/>
      <c r="F18" s="266"/>
    </row>
    <row r="19" spans="1:12" ht="174" customHeight="1" x14ac:dyDescent="0.3">
      <c r="A19" s="126">
        <f>IF(ISBLANK(D19),"",COUNTA($D19:D$19))</f>
        <v>1</v>
      </c>
      <c r="B19" s="1" t="s">
        <v>241</v>
      </c>
      <c r="C19" s="9" t="s">
        <v>6</v>
      </c>
      <c r="D19" s="27">
        <v>6</v>
      </c>
      <c r="E19" s="26">
        <v>0</v>
      </c>
      <c r="F19" s="266">
        <f t="shared" ref="F19:F25" si="0">E19*D19</f>
        <v>0</v>
      </c>
    </row>
    <row r="20" spans="1:12" ht="138.5" x14ac:dyDescent="0.3">
      <c r="A20" s="126">
        <f>IF(ISBLANK(D20),"",COUNTA($D$19:D20))</f>
        <v>2</v>
      </c>
      <c r="B20" s="1" t="s">
        <v>242</v>
      </c>
      <c r="C20" s="9" t="s">
        <v>6</v>
      </c>
      <c r="D20" s="27">
        <v>18</v>
      </c>
      <c r="E20" s="26">
        <v>0</v>
      </c>
      <c r="F20" s="266">
        <f t="shared" si="0"/>
        <v>0</v>
      </c>
    </row>
    <row r="21" spans="1:12" ht="57" customHeight="1" x14ac:dyDescent="0.3">
      <c r="A21" s="126">
        <f>IF(ISBLANK(D21),"",COUNTA($D$19:D21))</f>
        <v>3</v>
      </c>
      <c r="B21" s="1" t="s">
        <v>243</v>
      </c>
      <c r="C21" s="9" t="s">
        <v>11</v>
      </c>
      <c r="D21" s="20">
        <v>4</v>
      </c>
      <c r="E21" s="287">
        <v>0</v>
      </c>
      <c r="F21" s="272">
        <f t="shared" si="0"/>
        <v>0</v>
      </c>
    </row>
    <row r="22" spans="1:12" ht="25" x14ac:dyDescent="0.3">
      <c r="A22" s="126">
        <f>IF(ISBLANK(D22),"",COUNTA($D$19:D22))</f>
        <v>4</v>
      </c>
      <c r="B22" s="1" t="s">
        <v>70</v>
      </c>
      <c r="C22" s="9" t="s">
        <v>5</v>
      </c>
      <c r="D22" s="27">
        <v>29</v>
      </c>
      <c r="E22" s="26">
        <v>0</v>
      </c>
      <c r="F22" s="266">
        <f t="shared" si="0"/>
        <v>0</v>
      </c>
    </row>
    <row r="23" spans="1:12" ht="37.5" x14ac:dyDescent="0.3">
      <c r="A23" s="126">
        <f>IF(ISBLANK(D23),"",COUNTA($D$19:D23))</f>
        <v>5</v>
      </c>
      <c r="B23" s="1" t="s">
        <v>68</v>
      </c>
      <c r="C23" s="9" t="s">
        <v>17</v>
      </c>
      <c r="D23" s="27">
        <v>1</v>
      </c>
      <c r="E23" s="26">
        <v>0</v>
      </c>
      <c r="F23" s="266">
        <f t="shared" si="0"/>
        <v>0</v>
      </c>
    </row>
    <row r="24" spans="1:12" ht="25" x14ac:dyDescent="0.3">
      <c r="A24" s="126">
        <f>IF(ISBLANK(D24),"",COUNTA($D$19:D24))</f>
        <v>6</v>
      </c>
      <c r="B24" s="1" t="s">
        <v>69</v>
      </c>
      <c r="C24" s="9" t="s">
        <v>17</v>
      </c>
      <c r="D24" s="27">
        <v>1</v>
      </c>
      <c r="E24" s="26">
        <v>0</v>
      </c>
      <c r="F24" s="266">
        <f t="shared" si="0"/>
        <v>0</v>
      </c>
    </row>
    <row r="25" spans="1:12" ht="50" x14ac:dyDescent="0.3">
      <c r="A25" s="126">
        <f>IF(ISBLANK(D25),"",COUNTA($D$19:D25))</f>
        <v>7</v>
      </c>
      <c r="B25" s="1" t="s">
        <v>244</v>
      </c>
      <c r="C25" s="9" t="s">
        <v>11</v>
      </c>
      <c r="D25" s="27">
        <v>4</v>
      </c>
      <c r="E25" s="26">
        <v>0</v>
      </c>
      <c r="F25" s="266">
        <f t="shared" si="0"/>
        <v>0</v>
      </c>
    </row>
    <row r="26" spans="1:12" x14ac:dyDescent="0.3">
      <c r="A26" s="126"/>
      <c r="B26" s="1"/>
      <c r="C26" s="9"/>
      <c r="D26" s="27"/>
      <c r="E26" s="288"/>
      <c r="F26" s="266"/>
    </row>
    <row r="27" spans="1:12" x14ac:dyDescent="0.3">
      <c r="A27" s="126" t="str">
        <f>IF(ISBLANK(D27),"",COUNTA($D$19:D27))</f>
        <v/>
      </c>
      <c r="B27" s="3" t="s">
        <v>48</v>
      </c>
      <c r="C27" s="9"/>
      <c r="D27" s="27"/>
      <c r="E27" s="26"/>
      <c r="F27" s="266"/>
    </row>
    <row r="28" spans="1:12" s="218" customFormat="1" ht="14.5" x14ac:dyDescent="0.25">
      <c r="A28" s="126">
        <f>IF(ISBLANK(D28),"",COUNTA($D$19:D28))</f>
        <v>8</v>
      </c>
      <c r="B28" s="4" t="s">
        <v>49</v>
      </c>
      <c r="C28" s="9" t="s">
        <v>117</v>
      </c>
      <c r="D28" s="27">
        <v>40</v>
      </c>
      <c r="E28" s="26">
        <v>0</v>
      </c>
      <c r="F28" s="266">
        <f>E28*D28</f>
        <v>0</v>
      </c>
    </row>
    <row r="29" spans="1:12" s="218" customFormat="1" x14ac:dyDescent="0.25">
      <c r="A29" s="126">
        <f>IF(ISBLANK(D29),"",COUNTA($D$19:D29))</f>
        <v>9</v>
      </c>
      <c r="B29" s="4" t="s">
        <v>50</v>
      </c>
      <c r="C29" s="9" t="s">
        <v>7</v>
      </c>
      <c r="D29" s="27">
        <v>1</v>
      </c>
      <c r="E29" s="26">
        <v>0</v>
      </c>
      <c r="F29" s="266">
        <f>E29*D29</f>
        <v>0</v>
      </c>
    </row>
    <row r="30" spans="1:12" x14ac:dyDescent="0.3">
      <c r="A30" s="126">
        <f>IF(ISBLANK(D30),"",COUNTA($D$19:D30))</f>
        <v>10</v>
      </c>
      <c r="B30" s="1" t="s">
        <v>51</v>
      </c>
      <c r="C30" s="9">
        <v>10</v>
      </c>
      <c r="D30" s="27">
        <v>1</v>
      </c>
      <c r="E30" s="26"/>
      <c r="F30" s="266">
        <f>SUM(F19:F29)*(C30/100)</f>
        <v>0</v>
      </c>
    </row>
    <row r="31" spans="1:12" x14ac:dyDescent="0.3">
      <c r="A31" s="203"/>
      <c r="B31" s="204" t="s">
        <v>31</v>
      </c>
      <c r="C31" s="205"/>
      <c r="D31" s="269"/>
      <c r="E31" s="26"/>
      <c r="F31" s="269">
        <f>SUM(F20:F30)</f>
        <v>0</v>
      </c>
    </row>
    <row r="32" spans="1:12" x14ac:dyDescent="0.3">
      <c r="A32" s="219"/>
      <c r="B32" s="203"/>
      <c r="C32" s="205"/>
      <c r="D32" s="265"/>
      <c r="E32" s="26"/>
      <c r="F32" s="266"/>
    </row>
    <row r="33" spans="1:6" ht="15.5" x14ac:dyDescent="0.35">
      <c r="A33" s="220" t="s">
        <v>33</v>
      </c>
      <c r="B33" s="221"/>
      <c r="C33" s="214"/>
      <c r="D33" s="271"/>
      <c r="E33" s="26"/>
      <c r="F33" s="266"/>
    </row>
    <row r="34" spans="1:6" ht="50" x14ac:dyDescent="0.3">
      <c r="A34" s="6">
        <v>1</v>
      </c>
      <c r="B34" s="1" t="s">
        <v>130</v>
      </c>
      <c r="C34" s="9" t="s">
        <v>7</v>
      </c>
      <c r="D34" s="266">
        <v>1</v>
      </c>
      <c r="E34" s="26">
        <v>0</v>
      </c>
      <c r="F34" s="266">
        <f t="shared" ref="F34:F43" si="1">E34*D34</f>
        <v>0</v>
      </c>
    </row>
    <row r="35" spans="1:6" ht="37.5" x14ac:dyDescent="0.3">
      <c r="A35" s="6">
        <v>2</v>
      </c>
      <c r="B35" s="1" t="s">
        <v>119</v>
      </c>
      <c r="C35" s="9" t="s">
        <v>6</v>
      </c>
      <c r="D35" s="266">
        <v>28</v>
      </c>
      <c r="E35" s="26">
        <v>0</v>
      </c>
      <c r="F35" s="266">
        <f t="shared" si="1"/>
        <v>0</v>
      </c>
    </row>
    <row r="36" spans="1:6" ht="25" x14ac:dyDescent="0.3">
      <c r="A36" s="6">
        <v>3</v>
      </c>
      <c r="B36" s="1" t="s">
        <v>129</v>
      </c>
      <c r="C36" s="9" t="s">
        <v>6</v>
      </c>
      <c r="D36" s="266">
        <v>28</v>
      </c>
      <c r="E36" s="26">
        <v>0</v>
      </c>
      <c r="F36" s="266">
        <f t="shared" si="1"/>
        <v>0</v>
      </c>
    </row>
    <row r="37" spans="1:6" x14ac:dyDescent="0.3">
      <c r="A37" s="6">
        <v>4</v>
      </c>
      <c r="B37" s="1" t="s">
        <v>131</v>
      </c>
      <c r="C37" s="9" t="s">
        <v>7</v>
      </c>
      <c r="D37" s="266">
        <v>1</v>
      </c>
      <c r="E37" s="26">
        <v>0</v>
      </c>
      <c r="F37" s="266">
        <f t="shared" si="1"/>
        <v>0</v>
      </c>
    </row>
    <row r="38" spans="1:6" x14ac:dyDescent="0.3">
      <c r="A38" s="6">
        <v>5</v>
      </c>
      <c r="B38" s="1" t="s">
        <v>92</v>
      </c>
      <c r="C38" s="9" t="s">
        <v>7</v>
      </c>
      <c r="D38" s="266">
        <v>1</v>
      </c>
      <c r="E38" s="26">
        <v>0</v>
      </c>
      <c r="F38" s="266">
        <f t="shared" si="1"/>
        <v>0</v>
      </c>
    </row>
    <row r="39" spans="1:6" ht="37.5" x14ac:dyDescent="0.3">
      <c r="A39" s="6">
        <v>6</v>
      </c>
      <c r="B39" s="1" t="s">
        <v>128</v>
      </c>
      <c r="C39" s="9" t="s">
        <v>7</v>
      </c>
      <c r="D39" s="27">
        <v>1</v>
      </c>
      <c r="E39" s="26">
        <v>0</v>
      </c>
      <c r="F39" s="266">
        <f t="shared" si="1"/>
        <v>0</v>
      </c>
    </row>
    <row r="40" spans="1:6" ht="25" x14ac:dyDescent="0.3">
      <c r="A40" s="126">
        <f>IF(ISBLANK(D28),"",COUNTA($D$19:D28))</f>
        <v>8</v>
      </c>
      <c r="B40" s="1" t="s">
        <v>47</v>
      </c>
      <c r="C40" s="9" t="s">
        <v>7</v>
      </c>
      <c r="D40" s="27">
        <v>1</v>
      </c>
      <c r="E40" s="26">
        <v>0</v>
      </c>
      <c r="F40" s="266">
        <f t="shared" si="1"/>
        <v>0</v>
      </c>
    </row>
    <row r="41" spans="1:6" ht="37.5" x14ac:dyDescent="0.3">
      <c r="A41" s="6">
        <v>7</v>
      </c>
      <c r="B41" s="1" t="s">
        <v>52</v>
      </c>
      <c r="C41" s="9" t="s">
        <v>7</v>
      </c>
      <c r="D41" s="27">
        <v>1</v>
      </c>
      <c r="E41" s="26">
        <v>0</v>
      </c>
      <c r="F41" s="266">
        <f t="shared" si="1"/>
        <v>0</v>
      </c>
    </row>
    <row r="42" spans="1:6" ht="37.5" x14ac:dyDescent="0.3">
      <c r="A42" s="6">
        <v>8</v>
      </c>
      <c r="B42" s="1" t="s">
        <v>53</v>
      </c>
      <c r="C42" s="9" t="s">
        <v>7</v>
      </c>
      <c r="D42" s="27">
        <v>1</v>
      </c>
      <c r="E42" s="26">
        <v>0</v>
      </c>
      <c r="F42" s="266">
        <f t="shared" si="1"/>
        <v>0</v>
      </c>
    </row>
    <row r="43" spans="1:6" s="223" customFormat="1" ht="54.65" customHeight="1" x14ac:dyDescent="0.3">
      <c r="A43" s="6">
        <v>9</v>
      </c>
      <c r="B43" s="1" t="s">
        <v>124</v>
      </c>
      <c r="C43" s="11" t="s">
        <v>40</v>
      </c>
      <c r="D43" s="266">
        <v>28</v>
      </c>
      <c r="E43" s="289">
        <v>0</v>
      </c>
      <c r="F43" s="273">
        <f t="shared" si="1"/>
        <v>0</v>
      </c>
    </row>
    <row r="44" spans="1:6" x14ac:dyDescent="0.3">
      <c r="A44" s="6">
        <v>10</v>
      </c>
      <c r="B44" s="1" t="s">
        <v>63</v>
      </c>
      <c r="C44" s="9">
        <v>10</v>
      </c>
      <c r="D44" s="27">
        <v>1</v>
      </c>
      <c r="E44" s="26"/>
      <c r="F44" s="266">
        <f>SUM(F34:F43)*(C44/100)</f>
        <v>0</v>
      </c>
    </row>
    <row r="45" spans="1:6" x14ac:dyDescent="0.3">
      <c r="A45" s="224"/>
      <c r="B45" s="204" t="s">
        <v>32</v>
      </c>
      <c r="C45" s="205"/>
      <c r="D45" s="269"/>
      <c r="E45" s="26"/>
      <c r="F45" s="269">
        <f>SUM(F34:F44)</f>
        <v>0</v>
      </c>
    </row>
    <row r="46" spans="1:6" x14ac:dyDescent="0.3">
      <c r="A46" s="203"/>
      <c r="B46" s="204"/>
      <c r="C46" s="205"/>
      <c r="D46" s="269"/>
      <c r="E46" s="26"/>
      <c r="F46" s="266"/>
    </row>
    <row r="47" spans="1:6" ht="15.5" x14ac:dyDescent="0.35">
      <c r="A47" s="220" t="s">
        <v>34</v>
      </c>
      <c r="B47" s="225"/>
      <c r="C47" s="226"/>
      <c r="D47" s="274"/>
      <c r="E47" s="26"/>
      <c r="F47" s="266"/>
    </row>
    <row r="48" spans="1:6" x14ac:dyDescent="0.3">
      <c r="A48" s="5"/>
      <c r="B48" s="5" t="s">
        <v>83</v>
      </c>
      <c r="C48" s="11"/>
      <c r="D48" s="27"/>
      <c r="E48" s="26"/>
      <c r="F48" s="266"/>
    </row>
    <row r="49" spans="1:7" x14ac:dyDescent="0.3">
      <c r="A49" s="6">
        <f>IF(ISBLANK(D49),"",COUNTA($D$49:D49))</f>
        <v>1</v>
      </c>
      <c r="B49" s="5" t="s">
        <v>125</v>
      </c>
      <c r="C49" s="9" t="s">
        <v>40</v>
      </c>
      <c r="D49" s="27">
        <v>30</v>
      </c>
      <c r="E49" s="26">
        <v>0</v>
      </c>
      <c r="F49" s="266">
        <f>E49*D49</f>
        <v>0</v>
      </c>
    </row>
    <row r="50" spans="1:7" x14ac:dyDescent="0.3">
      <c r="A50" s="6">
        <f>IF(ISBLANK(D50),"",COUNTA($D$49:D50))</f>
        <v>2</v>
      </c>
      <c r="B50" s="5" t="s">
        <v>126</v>
      </c>
      <c r="C50" s="9" t="s">
        <v>40</v>
      </c>
      <c r="D50" s="27">
        <v>30</v>
      </c>
      <c r="E50" s="26">
        <v>0</v>
      </c>
      <c r="F50" s="266">
        <f>E50*D50</f>
        <v>0</v>
      </c>
    </row>
    <row r="51" spans="1:7" x14ac:dyDescent="0.3">
      <c r="A51" s="6" t="str">
        <f>IF(ISBLANK(D51),"",COUNTA($D$49:D51))</f>
        <v/>
      </c>
      <c r="B51" s="228"/>
      <c r="C51" s="229"/>
      <c r="D51" s="275"/>
      <c r="E51" s="26"/>
      <c r="F51" s="266"/>
    </row>
    <row r="52" spans="1:7" ht="50" x14ac:dyDescent="0.3">
      <c r="A52" s="6" t="str">
        <f>IF(ISBLANK(D52),"",COUNTA($D$49:D52))</f>
        <v/>
      </c>
      <c r="B52" s="1" t="s">
        <v>84</v>
      </c>
      <c r="C52" s="229"/>
      <c r="D52" s="275"/>
      <c r="E52" s="26"/>
      <c r="F52" s="266"/>
    </row>
    <row r="53" spans="1:7" x14ac:dyDescent="0.3">
      <c r="A53" s="6">
        <f>IF(ISBLANK(D53),"",COUNTA($D$49:D53))</f>
        <v>3</v>
      </c>
      <c r="B53" s="1" t="s">
        <v>127</v>
      </c>
      <c r="C53" s="9" t="s">
        <v>7</v>
      </c>
      <c r="D53" s="27">
        <v>1</v>
      </c>
      <c r="E53" s="26">
        <v>0</v>
      </c>
      <c r="F53" s="266">
        <f>E53*D53</f>
        <v>0</v>
      </c>
    </row>
    <row r="54" spans="1:7" x14ac:dyDescent="0.3">
      <c r="A54" s="6" t="str">
        <f>IF(ISBLANK(D54),"",COUNTA($D$49:D54))</f>
        <v/>
      </c>
      <c r="B54" s="1"/>
      <c r="C54" s="9"/>
      <c r="D54" s="27"/>
      <c r="E54" s="26"/>
      <c r="F54" s="266"/>
    </row>
    <row r="55" spans="1:7" x14ac:dyDescent="0.3">
      <c r="A55" s="6">
        <f>IF(ISBLANK(D55),"",COUNTA($D$49:D55))</f>
        <v>4</v>
      </c>
      <c r="B55" s="1" t="s">
        <v>93</v>
      </c>
      <c r="C55" s="9" t="s">
        <v>7</v>
      </c>
      <c r="D55" s="27">
        <v>1</v>
      </c>
      <c r="E55" s="26">
        <v>0</v>
      </c>
      <c r="F55" s="266">
        <f>E55*D55</f>
        <v>0</v>
      </c>
    </row>
    <row r="56" spans="1:7" x14ac:dyDescent="0.3">
      <c r="A56" s="6">
        <f>IF(ISBLANK(D56),"",COUNTA($D$49:D56))</f>
        <v>5</v>
      </c>
      <c r="B56" s="1" t="s">
        <v>94</v>
      </c>
      <c r="C56" s="9" t="s">
        <v>7</v>
      </c>
      <c r="D56" s="27">
        <v>1</v>
      </c>
      <c r="E56" s="26">
        <v>0</v>
      </c>
      <c r="F56" s="266">
        <f>E56*D56</f>
        <v>0</v>
      </c>
    </row>
    <row r="57" spans="1:7" x14ac:dyDescent="0.3">
      <c r="A57" s="6" t="str">
        <f>IF(ISBLANK(D57),"",COUNTA($D$49:D57))</f>
        <v/>
      </c>
      <c r="B57" s="1"/>
      <c r="C57" s="229"/>
      <c r="D57" s="276"/>
      <c r="E57" s="26"/>
      <c r="F57" s="266"/>
    </row>
    <row r="58" spans="1:7" ht="125" x14ac:dyDescent="0.3">
      <c r="A58" s="6">
        <f>IF(ISBLANK(D58),"",COUNTA($D$49:D58))</f>
        <v>6</v>
      </c>
      <c r="B58" s="1" t="s">
        <v>88</v>
      </c>
      <c r="C58" s="9" t="s">
        <v>59</v>
      </c>
      <c r="D58" s="27">
        <v>1</v>
      </c>
      <c r="E58" s="26">
        <v>0</v>
      </c>
      <c r="F58" s="266">
        <f>E58*D58</f>
        <v>0</v>
      </c>
    </row>
    <row r="59" spans="1:7" x14ac:dyDescent="0.3">
      <c r="A59" s="6" t="str">
        <f>IF(ISBLANK(D59),"",COUNTA($D$49:D59))</f>
        <v/>
      </c>
      <c r="B59" s="1"/>
      <c r="C59" s="229"/>
      <c r="D59" s="276"/>
      <c r="E59" s="26"/>
      <c r="F59" s="266"/>
    </row>
    <row r="60" spans="1:7" x14ac:dyDescent="0.3">
      <c r="A60" s="6">
        <f>IF(ISBLANK(D60),"",COUNTA($D$49:D60))</f>
        <v>7</v>
      </c>
      <c r="B60" s="1" t="s">
        <v>54</v>
      </c>
      <c r="C60" s="9">
        <v>10</v>
      </c>
      <c r="D60" s="27">
        <v>1</v>
      </c>
      <c r="E60" s="26"/>
      <c r="F60" s="266">
        <f>SUM(F49:F59)*(C60/100)</f>
        <v>0</v>
      </c>
    </row>
    <row r="61" spans="1:7" s="234" customFormat="1" x14ac:dyDescent="0.3">
      <c r="A61" s="232"/>
      <c r="B61" s="204" t="s">
        <v>35</v>
      </c>
      <c r="C61" s="233"/>
      <c r="D61" s="266"/>
      <c r="E61" s="26"/>
      <c r="F61" s="269">
        <f>SUM(F49:F60)</f>
        <v>0</v>
      </c>
      <c r="G61" s="187"/>
    </row>
    <row r="62" spans="1:7" s="234" customFormat="1" x14ac:dyDescent="0.3">
      <c r="A62" s="235"/>
      <c r="B62" s="236"/>
      <c r="C62" s="237"/>
      <c r="D62" s="277"/>
      <c r="E62" s="25"/>
      <c r="F62" s="277"/>
      <c r="G62" s="187"/>
    </row>
    <row r="63" spans="1:7" s="234" customFormat="1" x14ac:dyDescent="0.3">
      <c r="A63" s="235"/>
      <c r="B63" s="236"/>
      <c r="C63" s="237"/>
      <c r="D63" s="277"/>
      <c r="E63" s="25"/>
      <c r="F63" s="277"/>
      <c r="G63" s="187"/>
    </row>
    <row r="64" spans="1:7" s="234" customFormat="1" x14ac:dyDescent="0.3">
      <c r="A64" s="235"/>
      <c r="B64" s="236"/>
      <c r="C64" s="237"/>
      <c r="D64" s="277"/>
      <c r="E64" s="25"/>
      <c r="F64" s="277"/>
      <c r="G64" s="187"/>
    </row>
    <row r="65" spans="1:7" s="234" customFormat="1" ht="20" x14ac:dyDescent="0.4">
      <c r="A65" s="239"/>
      <c r="B65" s="240"/>
      <c r="C65" s="241"/>
      <c r="D65" s="278"/>
      <c r="E65" s="24"/>
      <c r="F65" s="278"/>
      <c r="G65" s="187"/>
    </row>
    <row r="66" spans="1:7" s="234" customFormat="1" x14ac:dyDescent="0.3">
      <c r="A66" s="243"/>
      <c r="B66" s="244"/>
      <c r="C66" s="245"/>
      <c r="D66" s="279"/>
      <c r="E66" s="23"/>
      <c r="F66" s="279"/>
      <c r="G66" s="187"/>
    </row>
    <row r="67" spans="1:7" s="234" customFormat="1" x14ac:dyDescent="0.3">
      <c r="A67" s="247"/>
      <c r="B67" s="248"/>
      <c r="C67" s="249"/>
      <c r="D67" s="280"/>
      <c r="E67" s="22"/>
      <c r="F67" s="280"/>
      <c r="G67" s="187"/>
    </row>
    <row r="68" spans="1:7" s="234" customFormat="1" x14ac:dyDescent="0.3">
      <c r="A68" s="247"/>
      <c r="B68" s="248"/>
      <c r="C68" s="249"/>
      <c r="D68" s="280"/>
      <c r="E68" s="22"/>
      <c r="F68" s="280"/>
      <c r="G68" s="187"/>
    </row>
    <row r="69" spans="1:7" s="234" customFormat="1" x14ac:dyDescent="0.3">
      <c r="A69" s="247"/>
      <c r="B69" s="248"/>
      <c r="C69" s="249"/>
      <c r="D69" s="280"/>
      <c r="E69" s="22"/>
      <c r="F69" s="280"/>
      <c r="G69" s="187"/>
    </row>
    <row r="70" spans="1:7" s="234" customFormat="1" x14ac:dyDescent="0.3">
      <c r="A70" s="247"/>
      <c r="B70" s="248"/>
      <c r="C70" s="249"/>
      <c r="D70" s="280"/>
      <c r="E70" s="22"/>
      <c r="F70" s="280"/>
      <c r="G70" s="187"/>
    </row>
    <row r="71" spans="1:7" s="234" customFormat="1" x14ac:dyDescent="0.3">
      <c r="A71" s="247"/>
      <c r="B71" s="248"/>
      <c r="C71" s="249"/>
      <c r="D71" s="280"/>
      <c r="E71" s="22"/>
      <c r="F71" s="280"/>
      <c r="G71" s="187"/>
    </row>
    <row r="72" spans="1:7" s="234" customFormat="1" x14ac:dyDescent="0.3">
      <c r="A72" s="251"/>
      <c r="B72" s="247"/>
      <c r="C72" s="252"/>
      <c r="D72" s="281"/>
      <c r="E72" s="22"/>
      <c r="F72" s="280"/>
      <c r="G72" s="187"/>
    </row>
    <row r="73" spans="1:7" s="234" customFormat="1" x14ac:dyDescent="0.3">
      <c r="A73" s="251"/>
      <c r="B73" s="247"/>
      <c r="C73" s="252"/>
      <c r="D73" s="281"/>
      <c r="E73" s="22"/>
      <c r="F73" s="280"/>
      <c r="G73" s="187"/>
    </row>
    <row r="74" spans="1:7" s="234" customFormat="1" x14ac:dyDescent="0.3">
      <c r="A74" s="251"/>
      <c r="B74" s="247"/>
      <c r="C74" s="252"/>
      <c r="D74" s="281"/>
      <c r="E74" s="22"/>
      <c r="F74" s="280"/>
      <c r="G74" s="187"/>
    </row>
    <row r="75" spans="1:7" s="234" customFormat="1" x14ac:dyDescent="0.3">
      <c r="A75" s="251"/>
      <c r="B75" s="247"/>
      <c r="C75" s="252"/>
      <c r="D75" s="281"/>
      <c r="E75" s="22"/>
      <c r="F75" s="280"/>
      <c r="G75" s="187"/>
    </row>
    <row r="76" spans="1:7" s="234" customFormat="1" x14ac:dyDescent="0.3">
      <c r="A76" s="251"/>
      <c r="B76" s="247"/>
      <c r="C76" s="252"/>
      <c r="D76" s="281"/>
      <c r="E76" s="22"/>
      <c r="F76" s="280"/>
      <c r="G76" s="187"/>
    </row>
    <row r="77" spans="1:7" s="234" customFormat="1" x14ac:dyDescent="0.3">
      <c r="A77" s="251"/>
      <c r="B77" s="247"/>
      <c r="C77" s="252"/>
      <c r="D77" s="281"/>
      <c r="E77" s="22"/>
      <c r="F77" s="280"/>
      <c r="G77" s="187"/>
    </row>
    <row r="78" spans="1:7" s="234" customFormat="1" x14ac:dyDescent="0.3">
      <c r="A78" s="251"/>
      <c r="B78" s="247"/>
      <c r="C78" s="252"/>
      <c r="D78" s="281"/>
      <c r="E78" s="22"/>
      <c r="F78" s="280"/>
      <c r="G78" s="187"/>
    </row>
  </sheetData>
  <sheetProtection algorithmName="SHA-512" hashValue="N6E88U9blXTiZD+tQFEJivCaky6dAJzoWDZLJ95ruKIyo0twEcsfZ2PxTV2xEVt0BQOIaoG8dXhM1NFOm79i6A==" saltValue="z4/KxPmEgJ7bKEIkPhaQXw==" spinCount="100000" sheet="1" objects="1" scenarios="1"/>
  <conditionalFormatting sqref="E11:E13 E49:E50 E53 E34:E39 E22:E24 E41:E43">
    <cfRule type="expression" dxfId="6" priority="7">
      <formula>E11=""</formula>
    </cfRule>
  </conditionalFormatting>
  <conditionalFormatting sqref="E28:E29 E40">
    <cfRule type="expression" dxfId="5" priority="6">
      <formula>E28=""</formula>
    </cfRule>
  </conditionalFormatting>
  <conditionalFormatting sqref="E20">
    <cfRule type="expression" dxfId="4" priority="5">
      <formula>E20=""</formula>
    </cfRule>
  </conditionalFormatting>
  <conditionalFormatting sqref="E58">
    <cfRule type="expression" dxfId="3" priority="4">
      <formula>E58=""</formula>
    </cfRule>
  </conditionalFormatting>
  <conditionalFormatting sqref="E25">
    <cfRule type="expression" dxfId="2" priority="3">
      <formula>E25=""</formula>
    </cfRule>
  </conditionalFormatting>
  <conditionalFormatting sqref="E19">
    <cfRule type="expression" dxfId="1" priority="2">
      <formula>E19=""</formula>
    </cfRule>
  </conditionalFormatting>
  <conditionalFormatting sqref="E21">
    <cfRule type="expression" dxfId="0" priority="1">
      <formula>E21=""</formula>
    </cfRule>
  </conditionalFormatting>
  <pageMargins left="0.70866141732283472" right="0.70866141732283472" top="0.74803149606299213" bottom="0.74803149606299213" header="0.31496062992125984" footer="0.31496062992125984"/>
  <pageSetup paperSize="9" scale="84" fitToHeight="0" orientation="portrait" r:id="rId1"/>
  <headerFooter>
    <oddFooter>&amp;Cvodovod-priključki&amp;R&amp;P</oddFooter>
  </headerFooter>
  <rowBreaks count="3" manualBreakCount="3">
    <brk id="15" max="16383" man="1"/>
    <brk id="31"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Skupna rekapitukacija</vt:lpstr>
      <vt:lpstr>Obrazec</vt:lpstr>
      <vt:lpstr>Splošni stroški</vt:lpstr>
      <vt:lpstr>Vodovod_V3</vt:lpstr>
      <vt:lpstr>Vodovod_V4</vt:lpstr>
      <vt:lpstr>Vodovod_V5</vt:lpstr>
      <vt:lpstr>HP_V3</vt:lpstr>
      <vt:lpstr>HP_V5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2015-05-14T10:38:37Z</dcterms:created>
  <dcterms:modified xsi:type="dcterms:W3CDTF">2021-06-22T07:58:31Z</dcterms:modified>
</cp:coreProperties>
</file>