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l-ap\Users\Jure.bencina\documents\Razpisi_2022\Videm_kanalizacija_cesta\Razpisna dokumentacija_JHL-1-22 objava 21. 1. 2022\RD JHL-1-22 objava 21. 1. 2022\Popisi del\"/>
    </mc:Choice>
  </mc:AlternateContent>
  <bookViews>
    <workbookView xWindow="-105" yWindow="-105" windowWidth="23250" windowHeight="12570" tabRatio="827" activeTab="7"/>
  </bookViews>
  <sheets>
    <sheet name="REKAPITULACIJA" sheetId="21" r:id="rId1"/>
    <sheet name="PREDDELA" sheetId="1" r:id="rId2"/>
    <sheet name="ZEMELJSKA DELA" sheetId="2" r:id="rId3"/>
    <sheet name="ZGORNJI USTROJ" sheetId="4" r:id="rId4"/>
    <sheet name="ODVODNJAVANJE" sheetId="14" r:id="rId5"/>
    <sheet name="GRADBENA IN OBRT.DELA" sheetId="20" r:id="rId6"/>
    <sheet name="OPREMA CESTE" sheetId="13" r:id="rId7"/>
    <sheet name="TUJE STORITVE" sheetId="19" r:id="rId8"/>
    <sheet name="KOLIČINE" sheetId="11" r:id="rId9"/>
  </sheets>
  <definedNames>
    <definedName name="_xlnm.Print_Area" localSheetId="8">KOLIČINE!$A$1:$N$17</definedName>
    <definedName name="_xlnm.Print_Area" localSheetId="6">'OPREMA CESTE'!$A$1:$F$55</definedName>
    <definedName name="_xlnm.Print_Area" localSheetId="1">PREDDELA!$A$1:$F$57</definedName>
    <definedName name="_xlnm.Print_Area" localSheetId="0">REKAPITULACIJA!$B$1:$H$43</definedName>
    <definedName name="_xlnm.Print_Area" localSheetId="3">'ZGORNJI USTROJ'!$A$1:$F$39</definedName>
    <definedName name="_xlnm.Print_Titles" localSheetId="5">'GRADBENA IN OBRT.DELA'!$1:$1</definedName>
    <definedName name="_xlnm.Print_Titles" localSheetId="8">KOLIČINE!$1:$1</definedName>
    <definedName name="_xlnm.Print_Titles" localSheetId="4">ODVODNJAVANJE!$1:$1</definedName>
    <definedName name="_xlnm.Print_Titles" localSheetId="6">'OPREMA CESTE'!$1:$1</definedName>
    <definedName name="_xlnm.Print_Titles" localSheetId="1">PREDDELA!$1:$1</definedName>
    <definedName name="_xlnm.Print_Titles" localSheetId="2">'ZEMELJSKA DELA'!$1:$1</definedName>
    <definedName name="_xlnm.Print_Titles" localSheetId="3">'ZGORNJI USTROJ'!$1:$1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F57" i="1"/>
  <c r="H17" i="21" s="1"/>
  <c r="F41" i="1"/>
  <c r="F28" i="2"/>
  <c r="F30" i="2"/>
  <c r="H19" i="21"/>
  <c r="F37" i="4"/>
  <c r="F39" i="4"/>
  <c r="H21" i="21"/>
  <c r="F30" i="20"/>
  <c r="F32" i="20"/>
  <c r="H25" i="21"/>
  <c r="F25" i="19"/>
  <c r="F27" i="14"/>
  <c r="F29" i="14"/>
  <c r="H23" i="21"/>
  <c r="F52" i="13"/>
  <c r="F55" i="13"/>
  <c r="H27" i="21"/>
  <c r="F8" i="1"/>
  <c r="F12" i="1"/>
  <c r="F7" i="13"/>
  <c r="F10" i="13"/>
  <c r="F11" i="13"/>
  <c r="F12" i="13"/>
  <c r="F13" i="13"/>
  <c r="F16" i="13"/>
  <c r="F19" i="13"/>
  <c r="F22" i="13"/>
  <c r="F24" i="13"/>
  <c r="F26" i="13"/>
  <c r="F28" i="13"/>
  <c r="F30" i="13"/>
  <c r="F32" i="13"/>
  <c r="F34" i="13"/>
  <c r="F36" i="13"/>
  <c r="F40" i="13"/>
  <c r="F42" i="13"/>
  <c r="F44" i="13"/>
  <c r="F48" i="13"/>
  <c r="F24" i="2"/>
  <c r="F16" i="14"/>
  <c r="F28" i="20"/>
  <c r="F26" i="20"/>
  <c r="F24" i="20"/>
  <c r="F20" i="20"/>
  <c r="F18" i="20"/>
  <c r="F16" i="20"/>
  <c r="F12" i="20"/>
  <c r="F8" i="20"/>
  <c r="F6" i="20"/>
  <c r="F53" i="1"/>
  <c r="F45" i="1"/>
  <c r="F35" i="1"/>
  <c r="F33" i="1"/>
  <c r="F23" i="19"/>
  <c r="F21" i="19"/>
  <c r="F19" i="19"/>
  <c r="F17" i="19"/>
  <c r="F13" i="19"/>
  <c r="F28" i="19" s="1"/>
  <c r="H29" i="21" s="1"/>
  <c r="F15" i="19"/>
  <c r="F35" i="4"/>
  <c r="F7" i="14"/>
  <c r="F25" i="14"/>
  <c r="F12" i="14"/>
  <c r="F23" i="4"/>
  <c r="F15" i="4"/>
  <c r="L16" i="11"/>
  <c r="L15" i="11"/>
  <c r="L14" i="11"/>
  <c r="L13" i="11"/>
  <c r="L12" i="11"/>
  <c r="L11" i="11"/>
  <c r="L10" i="11"/>
  <c r="L9" i="11"/>
  <c r="L8" i="11"/>
  <c r="L7" i="11"/>
  <c r="L6" i="11"/>
  <c r="L5" i="11"/>
  <c r="F12" i="2"/>
  <c r="F39" i="1"/>
  <c r="F27" i="1"/>
  <c r="N17" i="11"/>
  <c r="M17" i="11"/>
  <c r="K17" i="11"/>
  <c r="N16" i="11"/>
  <c r="M16" i="11"/>
  <c r="K16" i="11"/>
  <c r="I16" i="11"/>
  <c r="N15" i="11"/>
  <c r="M15" i="11"/>
  <c r="K15" i="11"/>
  <c r="I15" i="11"/>
  <c r="N14" i="11"/>
  <c r="M14" i="11"/>
  <c r="K14" i="11"/>
  <c r="I14" i="11"/>
  <c r="N13" i="11"/>
  <c r="M13" i="11"/>
  <c r="K13" i="11"/>
  <c r="I13" i="11"/>
  <c r="N12" i="11"/>
  <c r="M12" i="11"/>
  <c r="K12" i="11"/>
  <c r="I12" i="11"/>
  <c r="N11" i="11"/>
  <c r="M11" i="11"/>
  <c r="K11" i="11"/>
  <c r="I11" i="11"/>
  <c r="N10" i="11"/>
  <c r="M10" i="11"/>
  <c r="K10" i="11"/>
  <c r="I10" i="11"/>
  <c r="N9" i="11"/>
  <c r="M9" i="11"/>
  <c r="K9" i="11"/>
  <c r="I9" i="11"/>
  <c r="N8" i="11"/>
  <c r="M8" i="11"/>
  <c r="K8" i="11"/>
  <c r="I8" i="11"/>
  <c r="N7" i="11"/>
  <c r="M7" i="11"/>
  <c r="K7" i="11"/>
  <c r="I7" i="11"/>
  <c r="N6" i="11"/>
  <c r="M6" i="11"/>
  <c r="K6" i="11"/>
  <c r="I6" i="11"/>
  <c r="N5" i="11"/>
  <c r="M5" i="11"/>
  <c r="K5" i="11"/>
  <c r="I5" i="11"/>
  <c r="N4" i="11"/>
  <c r="M4" i="11"/>
  <c r="L4" i="11"/>
  <c r="K4" i="11"/>
  <c r="I4" i="11"/>
  <c r="F19" i="1"/>
  <c r="F19" i="14"/>
  <c r="F14" i="2"/>
  <c r="F21" i="4"/>
  <c r="F29" i="4"/>
  <c r="F37" i="1"/>
  <c r="F17" i="1"/>
  <c r="F13" i="4"/>
  <c r="F10" i="1"/>
  <c r="F23" i="14"/>
  <c r="F6" i="1"/>
  <c r="F23" i="1"/>
  <c r="F25" i="1"/>
  <c r="F29" i="1"/>
  <c r="F7" i="4"/>
  <c r="F9" i="4"/>
  <c r="F19" i="4"/>
  <c r="F27" i="4"/>
  <c r="F31" i="4"/>
  <c r="F6" i="2"/>
  <c r="F8" i="2"/>
  <c r="F10" i="2"/>
  <c r="F18" i="2"/>
  <c r="F22" i="2"/>
  <c r="I17" i="11"/>
  <c r="L17" i="11"/>
  <c r="H36" i="21" l="1"/>
  <c r="H34" i="21"/>
  <c r="H31" i="21"/>
  <c r="H35" i="21"/>
  <c r="H32" i="21" l="1"/>
  <c r="H38" i="21" s="1"/>
</calcChain>
</file>

<file path=xl/sharedStrings.xml><?xml version="1.0" encoding="utf-8"?>
<sst xmlns="http://schemas.openxmlformats.org/spreadsheetml/2006/main" count="399" uniqueCount="298">
  <si>
    <t>Projekt:</t>
  </si>
  <si>
    <t>Opis postavke:</t>
  </si>
  <si>
    <t>količina</t>
  </si>
  <si>
    <t>enota</t>
  </si>
  <si>
    <t>1.0 PREDDELA</t>
  </si>
  <si>
    <t>11 111</t>
  </si>
  <si>
    <t>1.1 Geodetska dela</t>
  </si>
  <si>
    <t>km</t>
  </si>
  <si>
    <t>Postavitev in zavarovanje prečnih profilov z označbo naklonov, višine planuma, tampona in utrditve.</t>
  </si>
  <si>
    <t>kos</t>
  </si>
  <si>
    <t>1.2 Čiščenje terena</t>
  </si>
  <si>
    <t>12 211</t>
  </si>
  <si>
    <t>SKUPAJ PREDDELA</t>
  </si>
  <si>
    <t>2.0 ZEMELJSKA DELA</t>
  </si>
  <si>
    <t>2.1 Izkopi</t>
  </si>
  <si>
    <t>21 111</t>
  </si>
  <si>
    <t>2.2 Planum temeljnih tal</t>
  </si>
  <si>
    <t>1.0</t>
  </si>
  <si>
    <t>PREDDELA</t>
  </si>
  <si>
    <t>2.0</t>
  </si>
  <si>
    <t>ZGORNJI USTROJ</t>
  </si>
  <si>
    <t>ZEMELJSKA DELA</t>
  </si>
  <si>
    <t>3.0</t>
  </si>
  <si>
    <t>4.0</t>
  </si>
  <si>
    <t>ODVODNJAVANJE</t>
  </si>
  <si>
    <t>6.0</t>
  </si>
  <si>
    <t>OPREMA  CESTE</t>
  </si>
  <si>
    <t>SKUPAJ:</t>
  </si>
  <si>
    <t>2.4 Nasipi in posteljice</t>
  </si>
  <si>
    <t>SKUPAJ ZEMELJSKA DELA</t>
  </si>
  <si>
    <t>3.0 ZGORNJI USTROJ</t>
  </si>
  <si>
    <t>3.1 Nosilne nevezane plasti</t>
  </si>
  <si>
    <t>31 111</t>
  </si>
  <si>
    <t>3.1.3 Vezane nosilne plasti</t>
  </si>
  <si>
    <t>3.2 Obrabne zaporne plasti</t>
  </si>
  <si>
    <t>4.0 ODVODNJAVANJE</t>
  </si>
  <si>
    <t>4.4 Vtočni in revizijski jaški</t>
  </si>
  <si>
    <t>ODVODNJAVANJE SKUPAJ:</t>
  </si>
  <si>
    <t>ZGORNJI USTROJ SKUPAJ</t>
  </si>
  <si>
    <t>6.0 OPREMA CESTE</t>
  </si>
  <si>
    <t>6.1 Pokončna oprema ceste</t>
  </si>
  <si>
    <t>premer 600 mm</t>
  </si>
  <si>
    <t>6.2 Označbe na vozišču</t>
  </si>
  <si>
    <t>62 111</t>
  </si>
  <si>
    <t xml:space="preserve">OPREMA CESTE SKUPAJ: </t>
  </si>
  <si>
    <t>Sestavil:</t>
  </si>
  <si>
    <t>m</t>
  </si>
  <si>
    <t xml:space="preserve">Št. projekta: </t>
  </si>
  <si>
    <t>Št. načrta:</t>
  </si>
  <si>
    <t>7.0</t>
  </si>
  <si>
    <t>TUJE STORITVE</t>
  </si>
  <si>
    <t>22% DDV:</t>
  </si>
  <si>
    <t>SKUPNA REKAPITULACIJA</t>
  </si>
  <si>
    <t>cena [€]</t>
  </si>
  <si>
    <t>znesek [€]</t>
  </si>
  <si>
    <t>Obnova in zavarovanje zakoličbe trase TK vodov v ravninskem terenu</t>
  </si>
  <si>
    <t>Obnova in zavarovanje zakoličbe trase elektroenergetskih vodov v ravninskem terenu</t>
  </si>
  <si>
    <t>Dobava in vgradnja granitnih kock dimenzije 10/10/10 cm kot obrobo v betonskem temelju C12/15. Stiki zaliti s cementno malto.</t>
  </si>
  <si>
    <t>Izdelava temelja iz cementnega betona C 12/15, globine 80 cm, premera 30 cm</t>
  </si>
  <si>
    <t>31 112</t>
  </si>
  <si>
    <t>Obnovitev in zavarovanje zakoličbe osi trase javne ceste v ravninskem terenu</t>
  </si>
  <si>
    <t xml:space="preserve"> </t>
  </si>
  <si>
    <t>1.2.2 Odstranitev prometne opreme in signalizacije</t>
  </si>
  <si>
    <t>11 112</t>
  </si>
  <si>
    <t>11 114</t>
  </si>
  <si>
    <t>12 111</t>
  </si>
  <si>
    <t>1.2.1 Odstranitev grmovja, dreves, vej in panjev</t>
  </si>
  <si>
    <t>Odstranitev grmovja na gosto porasli površini (nad 50 % pokritega tlorisa) - ročno</t>
  </si>
  <si>
    <t>1.2.3 Porušitev in odstranitev voziščnih konstrukcij</t>
  </si>
  <si>
    <t>12 311</t>
  </si>
  <si>
    <t>12 312</t>
  </si>
  <si>
    <t>Zarezovanje obstoječega asfaltnega vozišča, ne glede na debelino.</t>
  </si>
  <si>
    <t>Rušenje vtočnih cestnih jaškov; odvoz na deponijo in plačilo deponijske takse</t>
  </si>
  <si>
    <t>Površinski odkop plodne zemlje 1. kategorije (humus) z odrivom ob gradbišče oziroma deponiranje izven trase.</t>
  </si>
  <si>
    <t>Široki izkop zrnate kamnine – 3. kategorije – strojno z nakladanjem ter odvoz na deponijo ter plačilo deponijske takse</t>
  </si>
  <si>
    <t>43 111</t>
  </si>
  <si>
    <t>Dobava in vgradnja betonskih cestnih robnikov dimenzije 15/25 cm v betonski temelj C12/15. Stiki zaliti s cementno malto.</t>
  </si>
  <si>
    <t>35 111</t>
  </si>
  <si>
    <t>35 112</t>
  </si>
  <si>
    <t>35 113</t>
  </si>
  <si>
    <t>Dobava in vgradnja ležečih betonskih cestnih robnikov dimenzije 15/25 cm v betonski temelj C12/15. Stiki zaliti s cementno malto.</t>
  </si>
  <si>
    <t>44 111</t>
  </si>
  <si>
    <t>Dobava in pritrditev trikotnega prometnega znaka, podloga iz Al pločevine. Razred svetlobne odbojnosti površine znaka RA3.</t>
  </si>
  <si>
    <t>dolžina stranice 600 mm</t>
  </si>
  <si>
    <t>61 115</t>
  </si>
  <si>
    <t>Dobava in pritrditev okroglega prometnega znaka, podloga iz Al pločevine. Razred svetlobne odbojnosti površine znaka RA3.</t>
  </si>
  <si>
    <t>32 111</t>
  </si>
  <si>
    <t>32 112</t>
  </si>
  <si>
    <t>Porušitev in odstranitev betonskega robnika; odvoz na trajno deponijo in plačilo takse</t>
  </si>
  <si>
    <t>Porušitev in odstranitev asfaltne plasti v debelini do 10 cm (vozišče), odvoz na predelavo in plačilo takse</t>
  </si>
  <si>
    <t>24 111</t>
  </si>
  <si>
    <t>22 111</t>
  </si>
  <si>
    <t>21 112</t>
  </si>
  <si>
    <t>21 113</t>
  </si>
  <si>
    <t>62 114</t>
  </si>
  <si>
    <t>62 115</t>
  </si>
  <si>
    <t>61 111</t>
  </si>
  <si>
    <t>61 112</t>
  </si>
  <si>
    <t>61 114</t>
  </si>
  <si>
    <t>61 116</t>
  </si>
  <si>
    <t>61 117</t>
  </si>
  <si>
    <t>11 115</t>
  </si>
  <si>
    <t>12 212</t>
  </si>
  <si>
    <t>12 213</t>
  </si>
  <si>
    <t>Izdelava vezne meteorne kanalizacije iz cevi plastičnih mas PVC togosti SN8, vgrajenih na pripravljeno betonsko posteljico in polno obbetoniranih C 12/15, zasip z materialom iz izkopa</t>
  </si>
  <si>
    <t>Široki izkop vezljive zemljine – 3. kategorije – ročno; v okolici jaškov in komunalnih vodov</t>
  </si>
  <si>
    <t>31 311</t>
  </si>
  <si>
    <t>Demontaža prometnih znakov in odvoz na deponijo ter plačilo deponijske takse</t>
  </si>
  <si>
    <t>Rekonstrukcija LC Ljubljana - Brinje - Videm</t>
  </si>
  <si>
    <t>in izgradnja pločnika od objekta 19 do 54</t>
  </si>
  <si>
    <t>C-1414</t>
  </si>
  <si>
    <t>Lenka Zalokar, m.i.o.g.</t>
  </si>
  <si>
    <t>Izdelava nosilne plasti bituminiziranega drobljenca na vozišču, AC 22 base B 50/70 A4 v debelini 7 cm</t>
  </si>
  <si>
    <t>Izdelava obrabne in zaporne plasti bituminizirane zmesi na pločnikih AC 8 surf B 70/100 A5 v debelini 4 cm</t>
  </si>
  <si>
    <t>Izdelava obrabne in zaporne plasti bituminizirane zmesi na vozišču AC 11 surf B 50/70 A4 v debelini 3 cm</t>
  </si>
  <si>
    <t>3.4 Robni elementi - robniki, obrobe:</t>
  </si>
  <si>
    <t>PVC DN 200</t>
  </si>
  <si>
    <t>43 112</t>
  </si>
  <si>
    <t>Dobava in vgradnja litoželezne rešetke za vtok padavinske vode nosilnost C250</t>
  </si>
  <si>
    <t>Dobava in pritrditev kvadratnega prometnega znaka, podloga iz Al pločevine. Razred svetlobne odbojnosti površine znaka RA3.</t>
  </si>
  <si>
    <t>61 119</t>
  </si>
  <si>
    <r>
      <t>m</t>
    </r>
    <r>
      <rPr>
        <vertAlign val="superscript"/>
        <sz val="10"/>
        <rFont val="Arial CE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</si>
  <si>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</si>
  <si>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</si>
  <si>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3</t>
    </r>
  </si>
  <si>
    <r>
      <t>Priprava temeljnih tal z grobim planiranjem točnosti do 3,0 cm in komprimiranjem do Ev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=80 MPa.</t>
    </r>
  </si>
  <si>
    <r>
      <t>Izdelava kamnite posteljice GW 0/125 iz drobljenih kamnitih zrn z razprostiranjem in uvaljanjem do Ev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=80 MPa v slojih po 20 cm; pod prometnimi površinami, skupna debelina 50 cm</t>
    </r>
  </si>
  <si>
    <r>
      <t xml:space="preserve">Dobava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64 mm</t>
    </r>
  </si>
  <si>
    <t>61 120</t>
  </si>
  <si>
    <r>
      <t>Izdelava tankoslojne vzdolžne označbe na vozišču z enokomponentno belo barvo, vključno 250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posipa z drobci / kroglicami stekla, strojno, debelina plasti suhe snovi 250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m, širina črte 12 cm (vozišče)</t>
    </r>
  </si>
  <si>
    <r>
      <t>Izdelava tankoslojne prečne in ostalih označb na vozišču z enokomponentno belo barvo, vključno 250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posipa z drobci / kroglicami stekla, strojno, debelina plasti suhe snovi 250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m, širina črte 50 cm (prehod za pešce, prečne označbe)</t>
    </r>
  </si>
  <si>
    <r>
      <t>Izvedba nevezane nosilne plasti enakomerno zrnatega drobljenca iz kamnine, z razgrinjanjem in komprimiranjem do Ev</t>
    </r>
    <r>
      <rPr>
        <vertAlign val="subscript"/>
        <sz val="10"/>
        <rFont val="Arial CE"/>
        <family val="2"/>
        <charset val="238"/>
      </rPr>
      <t xml:space="preserve">2 </t>
    </r>
    <r>
      <rPr>
        <sz val="10"/>
        <rFont val="Arial CE"/>
        <family val="2"/>
        <charset val="238"/>
      </rPr>
      <t>= 100 MPa in planiranjem točnosti do + - 1 cm. TD 0/32, debelina sloja 20 cm, uporaba na pločnikih</t>
    </r>
  </si>
  <si>
    <t>Dobava in pritrditev prometnega znaka dimenzij 1300x500 mm, podloga iz Al pločevine. Razred svetlobne odbojnosti površine znaka RA3 (znak 2434)</t>
  </si>
  <si>
    <t>Dobava in pritrditev prometnega znaka dimenzij 600x200 mm, podloga iz Al pločevine. Razred svetlobne odbojnosti površine znaka RA3 (znak 3211)</t>
  </si>
  <si>
    <t>Dobava in pritrditev prometnega znaka dimenzij 300x200 mm, podloga iz Al pločevine. Razred svetlobne odbojnosti površine znaka RA3 (znak 4101)</t>
  </si>
  <si>
    <t>Izdelava ponikovalnice iz betonskega jaška DN1200, višine 3,0 m; stene jaška se naluknjajo z luknjami premera 5 cm (izkop in izvedba po detajlu)</t>
  </si>
  <si>
    <t>C-1414/11-2018-2.FAZA (P9-P22)</t>
  </si>
  <si>
    <t>Porušitev in odstranitev ograje:betonski stebri in temelji, lesena polnila</t>
  </si>
  <si>
    <r>
      <rPr>
        <sz val="10"/>
        <rFont val="Arial CE"/>
        <family val="2"/>
      </rPr>
      <t>m</t>
    </r>
    <r>
      <rPr>
        <vertAlign val="superscript"/>
        <sz val="10"/>
        <rFont val="Arial CE"/>
      </rPr>
      <t>2</t>
    </r>
  </si>
  <si>
    <t>PLOSKEV</t>
  </si>
  <si>
    <t>RAZDALJE</t>
  </si>
  <si>
    <t>IZKOP SKUPAJ</t>
  </si>
  <si>
    <t>NASIP SKUPAJ</t>
  </si>
  <si>
    <t>P</t>
  </si>
  <si>
    <t>MED</t>
  </si>
  <si>
    <t>izkop(m2)</t>
  </si>
  <si>
    <t>tampon(m2)</t>
  </si>
  <si>
    <t>posteljica(m2)</t>
  </si>
  <si>
    <t>nasip(m2)</t>
  </si>
  <si>
    <t>Hb(m2)</t>
  </si>
  <si>
    <t>PROFILI</t>
  </si>
  <si>
    <t>izkop (m3)</t>
  </si>
  <si>
    <t>tampon(m3)</t>
  </si>
  <si>
    <t>posteljica(m3)</t>
  </si>
  <si>
    <t>nasip(m3)</t>
  </si>
  <si>
    <t>Hb( m3)</t>
  </si>
  <si>
    <t>Demontaža zaščitne ograje, visoke do 1m</t>
  </si>
  <si>
    <t>Dvig pokrovov obstoječih jaškov na novo koto asfalta</t>
  </si>
  <si>
    <t>Izkop vezljive zemljine/zrnate kamnine – 3. kategorije za temelje, kanalske rove, prepuste, jaške in drenaže, širine do 1,0 m in globine do 1,0 m – strojno, planiranje dna ročno</t>
  </si>
  <si>
    <t>Izkopi za temelje, kanalske rove, prepuste, jaške in drenaže širine dna do 1,0 m in globine do 2,0 m v zrnati zemljini - 3. kategorije - strojno z odvozom na deponijo</t>
  </si>
  <si>
    <t>21 115</t>
  </si>
  <si>
    <r>
      <t>Izvedba nevezane nosilne plasti enakomerno zrnatega drobljenca iz kamnine, z razgrinjanjem in komprimiranjem do Ev</t>
    </r>
    <r>
      <rPr>
        <vertAlign val="subscript"/>
        <sz val="10"/>
        <rFont val="Arial CE"/>
        <family val="2"/>
        <charset val="238"/>
      </rPr>
      <t xml:space="preserve">2 </t>
    </r>
    <r>
      <rPr>
        <sz val="10"/>
        <rFont val="Arial CE"/>
        <family val="2"/>
        <charset val="238"/>
      </rPr>
      <t>= 120 MPa in planiranjem točnosti do + - 1 cm. TD 0/32, debelina sloja 20 cm, uporaba na vozišču in priključkih</t>
    </r>
  </si>
  <si>
    <t xml:space="preserve">Izdelava nosilne plasti bituminiziranega drobljenca na vozišču, AC 22 base B 50/70 A4 v debelini 6cm-priključki,uvozi </t>
  </si>
  <si>
    <t>Polaganje obrabne plasti iz malih tlakovcev iz karbonatne kamnine velikosti 9 cm/9 cm /9 cm, stiki zaliti s cementno malto-prevoz na 20km</t>
  </si>
  <si>
    <t>4.2</t>
  </si>
  <si>
    <t>Globinsko odvodnjavanje - drenaže</t>
  </si>
  <si>
    <r>
      <t>m</t>
    </r>
    <r>
      <rPr>
        <vertAlign val="superscript"/>
        <sz val="10"/>
        <rFont val="Arial"/>
        <family val="2"/>
        <charset val="238"/>
      </rPr>
      <t>1</t>
    </r>
  </si>
  <si>
    <t>4.3</t>
  </si>
  <si>
    <t>Globinsko odvodnjavanje - kanalizacija</t>
  </si>
  <si>
    <t>Izdelava vzdolžne in prečne drenaže, globoke do 1,0 m, na podložni plasti iz cementnega betona, debeline 10 cm, z gibljivimi plastičnimi cevmi premera 15 cm-      ( DK cev)</t>
  </si>
  <si>
    <t>Izdelava vtočnega jaška iz cementnega betona z neprepustnim dnom, krožnega prereza s premerom 50 cm, z vtokom pod robnik, globokega do 2,0 m</t>
  </si>
  <si>
    <t>44 114</t>
  </si>
  <si>
    <t>Dobava in vgraditev pokrova iz duktilne litine z nosilnostjo 400 kN, krožnega prereza s premerom 500 mm</t>
  </si>
  <si>
    <t>dolžina cevi 2900 mm</t>
  </si>
  <si>
    <t>dolžina cevi 3500 mm</t>
  </si>
  <si>
    <t>dolžina cevi 3900 mm</t>
  </si>
  <si>
    <t>dolžina cevi 3650 mm</t>
  </si>
  <si>
    <t>6.3</t>
  </si>
  <si>
    <t xml:space="preserve">Oprema za vodenje prometa    </t>
  </si>
  <si>
    <t>Dobava in vgraditev protirosnih ogledal  dim. 60x80cm</t>
  </si>
  <si>
    <t>63 111</t>
  </si>
  <si>
    <t>6.4</t>
  </si>
  <si>
    <t>Oprema za zavarovanje prometa</t>
  </si>
  <si>
    <t>64 343</t>
  </si>
  <si>
    <t>Dobava in vgraditev ograje za pešce, kovinski nosilci, kovinska polnila, temelji, sidra za vgraditev, višine 120cm</t>
  </si>
  <si>
    <r>
      <t>m</t>
    </r>
    <r>
      <rPr>
        <vertAlign val="superscript"/>
        <sz val="10"/>
        <rFont val="Arial"/>
        <family val="2"/>
      </rPr>
      <t>1</t>
    </r>
  </si>
  <si>
    <t>4.1</t>
  </si>
  <si>
    <t>Površinsko odvodnjavanje</t>
  </si>
  <si>
    <t>Zavarovanje dna kadunjastega jarka s plastjo bitumenskega betona, debeline 4cm, širine 50cm</t>
  </si>
  <si>
    <t>4.3 Globinsko odvodnjavanje</t>
  </si>
  <si>
    <t>42 111</t>
  </si>
  <si>
    <t>41 111</t>
  </si>
  <si>
    <t>Doplačilo za izdelavo prekinjenih vzdolžnih označb na vozišču, širina črte 12 cm</t>
  </si>
  <si>
    <t>5.0</t>
  </si>
  <si>
    <t>GRADBENA IN OBRTNIŠKA DELA</t>
  </si>
  <si>
    <t>5.1</t>
  </si>
  <si>
    <t>Tesarska dela</t>
  </si>
  <si>
    <t>51 111</t>
  </si>
  <si>
    <t>5.2</t>
  </si>
  <si>
    <t>Dela z jeklom za ojačitev</t>
  </si>
  <si>
    <t>kg</t>
  </si>
  <si>
    <t>5.3</t>
  </si>
  <si>
    <t>Dela s cementnim betonom</t>
  </si>
  <si>
    <t>53 132</t>
  </si>
  <si>
    <t>53 133</t>
  </si>
  <si>
    <t>5.9/2</t>
  </si>
  <si>
    <t xml:space="preserve"> Hidroizolacije</t>
  </si>
  <si>
    <t>Izdelava hidroizolacije zasutih cementnobetonskih površin z brizganjem s polimeri modificiranega bitumna-ocena</t>
  </si>
  <si>
    <t>Zatesnitev dilatacijske rege s polnilom za stike (penasto gumo)-ocena</t>
  </si>
  <si>
    <t>Zatesnitev dilatacijske rege s trajno elastično zmesjo za stike-ocena</t>
  </si>
  <si>
    <t>gradbena in obrtniška dela skupaj :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</si>
  <si>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</si>
  <si>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</si>
  <si>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</rPr>
      <t>2</t>
    </r>
  </si>
  <si>
    <t>51 112</t>
  </si>
  <si>
    <t>52 211</t>
  </si>
  <si>
    <t>53 311</t>
  </si>
  <si>
    <t>59 111</t>
  </si>
  <si>
    <t>59 112</t>
  </si>
  <si>
    <t>59 113</t>
  </si>
  <si>
    <t>59 114</t>
  </si>
  <si>
    <t>3.6</t>
  </si>
  <si>
    <t>Bankine</t>
  </si>
  <si>
    <t>Izdelava bankine iz gramoza ali naravno zdrobljenega kamnitega materiala, široke do 0,50 m</t>
  </si>
  <si>
    <t>36 111</t>
  </si>
  <si>
    <t>Izdelava bankine iz gramoza ali naravno zdrobljenega kamnitega materiala, široke nad 0,76 m do 1,00 m</t>
  </si>
  <si>
    <t>36 112</t>
  </si>
  <si>
    <t>7.0 TUJE STORITVE</t>
  </si>
  <si>
    <t>7.9 PRESKUSI, NADZOR IN TEHNIČNA DOKUMENTACIJA</t>
  </si>
  <si>
    <t>79 111</t>
  </si>
  <si>
    <t>Izdelava elaborata ureditve prometa v času gradnje</t>
  </si>
  <si>
    <t>79 112</t>
  </si>
  <si>
    <t>Postavitev začasne prometne signalizacije v času gradnje</t>
  </si>
  <si>
    <t>dni</t>
  </si>
  <si>
    <t>79 113</t>
  </si>
  <si>
    <t>Projektantski nadzor</t>
  </si>
  <si>
    <t>ur</t>
  </si>
  <si>
    <t>79 114</t>
  </si>
  <si>
    <t>Izdelava projekta izvedenih del (PID), skupaj z geodetskim posnetkom, priprava podatkov za komunalno infrastrukturo za vnos v katastre GJI.</t>
  </si>
  <si>
    <t>79 117</t>
  </si>
  <si>
    <t>Izdelava varnostnega načrta</t>
  </si>
  <si>
    <t xml:space="preserve">kos </t>
  </si>
  <si>
    <t>79 118</t>
  </si>
  <si>
    <t>Nadzor varnostnega inženirja</t>
  </si>
  <si>
    <t>ure</t>
  </si>
  <si>
    <t>Geomehanski nadzor</t>
  </si>
  <si>
    <t>TUJE STORITVE SKUPAJ:</t>
  </si>
  <si>
    <t>12 361</t>
  </si>
  <si>
    <t>Rezkanje (in odvoz) asfaltne zmesi na klančini v debelini 0 do 4 cm</t>
  </si>
  <si>
    <t>12 341</t>
  </si>
  <si>
    <t>Porušitev in odstranitev tlakovanega vozišča iz kock s stranico do 8 cm</t>
  </si>
  <si>
    <t>1.3</t>
  </si>
  <si>
    <t>Ostala preddela</t>
  </si>
  <si>
    <t>Ureditev pokrovov obstoječih jaškov na novo koto asfalta</t>
  </si>
  <si>
    <t>1.3.1</t>
  </si>
  <si>
    <t>Omejitve prometa</t>
  </si>
  <si>
    <t>13 111</t>
  </si>
  <si>
    <t>1.3.2</t>
  </si>
  <si>
    <t>Začasni objekti</t>
  </si>
  <si>
    <t>Organizacija gradbišča – postavitev začasnih objektov</t>
  </si>
  <si>
    <t>Organizacija gradbišča – odstranitev začasnih objektov</t>
  </si>
  <si>
    <t>13 211</t>
  </si>
  <si>
    <t>13 212</t>
  </si>
  <si>
    <t>79 116</t>
  </si>
  <si>
    <t>Izdelava dvostranskega vezanega opaža za raven temelj-ocena</t>
  </si>
  <si>
    <t>Izdelava dvostranskega vezanega opaža za raven zid, visok do 2 m-ocena</t>
  </si>
  <si>
    <t>Dobava in postavitev rebrastih žic iz visokovrednega naravno trdega jekla B 500 S s premerom do 12 mm, za enostavno ojačitev-ocena</t>
  </si>
  <si>
    <r>
      <t>Dobava in vgraditev cementnega betona C8/10 v prerez do 0,15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-m</t>
    </r>
    <r>
      <rPr>
        <vertAlign val="superscript"/>
        <sz val="10"/>
        <rFont val="Arial"/>
        <family val="2"/>
        <charset val="238"/>
      </rPr>
      <t xml:space="preserve">1  </t>
    </r>
    <r>
      <rPr>
        <sz val="10"/>
        <rFont val="Arial"/>
        <family val="2"/>
        <charset val="238"/>
      </rPr>
      <t xml:space="preserve"> ocena</t>
    </r>
  </si>
  <si>
    <r>
      <t>Dobava in vgraditev cementnega betona C25/30, razred izpostavljenosti XC2, PV-II v prerez 0,16 do 0,30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-m</t>
    </r>
    <r>
      <rPr>
        <vertAlign val="superscript"/>
        <sz val="10"/>
        <rFont val="Arial"/>
        <family val="2"/>
      </rPr>
      <t xml:space="preserve">1  </t>
    </r>
    <r>
      <rPr>
        <sz val="10"/>
        <rFont val="Arial"/>
        <family val="2"/>
        <charset val="238"/>
      </rPr>
      <t>-ocena</t>
    </r>
  </si>
  <si>
    <r>
      <t>Dobava in vgraditev cementnega betona C25/30 v prerez 0,31 do 0,50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-m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-ocena</t>
    </r>
  </si>
  <si>
    <t>Izdelava hidroizolacije na stiku med terenom in kamnito zložbo s čepasto polimerno folijo-ocena</t>
  </si>
  <si>
    <t>7.2 Elektroenergetski vodi</t>
  </si>
  <si>
    <t>7.3 Telekomunikacijske naprave</t>
  </si>
  <si>
    <t>72 111</t>
  </si>
  <si>
    <t>73 111</t>
  </si>
  <si>
    <t>2.5 Brežine in zelenice</t>
  </si>
  <si>
    <t>25 111</t>
  </si>
  <si>
    <t>Zasaditev raznih drevesnih in grmovnih vrst visokoh od 40cm do 80cm</t>
  </si>
  <si>
    <r>
      <t>m</t>
    </r>
    <r>
      <rPr>
        <vertAlign val="superscript"/>
        <sz val="10"/>
        <rFont val="Arial CE"/>
        <family val="2"/>
        <charset val="238"/>
      </rPr>
      <t>1</t>
    </r>
  </si>
  <si>
    <t>24 112</t>
  </si>
  <si>
    <t>Dobava in vgradnja kamnitega materiala 0-4mm in izdelava posteljice in obsipa cevi z razprostiranjem in uvaljanjem do Ev2=80 MPa; pod pločnikom, skupna debelina posteljice in obsipa cca 30 cm</t>
  </si>
  <si>
    <t>61 121</t>
  </si>
  <si>
    <t>Dobava in vertikalna vgradnja betonske cevi fi 40 cm na podložni beton, kot temelj za drogove, z uvlekom konca valjanca in cevi za pokablitev. Temelj mora biti zgoraj cca 5-10cm pod terenom, cev je dolžine 1 m/temelj.</t>
  </si>
  <si>
    <t>61 122</t>
  </si>
  <si>
    <t>Dobava in polaganje PVC rebraste cevi - fi 110</t>
  </si>
  <si>
    <t>m1</t>
  </si>
  <si>
    <t>61 123</t>
  </si>
  <si>
    <t>Dobava in polaganje ozemljitev z valjancem FeZn 25x4 mm</t>
  </si>
  <si>
    <t>61 124</t>
  </si>
  <si>
    <t>Dobava in polaganje opozorilnega traku</t>
  </si>
  <si>
    <t>Ljubljana, december 2021</t>
  </si>
  <si>
    <t>Delež Občina Dol:</t>
  </si>
  <si>
    <t>Delež JP VOKA SNAGA:</t>
  </si>
  <si>
    <t>Delež JP Energetika:</t>
  </si>
  <si>
    <t>SKUPAJ z DDV:</t>
  </si>
  <si>
    <t>Zavarovanje gradbišča v času gradnje s polovično zaporo prometa in usmerjanjem s semaforji (ocena) - ODSTRANJENO</t>
  </si>
  <si>
    <t>Prestavitev elektroenergetskih vodov /ocena - ODSTRANJENO</t>
  </si>
  <si>
    <t>Prestavitev TK vodov / ocena - ODSTRANJENO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</si>
</sst>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00"/>
    <numFmt numFmtId="167" formatCode="0.0"/>
    <numFmt numFmtId="168" formatCode="#,##0.00\ &quot;€&quot;"/>
  </numFmts>
  <fonts count="3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6"/>
      <color indexed="8"/>
      <name val="Arial Black"/>
      <family val="2"/>
    </font>
    <font>
      <sz val="10"/>
      <color indexed="8"/>
      <name val="Arial Black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 CE"/>
      <family val="2"/>
    </font>
    <font>
      <vertAlign val="superscript"/>
      <sz val="10"/>
      <name val="Arial CE"/>
    </font>
    <font>
      <b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 CE"/>
    </font>
    <font>
      <sz val="11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 CE"/>
    </font>
    <font>
      <sz val="10"/>
      <color theme="3"/>
      <name val="Arial CE"/>
      <family val="2"/>
      <charset val="238"/>
    </font>
    <font>
      <sz val="10"/>
      <color theme="3" tint="0.39997558519241921"/>
      <name val="Arial CE"/>
      <charset val="238"/>
    </font>
    <font>
      <b/>
      <sz val="10"/>
      <color theme="3" tint="0.3999755851924192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55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5" fillId="0" borderId="2" xfId="0" applyFont="1" applyBorder="1" applyAlignment="1">
      <alignment vertical="justify"/>
    </xf>
    <xf numFmtId="0" fontId="3" fillId="0" borderId="3" xfId="0" applyFont="1" applyBorder="1"/>
    <xf numFmtId="0" fontId="0" fillId="0" borderId="0" xfId="0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0" fontId="11" fillId="0" borderId="0" xfId="0" applyFont="1" applyBorder="1" applyAlignment="1">
      <alignment wrapText="1"/>
    </xf>
    <xf numFmtId="0" fontId="4" fillId="0" borderId="0" xfId="0" applyFont="1" applyBorder="1"/>
    <xf numFmtId="49" fontId="5" fillId="0" borderId="0" xfId="0" applyNumberFormat="1" applyFont="1" applyFill="1" applyBorder="1" applyAlignment="1">
      <alignment vertical="justify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vertical="justify"/>
    </xf>
    <xf numFmtId="0" fontId="36" fillId="0" borderId="0" xfId="0" applyFont="1" applyBorder="1" applyAlignment="1">
      <alignment vertical="justify"/>
    </xf>
    <xf numFmtId="0" fontId="36" fillId="0" borderId="0" xfId="0" applyFont="1" applyFill="1" applyBorder="1" applyAlignment="1">
      <alignment vertical="justify"/>
    </xf>
    <xf numFmtId="0" fontId="36" fillId="0" borderId="0" xfId="0" applyFont="1"/>
    <xf numFmtId="0" fontId="11" fillId="0" borderId="2" xfId="0" applyFont="1" applyBorder="1" applyAlignment="1">
      <alignment wrapText="1"/>
    </xf>
    <xf numFmtId="49" fontId="5" fillId="0" borderId="2" xfId="0" applyNumberFormat="1" applyFont="1" applyFill="1" applyBorder="1" applyAlignment="1">
      <alignment vertical="justify"/>
    </xf>
    <xf numFmtId="0" fontId="0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justify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21" fillId="3" borderId="9" xfId="0" applyFont="1" applyFill="1" applyBorder="1" applyAlignment="1">
      <alignment horizontal="center"/>
    </xf>
    <xf numFmtId="0" fontId="37" fillId="3" borderId="9" xfId="0" applyFont="1" applyFill="1" applyBorder="1"/>
    <xf numFmtId="0" fontId="21" fillId="3" borderId="7" xfId="0" applyFont="1" applyFill="1" applyBorder="1" applyAlignment="1">
      <alignment horizontal="center"/>
    </xf>
    <xf numFmtId="0" fontId="21" fillId="3" borderId="9" xfId="0" applyFont="1" applyFill="1" applyBorder="1" applyAlignment="1">
      <alignment horizontal="left"/>
    </xf>
    <xf numFmtId="0" fontId="0" fillId="3" borderId="10" xfId="0" applyFill="1" applyBorder="1"/>
    <xf numFmtId="0" fontId="21" fillId="3" borderId="11" xfId="0" applyFont="1" applyFill="1" applyBorder="1" applyAlignment="1">
      <alignment horizontal="center"/>
    </xf>
    <xf numFmtId="0" fontId="21" fillId="3" borderId="12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0" fillId="3" borderId="0" xfId="0" applyFill="1"/>
    <xf numFmtId="0" fontId="38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1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justify" vertical="top" wrapText="1"/>
    </xf>
    <xf numFmtId="0" fontId="5" fillId="0" borderId="19" xfId="0" applyFont="1" applyBorder="1" applyAlignment="1">
      <alignment vertical="justify"/>
    </xf>
    <xf numFmtId="0" fontId="5" fillId="0" borderId="20" xfId="0" applyFont="1" applyBorder="1" applyAlignment="1">
      <alignment vertical="justify"/>
    </xf>
    <xf numFmtId="0" fontId="21" fillId="0" borderId="1" xfId="0" applyFont="1" applyBorder="1"/>
    <xf numFmtId="0" fontId="21" fillId="0" borderId="0" xfId="0" applyFont="1" applyBorder="1"/>
    <xf numFmtId="0" fontId="23" fillId="0" borderId="0" xfId="0" applyFont="1" applyAlignment="1">
      <alignment horizontal="left" wrapText="1"/>
    </xf>
    <xf numFmtId="0" fontId="21" fillId="0" borderId="3" xfId="0" applyFont="1" applyBorder="1"/>
    <xf numFmtId="49" fontId="23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49" fontId="23" fillId="0" borderId="2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2" fontId="11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1" fillId="0" borderId="3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0" borderId="19" xfId="0" applyFont="1" applyFill="1" applyBorder="1" applyAlignment="1">
      <alignment vertical="justify"/>
    </xf>
    <xf numFmtId="0" fontId="5" fillId="0" borderId="20" xfId="0" applyFont="1" applyFill="1" applyBorder="1" applyAlignment="1">
      <alignment vertical="justify"/>
    </xf>
    <xf numFmtId="49" fontId="24" fillId="0" borderId="2" xfId="0" applyNumberFormat="1" applyFont="1" applyBorder="1" applyAlignment="1">
      <alignment horizontal="left" vertical="top" wrapText="1"/>
    </xf>
    <xf numFmtId="49" fontId="24" fillId="0" borderId="2" xfId="0" applyNumberFormat="1" applyFont="1" applyBorder="1" applyAlignment="1">
      <alignment horizontal="center" wrapText="1"/>
    </xf>
    <xf numFmtId="4" fontId="24" fillId="0" borderId="2" xfId="0" applyNumberFormat="1" applyFont="1" applyBorder="1" applyAlignment="1">
      <alignment horizontal="center"/>
    </xf>
    <xf numFmtId="4" fontId="25" fillId="0" borderId="2" xfId="0" applyNumberFormat="1" applyFont="1" applyBorder="1" applyAlignment="1">
      <alignment horizontal="center"/>
    </xf>
    <xf numFmtId="0" fontId="23" fillId="0" borderId="1" xfId="0" applyFont="1" applyBorder="1"/>
    <xf numFmtId="49" fontId="23" fillId="0" borderId="1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49" fontId="11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0" fontId="24" fillId="0" borderId="0" xfId="0" applyFont="1" applyAlignment="1">
      <alignment wrapText="1"/>
    </xf>
    <xf numFmtId="0" fontId="28" fillId="0" borderId="0" xfId="0" applyFont="1"/>
    <xf numFmtId="49" fontId="24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23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 wrapText="1"/>
    </xf>
    <xf numFmtId="4" fontId="29" fillId="0" borderId="3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4" fontId="23" fillId="0" borderId="3" xfId="0" applyNumberFormat="1" applyFont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/>
    </xf>
    <xf numFmtId="0" fontId="28" fillId="0" borderId="1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23" fillId="0" borderId="21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49" fontId="27" fillId="0" borderId="2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wrapText="1"/>
    </xf>
    <xf numFmtId="0" fontId="2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36" fillId="0" borderId="0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" fontId="5" fillId="0" borderId="19" xfId="1" applyNumberFormat="1" applyFont="1" applyFill="1" applyBorder="1" applyAlignment="1">
      <alignment horizontal="center" vertical="center"/>
    </xf>
    <xf numFmtId="4" fontId="5" fillId="0" borderId="20" xfId="1" applyNumberFormat="1" applyFont="1" applyFill="1" applyBorder="1" applyAlignment="1">
      <alignment horizontal="center" vertical="center"/>
    </xf>
    <xf numFmtId="4" fontId="36" fillId="0" borderId="0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" fontId="5" fillId="0" borderId="19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/>
    </xf>
    <xf numFmtId="0" fontId="32" fillId="0" borderId="28" xfId="0" applyFont="1" applyBorder="1"/>
    <xf numFmtId="0" fontId="32" fillId="0" borderId="29" xfId="0" applyFont="1" applyBorder="1" applyAlignment="1">
      <alignment horizontal="right"/>
    </xf>
    <xf numFmtId="0" fontId="32" fillId="0" borderId="29" xfId="0" applyFont="1" applyBorder="1"/>
    <xf numFmtId="4" fontId="32" fillId="0" borderId="30" xfId="0" applyNumberFormat="1" applyFont="1" applyBorder="1"/>
    <xf numFmtId="0" fontId="32" fillId="0" borderId="0" xfId="0" applyFont="1"/>
    <xf numFmtId="0" fontId="32" fillId="0" borderId="0" xfId="0" applyFont="1" applyAlignment="1">
      <alignment horizontal="right"/>
    </xf>
    <xf numFmtId="4" fontId="32" fillId="0" borderId="0" xfId="0" applyNumberFormat="1" applyFont="1" applyAlignment="1">
      <alignment horizontal="right"/>
    </xf>
    <xf numFmtId="0" fontId="0" fillId="0" borderId="31" xfId="0" applyBorder="1" applyAlignment="1">
      <alignment horizontal="center"/>
    </xf>
    <xf numFmtId="1" fontId="0" fillId="0" borderId="0" xfId="0" applyNumberFormat="1"/>
    <xf numFmtId="4" fontId="0" fillId="0" borderId="0" xfId="1" applyNumberFormat="1" applyFont="1" applyFill="1" applyBorder="1" applyAlignment="1" applyProtection="1"/>
    <xf numFmtId="0" fontId="0" fillId="0" borderId="32" xfId="0" applyBorder="1"/>
    <xf numFmtId="0" fontId="31" fillId="0" borderId="33" xfId="0" applyFont="1" applyBorder="1"/>
    <xf numFmtId="4" fontId="31" fillId="0" borderId="34" xfId="0" applyNumberFormat="1" applyFont="1" applyBorder="1"/>
    <xf numFmtId="0" fontId="21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49" fontId="21" fillId="0" borderId="1" xfId="0" applyNumberFormat="1" applyFont="1" applyFill="1" applyBorder="1" applyAlignment="1"/>
    <xf numFmtId="49" fontId="21" fillId="0" borderId="0" xfId="0" applyNumberFormat="1" applyFont="1" applyFill="1" applyBorder="1" applyAlignment="1"/>
    <xf numFmtId="49" fontId="21" fillId="0" borderId="3" xfId="0" applyNumberFormat="1" applyFont="1" applyFill="1" applyBorder="1" applyAlignment="1"/>
    <xf numFmtId="49" fontId="0" fillId="0" borderId="0" xfId="0" applyNumberFormat="1" applyFont="1" applyFill="1" applyAlignment="1"/>
    <xf numFmtId="0" fontId="22" fillId="0" borderId="0" xfId="0" applyFont="1"/>
    <xf numFmtId="0" fontId="35" fillId="0" borderId="29" xfId="0" applyFont="1" applyBorder="1"/>
    <xf numFmtId="0" fontId="35" fillId="0" borderId="0" xfId="0" applyFont="1"/>
    <xf numFmtId="0" fontId="22" fillId="0" borderId="31" xfId="0" applyFont="1" applyBorder="1" applyAlignment="1">
      <alignment wrapText="1"/>
    </xf>
    <xf numFmtId="0" fontId="22" fillId="0" borderId="0" xfId="0" applyFont="1" applyAlignment="1">
      <alignment wrapText="1"/>
    </xf>
    <xf numFmtId="0" fontId="35" fillId="0" borderId="33" xfId="0" applyFont="1" applyBorder="1"/>
    <xf numFmtId="0" fontId="0" fillId="0" borderId="31" xfId="0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4" fontId="0" fillId="0" borderId="31" xfId="1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horizontal="center" vertical="center"/>
    </xf>
    <xf numFmtId="4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" fontId="0" fillId="0" borderId="2" xfId="1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31" xfId="0" applyFont="1" applyBorder="1" applyAlignment="1">
      <alignment vertical="center" wrapText="1"/>
    </xf>
    <xf numFmtId="0" fontId="32" fillId="0" borderId="0" xfId="0" applyFont="1" applyBorder="1"/>
    <xf numFmtId="0" fontId="35" fillId="0" borderId="0" xfId="0" applyFont="1" applyBorder="1"/>
    <xf numFmtId="0" fontId="32" fillId="0" borderId="0" xfId="0" applyFont="1" applyBorder="1" applyAlignment="1">
      <alignment horizontal="right"/>
    </xf>
    <xf numFmtId="4" fontId="32" fillId="0" borderId="0" xfId="0" applyNumberFormat="1" applyFont="1" applyBorder="1"/>
    <xf numFmtId="0" fontId="22" fillId="0" borderId="0" xfId="0" applyFont="1" applyBorder="1" applyAlignment="1">
      <alignment vertical="center" wrapText="1"/>
    </xf>
    <xf numFmtId="4" fontId="5" fillId="0" borderId="4" xfId="1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/>
    </xf>
    <xf numFmtId="1" fontId="5" fillId="0" borderId="20" xfId="0" applyNumberFormat="1" applyFont="1" applyBorder="1" applyAlignment="1">
      <alignment horizontal="center" vertical="center"/>
    </xf>
    <xf numFmtId="1" fontId="36" fillId="0" borderId="0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49" fontId="21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21" fillId="2" borderId="2" xfId="0" applyFont="1" applyFill="1" applyBorder="1"/>
    <xf numFmtId="0" fontId="21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3" fillId="2" borderId="2" xfId="0" applyFont="1" applyFill="1" applyBorder="1"/>
    <xf numFmtId="4" fontId="5" fillId="0" borderId="19" xfId="1" applyNumberFormat="1" applyFont="1" applyBorder="1" applyAlignment="1">
      <alignment horizontal="center" vertical="center"/>
    </xf>
    <xf numFmtId="4" fontId="5" fillId="0" borderId="20" xfId="1" applyNumberFormat="1" applyFont="1" applyBorder="1" applyAlignment="1">
      <alignment horizontal="center" vertical="center"/>
    </xf>
    <xf numFmtId="4" fontId="36" fillId="0" borderId="0" xfId="1" applyNumberFormat="1" applyFont="1" applyBorder="1" applyAlignment="1">
      <alignment horizontal="center" vertical="center"/>
    </xf>
    <xf numFmtId="0" fontId="0" fillId="0" borderId="31" xfId="0" applyBorder="1"/>
    <xf numFmtId="0" fontId="35" fillId="5" borderId="31" xfId="0" applyFont="1" applyFill="1" applyBorder="1"/>
    <xf numFmtId="0" fontId="31" fillId="5" borderId="31" xfId="0" applyFont="1" applyFill="1" applyBorder="1" applyAlignment="1">
      <alignment horizontal="center"/>
    </xf>
    <xf numFmtId="11" fontId="0" fillId="0" borderId="2" xfId="0" applyNumberFormat="1" applyBorder="1" applyAlignment="1">
      <alignment horizontal="left" vertical="center" wrapText="1"/>
    </xf>
    <xf numFmtId="11" fontId="0" fillId="0" borderId="2" xfId="0" applyNumberFormat="1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/>
      <protection hidden="1"/>
    </xf>
    <xf numFmtId="49" fontId="21" fillId="2" borderId="21" xfId="0" applyNumberFormat="1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9" fontId="21" fillId="0" borderId="1" xfId="0" applyNumberFormat="1" applyFont="1" applyBorder="1" applyProtection="1"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4" fontId="4" fillId="0" borderId="4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49" fontId="21" fillId="0" borderId="0" xfId="0" applyNumberFormat="1" applyFont="1" applyBorder="1" applyProtection="1">
      <protection hidden="1"/>
    </xf>
    <xf numFmtId="4" fontId="4" fillId="0" borderId="0" xfId="0" applyNumberFormat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49" fontId="5" fillId="0" borderId="2" xfId="0" applyNumberFormat="1" applyFont="1" applyBorder="1" applyAlignment="1" applyProtection="1">
      <alignment vertical="justify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4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1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49" fontId="5" fillId="0" borderId="0" xfId="0" applyNumberFormat="1" applyFont="1" applyBorder="1" applyAlignment="1" applyProtection="1">
      <alignment vertical="justify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1" fontId="5" fillId="0" borderId="0" xfId="0" applyNumberFormat="1" applyFont="1" applyBorder="1" applyAlignment="1" applyProtection="1">
      <alignment horizontal="center" vertical="center"/>
      <protection hidden="1"/>
    </xf>
    <xf numFmtId="4" fontId="5" fillId="0" borderId="0" xfId="1" applyNumberFormat="1" applyFont="1" applyBorder="1" applyAlignment="1" applyProtection="1">
      <alignment horizontal="center" vertical="center"/>
      <protection hidden="1"/>
    </xf>
    <xf numFmtId="4" fontId="5" fillId="0" borderId="26" xfId="1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wrapText="1"/>
      <protection hidden="1"/>
    </xf>
    <xf numFmtId="49" fontId="33" fillId="0" borderId="1" xfId="0" applyNumberFormat="1" applyFont="1" applyBorder="1" applyProtection="1">
      <protection hidden="1"/>
    </xf>
    <xf numFmtId="2" fontId="5" fillId="0" borderId="0" xfId="0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vertical="top" wrapText="1"/>
      <protection hidden="1"/>
    </xf>
    <xf numFmtId="0" fontId="19" fillId="0" borderId="2" xfId="0" applyFont="1" applyBorder="1" applyAlignment="1" applyProtection="1">
      <alignment horizontal="center" vertical="center"/>
      <protection hidden="1"/>
    </xf>
    <xf numFmtId="2" fontId="19" fillId="0" borderId="2" xfId="0" applyNumberFormat="1" applyFont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49" fontId="21" fillId="0" borderId="25" xfId="0" applyNumberFormat="1" applyFont="1" applyBorder="1" applyProtection="1"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4" fontId="4" fillId="0" borderId="27" xfId="0" applyNumberFormat="1" applyFont="1" applyBorder="1" applyAlignment="1" applyProtection="1">
      <alignment horizontal="center" vertical="center"/>
      <protection hidden="1"/>
    </xf>
    <xf numFmtId="0" fontId="21" fillId="0" borderId="1" xfId="0" applyNumberFormat="1" applyFont="1" applyBorder="1" applyProtection="1">
      <protection hidden="1"/>
    </xf>
    <xf numFmtId="0" fontId="22" fillId="0" borderId="2" xfId="0" applyNumberFormat="1" applyFont="1" applyBorder="1" applyAlignment="1" applyProtection="1">
      <alignment vertical="top" wrapText="1"/>
      <protection hidden="1"/>
    </xf>
    <xf numFmtId="4" fontId="5" fillId="0" borderId="2" xfId="0" applyNumberFormat="1" applyFont="1" applyBorder="1" applyAlignment="1" applyProtection="1">
      <alignment horizontal="center" vertical="center"/>
      <protection hidden="1"/>
    </xf>
    <xf numFmtId="49" fontId="34" fillId="0" borderId="1" xfId="0" applyNumberFormat="1" applyFont="1" applyBorder="1" applyProtection="1">
      <protection hidden="1"/>
    </xf>
    <xf numFmtId="49" fontId="5" fillId="0" borderId="0" xfId="0" applyNumberFormat="1" applyFont="1" applyFill="1" applyBorder="1" applyAlignment="1" applyProtection="1">
      <alignment vertical="justify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center"/>
      <protection hidden="1"/>
    </xf>
    <xf numFmtId="4" fontId="11" fillId="0" borderId="2" xfId="0" applyNumberFormat="1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wrapText="1"/>
      <protection hidden="1"/>
    </xf>
    <xf numFmtId="0" fontId="11" fillId="0" borderId="0" xfId="0" applyFont="1" applyAlignment="1" applyProtection="1">
      <alignment horizontal="center"/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49" fontId="5" fillId="0" borderId="2" xfId="0" applyNumberFormat="1" applyFont="1" applyFill="1" applyBorder="1" applyAlignment="1" applyProtection="1">
      <alignment vertical="justify"/>
      <protection hidden="1"/>
    </xf>
    <xf numFmtId="3" fontId="5" fillId="0" borderId="2" xfId="0" applyNumberFormat="1" applyFont="1" applyBorder="1" applyAlignment="1" applyProtection="1">
      <alignment horizontal="center" vertical="center"/>
      <protection hidden="1"/>
    </xf>
    <xf numFmtId="3" fontId="5" fillId="0" borderId="0" xfId="0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wrapText="1"/>
      <protection hidden="1"/>
    </xf>
    <xf numFmtId="49" fontId="23" fillId="0" borderId="0" xfId="0" applyNumberFormat="1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left" wrapText="1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4" fontId="11" fillId="0" borderId="2" xfId="0" applyNumberFormat="1" applyFont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4" fontId="23" fillId="0" borderId="0" xfId="0" applyNumberFormat="1" applyFont="1" applyAlignment="1" applyProtection="1">
      <alignment horizontal="center" vertical="center"/>
      <protection hidden="1"/>
    </xf>
    <xf numFmtId="49" fontId="11" fillId="0" borderId="2" xfId="0" applyNumberFormat="1" applyFont="1" applyBorder="1" applyAlignment="1" applyProtection="1">
      <alignment horizontal="center" vertical="center"/>
      <protection hidden="1"/>
    </xf>
    <xf numFmtId="2" fontId="11" fillId="0" borderId="2" xfId="0" applyNumberFormat="1" applyFont="1" applyBorder="1" applyAlignment="1" applyProtection="1">
      <alignment horizontal="center" vertical="center"/>
      <protection hidden="1"/>
    </xf>
    <xf numFmtId="49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justify" vertical="top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2" fontId="11" fillId="0" borderId="0" xfId="0" applyNumberFormat="1" applyFont="1" applyAlignment="1" applyProtection="1">
      <alignment horizontal="center" vertical="center"/>
      <protection hidden="1"/>
    </xf>
    <xf numFmtId="4" fontId="11" fillId="0" borderId="0" xfId="0" applyNumberFormat="1" applyFont="1" applyAlignment="1" applyProtection="1">
      <alignment horizontal="center" vertical="center"/>
      <protection hidden="1"/>
    </xf>
    <xf numFmtId="49" fontId="11" fillId="0" borderId="2" xfId="0" applyNumberFormat="1" applyFont="1" applyBorder="1" applyAlignment="1" applyProtection="1">
      <alignment horizontal="left" vertical="justify"/>
      <protection hidden="1"/>
    </xf>
    <xf numFmtId="49" fontId="11" fillId="0" borderId="0" xfId="0" applyNumberFormat="1" applyFont="1" applyAlignment="1" applyProtection="1">
      <alignment horizontal="left" vertical="justify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49" fontId="0" fillId="0" borderId="0" xfId="0" applyNumberFormat="1" applyFont="1" applyProtection="1"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49" fontId="21" fillId="0" borderId="3" xfId="0" applyNumberFormat="1" applyFont="1" applyBorder="1" applyProtection="1"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5" fillId="0" borderId="0" xfId="1" applyNumberFormat="1" applyFont="1" applyBorder="1" applyAlignment="1" applyProtection="1">
      <alignment horizontal="center" vertical="center"/>
      <protection locked="0"/>
    </xf>
    <xf numFmtId="4" fontId="4" fillId="0" borderId="25" xfId="0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Alignment="1" applyProtection="1">
      <alignment horizontal="center" vertical="center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right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4" fontId="36" fillId="0" borderId="0" xfId="1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Fill="1" applyBorder="1" applyAlignment="1" applyProtection="1">
      <alignment horizontal="center" vertical="center"/>
      <protection locked="0"/>
    </xf>
    <xf numFmtId="4" fontId="36" fillId="0" borderId="0" xfId="1" applyNumberFormat="1" applyFont="1" applyFill="1" applyBorder="1" applyAlignment="1" applyProtection="1">
      <alignment horizontal="center" vertical="center"/>
      <protection locked="0"/>
    </xf>
    <xf numFmtId="0" fontId="31" fillId="5" borderId="31" xfId="0" applyFont="1" applyFill="1" applyBorder="1" applyAlignment="1" applyProtection="1">
      <alignment horizontal="center"/>
      <protection locked="0"/>
    </xf>
    <xf numFmtId="4" fontId="32" fillId="0" borderId="29" xfId="0" applyNumberFormat="1" applyFont="1" applyBorder="1" applyProtection="1">
      <protection locked="0"/>
    </xf>
    <xf numFmtId="4" fontId="32" fillId="0" borderId="0" xfId="0" applyNumberFormat="1" applyFont="1" applyBorder="1" applyProtection="1">
      <protection locked="0"/>
    </xf>
    <xf numFmtId="4" fontId="0" fillId="0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Alignment="1" applyProtection="1">
      <alignment horizontal="right"/>
      <protection locked="0"/>
    </xf>
    <xf numFmtId="4" fontId="0" fillId="0" borderId="0" xfId="1" applyNumberFormat="1" applyFont="1" applyFill="1" applyBorder="1" applyAlignment="1" applyProtection="1">
      <protection locked="0"/>
    </xf>
    <xf numFmtId="0" fontId="31" fillId="0" borderId="33" xfId="0" applyFont="1" applyBorder="1" applyProtection="1">
      <protection locked="0"/>
    </xf>
    <xf numFmtId="0" fontId="0" fillId="0" borderId="0" xfId="0" applyProtection="1">
      <protection locked="0"/>
    </xf>
    <xf numFmtId="43" fontId="11" fillId="0" borderId="2" xfId="0" applyNumberFormat="1" applyFont="1" applyBorder="1" applyAlignment="1" applyProtection="1">
      <alignment horizontal="center" vertical="center"/>
      <protection locked="0"/>
    </xf>
    <xf numFmtId="43" fontId="11" fillId="0" borderId="2" xfId="0" applyNumberFormat="1" applyFont="1" applyBorder="1" applyAlignment="1" applyProtection="1">
      <alignment horizont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1" fillId="0" borderId="0" xfId="3" applyAlignment="1">
      <alignment horizontal="center" vertical="center"/>
    </xf>
    <xf numFmtId="0" fontId="1" fillId="0" borderId="0" xfId="3"/>
    <xf numFmtId="168" fontId="6" fillId="0" borderId="0" xfId="3" applyNumberFormat="1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/>
    <xf numFmtId="0" fontId="8" fillId="0" borderId="0" xfId="3" applyFont="1"/>
    <xf numFmtId="4" fontId="9" fillId="0" borderId="0" xfId="3" applyNumberFormat="1" applyFont="1" applyAlignment="1">
      <alignment horizontal="center" vertical="center"/>
    </xf>
    <xf numFmtId="4" fontId="1" fillId="0" borderId="0" xfId="3" applyNumberFormat="1" applyAlignment="1">
      <alignment horizontal="center" vertical="center"/>
    </xf>
    <xf numFmtId="164" fontId="2" fillId="2" borderId="8" xfId="4" applyFont="1" applyFill="1" applyBorder="1" applyAlignment="1">
      <alignment horizontal="center" vertical="center"/>
    </xf>
    <xf numFmtId="0" fontId="6" fillId="0" borderId="0" xfId="3" applyFont="1"/>
    <xf numFmtId="0" fontId="2" fillId="2" borderId="12" xfId="3" applyFont="1" applyFill="1" applyBorder="1" applyAlignment="1">
      <alignment horizontal="center" vertical="center"/>
    </xf>
    <xf numFmtId="0" fontId="2" fillId="2" borderId="0" xfId="3" applyFont="1" applyFill="1" applyBorder="1" applyAlignment="1"/>
    <xf numFmtId="164" fontId="2" fillId="2" borderId="12" xfId="4" applyFont="1" applyFill="1" applyBorder="1" applyAlignment="1">
      <alignment horizontal="center" vertical="center"/>
    </xf>
    <xf numFmtId="164" fontId="2" fillId="2" borderId="35" xfId="4" applyFont="1" applyFill="1" applyBorder="1" applyAlignment="1">
      <alignment horizontal="center" vertical="center"/>
    </xf>
    <xf numFmtId="164" fontId="2" fillId="2" borderId="6" xfId="4" applyFont="1" applyFill="1" applyBorder="1" applyAlignment="1"/>
    <xf numFmtId="0" fontId="6" fillId="0" borderId="21" xfId="3" applyFont="1" applyBorder="1" applyAlignment="1">
      <alignment horizontal="center" vertical="center"/>
    </xf>
    <xf numFmtId="0" fontId="6" fillId="0" borderId="1" xfId="3" applyFont="1" applyBorder="1"/>
    <xf numFmtId="0" fontId="6" fillId="0" borderId="4" xfId="3" applyFont="1" applyBorder="1"/>
    <xf numFmtId="168" fontId="6" fillId="0" borderId="2" xfId="3" applyNumberFormat="1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168" fontId="6" fillId="0" borderId="0" xfId="3" applyNumberFormat="1" applyFont="1" applyAlignment="1">
      <alignment horizontal="center" vertical="center"/>
    </xf>
    <xf numFmtId="168" fontId="1" fillId="0" borderId="0" xfId="3" applyNumberFormat="1" applyAlignment="1">
      <alignment horizontal="center" vertical="center"/>
    </xf>
    <xf numFmtId="167" fontId="6" fillId="0" borderId="21" xfId="3" applyNumberFormat="1" applyFont="1" applyBorder="1" applyAlignment="1">
      <alignment horizontal="center" vertical="center"/>
    </xf>
    <xf numFmtId="0" fontId="6" fillId="0" borderId="21" xfId="3" applyFont="1" applyBorder="1"/>
    <xf numFmtId="0" fontId="2" fillId="2" borderId="3" xfId="3" applyFont="1" applyFill="1" applyBorder="1"/>
    <xf numFmtId="0" fontId="2" fillId="2" borderId="5" xfId="3" applyFont="1" applyFill="1" applyBorder="1"/>
    <xf numFmtId="168" fontId="2" fillId="2" borderId="5" xfId="3" applyNumberFormat="1" applyFont="1" applyFill="1" applyBorder="1" applyAlignment="1">
      <alignment horizontal="center" vertical="center"/>
    </xf>
    <xf numFmtId="0" fontId="2" fillId="0" borderId="0" xfId="3" applyFont="1"/>
    <xf numFmtId="4" fontId="6" fillId="0" borderId="0" xfId="3" applyNumberFormat="1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4" fontId="2" fillId="0" borderId="0" xfId="3" applyNumberFormat="1" applyFont="1" applyAlignment="1">
      <alignment horizontal="center" vertical="center"/>
    </xf>
    <xf numFmtId="0" fontId="6" fillId="0" borderId="21" xfId="3" applyFont="1" applyFill="1" applyBorder="1" applyAlignment="1">
      <alignment horizontal="center" vertical="center"/>
    </xf>
    <xf numFmtId="0" fontId="6" fillId="0" borderId="1" xfId="3" applyFont="1" applyFill="1" applyBorder="1"/>
    <xf numFmtId="0" fontId="6" fillId="0" borderId="4" xfId="3" applyFont="1" applyFill="1" applyBorder="1"/>
    <xf numFmtId="168" fontId="6" fillId="0" borderId="2" xfId="3" applyNumberFormat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/>
    <xf numFmtId="168" fontId="6" fillId="0" borderId="0" xfId="3" applyNumberFormat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/>
    <xf numFmtId="168" fontId="6" fillId="0" borderId="0" xfId="3" applyNumberFormat="1" applyFont="1" applyFill="1" applyBorder="1" applyAlignment="1">
      <alignment horizontal="center" vertical="center"/>
    </xf>
    <xf numFmtId="4" fontId="30" fillId="0" borderId="2" xfId="3" applyNumberFormat="1" applyFont="1" applyFill="1" applyBorder="1" applyAlignment="1">
      <alignment horizontal="center" vertical="center"/>
    </xf>
    <xf numFmtId="0" fontId="2" fillId="2" borderId="22" xfId="3" applyFont="1" applyFill="1" applyBorder="1" applyAlignment="1">
      <alignment horizontal="left" vertical="center"/>
    </xf>
    <xf numFmtId="168" fontId="6" fillId="0" borderId="0" xfId="3" applyNumberFormat="1" applyFont="1"/>
    <xf numFmtId="0" fontId="12" fillId="0" borderId="9" xfId="3" applyFont="1" applyBorder="1" applyAlignment="1">
      <alignment horizontal="left" vertical="center"/>
    </xf>
    <xf numFmtId="0" fontId="12" fillId="0" borderId="10" xfId="3" applyFont="1" applyBorder="1" applyAlignment="1">
      <alignment horizontal="left" vertical="center"/>
    </xf>
    <xf numFmtId="0" fontId="2" fillId="2" borderId="0" xfId="3" applyFont="1" applyFill="1" applyBorder="1" applyAlignment="1"/>
    <xf numFmtId="0" fontId="2" fillId="2" borderId="13" xfId="3" applyFont="1" applyFill="1" applyBorder="1" applyAlignment="1"/>
    <xf numFmtId="0" fontId="2" fillId="2" borderId="0" xfId="3" applyFont="1" applyFill="1" applyBorder="1" applyAlignment="1">
      <alignment horizontal="left"/>
    </xf>
    <xf numFmtId="0" fontId="2" fillId="2" borderId="13" xfId="3" applyFont="1" applyFill="1" applyBorder="1" applyAlignment="1">
      <alignment horizontal="left"/>
    </xf>
    <xf numFmtId="0" fontId="2" fillId="2" borderId="0" xfId="3" applyFont="1" applyFill="1" applyBorder="1" applyAlignment="1">
      <alignment horizontal="left" vertical="center"/>
    </xf>
    <xf numFmtId="0" fontId="2" fillId="2" borderId="13" xfId="3" applyFont="1" applyFill="1" applyBorder="1" applyAlignment="1">
      <alignment horizontal="left" vertical="center"/>
    </xf>
    <xf numFmtId="0" fontId="2" fillId="2" borderId="6" xfId="3" applyFont="1" applyFill="1" applyBorder="1" applyAlignment="1">
      <alignment horizontal="left" vertical="center"/>
    </xf>
    <xf numFmtId="0" fontId="2" fillId="2" borderId="36" xfId="3" applyFont="1" applyFill="1" applyBorder="1" applyAlignment="1">
      <alignment horizontal="left" vertical="center"/>
    </xf>
    <xf numFmtId="49" fontId="11" fillId="6" borderId="2" xfId="0" applyNumberFormat="1" applyFont="1" applyFill="1" applyBorder="1" applyAlignment="1" applyProtection="1">
      <alignment horizontal="center" vertical="center"/>
      <protection hidden="1"/>
    </xf>
    <xf numFmtId="0" fontId="11" fillId="6" borderId="2" xfId="0" applyFont="1" applyFill="1" applyBorder="1" applyAlignment="1" applyProtection="1">
      <alignment horizontal="justify" vertical="top" wrapText="1"/>
      <protection hidden="1"/>
    </xf>
    <xf numFmtId="0" fontId="0" fillId="6" borderId="2" xfId="0" applyFill="1" applyBorder="1" applyAlignment="1">
      <alignment horizontal="center" vertical="center"/>
    </xf>
    <xf numFmtId="0" fontId="22" fillId="6" borderId="2" xfId="0" applyFont="1" applyFill="1" applyBorder="1" applyAlignment="1">
      <alignment vertical="center" wrapText="1"/>
    </xf>
  </cellXfs>
  <cellStyles count="5">
    <cellStyle name="Navadno" xfId="0" builtinId="0"/>
    <cellStyle name="Navadno 3" xfId="3"/>
    <cellStyle name="Valuta 2" xfId="4"/>
    <cellStyle name="Vejica" xfId="1" builtinId="3"/>
    <cellStyle name="Vejica 2" xfId="2"/>
  </cellStyles>
  <dxfs count="8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3"/>
  <sheetViews>
    <sheetView view="pageBreakPreview" topLeftCell="A2" zoomScale="130" zoomScaleNormal="100" zoomScaleSheetLayoutView="130" workbookViewId="0">
      <selection activeCell="J12" sqref="J12"/>
    </sheetView>
  </sheetViews>
  <sheetFormatPr defaultRowHeight="12.75" x14ac:dyDescent="0.2"/>
  <cols>
    <col min="1" max="1" width="9.140625" style="398"/>
    <col min="2" max="2" width="15.5703125" style="397" customWidth="1"/>
    <col min="3" max="7" width="9.140625" style="398"/>
    <col min="8" max="8" width="20" style="404" bestFit="1" customWidth="1"/>
    <col min="9" max="9" width="9.140625" style="398"/>
    <col min="10" max="10" width="14.7109375" style="398" bestFit="1" customWidth="1"/>
    <col min="11" max="11" width="9.140625" style="398"/>
    <col min="12" max="12" width="13.42578125" style="398" bestFit="1" customWidth="1"/>
    <col min="13" max="16384" width="9.140625" style="398"/>
  </cols>
  <sheetData>
    <row r="4" spans="2:10" ht="15" x14ac:dyDescent="0.2">
      <c r="H4" s="399"/>
    </row>
    <row r="5" spans="2:10" ht="24.75" x14ac:dyDescent="0.5">
      <c r="B5" s="400"/>
      <c r="C5" s="401" t="s">
        <v>52</v>
      </c>
      <c r="D5" s="401"/>
      <c r="E5" s="401"/>
      <c r="F5" s="401"/>
      <c r="G5" s="402"/>
      <c r="H5" s="403"/>
    </row>
    <row r="7" spans="2:10" ht="13.5" thickBot="1" x14ac:dyDescent="0.25"/>
    <row r="8" spans="2:10" s="406" customFormat="1" ht="15.75" x14ac:dyDescent="0.2">
      <c r="B8" s="405" t="s">
        <v>0</v>
      </c>
      <c r="C8" s="441" t="s">
        <v>108</v>
      </c>
      <c r="D8" s="441"/>
      <c r="E8" s="441"/>
      <c r="F8" s="441"/>
      <c r="G8" s="441"/>
      <c r="H8" s="442"/>
    </row>
    <row r="9" spans="2:10" s="406" customFormat="1" ht="15.75" x14ac:dyDescent="0.25">
      <c r="B9" s="407"/>
      <c r="C9" s="443" t="s">
        <v>109</v>
      </c>
      <c r="D9" s="443"/>
      <c r="E9" s="443"/>
      <c r="F9" s="443"/>
      <c r="G9" s="443"/>
      <c r="H9" s="444"/>
    </row>
    <row r="10" spans="2:10" s="406" customFormat="1" ht="15.75" x14ac:dyDescent="0.25">
      <c r="B10" s="407"/>
      <c r="C10" s="408"/>
      <c r="D10" s="445"/>
      <c r="E10" s="445"/>
      <c r="F10" s="445"/>
      <c r="G10" s="445"/>
      <c r="H10" s="446"/>
      <c r="J10" s="406" t="s">
        <v>61</v>
      </c>
    </row>
    <row r="11" spans="2:10" s="406" customFormat="1" ht="15.75" x14ac:dyDescent="0.25">
      <c r="B11" s="409" t="s">
        <v>47</v>
      </c>
      <c r="C11" s="408"/>
      <c r="D11" s="447" t="s">
        <v>110</v>
      </c>
      <c r="E11" s="447"/>
      <c r="F11" s="447"/>
      <c r="G11" s="447"/>
      <c r="H11" s="448"/>
    </row>
    <row r="12" spans="2:10" s="406" customFormat="1" ht="16.5" thickBot="1" x14ac:dyDescent="0.3">
      <c r="B12" s="410" t="s">
        <v>48</v>
      </c>
      <c r="C12" s="411"/>
      <c r="D12" s="449" t="s">
        <v>136</v>
      </c>
      <c r="E12" s="449"/>
      <c r="F12" s="449"/>
      <c r="G12" s="449"/>
      <c r="H12" s="450"/>
    </row>
    <row r="17" spans="2:8" s="406" customFormat="1" ht="15" x14ac:dyDescent="0.2">
      <c r="B17" s="428" t="s">
        <v>17</v>
      </c>
      <c r="C17" s="429" t="s">
        <v>18</v>
      </c>
      <c r="D17" s="429"/>
      <c r="E17" s="429"/>
      <c r="F17" s="429"/>
      <c r="G17" s="430"/>
      <c r="H17" s="431">
        <f>+PREDDELA!F57</f>
        <v>0</v>
      </c>
    </row>
    <row r="18" spans="2:8" s="406" customFormat="1" ht="15" x14ac:dyDescent="0.2">
      <c r="B18" s="432"/>
      <c r="C18" s="433"/>
      <c r="D18" s="433"/>
      <c r="E18" s="433"/>
      <c r="F18" s="433"/>
      <c r="G18" s="433"/>
      <c r="H18" s="434"/>
    </row>
    <row r="19" spans="2:8" s="406" customFormat="1" ht="15" x14ac:dyDescent="0.2">
      <c r="B19" s="428" t="s">
        <v>19</v>
      </c>
      <c r="C19" s="429" t="s">
        <v>21</v>
      </c>
      <c r="D19" s="429"/>
      <c r="E19" s="429"/>
      <c r="F19" s="429"/>
      <c r="G19" s="430"/>
      <c r="H19" s="431">
        <f>+'ZEMELJSKA DELA'!F30</f>
        <v>0</v>
      </c>
    </row>
    <row r="20" spans="2:8" s="406" customFormat="1" ht="15" x14ac:dyDescent="0.2">
      <c r="B20" s="432"/>
      <c r="C20" s="433"/>
      <c r="D20" s="433"/>
      <c r="E20" s="433"/>
      <c r="F20" s="433"/>
      <c r="G20" s="433"/>
      <c r="H20" s="434"/>
    </row>
    <row r="21" spans="2:8" s="406" customFormat="1" ht="15" x14ac:dyDescent="0.2">
      <c r="B21" s="428" t="s">
        <v>22</v>
      </c>
      <c r="C21" s="429" t="s">
        <v>20</v>
      </c>
      <c r="D21" s="429"/>
      <c r="E21" s="429"/>
      <c r="F21" s="429"/>
      <c r="G21" s="430"/>
      <c r="H21" s="431">
        <f>+'ZGORNJI USTROJ'!F39</f>
        <v>0</v>
      </c>
    </row>
    <row r="22" spans="2:8" s="406" customFormat="1" ht="15" x14ac:dyDescent="0.2">
      <c r="B22" s="432"/>
      <c r="C22" s="433"/>
      <c r="D22" s="433"/>
      <c r="E22" s="433"/>
      <c r="F22" s="433"/>
      <c r="G22" s="433"/>
      <c r="H22" s="434"/>
    </row>
    <row r="23" spans="2:8" s="406" customFormat="1" ht="15" x14ac:dyDescent="0.2">
      <c r="B23" s="428" t="s">
        <v>23</v>
      </c>
      <c r="C23" s="429" t="s">
        <v>24</v>
      </c>
      <c r="D23" s="429"/>
      <c r="E23" s="429"/>
      <c r="F23" s="429"/>
      <c r="G23" s="430"/>
      <c r="H23" s="431">
        <f>+ODVODNJAVANJE!F29</f>
        <v>0</v>
      </c>
    </row>
    <row r="24" spans="2:8" s="406" customFormat="1" ht="15" x14ac:dyDescent="0.2">
      <c r="B24" s="435"/>
      <c r="C24" s="436"/>
      <c r="D24" s="436"/>
      <c r="E24" s="436"/>
      <c r="F24" s="436"/>
      <c r="G24" s="436"/>
      <c r="H24" s="437"/>
    </row>
    <row r="25" spans="2:8" s="406" customFormat="1" ht="15" x14ac:dyDescent="0.2">
      <c r="B25" s="428" t="s">
        <v>193</v>
      </c>
      <c r="C25" s="429" t="s">
        <v>194</v>
      </c>
      <c r="D25" s="429"/>
      <c r="E25" s="429"/>
      <c r="F25" s="429"/>
      <c r="G25" s="429"/>
      <c r="H25" s="438">
        <f>+'GRADBENA IN OBRT.DELA'!F32</f>
        <v>0</v>
      </c>
    </row>
    <row r="26" spans="2:8" s="406" customFormat="1" ht="15" x14ac:dyDescent="0.2">
      <c r="B26" s="416"/>
      <c r="H26" s="417"/>
    </row>
    <row r="27" spans="2:8" s="406" customFormat="1" ht="15" x14ac:dyDescent="0.2">
      <c r="B27" s="412" t="s">
        <v>25</v>
      </c>
      <c r="C27" s="413" t="s">
        <v>26</v>
      </c>
      <c r="D27" s="413"/>
      <c r="E27" s="413"/>
      <c r="F27" s="413"/>
      <c r="G27" s="414"/>
      <c r="H27" s="415">
        <f>+'OPREMA CESTE'!F55</f>
        <v>0</v>
      </c>
    </row>
    <row r="28" spans="2:8" x14ac:dyDescent="0.2">
      <c r="H28" s="418"/>
    </row>
    <row r="29" spans="2:8" ht="15" customHeight="1" x14ac:dyDescent="0.2">
      <c r="B29" s="419" t="s">
        <v>49</v>
      </c>
      <c r="C29" s="413" t="s">
        <v>50</v>
      </c>
      <c r="D29" s="413"/>
      <c r="E29" s="413"/>
      <c r="F29" s="413"/>
      <c r="G29" s="414"/>
      <c r="H29" s="415">
        <f>+'TUJE STORITVE'!F28</f>
        <v>0</v>
      </c>
    </row>
    <row r="30" spans="2:8" s="406" customFormat="1" ht="24" customHeight="1" x14ac:dyDescent="0.2">
      <c r="B30" s="416"/>
      <c r="H30" s="417"/>
    </row>
    <row r="31" spans="2:8" s="406" customFormat="1" ht="15" x14ac:dyDescent="0.2">
      <c r="B31" s="412" t="s">
        <v>27</v>
      </c>
      <c r="C31" s="413"/>
      <c r="D31" s="413"/>
      <c r="E31" s="413"/>
      <c r="F31" s="413"/>
      <c r="G31" s="414"/>
      <c r="H31" s="415">
        <f>SUM(H17:H29)</f>
        <v>0</v>
      </c>
    </row>
    <row r="32" spans="2:8" s="406" customFormat="1" ht="15" x14ac:dyDescent="0.2">
      <c r="B32" s="412" t="s">
        <v>51</v>
      </c>
      <c r="C32" s="413"/>
      <c r="D32" s="413"/>
      <c r="E32" s="413"/>
      <c r="F32" s="413"/>
      <c r="G32" s="414"/>
      <c r="H32" s="415">
        <f>0.22*H31</f>
        <v>0</v>
      </c>
    </row>
    <row r="33" spans="2:10" s="406" customFormat="1" ht="15" x14ac:dyDescent="0.2">
      <c r="B33" s="416"/>
      <c r="H33" s="417"/>
    </row>
    <row r="34" spans="2:10" s="406" customFormat="1" ht="15" x14ac:dyDescent="0.2">
      <c r="B34" s="420" t="s">
        <v>291</v>
      </c>
      <c r="C34" s="413"/>
      <c r="D34" s="413"/>
      <c r="E34" s="413"/>
      <c r="F34" s="413"/>
      <c r="G34" s="414"/>
      <c r="H34" s="415">
        <f>+(H17+H19+H21+H25+H29)/2+'TUJE STORITVE'!F5/2+'TUJE STORITVE'!F9/2+H23+H27</f>
        <v>0</v>
      </c>
      <c r="J34" s="440"/>
    </row>
    <row r="35" spans="2:10" s="406" customFormat="1" ht="15" x14ac:dyDescent="0.2">
      <c r="B35" s="420" t="s">
        <v>292</v>
      </c>
      <c r="C35" s="413"/>
      <c r="D35" s="413"/>
      <c r="E35" s="413"/>
      <c r="F35" s="413"/>
      <c r="G35" s="414"/>
      <c r="H35" s="415">
        <f>+(H17+H19+H21+H25+H29)/4-'TUJE STORITVE'!F5/4-'TUJE STORITVE'!F9/4</f>
        <v>0</v>
      </c>
    </row>
    <row r="36" spans="2:10" s="406" customFormat="1" ht="15" x14ac:dyDescent="0.2">
      <c r="B36" s="420" t="s">
        <v>293</v>
      </c>
      <c r="C36" s="413"/>
      <c r="D36" s="413"/>
      <c r="E36" s="413"/>
      <c r="F36" s="413"/>
      <c r="G36" s="414"/>
      <c r="H36" s="415">
        <f>+(H17+H19+H21+H25+H29)/4-'TUJE STORITVE'!F5/4-'TUJE STORITVE'!F9/4</f>
        <v>0</v>
      </c>
    </row>
    <row r="37" spans="2:10" s="406" customFormat="1" ht="15.75" thickBot="1" x14ac:dyDescent="0.25">
      <c r="B37" s="416"/>
      <c r="H37" s="417"/>
    </row>
    <row r="38" spans="2:10" s="424" customFormat="1" ht="16.5" thickBot="1" x14ac:dyDescent="0.3">
      <c r="B38" s="439" t="s">
        <v>294</v>
      </c>
      <c r="C38" s="421"/>
      <c r="D38" s="421"/>
      <c r="E38" s="421"/>
      <c r="F38" s="421"/>
      <c r="G38" s="422"/>
      <c r="H38" s="423">
        <f>SUM(H31:H32)</f>
        <v>0</v>
      </c>
    </row>
    <row r="39" spans="2:10" s="406" customFormat="1" ht="15" x14ac:dyDescent="0.2">
      <c r="B39" s="416"/>
      <c r="H39" s="425"/>
    </row>
    <row r="42" spans="2:10" s="424" customFormat="1" ht="15.75" x14ac:dyDescent="0.25">
      <c r="B42" s="426"/>
      <c r="C42" s="424" t="s">
        <v>290</v>
      </c>
      <c r="H42" s="427" t="s">
        <v>45</v>
      </c>
    </row>
    <row r="43" spans="2:10" s="424" customFormat="1" ht="15.75" x14ac:dyDescent="0.25">
      <c r="B43" s="426"/>
      <c r="G43" s="424" t="s">
        <v>111</v>
      </c>
      <c r="H43" s="427"/>
    </row>
  </sheetData>
  <sheetProtection algorithmName="SHA-512" hashValue="HXDc+W9lqrEiALNQnEktKDTe/6QJRUczGWRc8MtXnIoUk97JUkyfCWywce9kEqsIIIOoajAPETvCwgc95jL9LA==" saltValue="U1/UgrDfY8rNjf2phJ6d8w==" spinCount="100000" sheet="1" objects="1" scenarios="1"/>
  <mergeCells count="5">
    <mergeCell ref="C8:H8"/>
    <mergeCell ref="C9:H9"/>
    <mergeCell ref="D10:H10"/>
    <mergeCell ref="D11:H11"/>
    <mergeCell ref="D12:H12"/>
  </mergeCells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8"/>
  <sheetViews>
    <sheetView view="pageBreakPreview" topLeftCell="A22" zoomScaleNormal="100" zoomScaleSheetLayoutView="100" workbookViewId="0">
      <selection activeCell="C51" sqref="C51"/>
    </sheetView>
  </sheetViews>
  <sheetFormatPr defaultRowHeight="15" customHeight="1" x14ac:dyDescent="0.2"/>
  <cols>
    <col min="1" max="1" width="8.7109375" style="346" customWidth="1"/>
    <col min="2" max="2" width="30.7109375" style="341" customWidth="1"/>
    <col min="3" max="4" width="8.7109375" style="346" customWidth="1"/>
    <col min="5" max="5" width="14.7109375" style="356" customWidth="1"/>
    <col min="6" max="6" width="14.7109375" style="346" customWidth="1"/>
    <col min="7" max="16384" width="9.140625" style="276"/>
  </cols>
  <sheetData>
    <row r="1" spans="1:6" ht="15" customHeight="1" x14ac:dyDescent="0.2">
      <c r="A1" s="273"/>
      <c r="B1" s="274" t="s">
        <v>1</v>
      </c>
      <c r="C1" s="275" t="s">
        <v>3</v>
      </c>
      <c r="D1" s="275" t="s">
        <v>2</v>
      </c>
      <c r="E1" s="347" t="s">
        <v>53</v>
      </c>
      <c r="F1" s="275" t="s">
        <v>54</v>
      </c>
    </row>
    <row r="3" spans="1:6" s="281" customFormat="1" ht="15" customHeight="1" x14ac:dyDescent="0.2">
      <c r="A3" s="277"/>
      <c r="B3" s="278" t="s">
        <v>4</v>
      </c>
      <c r="C3" s="279"/>
      <c r="D3" s="279"/>
      <c r="E3" s="348"/>
      <c r="F3" s="280"/>
    </row>
    <row r="4" spans="1:6" s="281" customFormat="1" ht="15" customHeight="1" x14ac:dyDescent="0.2">
      <c r="A4" s="277"/>
      <c r="B4" s="278" t="s">
        <v>6</v>
      </c>
      <c r="C4" s="279"/>
      <c r="D4" s="279"/>
      <c r="E4" s="348"/>
      <c r="F4" s="280"/>
    </row>
    <row r="5" spans="1:6" s="281" customFormat="1" ht="15" customHeight="1" x14ac:dyDescent="0.2">
      <c r="A5" s="282"/>
      <c r="B5" s="283"/>
      <c r="C5" s="282"/>
      <c r="D5" s="282"/>
      <c r="E5" s="349"/>
      <c r="F5" s="284"/>
    </row>
    <row r="6" spans="1:6" s="289" customFormat="1" ht="38.25" x14ac:dyDescent="0.2">
      <c r="A6" s="285" t="s">
        <v>5</v>
      </c>
      <c r="B6" s="286" t="s">
        <v>60</v>
      </c>
      <c r="C6" s="285" t="s">
        <v>7</v>
      </c>
      <c r="D6" s="287">
        <v>0.25</v>
      </c>
      <c r="E6" s="390"/>
      <c r="F6" s="288">
        <f>D6*E6</f>
        <v>0</v>
      </c>
    </row>
    <row r="7" spans="1:6" s="281" customFormat="1" ht="15" customHeight="1" x14ac:dyDescent="0.2">
      <c r="A7" s="282"/>
      <c r="B7" s="283"/>
      <c r="C7" s="282"/>
      <c r="D7" s="282"/>
      <c r="E7" s="349"/>
      <c r="F7" s="284"/>
    </row>
    <row r="8" spans="1:6" s="289" customFormat="1" ht="38.25" x14ac:dyDescent="0.2">
      <c r="A8" s="285" t="s">
        <v>63</v>
      </c>
      <c r="B8" s="286" t="s">
        <v>8</v>
      </c>
      <c r="C8" s="285" t="s">
        <v>9</v>
      </c>
      <c r="D8" s="290">
        <v>14</v>
      </c>
      <c r="E8" s="390"/>
      <c r="F8" s="288">
        <f>D8*E8</f>
        <v>0</v>
      </c>
    </row>
    <row r="9" spans="1:6" s="289" customFormat="1" ht="12.75" x14ac:dyDescent="0.2">
      <c r="A9" s="291"/>
      <c r="B9" s="292"/>
      <c r="C9" s="293"/>
      <c r="D9" s="294"/>
      <c r="E9" s="350"/>
      <c r="F9" s="296"/>
    </row>
    <row r="10" spans="1:6" s="289" customFormat="1" ht="25.5" x14ac:dyDescent="0.2">
      <c r="A10" s="285" t="s">
        <v>64</v>
      </c>
      <c r="B10" s="297" t="s">
        <v>55</v>
      </c>
      <c r="C10" s="285" t="s">
        <v>7</v>
      </c>
      <c r="D10" s="298">
        <v>0.77</v>
      </c>
      <c r="E10" s="390"/>
      <c r="F10" s="288">
        <f>D10*E10</f>
        <v>0</v>
      </c>
    </row>
    <row r="11" spans="1:6" s="289" customFormat="1" ht="12.75" x14ac:dyDescent="0.2">
      <c r="A11" s="291"/>
      <c r="B11" s="299"/>
      <c r="C11" s="293"/>
      <c r="D11" s="294" t="s">
        <v>61</v>
      </c>
      <c r="E11" s="350"/>
      <c r="F11" s="296"/>
    </row>
    <row r="12" spans="1:6" s="289" customFormat="1" ht="38.25" x14ac:dyDescent="0.2">
      <c r="A12" s="285" t="s">
        <v>101</v>
      </c>
      <c r="B12" s="297" t="s">
        <v>56</v>
      </c>
      <c r="C12" s="285" t="s">
        <v>7</v>
      </c>
      <c r="D12" s="298">
        <v>0.17</v>
      </c>
      <c r="E12" s="390"/>
      <c r="F12" s="288">
        <f>D12*E12</f>
        <v>0</v>
      </c>
    </row>
    <row r="13" spans="1:6" s="289" customFormat="1" ht="12.75" x14ac:dyDescent="0.2">
      <c r="A13" s="291"/>
      <c r="B13" s="299"/>
      <c r="C13" s="293"/>
      <c r="D13" s="294"/>
      <c r="E13" s="350"/>
      <c r="F13" s="296"/>
    </row>
    <row r="14" spans="1:6" s="281" customFormat="1" ht="15" customHeight="1" x14ac:dyDescent="0.2">
      <c r="A14" s="277"/>
      <c r="B14" s="278" t="s">
        <v>10</v>
      </c>
      <c r="C14" s="279"/>
      <c r="D14" s="279"/>
      <c r="E14" s="348"/>
      <c r="F14" s="280"/>
    </row>
    <row r="15" spans="1:6" s="281" customFormat="1" ht="15" customHeight="1" x14ac:dyDescent="0.2">
      <c r="A15" s="277"/>
      <c r="B15" s="300" t="s">
        <v>66</v>
      </c>
      <c r="C15" s="279"/>
      <c r="D15" s="279"/>
      <c r="E15" s="348"/>
      <c r="F15" s="280"/>
    </row>
    <row r="16" spans="1:6" s="281" customFormat="1" ht="15" customHeight="1" x14ac:dyDescent="0.2">
      <c r="A16" s="282"/>
      <c r="B16" s="283"/>
      <c r="C16" s="282"/>
      <c r="D16" s="282"/>
      <c r="E16" s="349"/>
      <c r="F16" s="284"/>
    </row>
    <row r="17" spans="1:6" s="281" customFormat="1" ht="38.25" x14ac:dyDescent="0.2">
      <c r="A17" s="285" t="s">
        <v>65</v>
      </c>
      <c r="B17" s="297" t="s">
        <v>67</v>
      </c>
      <c r="C17" s="285" t="s">
        <v>121</v>
      </c>
      <c r="D17" s="298">
        <v>200</v>
      </c>
      <c r="E17" s="390"/>
      <c r="F17" s="288">
        <f>D17*E17</f>
        <v>0</v>
      </c>
    </row>
    <row r="18" spans="1:6" s="281" customFormat="1" ht="14.25" x14ac:dyDescent="0.2">
      <c r="A18" s="293"/>
      <c r="B18" s="299"/>
      <c r="C18" s="293"/>
      <c r="D18" s="301"/>
      <c r="E18" s="350"/>
      <c r="F18" s="295"/>
    </row>
    <row r="19" spans="1:6" s="281" customFormat="1" ht="38.25" x14ac:dyDescent="0.2">
      <c r="A19" s="285">
        <v>12112</v>
      </c>
      <c r="B19" s="302" t="s">
        <v>137</v>
      </c>
      <c r="C19" s="303" t="s">
        <v>138</v>
      </c>
      <c r="D19" s="304">
        <v>50</v>
      </c>
      <c r="E19" s="390"/>
      <c r="F19" s="288">
        <f>D19*E19</f>
        <v>0</v>
      </c>
    </row>
    <row r="20" spans="1:6" s="281" customFormat="1" ht="15" customHeight="1" x14ac:dyDescent="0.2">
      <c r="A20" s="282"/>
      <c r="B20" s="283"/>
      <c r="C20" s="282"/>
      <c r="D20" s="282"/>
      <c r="E20" s="349"/>
      <c r="F20" s="284"/>
    </row>
    <row r="21" spans="1:6" s="281" customFormat="1" ht="15" customHeight="1" x14ac:dyDescent="0.2">
      <c r="A21" s="277"/>
      <c r="B21" s="300" t="s">
        <v>62</v>
      </c>
      <c r="C21" s="279"/>
      <c r="D21" s="279"/>
      <c r="E21" s="348"/>
      <c r="F21" s="280"/>
    </row>
    <row r="22" spans="1:6" s="281" customFormat="1" ht="15" customHeight="1" x14ac:dyDescent="0.2">
      <c r="A22" s="305"/>
      <c r="B22" s="306"/>
      <c r="C22" s="307"/>
      <c r="D22" s="307"/>
      <c r="E22" s="351"/>
      <c r="F22" s="308"/>
    </row>
    <row r="23" spans="1:6" s="289" customFormat="1" ht="38.25" x14ac:dyDescent="0.2">
      <c r="A23" s="285" t="s">
        <v>11</v>
      </c>
      <c r="B23" s="286" t="s">
        <v>107</v>
      </c>
      <c r="C23" s="285" t="s">
        <v>9</v>
      </c>
      <c r="D23" s="290">
        <v>5</v>
      </c>
      <c r="E23" s="390"/>
      <c r="F23" s="288">
        <f>D23*E23</f>
        <v>0</v>
      </c>
    </row>
    <row r="24" spans="1:6" s="281" customFormat="1" ht="15" customHeight="1" x14ac:dyDescent="0.2">
      <c r="A24" s="277"/>
      <c r="B24" s="278"/>
      <c r="C24" s="279"/>
      <c r="D24" s="279"/>
      <c r="E24" s="348"/>
      <c r="F24" s="280"/>
    </row>
    <row r="25" spans="1:6" s="289" customFormat="1" ht="38.25" x14ac:dyDescent="0.2">
      <c r="A25" s="285" t="s">
        <v>102</v>
      </c>
      <c r="B25" s="286" t="s">
        <v>72</v>
      </c>
      <c r="C25" s="285" t="s">
        <v>9</v>
      </c>
      <c r="D25" s="290">
        <v>5</v>
      </c>
      <c r="E25" s="390"/>
      <c r="F25" s="288">
        <f>D25*E25</f>
        <v>0</v>
      </c>
    </row>
    <row r="26" spans="1:6" s="281" customFormat="1" ht="14.25" x14ac:dyDescent="0.2">
      <c r="A26" s="277"/>
      <c r="B26" s="309"/>
      <c r="C26" s="279"/>
      <c r="D26" s="279"/>
      <c r="E26" s="348"/>
      <c r="F26" s="280"/>
    </row>
    <row r="27" spans="1:6" s="281" customFormat="1" ht="26.25" customHeight="1" x14ac:dyDescent="0.2">
      <c r="A27" s="277"/>
      <c r="B27" s="310" t="s">
        <v>156</v>
      </c>
      <c r="C27" s="285" t="s">
        <v>46</v>
      </c>
      <c r="D27" s="285">
        <v>10</v>
      </c>
      <c r="E27" s="390"/>
      <c r="F27" s="311">
        <f>D27*E27</f>
        <v>0</v>
      </c>
    </row>
    <row r="28" spans="1:6" s="281" customFormat="1" ht="15" customHeight="1" x14ac:dyDescent="0.2">
      <c r="A28" s="277"/>
      <c r="B28" s="278"/>
      <c r="C28" s="279"/>
      <c r="D28" s="279"/>
      <c r="E28" s="348"/>
      <c r="F28" s="280"/>
    </row>
    <row r="29" spans="1:6" s="289" customFormat="1" ht="25.5" customHeight="1" x14ac:dyDescent="0.2">
      <c r="A29" s="285" t="s">
        <v>103</v>
      </c>
      <c r="B29" s="286" t="s">
        <v>71</v>
      </c>
      <c r="C29" s="285" t="s">
        <v>46</v>
      </c>
      <c r="D29" s="290">
        <v>75</v>
      </c>
      <c r="E29" s="390"/>
      <c r="F29" s="288">
        <f>D29*E29</f>
        <v>0</v>
      </c>
    </row>
    <row r="30" spans="1:6" s="289" customFormat="1" ht="15" customHeight="1" x14ac:dyDescent="0.2">
      <c r="A30" s="293"/>
      <c r="B30" s="292"/>
      <c r="C30" s="293"/>
      <c r="D30" s="294"/>
      <c r="E30" s="350"/>
      <c r="F30" s="295"/>
    </row>
    <row r="31" spans="1:6" s="289" customFormat="1" ht="15" customHeight="1" x14ac:dyDescent="0.2">
      <c r="A31" s="277"/>
      <c r="B31" s="312" t="s">
        <v>68</v>
      </c>
      <c r="C31" s="279"/>
      <c r="D31" s="279"/>
      <c r="E31" s="348"/>
      <c r="F31" s="280"/>
    </row>
    <row r="32" spans="1:6" s="289" customFormat="1" ht="15" customHeight="1" x14ac:dyDescent="0.2">
      <c r="A32" s="293"/>
      <c r="B32" s="313"/>
      <c r="C32" s="293"/>
      <c r="D32" s="294"/>
      <c r="E32" s="350"/>
      <c r="F32" s="295"/>
    </row>
    <row r="33" spans="1:6" s="289" customFormat="1" ht="27" customHeight="1" x14ac:dyDescent="0.2">
      <c r="A33" s="314" t="s">
        <v>247</v>
      </c>
      <c r="B33" s="297" t="s">
        <v>248</v>
      </c>
      <c r="C33" s="315" t="s">
        <v>211</v>
      </c>
      <c r="D33" s="316">
        <v>55</v>
      </c>
      <c r="E33" s="390"/>
      <c r="F33" s="316">
        <f>D33*E33</f>
        <v>0</v>
      </c>
    </row>
    <row r="34" spans="1:6" s="289" customFormat="1" ht="15" customHeight="1" x14ac:dyDescent="0.2">
      <c r="A34" s="293"/>
      <c r="B34" s="313"/>
      <c r="C34" s="293"/>
      <c r="D34" s="294"/>
      <c r="E34" s="350"/>
      <c r="F34" s="295"/>
    </row>
    <row r="35" spans="1:6" s="289" customFormat="1" ht="26.25" customHeight="1" x14ac:dyDescent="0.2">
      <c r="A35" s="317" t="s">
        <v>249</v>
      </c>
      <c r="B35" s="318" t="s">
        <v>250</v>
      </c>
      <c r="C35" s="319" t="s">
        <v>211</v>
      </c>
      <c r="D35" s="320">
        <v>33</v>
      </c>
      <c r="E35" s="390"/>
      <c r="F35" s="320">
        <f>D35*E35</f>
        <v>0</v>
      </c>
    </row>
    <row r="36" spans="1:6" s="289" customFormat="1" ht="15" customHeight="1" x14ac:dyDescent="0.2">
      <c r="A36" s="293"/>
      <c r="B36" s="313"/>
      <c r="C36" s="293"/>
      <c r="D36" s="294"/>
      <c r="E36" s="350"/>
      <c r="F36" s="295"/>
    </row>
    <row r="37" spans="1:6" s="289" customFormat="1" ht="39.75" customHeight="1" x14ac:dyDescent="0.2">
      <c r="A37" s="285" t="s">
        <v>69</v>
      </c>
      <c r="B37" s="321" t="s">
        <v>89</v>
      </c>
      <c r="C37" s="285" t="s">
        <v>122</v>
      </c>
      <c r="D37" s="322">
        <v>1500</v>
      </c>
      <c r="E37" s="390"/>
      <c r="F37" s="288">
        <f>D37*E37</f>
        <v>0</v>
      </c>
    </row>
    <row r="38" spans="1:6" s="289" customFormat="1" ht="12.75" customHeight="1" x14ac:dyDescent="0.2">
      <c r="A38" s="293"/>
      <c r="B38" s="313"/>
      <c r="C38" s="293"/>
      <c r="D38" s="323"/>
      <c r="E38" s="350"/>
      <c r="F38" s="295"/>
    </row>
    <row r="39" spans="1:6" s="289" customFormat="1" ht="28.5" customHeight="1" x14ac:dyDescent="0.2">
      <c r="A39" s="285">
        <v>12312</v>
      </c>
      <c r="B39" s="324" t="s">
        <v>157</v>
      </c>
      <c r="C39" s="285" t="s">
        <v>9</v>
      </c>
      <c r="D39" s="322">
        <v>7</v>
      </c>
      <c r="E39" s="390"/>
      <c r="F39" s="288">
        <f>D39*E39</f>
        <v>0</v>
      </c>
    </row>
    <row r="40" spans="1:6" s="289" customFormat="1" ht="12.75" x14ac:dyDescent="0.2">
      <c r="A40" s="293"/>
      <c r="B40" s="313"/>
      <c r="C40" s="293"/>
      <c r="D40" s="294"/>
      <c r="E40" s="350"/>
      <c r="F40" s="295"/>
    </row>
    <row r="41" spans="1:6" s="289" customFormat="1" ht="38.25" x14ac:dyDescent="0.2">
      <c r="A41" s="285" t="s">
        <v>70</v>
      </c>
      <c r="B41" s="297" t="s">
        <v>88</v>
      </c>
      <c r="C41" s="285" t="s">
        <v>46</v>
      </c>
      <c r="D41" s="290">
        <v>70</v>
      </c>
      <c r="E41" s="390"/>
      <c r="F41" s="288">
        <f>D41*E41</f>
        <v>0</v>
      </c>
    </row>
    <row r="42" spans="1:6" s="289" customFormat="1" ht="12.75" x14ac:dyDescent="0.2">
      <c r="A42" s="293"/>
      <c r="B42" s="299"/>
      <c r="C42" s="293"/>
      <c r="D42" s="294"/>
      <c r="E42" s="350"/>
      <c r="F42" s="295"/>
    </row>
    <row r="43" spans="1:6" s="289" customFormat="1" ht="12.75" x14ac:dyDescent="0.2">
      <c r="A43" s="325" t="s">
        <v>251</v>
      </c>
      <c r="B43" s="326" t="s">
        <v>252</v>
      </c>
      <c r="C43" s="293"/>
      <c r="D43" s="294"/>
      <c r="E43" s="350"/>
      <c r="F43" s="295"/>
    </row>
    <row r="44" spans="1:6" s="289" customFormat="1" ht="12.75" x14ac:dyDescent="0.2">
      <c r="A44" s="293"/>
      <c r="B44" s="299"/>
      <c r="C44" s="293"/>
      <c r="D44" s="294"/>
      <c r="E44" s="350"/>
      <c r="F44" s="295"/>
    </row>
    <row r="45" spans="1:6" s="289" customFormat="1" ht="25.5" x14ac:dyDescent="0.2">
      <c r="A45" s="322">
        <v>13111</v>
      </c>
      <c r="B45" s="324" t="s">
        <v>253</v>
      </c>
      <c r="C45" s="327" t="s">
        <v>9</v>
      </c>
      <c r="D45" s="328">
        <v>6</v>
      </c>
      <c r="E45" s="390"/>
      <c r="F45" s="328">
        <f>D45*E45</f>
        <v>0</v>
      </c>
    </row>
    <row r="46" spans="1:6" s="289" customFormat="1" ht="12.75" x14ac:dyDescent="0.2">
      <c r="A46" s="293"/>
      <c r="B46" s="299"/>
      <c r="C46" s="293"/>
      <c r="D46" s="294"/>
      <c r="E46" s="350"/>
      <c r="F46" s="295"/>
    </row>
    <row r="47" spans="1:6" s="289" customFormat="1" ht="12.75" x14ac:dyDescent="0.2">
      <c r="A47" s="325" t="s">
        <v>254</v>
      </c>
      <c r="B47" s="326" t="s">
        <v>255</v>
      </c>
      <c r="C47" s="329"/>
      <c r="D47" s="330"/>
      <c r="E47" s="352"/>
      <c r="F47" s="330"/>
    </row>
    <row r="48" spans="1:6" s="289" customFormat="1" ht="12.75" x14ac:dyDescent="0.2">
      <c r="A48" s="325"/>
      <c r="B48" s="326"/>
      <c r="C48" s="329"/>
      <c r="D48" s="330"/>
      <c r="E48" s="352"/>
      <c r="F48" s="330"/>
    </row>
    <row r="49" spans="1:6" s="289" customFormat="1" ht="63.75" x14ac:dyDescent="0.2">
      <c r="A49" s="451" t="s">
        <v>256</v>
      </c>
      <c r="B49" s="452" t="s">
        <v>295</v>
      </c>
      <c r="C49" s="327"/>
      <c r="D49" s="332"/>
      <c r="E49" s="390"/>
      <c r="F49" s="328"/>
    </row>
    <row r="50" spans="1:6" s="289" customFormat="1" ht="12.75" x14ac:dyDescent="0.2">
      <c r="A50" s="333"/>
      <c r="B50" s="334"/>
      <c r="C50" s="335"/>
      <c r="D50" s="336"/>
      <c r="E50" s="353"/>
      <c r="F50" s="337"/>
    </row>
    <row r="51" spans="1:6" s="289" customFormat="1" ht="12.75" x14ac:dyDescent="0.2">
      <c r="A51" s="325" t="s">
        <v>257</v>
      </c>
      <c r="B51" s="326" t="s">
        <v>258</v>
      </c>
      <c r="C51" s="329"/>
      <c r="D51" s="330"/>
      <c r="E51" s="352"/>
      <c r="F51" s="330"/>
    </row>
    <row r="52" spans="1:6" s="289" customFormat="1" ht="12.75" x14ac:dyDescent="0.2">
      <c r="A52" s="325"/>
      <c r="B52" s="326"/>
      <c r="C52" s="329"/>
      <c r="D52" s="330"/>
      <c r="E52" s="352"/>
      <c r="F52" s="330"/>
    </row>
    <row r="53" spans="1:6" s="289" customFormat="1" ht="25.5" x14ac:dyDescent="0.2">
      <c r="A53" s="331" t="s">
        <v>261</v>
      </c>
      <c r="B53" s="338" t="s">
        <v>259</v>
      </c>
      <c r="C53" s="314" t="s">
        <v>9</v>
      </c>
      <c r="D53" s="332">
        <v>1</v>
      </c>
      <c r="E53" s="390"/>
      <c r="F53" s="328">
        <f>(D53*E53)</f>
        <v>0</v>
      </c>
    </row>
    <row r="54" spans="1:6" s="289" customFormat="1" ht="12.75" x14ac:dyDescent="0.2">
      <c r="A54" s="333"/>
      <c r="B54" s="339"/>
      <c r="C54" s="317"/>
      <c r="D54" s="336"/>
      <c r="E54" s="353"/>
      <c r="F54" s="337"/>
    </row>
    <row r="55" spans="1:6" s="289" customFormat="1" ht="25.5" x14ac:dyDescent="0.2">
      <c r="A55" s="331" t="s">
        <v>262</v>
      </c>
      <c r="B55" s="338" t="s">
        <v>260</v>
      </c>
      <c r="C55" s="314" t="s">
        <v>9</v>
      </c>
      <c r="D55" s="332">
        <v>1</v>
      </c>
      <c r="E55" s="390"/>
      <c r="F55" s="328">
        <f>(D55*E55)</f>
        <v>0</v>
      </c>
    </row>
    <row r="56" spans="1:6" ht="15" customHeight="1" thickBot="1" x14ac:dyDescent="0.25">
      <c r="A56" s="340"/>
      <c r="C56" s="340"/>
      <c r="D56" s="340"/>
      <c r="E56" s="354"/>
      <c r="F56" s="340"/>
    </row>
    <row r="57" spans="1:6" ht="15" customHeight="1" thickBot="1" x14ac:dyDescent="0.25">
      <c r="A57" s="342"/>
      <c r="B57" s="343" t="s">
        <v>12</v>
      </c>
      <c r="C57" s="344"/>
      <c r="D57" s="344"/>
      <c r="E57" s="355"/>
      <c r="F57" s="345">
        <f>SUM(F6:F55)</f>
        <v>0</v>
      </c>
    </row>
    <row r="58" spans="1:6" ht="15" customHeight="1" x14ac:dyDescent="0.2">
      <c r="A58" s="340"/>
      <c r="C58" s="340"/>
      <c r="D58" s="340"/>
      <c r="E58" s="354"/>
      <c r="F58" s="340"/>
    </row>
  </sheetData>
  <sheetProtection password="CF77" sheet="1" objects="1" scenarios="1"/>
  <phoneticPr fontId="0" type="noConversion"/>
  <conditionalFormatting sqref="E6">
    <cfRule type="expression" dxfId="85" priority="34">
      <formula>E6=""</formula>
    </cfRule>
  </conditionalFormatting>
  <conditionalFormatting sqref="E8">
    <cfRule type="expression" dxfId="84" priority="18">
      <formula>E8=""</formula>
    </cfRule>
  </conditionalFormatting>
  <conditionalFormatting sqref="E10">
    <cfRule type="expression" dxfId="83" priority="17">
      <formula>E10=""</formula>
    </cfRule>
  </conditionalFormatting>
  <conditionalFormatting sqref="E12">
    <cfRule type="expression" dxfId="82" priority="16">
      <formula>E12=""</formula>
    </cfRule>
  </conditionalFormatting>
  <conditionalFormatting sqref="E17">
    <cfRule type="expression" dxfId="81" priority="15">
      <formula>E17=""</formula>
    </cfRule>
  </conditionalFormatting>
  <conditionalFormatting sqref="E19">
    <cfRule type="expression" dxfId="80" priority="14">
      <formula>E19=""</formula>
    </cfRule>
  </conditionalFormatting>
  <conditionalFormatting sqref="E23">
    <cfRule type="expression" dxfId="79" priority="13">
      <formula>E23=""</formula>
    </cfRule>
  </conditionalFormatting>
  <conditionalFormatting sqref="E25">
    <cfRule type="expression" dxfId="78" priority="12">
      <formula>E25=""</formula>
    </cfRule>
  </conditionalFormatting>
  <conditionalFormatting sqref="E27">
    <cfRule type="expression" dxfId="77" priority="11">
      <formula>E27=""</formula>
    </cfRule>
  </conditionalFormatting>
  <conditionalFormatting sqref="E29">
    <cfRule type="expression" dxfId="76" priority="10">
      <formula>E29=""</formula>
    </cfRule>
  </conditionalFormatting>
  <conditionalFormatting sqref="E33">
    <cfRule type="expression" dxfId="75" priority="9">
      <formula>E33=""</formula>
    </cfRule>
  </conditionalFormatting>
  <conditionalFormatting sqref="E35">
    <cfRule type="expression" dxfId="74" priority="8">
      <formula>E35=""</formula>
    </cfRule>
  </conditionalFormatting>
  <conditionalFormatting sqref="E37">
    <cfRule type="expression" dxfId="73" priority="7">
      <formula>E37=""</formula>
    </cfRule>
  </conditionalFormatting>
  <conditionalFormatting sqref="E39">
    <cfRule type="expression" dxfId="72" priority="6">
      <formula>E39=""</formula>
    </cfRule>
  </conditionalFormatting>
  <conditionalFormatting sqref="E41">
    <cfRule type="expression" dxfId="71" priority="5">
      <formula>E41=""</formula>
    </cfRule>
  </conditionalFormatting>
  <conditionalFormatting sqref="E45">
    <cfRule type="expression" dxfId="70" priority="4">
      <formula>E45=""</formula>
    </cfRule>
  </conditionalFormatting>
  <conditionalFormatting sqref="E49">
    <cfRule type="expression" dxfId="69" priority="3">
      <formula>E49=""</formula>
    </cfRule>
  </conditionalFormatting>
  <conditionalFormatting sqref="E53">
    <cfRule type="expression" dxfId="68" priority="2">
      <formula>E53=""</formula>
    </cfRule>
  </conditionalFormatting>
  <conditionalFormatting sqref="E55">
    <cfRule type="expression" dxfId="67" priority="1">
      <formula>E55=""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9" max="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view="pageBreakPreview" topLeftCell="A22" zoomScaleNormal="100" zoomScaleSheetLayoutView="100" workbookViewId="0">
      <selection activeCell="E28" sqref="E28"/>
    </sheetView>
  </sheetViews>
  <sheetFormatPr defaultColWidth="9.140625" defaultRowHeight="15" customHeight="1" x14ac:dyDescent="0.2"/>
  <cols>
    <col min="1" max="1" width="8.7109375" style="119" customWidth="1"/>
    <col min="2" max="2" width="33.5703125" style="219" customWidth="1"/>
    <col min="3" max="4" width="8.7109375" style="119" customWidth="1"/>
    <col min="5" max="5" width="14.5703125" style="356" customWidth="1"/>
    <col min="6" max="6" width="14.5703125" style="119" customWidth="1"/>
    <col min="7" max="16384" width="9.140625" style="6"/>
  </cols>
  <sheetData>
    <row r="1" spans="1:6" ht="15" customHeight="1" x14ac:dyDescent="0.2">
      <c r="A1" s="239"/>
      <c r="B1" s="258" t="s">
        <v>1</v>
      </c>
      <c r="C1" s="254" t="s">
        <v>3</v>
      </c>
      <c r="D1" s="254" t="s">
        <v>2</v>
      </c>
      <c r="E1" s="347" t="s">
        <v>53</v>
      </c>
      <c r="F1" s="254" t="s">
        <v>54</v>
      </c>
    </row>
    <row r="3" spans="1:6" s="8" customFormat="1" ht="15" customHeight="1" x14ac:dyDescent="0.2">
      <c r="A3" s="152"/>
      <c r="B3" s="216" t="s">
        <v>13</v>
      </c>
      <c r="C3" s="157"/>
      <c r="D3" s="157"/>
      <c r="E3" s="348"/>
      <c r="F3" s="164"/>
    </row>
    <row r="4" spans="1:6" s="8" customFormat="1" ht="15" customHeight="1" x14ac:dyDescent="0.2">
      <c r="A4" s="152"/>
      <c r="B4" s="216" t="s">
        <v>14</v>
      </c>
      <c r="C4" s="157"/>
      <c r="D4" s="157"/>
      <c r="E4" s="348"/>
      <c r="F4" s="164"/>
    </row>
    <row r="5" spans="1:6" s="8" customFormat="1" ht="15" customHeight="1" x14ac:dyDescent="0.2">
      <c r="A5" s="153"/>
      <c r="B5" s="217"/>
      <c r="C5" s="153"/>
      <c r="D5" s="153"/>
      <c r="E5" s="349"/>
      <c r="F5" s="161"/>
    </row>
    <row r="6" spans="1:6" s="9" customFormat="1" ht="51" x14ac:dyDescent="0.2">
      <c r="A6" s="33" t="s">
        <v>15</v>
      </c>
      <c r="B6" s="34" t="s">
        <v>73</v>
      </c>
      <c r="C6" s="33" t="s">
        <v>123</v>
      </c>
      <c r="D6" s="159">
        <v>16</v>
      </c>
      <c r="E6" s="390"/>
      <c r="F6" s="162">
        <f>D6*E6</f>
        <v>0</v>
      </c>
    </row>
    <row r="7" spans="1:6" s="8" customFormat="1" ht="15" customHeight="1" x14ac:dyDescent="0.2">
      <c r="A7" s="153"/>
      <c r="B7" s="217"/>
      <c r="C7" s="153"/>
      <c r="D7" s="153"/>
      <c r="E7" s="358"/>
      <c r="F7" s="161"/>
    </row>
    <row r="8" spans="1:6" s="22" customFormat="1" ht="51" x14ac:dyDescent="0.2">
      <c r="A8" s="36" t="s">
        <v>92</v>
      </c>
      <c r="B8" s="37" t="s">
        <v>74</v>
      </c>
      <c r="C8" s="36" t="s">
        <v>124</v>
      </c>
      <c r="D8" s="167">
        <v>2030</v>
      </c>
      <c r="E8" s="390"/>
      <c r="F8" s="168">
        <f>D8*E8</f>
        <v>0</v>
      </c>
    </row>
    <row r="9" spans="1:6" s="8" customFormat="1" ht="15" customHeight="1" x14ac:dyDescent="0.2">
      <c r="A9" s="153"/>
      <c r="B9" s="217"/>
      <c r="C9" s="153"/>
      <c r="D9" s="153"/>
      <c r="E9" s="358"/>
      <c r="F9" s="161"/>
    </row>
    <row r="10" spans="1:6" s="9" customFormat="1" ht="63.75" x14ac:dyDescent="0.2">
      <c r="A10" s="33" t="s">
        <v>93</v>
      </c>
      <c r="B10" s="34" t="s">
        <v>159</v>
      </c>
      <c r="C10" s="33" t="s">
        <v>123</v>
      </c>
      <c r="D10" s="159">
        <v>110</v>
      </c>
      <c r="E10" s="390"/>
      <c r="F10" s="162">
        <f>D10*E10</f>
        <v>0</v>
      </c>
    </row>
    <row r="11" spans="1:6" s="9" customFormat="1" ht="14.25" customHeight="1" x14ac:dyDescent="0.2">
      <c r="A11" s="10"/>
      <c r="B11" s="11"/>
      <c r="C11" s="10"/>
      <c r="D11" s="160"/>
      <c r="E11" s="359"/>
      <c r="F11" s="163"/>
    </row>
    <row r="12" spans="1:6" s="9" customFormat="1" ht="64.5" customHeight="1" x14ac:dyDescent="0.2">
      <c r="A12" s="33">
        <v>21114</v>
      </c>
      <c r="B12" s="30" t="s">
        <v>158</v>
      </c>
      <c r="C12" s="33" t="s">
        <v>123</v>
      </c>
      <c r="D12" s="159">
        <v>75</v>
      </c>
      <c r="E12" s="390"/>
      <c r="F12" s="162">
        <f>D12*E12</f>
        <v>0</v>
      </c>
    </row>
    <row r="13" spans="1:6" s="9" customFormat="1" ht="12.75" x14ac:dyDescent="0.2">
      <c r="A13" s="10"/>
      <c r="B13" s="11"/>
      <c r="C13" s="10"/>
      <c r="D13" s="160"/>
      <c r="E13" s="359"/>
      <c r="F13" s="163"/>
    </row>
    <row r="14" spans="1:6" s="9" customFormat="1" ht="38.25" x14ac:dyDescent="0.2">
      <c r="A14" s="33" t="s">
        <v>160</v>
      </c>
      <c r="B14" s="30" t="s">
        <v>105</v>
      </c>
      <c r="C14" s="33" t="s">
        <v>124</v>
      </c>
      <c r="D14" s="159">
        <v>10</v>
      </c>
      <c r="E14" s="390"/>
      <c r="F14" s="162">
        <f>D14*E14</f>
        <v>0</v>
      </c>
    </row>
    <row r="15" spans="1:6" s="8" customFormat="1" ht="15" customHeight="1" x14ac:dyDescent="0.2">
      <c r="A15" s="153"/>
      <c r="B15" s="217"/>
      <c r="C15" s="153"/>
      <c r="D15" s="153"/>
      <c r="E15" s="349"/>
      <c r="F15" s="161"/>
    </row>
    <row r="16" spans="1:6" s="8" customFormat="1" ht="15" customHeight="1" x14ac:dyDescent="0.2">
      <c r="A16" s="152"/>
      <c r="B16" s="216" t="s">
        <v>16</v>
      </c>
      <c r="C16" s="157"/>
      <c r="D16" s="157"/>
      <c r="E16" s="348"/>
      <c r="F16" s="164"/>
    </row>
    <row r="17" spans="1:6" s="8" customFormat="1" ht="15" customHeight="1" x14ac:dyDescent="0.2">
      <c r="A17" s="153"/>
      <c r="B17" s="217"/>
      <c r="C17" s="153"/>
      <c r="D17" s="153"/>
      <c r="E17" s="349"/>
      <c r="F17" s="161"/>
    </row>
    <row r="18" spans="1:6" s="9" customFormat="1" ht="41.25" x14ac:dyDescent="0.2">
      <c r="A18" s="33" t="s">
        <v>91</v>
      </c>
      <c r="B18" s="34" t="s">
        <v>125</v>
      </c>
      <c r="C18" s="33" t="s">
        <v>122</v>
      </c>
      <c r="D18" s="159">
        <v>2465</v>
      </c>
      <c r="E18" s="390"/>
      <c r="F18" s="162">
        <f>D18*E18</f>
        <v>0</v>
      </c>
    </row>
    <row r="19" spans="1:6" s="8" customFormat="1" ht="15" customHeight="1" x14ac:dyDescent="0.2">
      <c r="A19" s="153"/>
      <c r="B19" s="217"/>
      <c r="C19" s="153"/>
      <c r="D19" s="153"/>
      <c r="E19" s="349"/>
      <c r="F19" s="161"/>
    </row>
    <row r="20" spans="1:6" s="8" customFormat="1" ht="15" customHeight="1" x14ac:dyDescent="0.2">
      <c r="A20" s="152"/>
      <c r="B20" s="216" t="s">
        <v>28</v>
      </c>
      <c r="C20" s="157"/>
      <c r="D20" s="157"/>
      <c r="E20" s="348"/>
      <c r="F20" s="164"/>
    </row>
    <row r="21" spans="1:6" s="8" customFormat="1" ht="15" customHeight="1" x14ac:dyDescent="0.2">
      <c r="A21" s="153"/>
      <c r="B21" s="217"/>
      <c r="C21" s="153"/>
      <c r="D21" s="153"/>
      <c r="E21" s="349"/>
      <c r="F21" s="161"/>
    </row>
    <row r="22" spans="1:6" s="9" customFormat="1" ht="73.5" customHeight="1" x14ac:dyDescent="0.2">
      <c r="A22" s="33" t="s">
        <v>90</v>
      </c>
      <c r="B22" s="38" t="s">
        <v>126</v>
      </c>
      <c r="C22" s="33" t="s">
        <v>123</v>
      </c>
      <c r="D22" s="159">
        <v>955</v>
      </c>
      <c r="E22" s="390"/>
      <c r="F22" s="162">
        <f>D22*E22</f>
        <v>0</v>
      </c>
    </row>
    <row r="23" spans="1:6" s="9" customFormat="1" ht="13.5" customHeight="1" x14ac:dyDescent="0.2">
      <c r="A23" s="153"/>
      <c r="B23" s="217"/>
      <c r="C23" s="153"/>
      <c r="D23" s="153"/>
      <c r="E23" s="349"/>
      <c r="F23" s="161"/>
    </row>
    <row r="24" spans="1:6" s="9" customFormat="1" ht="76.5" x14ac:dyDescent="0.2">
      <c r="A24" s="33" t="s">
        <v>279</v>
      </c>
      <c r="B24" s="38" t="s">
        <v>280</v>
      </c>
      <c r="C24" s="33" t="s">
        <v>123</v>
      </c>
      <c r="D24" s="159">
        <v>50</v>
      </c>
      <c r="E24" s="390"/>
      <c r="F24" s="162">
        <f>D24*E24</f>
        <v>0</v>
      </c>
    </row>
    <row r="25" spans="1:6" s="9" customFormat="1" ht="13.5" customHeight="1" x14ac:dyDescent="0.2">
      <c r="A25" s="10"/>
      <c r="B25" s="69"/>
      <c r="C25" s="10"/>
      <c r="D25" s="160"/>
      <c r="E25" s="350"/>
      <c r="F25" s="163"/>
    </row>
    <row r="26" spans="1:6" s="9" customFormat="1" ht="15" customHeight="1" x14ac:dyDescent="0.2">
      <c r="A26" s="10"/>
      <c r="B26" s="216" t="s">
        <v>275</v>
      </c>
      <c r="C26" s="188"/>
      <c r="D26" s="192"/>
      <c r="E26" s="360"/>
      <c r="F26" s="249"/>
    </row>
    <row r="27" spans="1:6" s="9" customFormat="1" ht="13.5" customHeight="1" x14ac:dyDescent="0.2">
      <c r="A27" s="10"/>
      <c r="B27" s="69"/>
      <c r="C27" s="10"/>
      <c r="D27" s="160"/>
      <c r="E27" s="350"/>
      <c r="F27" s="163"/>
    </row>
    <row r="28" spans="1:6" s="9" customFormat="1" ht="28.5" customHeight="1" x14ac:dyDescent="0.2">
      <c r="A28" s="33" t="s">
        <v>276</v>
      </c>
      <c r="B28" s="38" t="s">
        <v>277</v>
      </c>
      <c r="C28" s="33" t="s">
        <v>278</v>
      </c>
      <c r="D28" s="159">
        <v>70</v>
      </c>
      <c r="E28" s="390"/>
      <c r="F28" s="162">
        <f>D28*E28</f>
        <v>0</v>
      </c>
    </row>
    <row r="29" spans="1:6" s="9" customFormat="1" ht="13.5" thickBot="1" x14ac:dyDescent="0.25">
      <c r="A29" s="10"/>
      <c r="B29" s="69"/>
      <c r="C29" s="10"/>
      <c r="D29" s="160"/>
      <c r="E29" s="350"/>
      <c r="F29" s="163"/>
    </row>
    <row r="30" spans="1:6" ht="15" customHeight="1" thickBot="1" x14ac:dyDescent="0.25">
      <c r="A30" s="155"/>
      <c r="B30" s="218" t="s">
        <v>29</v>
      </c>
      <c r="C30" s="158"/>
      <c r="D30" s="158"/>
      <c r="E30" s="355"/>
      <c r="F30" s="165">
        <f>SUM(F6:F28)</f>
        <v>0</v>
      </c>
    </row>
    <row r="31" spans="1:6" ht="15" customHeight="1" x14ac:dyDescent="0.2">
      <c r="A31" s="166"/>
      <c r="B31" s="39"/>
      <c r="C31" s="166"/>
      <c r="D31" s="166"/>
      <c r="E31" s="361"/>
      <c r="F31" s="166"/>
    </row>
  </sheetData>
  <sheetProtection algorithmName="SHA-512" hashValue="Loju+RsrFcuHxkvIpkXdePh76msY0cx2Z0j3+sibi/fit8+bLmbhIoDUKqvw2PFAp0WBpE8VwjE9VBV5h5x6sQ==" saltValue="9fIsTUHCZV+AXNn0Q0wwYA==" spinCount="100000" sheet="1" objects="1" scenarios="1"/>
  <phoneticPr fontId="0" type="noConversion"/>
  <conditionalFormatting sqref="E6">
    <cfRule type="expression" dxfId="66" priority="9">
      <formula>E6=""</formula>
    </cfRule>
  </conditionalFormatting>
  <conditionalFormatting sqref="E8">
    <cfRule type="expression" dxfId="65" priority="8">
      <formula>E8=""</formula>
    </cfRule>
  </conditionalFormatting>
  <conditionalFormatting sqref="E10">
    <cfRule type="expression" dxfId="64" priority="7">
      <formula>E10=""</formula>
    </cfRule>
  </conditionalFormatting>
  <conditionalFormatting sqref="E12">
    <cfRule type="expression" dxfId="63" priority="6">
      <formula>E12=""</formula>
    </cfRule>
  </conditionalFormatting>
  <conditionalFormatting sqref="E14">
    <cfRule type="expression" dxfId="62" priority="5">
      <formula>E14=""</formula>
    </cfRule>
  </conditionalFormatting>
  <conditionalFormatting sqref="E18">
    <cfRule type="expression" dxfId="61" priority="4">
      <formula>E18=""</formula>
    </cfRule>
  </conditionalFormatting>
  <conditionalFormatting sqref="E22">
    <cfRule type="expression" dxfId="60" priority="3">
      <formula>E22=""</formula>
    </cfRule>
  </conditionalFormatting>
  <conditionalFormatting sqref="E24">
    <cfRule type="expression" dxfId="59" priority="2">
      <formula>E24=""</formula>
    </cfRule>
  </conditionalFormatting>
  <conditionalFormatting sqref="E28">
    <cfRule type="expression" dxfId="58" priority="1">
      <formula>E28=""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94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9"/>
  <sheetViews>
    <sheetView view="pageBreakPreview" topLeftCell="A16" zoomScaleNormal="100" zoomScaleSheetLayoutView="100" workbookViewId="0">
      <selection activeCell="E37" sqref="E37"/>
    </sheetView>
  </sheetViews>
  <sheetFormatPr defaultColWidth="9.140625" defaultRowHeight="15" customHeight="1" x14ac:dyDescent="0.2"/>
  <cols>
    <col min="1" max="1" width="8.7109375" style="84" customWidth="1"/>
    <col min="2" max="2" width="30.7109375" style="223" customWidth="1"/>
    <col min="3" max="4" width="8.7109375" style="176" customWidth="1"/>
    <col min="5" max="5" width="14.5703125" style="367" customWidth="1"/>
    <col min="6" max="6" width="14.5703125" style="176" customWidth="1"/>
    <col min="7" max="16384" width="9.140625" style="19"/>
  </cols>
  <sheetData>
    <row r="1" spans="1:6" ht="15" customHeight="1" x14ac:dyDescent="0.2">
      <c r="A1" s="255"/>
      <c r="B1" s="256" t="s">
        <v>1</v>
      </c>
      <c r="C1" s="257" t="s">
        <v>3</v>
      </c>
      <c r="D1" s="257" t="s">
        <v>2</v>
      </c>
      <c r="E1" s="362" t="s">
        <v>53</v>
      </c>
      <c r="F1" s="257" t="s">
        <v>54</v>
      </c>
    </row>
    <row r="3" spans="1:6" s="20" customFormat="1" ht="15" customHeight="1" x14ac:dyDescent="0.2">
      <c r="A3" s="85"/>
      <c r="B3" s="220" t="s">
        <v>30</v>
      </c>
      <c r="C3" s="171"/>
      <c r="D3" s="171"/>
      <c r="E3" s="363"/>
      <c r="F3" s="181"/>
    </row>
    <row r="4" spans="1:6" s="20" customFormat="1" ht="15" customHeight="1" x14ac:dyDescent="0.2">
      <c r="A4" s="86"/>
      <c r="B4" s="221"/>
      <c r="C4" s="172"/>
      <c r="D4" s="172"/>
      <c r="E4" s="358"/>
      <c r="F4" s="169"/>
    </row>
    <row r="5" spans="1:6" s="20" customFormat="1" ht="15" customHeight="1" x14ac:dyDescent="0.2">
      <c r="A5" s="85"/>
      <c r="B5" s="220" t="s">
        <v>31</v>
      </c>
      <c r="C5" s="171"/>
      <c r="D5" s="171"/>
      <c r="E5" s="363"/>
      <c r="F5" s="181"/>
    </row>
    <row r="6" spans="1:6" s="20" customFormat="1" ht="15" customHeight="1" x14ac:dyDescent="0.2">
      <c r="A6" s="86"/>
      <c r="B6" s="221"/>
      <c r="C6" s="172"/>
      <c r="D6" s="172"/>
      <c r="E6" s="358"/>
      <c r="F6" s="169"/>
    </row>
    <row r="7" spans="1:6" s="21" customFormat="1" ht="92.25" x14ac:dyDescent="0.2">
      <c r="A7" s="36" t="s">
        <v>32</v>
      </c>
      <c r="B7" s="31" t="s">
        <v>161</v>
      </c>
      <c r="C7" s="36" t="s">
        <v>123</v>
      </c>
      <c r="D7" s="167">
        <v>530</v>
      </c>
      <c r="E7" s="390"/>
      <c r="F7" s="168">
        <f>D7*E7</f>
        <v>0</v>
      </c>
    </row>
    <row r="8" spans="1:6" s="20" customFormat="1" ht="15" customHeight="1" x14ac:dyDescent="0.2">
      <c r="A8" s="86"/>
      <c r="B8" s="221"/>
      <c r="C8" s="172"/>
      <c r="D8" s="172"/>
      <c r="E8" s="358"/>
      <c r="F8" s="169"/>
    </row>
    <row r="9" spans="1:6" s="21" customFormat="1" ht="92.25" x14ac:dyDescent="0.2">
      <c r="A9" s="36" t="s">
        <v>59</v>
      </c>
      <c r="B9" s="31" t="s">
        <v>131</v>
      </c>
      <c r="C9" s="36" t="s">
        <v>123</v>
      </c>
      <c r="D9" s="167">
        <v>145</v>
      </c>
      <c r="E9" s="390"/>
      <c r="F9" s="168">
        <f>D9*E9</f>
        <v>0</v>
      </c>
    </row>
    <row r="10" spans="1:6" s="20" customFormat="1" ht="15" customHeight="1" x14ac:dyDescent="0.2">
      <c r="A10" s="86"/>
      <c r="B10" s="221"/>
      <c r="C10" s="172"/>
      <c r="D10" s="172"/>
      <c r="E10" s="358"/>
      <c r="F10" s="169"/>
    </row>
    <row r="11" spans="1:6" s="20" customFormat="1" ht="15" customHeight="1" x14ac:dyDescent="0.2">
      <c r="A11" s="85"/>
      <c r="B11" s="220" t="s">
        <v>33</v>
      </c>
      <c r="C11" s="171"/>
      <c r="D11" s="171"/>
      <c r="E11" s="363"/>
      <c r="F11" s="181"/>
    </row>
    <row r="12" spans="1:6" s="20" customFormat="1" ht="15" customHeight="1" x14ac:dyDescent="0.2">
      <c r="A12" s="86"/>
      <c r="B12" s="221"/>
      <c r="C12" s="172"/>
      <c r="D12" s="172"/>
      <c r="E12" s="358"/>
      <c r="F12" s="169"/>
    </row>
    <row r="13" spans="1:6" s="20" customFormat="1" ht="51" x14ac:dyDescent="0.2">
      <c r="A13" s="36" t="s">
        <v>106</v>
      </c>
      <c r="B13" s="31" t="s">
        <v>112</v>
      </c>
      <c r="C13" s="36" t="s">
        <v>122</v>
      </c>
      <c r="D13" s="167">
        <v>1400</v>
      </c>
      <c r="E13" s="390"/>
      <c r="F13" s="168">
        <f>D13*E13</f>
        <v>0</v>
      </c>
    </row>
    <row r="14" spans="1:6" s="20" customFormat="1" ht="14.25" x14ac:dyDescent="0.2">
      <c r="A14" s="23"/>
      <c r="B14" s="16"/>
      <c r="C14" s="23"/>
      <c r="D14" s="177"/>
      <c r="E14" s="359"/>
      <c r="F14" s="170"/>
    </row>
    <row r="15" spans="1:6" s="20" customFormat="1" ht="51" x14ac:dyDescent="0.2">
      <c r="A15" s="36" t="s">
        <v>106</v>
      </c>
      <c r="B15" s="31" t="s">
        <v>162</v>
      </c>
      <c r="C15" s="36" t="s">
        <v>122</v>
      </c>
      <c r="D15" s="167">
        <v>410</v>
      </c>
      <c r="E15" s="390"/>
      <c r="F15" s="168">
        <f>D15*E15</f>
        <v>0</v>
      </c>
    </row>
    <row r="16" spans="1:6" s="20" customFormat="1" ht="15" customHeight="1" x14ac:dyDescent="0.2">
      <c r="A16" s="86"/>
      <c r="B16" s="221"/>
      <c r="C16" s="172"/>
      <c r="D16" s="172"/>
      <c r="E16" s="358"/>
      <c r="F16" s="169"/>
    </row>
    <row r="17" spans="1:6" s="20" customFormat="1" ht="15" customHeight="1" x14ac:dyDescent="0.2">
      <c r="A17" s="85"/>
      <c r="B17" s="220" t="s">
        <v>34</v>
      </c>
      <c r="C17" s="171"/>
      <c r="D17" s="171"/>
      <c r="E17" s="363"/>
      <c r="F17" s="181"/>
    </row>
    <row r="18" spans="1:6" s="20" customFormat="1" ht="15" customHeight="1" x14ac:dyDescent="0.2">
      <c r="A18" s="86"/>
      <c r="B18" s="221"/>
      <c r="C18" s="172"/>
      <c r="D18" s="172"/>
      <c r="E18" s="358"/>
      <c r="F18" s="169"/>
    </row>
    <row r="19" spans="1:6" s="21" customFormat="1" ht="51" x14ac:dyDescent="0.2">
      <c r="A19" s="36" t="s">
        <v>86</v>
      </c>
      <c r="B19" s="31" t="s">
        <v>113</v>
      </c>
      <c r="C19" s="36" t="s">
        <v>122</v>
      </c>
      <c r="D19" s="167">
        <v>330</v>
      </c>
      <c r="E19" s="390"/>
      <c r="F19" s="168">
        <f>D19*E19</f>
        <v>0</v>
      </c>
    </row>
    <row r="20" spans="1:6" s="20" customFormat="1" ht="15" customHeight="1" x14ac:dyDescent="0.2">
      <c r="A20" s="86"/>
      <c r="B20" s="221"/>
      <c r="C20" s="172"/>
      <c r="D20" s="172"/>
      <c r="E20" s="358"/>
      <c r="F20" s="169"/>
    </row>
    <row r="21" spans="1:6" s="21" customFormat="1" ht="44.25" customHeight="1" x14ac:dyDescent="0.2">
      <c r="A21" s="36" t="s">
        <v>87</v>
      </c>
      <c r="B21" s="31" t="s">
        <v>114</v>
      </c>
      <c r="C21" s="36" t="s">
        <v>122</v>
      </c>
      <c r="D21" s="167">
        <v>1780</v>
      </c>
      <c r="E21" s="390"/>
      <c r="F21" s="168">
        <f>D21*E21</f>
        <v>0</v>
      </c>
    </row>
    <row r="22" spans="1:6" s="21" customFormat="1" ht="13.5" customHeight="1" x14ac:dyDescent="0.2">
      <c r="A22" s="23"/>
      <c r="B22" s="16"/>
      <c r="C22" s="23"/>
      <c r="D22" s="177"/>
      <c r="E22" s="359"/>
      <c r="F22" s="170"/>
    </row>
    <row r="23" spans="1:6" s="21" customFormat="1" ht="66" customHeight="1" x14ac:dyDescent="0.2">
      <c r="A23" s="36"/>
      <c r="B23" s="70" t="s">
        <v>163</v>
      </c>
      <c r="C23" s="36" t="s">
        <v>122</v>
      </c>
      <c r="D23" s="167">
        <v>33</v>
      </c>
      <c r="E23" s="390"/>
      <c r="F23" s="168">
        <f>D23*E23</f>
        <v>0</v>
      </c>
    </row>
    <row r="24" spans="1:6" s="21" customFormat="1" ht="12.75" x14ac:dyDescent="0.2">
      <c r="A24" s="23"/>
      <c r="B24" s="16"/>
      <c r="C24" s="23"/>
      <c r="D24" s="178"/>
      <c r="E24" s="359"/>
      <c r="F24" s="170"/>
    </row>
    <row r="25" spans="1:6" s="20" customFormat="1" ht="15" customHeight="1" x14ac:dyDescent="0.2">
      <c r="A25" s="85"/>
      <c r="B25" s="220" t="s">
        <v>115</v>
      </c>
      <c r="C25" s="171"/>
      <c r="D25" s="171"/>
      <c r="E25" s="363"/>
      <c r="F25" s="181"/>
    </row>
    <row r="26" spans="1:6" s="20" customFormat="1" ht="15" customHeight="1" x14ac:dyDescent="0.2">
      <c r="A26" s="86"/>
      <c r="B26" s="221"/>
      <c r="C26" s="172"/>
      <c r="D26" s="172"/>
      <c r="E26" s="358"/>
      <c r="F26" s="169"/>
    </row>
    <row r="27" spans="1:6" s="22" customFormat="1" ht="51" x14ac:dyDescent="0.2">
      <c r="A27" s="36" t="s">
        <v>77</v>
      </c>
      <c r="B27" s="42" t="s">
        <v>76</v>
      </c>
      <c r="C27" s="36" t="s">
        <v>46</v>
      </c>
      <c r="D27" s="179">
        <v>187</v>
      </c>
      <c r="E27" s="390"/>
      <c r="F27" s="168">
        <f>D27*E27</f>
        <v>0</v>
      </c>
    </row>
    <row r="28" spans="1:6" s="22" customFormat="1" ht="12.75" x14ac:dyDescent="0.2">
      <c r="A28" s="23"/>
      <c r="B28" s="24"/>
      <c r="C28" s="23"/>
      <c r="D28" s="178"/>
      <c r="E28" s="359"/>
      <c r="F28" s="170"/>
    </row>
    <row r="29" spans="1:6" s="22" customFormat="1" ht="63.75" x14ac:dyDescent="0.2">
      <c r="A29" s="36" t="s">
        <v>78</v>
      </c>
      <c r="B29" s="42" t="s">
        <v>80</v>
      </c>
      <c r="C29" s="36" t="s">
        <v>46</v>
      </c>
      <c r="D29" s="179">
        <v>58</v>
      </c>
      <c r="E29" s="390"/>
      <c r="F29" s="168">
        <f>D29*E29</f>
        <v>0</v>
      </c>
    </row>
    <row r="30" spans="1:6" s="20" customFormat="1" ht="14.25" x14ac:dyDescent="0.2">
      <c r="A30" s="86"/>
      <c r="B30" s="221"/>
      <c r="C30" s="172"/>
      <c r="D30" s="172"/>
      <c r="E30" s="358"/>
      <c r="F30" s="169"/>
    </row>
    <row r="31" spans="1:6" s="21" customFormat="1" ht="51" x14ac:dyDescent="0.2">
      <c r="A31" s="36" t="s">
        <v>79</v>
      </c>
      <c r="B31" s="31" t="s">
        <v>57</v>
      </c>
      <c r="C31" s="36" t="s">
        <v>46</v>
      </c>
      <c r="D31" s="167">
        <v>240</v>
      </c>
      <c r="E31" s="390"/>
      <c r="F31" s="168">
        <f>D31*E31</f>
        <v>0</v>
      </c>
    </row>
    <row r="32" spans="1:6" s="21" customFormat="1" ht="12.75" x14ac:dyDescent="0.2">
      <c r="A32" s="23"/>
      <c r="B32" s="16"/>
      <c r="C32" s="23"/>
      <c r="D32" s="177"/>
      <c r="E32" s="359"/>
      <c r="F32" s="170"/>
    </row>
    <row r="33" spans="1:6" s="21" customFormat="1" x14ac:dyDescent="0.2">
      <c r="A33" s="147" t="s">
        <v>221</v>
      </c>
      <c r="B33" s="89" t="s">
        <v>222</v>
      </c>
      <c r="C33" s="173"/>
      <c r="D33" s="180"/>
      <c r="E33" s="364"/>
      <c r="F33" s="182"/>
    </row>
    <row r="34" spans="1:6" s="21" customFormat="1" ht="12.75" x14ac:dyDescent="0.2">
      <c r="A34" s="23"/>
      <c r="B34" s="16"/>
      <c r="C34" s="23"/>
      <c r="D34" s="177"/>
      <c r="E34" s="359"/>
      <c r="F34" s="170"/>
    </row>
    <row r="35" spans="1:6" s="21" customFormat="1" ht="38.25" x14ac:dyDescent="0.2">
      <c r="A35" s="36" t="s">
        <v>224</v>
      </c>
      <c r="B35" s="148" t="s">
        <v>223</v>
      </c>
      <c r="C35" s="149" t="s">
        <v>213</v>
      </c>
      <c r="D35" s="102">
        <v>150</v>
      </c>
      <c r="E35" s="391"/>
      <c r="F35" s="102">
        <f>(D35*E35)</f>
        <v>0</v>
      </c>
    </row>
    <row r="36" spans="1:6" s="21" customFormat="1" ht="12.75" x14ac:dyDescent="0.2">
      <c r="A36" s="23"/>
      <c r="B36" s="16"/>
      <c r="C36" s="23"/>
      <c r="D36" s="177"/>
      <c r="E36" s="359"/>
      <c r="F36" s="170"/>
    </row>
    <row r="37" spans="1:6" s="21" customFormat="1" ht="51" x14ac:dyDescent="0.2">
      <c r="A37" s="36" t="s">
        <v>226</v>
      </c>
      <c r="B37" s="30" t="s">
        <v>225</v>
      </c>
      <c r="C37" s="150" t="s">
        <v>211</v>
      </c>
      <c r="D37" s="151">
        <v>125</v>
      </c>
      <c r="E37" s="391"/>
      <c r="F37" s="151">
        <f>(D37*E37)</f>
        <v>0</v>
      </c>
    </row>
    <row r="38" spans="1:6" ht="15" customHeight="1" thickBot="1" x14ac:dyDescent="0.25">
      <c r="A38" s="22"/>
      <c r="B38" s="43"/>
      <c r="C38" s="174"/>
      <c r="D38" s="174"/>
      <c r="E38" s="365"/>
      <c r="F38" s="174"/>
    </row>
    <row r="39" spans="1:6" ht="15" customHeight="1" thickBot="1" x14ac:dyDescent="0.25">
      <c r="A39" s="87"/>
      <c r="B39" s="222" t="s">
        <v>38</v>
      </c>
      <c r="C39" s="175"/>
      <c r="D39" s="175"/>
      <c r="E39" s="366"/>
      <c r="F39" s="183">
        <f>SUM(F7:F37)</f>
        <v>0</v>
      </c>
    </row>
  </sheetData>
  <sheetProtection algorithmName="SHA-512" hashValue="VpcdWI6eagVeHtbAxjHLw4Brb1zEQkYcWh9GAQ0nzR+NGO2VojiCxNiyffnpTAtqCkFHYpSyeTvv7Ul+ik3Y0Q==" saltValue="XM9Wlgd4trrbkgJovnC8Ew==" spinCount="100000" sheet="1" objects="1" scenarios="1"/>
  <phoneticPr fontId="0" type="noConversion"/>
  <conditionalFormatting sqref="E7">
    <cfRule type="expression" dxfId="57" priority="12">
      <formula>E7=""</formula>
    </cfRule>
  </conditionalFormatting>
  <conditionalFormatting sqref="E9">
    <cfRule type="expression" dxfId="56" priority="11">
      <formula>E9=""</formula>
    </cfRule>
  </conditionalFormatting>
  <conditionalFormatting sqref="E13">
    <cfRule type="expression" dxfId="55" priority="10">
      <formula>E13=""</formula>
    </cfRule>
  </conditionalFormatting>
  <conditionalFormatting sqref="E15">
    <cfRule type="expression" dxfId="54" priority="9">
      <formula>E15=""</formula>
    </cfRule>
  </conditionalFormatting>
  <conditionalFormatting sqref="E19">
    <cfRule type="expression" dxfId="53" priority="8">
      <formula>E19=""</formula>
    </cfRule>
  </conditionalFormatting>
  <conditionalFormatting sqref="E21">
    <cfRule type="expression" dxfId="52" priority="7">
      <formula>E21=""</formula>
    </cfRule>
  </conditionalFormatting>
  <conditionalFormatting sqref="E23">
    <cfRule type="expression" dxfId="51" priority="6">
      <formula>E23=""</formula>
    </cfRule>
  </conditionalFormatting>
  <conditionalFormatting sqref="E27">
    <cfRule type="expression" dxfId="50" priority="5">
      <formula>E27=""</formula>
    </cfRule>
  </conditionalFormatting>
  <conditionalFormatting sqref="E29">
    <cfRule type="expression" dxfId="49" priority="4">
      <formula>E29=""</formula>
    </cfRule>
  </conditionalFormatting>
  <conditionalFormatting sqref="E31">
    <cfRule type="expression" dxfId="48" priority="3">
      <formula>E31=""</formula>
    </cfRule>
  </conditionalFormatting>
  <conditionalFormatting sqref="E35">
    <cfRule type="expression" dxfId="47" priority="2">
      <formula>E35=""</formula>
    </cfRule>
  </conditionalFormatting>
  <conditionalFormatting sqref="E37">
    <cfRule type="expression" dxfId="46" priority="1">
      <formula>E37=""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6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4" max="5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9"/>
  <sheetViews>
    <sheetView view="pageBreakPreview" topLeftCell="A10" zoomScaleNormal="100" zoomScaleSheetLayoutView="100" workbookViewId="0">
      <selection activeCell="E27" sqref="E27"/>
    </sheetView>
  </sheetViews>
  <sheetFormatPr defaultRowHeight="15" customHeight="1" x14ac:dyDescent="0.2"/>
  <cols>
    <col min="1" max="1" width="8.7109375" style="78" customWidth="1"/>
    <col min="2" max="2" width="30.7109375" style="32" customWidth="1"/>
    <col min="3" max="3" width="8.7109375" style="78" customWidth="1"/>
    <col min="4" max="4" width="8.7109375" style="154" customWidth="1"/>
    <col min="5" max="5" width="14.5703125" style="375" customWidth="1"/>
    <col min="6" max="6" width="14.5703125" style="6" customWidth="1"/>
  </cols>
  <sheetData>
    <row r="1" spans="1:6" ht="15" customHeight="1" x14ac:dyDescent="0.2">
      <c r="A1" s="259"/>
      <c r="B1" s="260" t="s">
        <v>1</v>
      </c>
      <c r="C1" s="261" t="s">
        <v>3</v>
      </c>
      <c r="D1" s="261" t="s">
        <v>2</v>
      </c>
      <c r="E1" s="368" t="s">
        <v>53</v>
      </c>
      <c r="F1" s="261" t="s">
        <v>54</v>
      </c>
    </row>
    <row r="3" spans="1:6" s="1" customFormat="1" ht="15" customHeight="1" x14ac:dyDescent="0.2">
      <c r="A3" s="79"/>
      <c r="B3" s="73" t="s">
        <v>35</v>
      </c>
      <c r="C3" s="95"/>
      <c r="D3" s="188"/>
      <c r="E3" s="369"/>
      <c r="F3" s="7"/>
    </row>
    <row r="4" spans="1:6" s="1" customFormat="1" ht="15" customHeight="1" x14ac:dyDescent="0.2">
      <c r="A4" s="12"/>
      <c r="B4" s="74"/>
      <c r="C4" s="91"/>
      <c r="D4" s="10"/>
      <c r="E4" s="370"/>
      <c r="F4" s="93"/>
    </row>
    <row r="5" spans="1:6" s="1" customFormat="1" ht="17.25" customHeight="1" x14ac:dyDescent="0.2">
      <c r="A5" s="88" t="s">
        <v>186</v>
      </c>
      <c r="B5" s="89" t="s">
        <v>187</v>
      </c>
      <c r="C5" s="95"/>
      <c r="D5" s="188"/>
      <c r="E5" s="369"/>
      <c r="F5" s="7"/>
    </row>
    <row r="6" spans="1:6" s="1" customFormat="1" ht="17.25" customHeight="1" x14ac:dyDescent="0.2">
      <c r="A6" s="77"/>
      <c r="B6" s="75"/>
      <c r="C6" s="91"/>
      <c r="D6" s="10"/>
      <c r="E6" s="370"/>
      <c r="F6" s="93"/>
    </row>
    <row r="7" spans="1:6" s="1" customFormat="1" ht="36.75" customHeight="1" x14ac:dyDescent="0.2">
      <c r="A7" s="107" t="s">
        <v>191</v>
      </c>
      <c r="B7" s="30" t="s">
        <v>188</v>
      </c>
      <c r="C7" s="96" t="s">
        <v>166</v>
      </c>
      <c r="D7" s="33">
        <v>197</v>
      </c>
      <c r="E7" s="390"/>
      <c r="F7" s="108">
        <f>D7*E7</f>
        <v>0</v>
      </c>
    </row>
    <row r="8" spans="1:6" s="1" customFormat="1" ht="17.25" customHeight="1" x14ac:dyDescent="0.2">
      <c r="A8" s="77"/>
      <c r="B8" s="75"/>
      <c r="C8" s="91"/>
      <c r="D8" s="10"/>
      <c r="E8" s="370"/>
      <c r="F8" s="93"/>
    </row>
    <row r="9" spans="1:6" s="1" customFormat="1" ht="15" customHeight="1" x14ac:dyDescent="0.2">
      <c r="A9" s="79"/>
      <c r="B9" s="73" t="s">
        <v>189</v>
      </c>
      <c r="C9" s="95"/>
      <c r="D9" s="188"/>
      <c r="E9" s="369"/>
      <c r="F9" s="7"/>
    </row>
    <row r="10" spans="1:6" s="1" customFormat="1" ht="26.25" customHeight="1" x14ac:dyDescent="0.2">
      <c r="A10" s="88" t="s">
        <v>164</v>
      </c>
      <c r="B10" s="89" t="s">
        <v>165</v>
      </c>
      <c r="C10" s="95"/>
      <c r="D10" s="188"/>
      <c r="E10" s="369"/>
      <c r="F10" s="7"/>
    </row>
    <row r="11" spans="1:6" s="1" customFormat="1" ht="15" customHeight="1" x14ac:dyDescent="0.2">
      <c r="A11" s="12"/>
      <c r="B11" s="74"/>
      <c r="C11" s="91"/>
      <c r="D11" s="10"/>
      <c r="E11" s="370"/>
      <c r="F11" s="93"/>
    </row>
    <row r="12" spans="1:6" s="1" customFormat="1" ht="78.75" customHeight="1" x14ac:dyDescent="0.2">
      <c r="A12" s="33" t="s">
        <v>190</v>
      </c>
      <c r="B12" s="106" t="s">
        <v>169</v>
      </c>
      <c r="C12" s="96" t="s">
        <v>166</v>
      </c>
      <c r="D12" s="90">
        <v>170</v>
      </c>
      <c r="E12" s="390"/>
      <c r="F12" s="94">
        <f>(D12*E12)</f>
        <v>0</v>
      </c>
    </row>
    <row r="13" spans="1:6" s="1" customFormat="1" ht="15" customHeight="1" x14ac:dyDescent="0.2">
      <c r="A13" s="12"/>
      <c r="B13" s="74"/>
      <c r="C13" s="91"/>
      <c r="D13" s="10"/>
      <c r="E13" s="370"/>
      <c r="F13" s="93"/>
    </row>
    <row r="14" spans="1:6" s="1" customFormat="1" ht="27.75" customHeight="1" x14ac:dyDescent="0.2">
      <c r="A14" s="88" t="s">
        <v>167</v>
      </c>
      <c r="B14" s="89" t="s">
        <v>168</v>
      </c>
      <c r="C14" s="95"/>
      <c r="D14" s="188"/>
      <c r="E14" s="369"/>
      <c r="F14" s="7"/>
    </row>
    <row r="15" spans="1:6" s="1" customFormat="1" ht="15" customHeight="1" x14ac:dyDescent="0.2">
      <c r="A15" s="12"/>
      <c r="B15" s="74"/>
      <c r="C15" s="91"/>
      <c r="D15" s="10"/>
      <c r="E15" s="371"/>
      <c r="F15" s="17"/>
    </row>
    <row r="16" spans="1:6" s="2" customFormat="1" ht="76.5" x14ac:dyDescent="0.2">
      <c r="A16" s="80" t="s">
        <v>75</v>
      </c>
      <c r="B16" s="71" t="s">
        <v>104</v>
      </c>
      <c r="C16" s="80" t="s">
        <v>46</v>
      </c>
      <c r="D16" s="250">
        <v>82</v>
      </c>
      <c r="E16" s="390"/>
      <c r="F16" s="264">
        <f>D16*E16</f>
        <v>0</v>
      </c>
    </row>
    <row r="17" spans="1:6" s="2" customFormat="1" ht="12.75" x14ac:dyDescent="0.2">
      <c r="A17" s="81"/>
      <c r="B17" s="72" t="s">
        <v>116</v>
      </c>
      <c r="C17" s="81"/>
      <c r="D17" s="251"/>
      <c r="E17" s="372"/>
      <c r="F17" s="265"/>
    </row>
    <row r="18" spans="1:6" s="2" customFormat="1" ht="12.75" x14ac:dyDescent="0.2">
      <c r="A18" s="82"/>
      <c r="B18" s="27"/>
      <c r="C18" s="82"/>
      <c r="D18" s="252"/>
      <c r="E18" s="373"/>
      <c r="F18" s="266"/>
    </row>
    <row r="19" spans="1:6" s="2" customFormat="1" ht="63.75" x14ac:dyDescent="0.2">
      <c r="A19" s="36" t="s">
        <v>117</v>
      </c>
      <c r="B19" s="41" t="s">
        <v>135</v>
      </c>
      <c r="C19" s="36" t="s">
        <v>9</v>
      </c>
      <c r="D19" s="179">
        <v>4</v>
      </c>
      <c r="E19" s="390"/>
      <c r="F19" s="168">
        <f>D19*E19</f>
        <v>0</v>
      </c>
    </row>
    <row r="20" spans="1:6" s="1" customFormat="1" ht="15" customHeight="1" x14ac:dyDescent="0.2">
      <c r="A20" s="12"/>
      <c r="B20" s="74"/>
      <c r="C20" s="10"/>
      <c r="D20" s="10"/>
      <c r="E20" s="349"/>
      <c r="F20" s="161"/>
    </row>
    <row r="21" spans="1:6" s="1" customFormat="1" ht="15" customHeight="1" x14ac:dyDescent="0.2">
      <c r="A21" s="79"/>
      <c r="B21" s="73" t="s">
        <v>36</v>
      </c>
      <c r="C21" s="188"/>
      <c r="D21" s="188"/>
      <c r="E21" s="348"/>
      <c r="F21" s="164"/>
    </row>
    <row r="22" spans="1:6" s="1" customFormat="1" ht="15" customHeight="1" x14ac:dyDescent="0.2">
      <c r="A22" s="12"/>
      <c r="B22" s="74"/>
      <c r="C22" s="10"/>
      <c r="D22" s="10"/>
      <c r="E22" s="349"/>
      <c r="F22" s="161"/>
    </row>
    <row r="23" spans="1:6" s="2" customFormat="1" ht="64.5" customHeight="1" x14ac:dyDescent="0.2">
      <c r="A23" s="33" t="s">
        <v>81</v>
      </c>
      <c r="B23" s="41" t="s">
        <v>170</v>
      </c>
      <c r="C23" s="33" t="s">
        <v>9</v>
      </c>
      <c r="D23" s="159">
        <v>11</v>
      </c>
      <c r="E23" s="390"/>
      <c r="F23" s="162">
        <f>D23*E23</f>
        <v>0</v>
      </c>
    </row>
    <row r="24" spans="1:6" s="1" customFormat="1" ht="15" customHeight="1" x14ac:dyDescent="0.2">
      <c r="A24" s="12"/>
      <c r="B24" s="74"/>
      <c r="C24" s="10"/>
      <c r="D24" s="10"/>
      <c r="E24" s="349"/>
      <c r="F24" s="161"/>
    </row>
    <row r="25" spans="1:6" s="1" customFormat="1" ht="51.75" customHeight="1" x14ac:dyDescent="0.2">
      <c r="A25" s="35">
        <v>44113</v>
      </c>
      <c r="B25" s="97" t="s">
        <v>172</v>
      </c>
      <c r="C25" s="96" t="s">
        <v>9</v>
      </c>
      <c r="D25" s="90">
        <v>1</v>
      </c>
      <c r="E25" s="390"/>
      <c r="F25" s="94">
        <f>(D25*E25)</f>
        <v>0</v>
      </c>
    </row>
    <row r="26" spans="1:6" s="1" customFormat="1" ht="15" customHeight="1" x14ac:dyDescent="0.2">
      <c r="A26" s="12"/>
      <c r="B26" s="74"/>
      <c r="C26" s="10"/>
      <c r="D26" s="10"/>
      <c r="E26" s="349"/>
      <c r="F26" s="161"/>
    </row>
    <row r="27" spans="1:6" s="2" customFormat="1" ht="38.25" x14ac:dyDescent="0.2">
      <c r="A27" s="33" t="s">
        <v>171</v>
      </c>
      <c r="B27" s="4" t="s">
        <v>118</v>
      </c>
      <c r="C27" s="33" t="s">
        <v>9</v>
      </c>
      <c r="D27" s="159">
        <v>10</v>
      </c>
      <c r="E27" s="390"/>
      <c r="F27" s="162">
        <f>D27*E27</f>
        <v>0</v>
      </c>
    </row>
    <row r="28" spans="1:6" s="1" customFormat="1" ht="15" customHeight="1" thickBot="1" x14ac:dyDescent="0.25">
      <c r="A28" s="12"/>
      <c r="B28" s="74"/>
      <c r="C28" s="91"/>
      <c r="D28" s="10"/>
      <c r="E28" s="371"/>
      <c r="F28" s="17"/>
    </row>
    <row r="29" spans="1:6" ht="15" customHeight="1" thickBot="1" x14ac:dyDescent="0.25">
      <c r="A29" s="83"/>
      <c r="B29" s="76" t="s">
        <v>37</v>
      </c>
      <c r="C29" s="92"/>
      <c r="D29" s="253"/>
      <c r="E29" s="374"/>
      <c r="F29" s="13">
        <f>SUM(F7:F28)</f>
        <v>0</v>
      </c>
    </row>
  </sheetData>
  <sheetProtection algorithmName="SHA-512" hashValue="d2kEuC7oPkJWwrok5aj79f9TmDFx16eAz8Qhhzk2pXhd5/rQC9DkEaYzRTG+mMqQd7UI/bVvRd0iHCDRccgOqw==" saltValue="8XBvFNGhpW9elUX56qEFPg==" spinCount="100000" sheet="1" objects="1" scenarios="1"/>
  <phoneticPr fontId="0" type="noConversion"/>
  <conditionalFormatting sqref="E7">
    <cfRule type="expression" dxfId="45" priority="7">
      <formula>E7=""</formula>
    </cfRule>
  </conditionalFormatting>
  <conditionalFormatting sqref="E12">
    <cfRule type="expression" dxfId="44" priority="6">
      <formula>E12=""</formula>
    </cfRule>
  </conditionalFormatting>
  <conditionalFormatting sqref="E16">
    <cfRule type="expression" dxfId="43" priority="5">
      <formula>E16=""</formula>
    </cfRule>
  </conditionalFormatting>
  <conditionalFormatting sqref="E19">
    <cfRule type="expression" dxfId="42" priority="4">
      <formula>E19=""</formula>
    </cfRule>
  </conditionalFormatting>
  <conditionalFormatting sqref="E23">
    <cfRule type="expression" dxfId="41" priority="3">
      <formula>E23=""</formula>
    </cfRule>
  </conditionalFormatting>
  <conditionalFormatting sqref="E25">
    <cfRule type="expression" dxfId="40" priority="2">
      <formula>E25=""</formula>
    </cfRule>
  </conditionalFormatting>
  <conditionalFormatting sqref="E27">
    <cfRule type="expression" dxfId="39" priority="1">
      <formula>E27=""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3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32"/>
  <sheetViews>
    <sheetView view="pageBreakPreview" topLeftCell="A10" zoomScaleNormal="100" zoomScaleSheetLayoutView="100" workbookViewId="0">
      <selection activeCell="E30" sqref="E30"/>
    </sheetView>
  </sheetViews>
  <sheetFormatPr defaultRowHeight="15" customHeight="1" x14ac:dyDescent="0.2"/>
  <cols>
    <col min="1" max="1" width="8.7109375" style="78" customWidth="1"/>
    <col min="2" max="2" width="30.7109375" style="32" customWidth="1"/>
    <col min="3" max="3" width="8.7109375" style="78" customWidth="1"/>
    <col min="4" max="4" width="8.7109375" style="154" customWidth="1"/>
    <col min="5" max="5" width="14.5703125" style="375" customWidth="1"/>
    <col min="6" max="6" width="14.5703125" style="6" customWidth="1"/>
  </cols>
  <sheetData>
    <row r="1" spans="1:6" ht="15" customHeight="1" x14ac:dyDescent="0.2">
      <c r="A1" s="239"/>
      <c r="B1" s="260" t="s">
        <v>1</v>
      </c>
      <c r="C1" s="261" t="s">
        <v>3</v>
      </c>
      <c r="D1" s="261" t="s">
        <v>2</v>
      </c>
      <c r="E1" s="368" t="s">
        <v>53</v>
      </c>
      <c r="F1" s="261" t="s">
        <v>54</v>
      </c>
    </row>
    <row r="2" spans="1:6" s="1" customFormat="1" ht="15" customHeight="1" x14ac:dyDescent="0.2">
      <c r="A2" s="119"/>
      <c r="B2"/>
      <c r="C2" s="6"/>
      <c r="D2" s="6"/>
      <c r="E2" s="375"/>
      <c r="F2" s="6"/>
    </row>
    <row r="3" spans="1:6" s="1" customFormat="1" ht="15" customHeight="1" x14ac:dyDescent="0.2">
      <c r="A3" s="88" t="s">
        <v>193</v>
      </c>
      <c r="B3" s="89" t="s">
        <v>194</v>
      </c>
      <c r="C3" s="131"/>
      <c r="D3" s="132"/>
      <c r="E3" s="376"/>
      <c r="F3" s="133"/>
    </row>
    <row r="4" spans="1:6" s="1" customFormat="1" ht="17.25" customHeight="1" x14ac:dyDescent="0.2">
      <c r="A4" s="88" t="s">
        <v>195</v>
      </c>
      <c r="B4" s="134" t="s">
        <v>196</v>
      </c>
      <c r="C4" s="131"/>
      <c r="D4" s="132"/>
      <c r="E4" s="376"/>
      <c r="F4" s="133"/>
    </row>
    <row r="5" spans="1:6" s="1" customFormat="1" ht="17.25" customHeight="1" x14ac:dyDescent="0.2">
      <c r="A5" s="77"/>
      <c r="B5" s="110"/>
      <c r="C5" s="114"/>
      <c r="D5" s="124"/>
      <c r="E5" s="352"/>
      <c r="F5" s="128"/>
    </row>
    <row r="6" spans="1:6" s="1" customFormat="1" ht="24.75" customHeight="1" x14ac:dyDescent="0.2">
      <c r="A6" s="135" t="s">
        <v>197</v>
      </c>
      <c r="B6" s="30" t="s">
        <v>264</v>
      </c>
      <c r="C6" s="135" t="s">
        <v>211</v>
      </c>
      <c r="D6" s="94">
        <v>9</v>
      </c>
      <c r="E6" s="390"/>
      <c r="F6" s="94">
        <f>(D6*E6)</f>
        <v>0</v>
      </c>
    </row>
    <row r="7" spans="1:6" s="1" customFormat="1" ht="17.25" customHeight="1" x14ac:dyDescent="0.2">
      <c r="A7" s="112"/>
      <c r="B7" s="113"/>
      <c r="C7" s="120"/>
      <c r="D7" s="125"/>
      <c r="E7" s="353"/>
      <c r="F7" s="125"/>
    </row>
    <row r="8" spans="1:6" s="1" customFormat="1" ht="41.25" customHeight="1" x14ac:dyDescent="0.2">
      <c r="A8" s="135" t="s">
        <v>214</v>
      </c>
      <c r="B8" s="30" t="s">
        <v>265</v>
      </c>
      <c r="C8" s="135" t="s">
        <v>211</v>
      </c>
      <c r="D8" s="94">
        <v>50</v>
      </c>
      <c r="E8" s="390"/>
      <c r="F8" s="94">
        <f>(D8*E8)</f>
        <v>0</v>
      </c>
    </row>
    <row r="9" spans="1:6" s="1" customFormat="1" ht="15" customHeight="1" x14ac:dyDescent="0.2">
      <c r="A9" s="112"/>
      <c r="B9" s="113"/>
      <c r="C9" s="112"/>
      <c r="D9" s="125"/>
      <c r="E9" s="353"/>
      <c r="F9" s="125"/>
    </row>
    <row r="10" spans="1:6" s="1" customFormat="1" ht="18.75" customHeight="1" x14ac:dyDescent="0.2">
      <c r="A10" s="88" t="s">
        <v>198</v>
      </c>
      <c r="B10" s="134" t="s">
        <v>199</v>
      </c>
      <c r="C10" s="136"/>
      <c r="D10" s="137"/>
      <c r="E10" s="377"/>
      <c r="F10" s="138"/>
    </row>
    <row r="11" spans="1:6" s="1" customFormat="1" ht="15" customHeight="1" x14ac:dyDescent="0.2">
      <c r="A11" s="112"/>
      <c r="B11" s="113"/>
      <c r="C11" s="112"/>
      <c r="D11" s="125"/>
      <c r="E11" s="353"/>
      <c r="F11" s="125"/>
    </row>
    <row r="12" spans="1:6" s="1" customFormat="1" ht="27.75" customHeight="1" x14ac:dyDescent="0.2">
      <c r="A12" s="135" t="s">
        <v>215</v>
      </c>
      <c r="B12" s="30" t="s">
        <v>266</v>
      </c>
      <c r="C12" s="135" t="s">
        <v>200</v>
      </c>
      <c r="D12" s="94">
        <v>250</v>
      </c>
      <c r="E12" s="390"/>
      <c r="F12" s="94">
        <f>(D12*E12)</f>
        <v>0</v>
      </c>
    </row>
    <row r="13" spans="1:6" s="1" customFormat="1" ht="15" customHeight="1" x14ac:dyDescent="0.2">
      <c r="A13" s="112"/>
      <c r="B13" s="113"/>
      <c r="C13" s="112"/>
      <c r="D13" s="125"/>
      <c r="E13" s="353"/>
      <c r="F13" s="125"/>
    </row>
    <row r="14" spans="1:6" s="2" customFormat="1" ht="12.75" x14ac:dyDescent="0.2">
      <c r="A14" s="88" t="s">
        <v>201</v>
      </c>
      <c r="B14" s="134" t="s">
        <v>202</v>
      </c>
      <c r="C14" s="136"/>
      <c r="D14" s="137"/>
      <c r="E14" s="377"/>
      <c r="F14" s="138"/>
    </row>
    <row r="15" spans="1:6" s="2" customFormat="1" ht="12.75" x14ac:dyDescent="0.2">
      <c r="A15" s="77"/>
      <c r="B15" s="110"/>
      <c r="C15" s="112"/>
      <c r="D15" s="125"/>
      <c r="E15" s="353"/>
      <c r="F15" s="125"/>
    </row>
    <row r="16" spans="1:6" s="2" customFormat="1" ht="39.75" x14ac:dyDescent="0.2">
      <c r="A16" s="107" t="s">
        <v>216</v>
      </c>
      <c r="B16" s="139" t="s">
        <v>267</v>
      </c>
      <c r="C16" s="135" t="s">
        <v>212</v>
      </c>
      <c r="D16" s="94">
        <v>1.5</v>
      </c>
      <c r="E16" s="390"/>
      <c r="F16" s="94">
        <f>D16*E16</f>
        <v>0</v>
      </c>
    </row>
    <row r="17" spans="1:6" s="2" customFormat="1" ht="12.75" x14ac:dyDescent="0.2">
      <c r="A17" s="112"/>
      <c r="B17" s="113"/>
      <c r="C17" s="112"/>
      <c r="D17" s="125"/>
      <c r="E17" s="353"/>
      <c r="F17" s="125"/>
    </row>
    <row r="18" spans="1:6" s="1" customFormat="1" ht="39" customHeight="1" x14ac:dyDescent="0.2">
      <c r="A18" s="135" t="s">
        <v>203</v>
      </c>
      <c r="B18" s="100" t="s">
        <v>268</v>
      </c>
      <c r="C18" s="135" t="s">
        <v>212</v>
      </c>
      <c r="D18" s="94">
        <v>5</v>
      </c>
      <c r="E18" s="390"/>
      <c r="F18" s="94">
        <f>(D18*E18)</f>
        <v>0</v>
      </c>
    </row>
    <row r="19" spans="1:6" s="1" customFormat="1" ht="15" customHeight="1" x14ac:dyDescent="0.2">
      <c r="A19" s="112"/>
      <c r="B19" s="113"/>
      <c r="C19" s="112"/>
      <c r="D19" s="125"/>
      <c r="E19" s="353"/>
      <c r="F19" s="125"/>
    </row>
    <row r="20" spans="1:6" s="1" customFormat="1" ht="44.25" customHeight="1" x14ac:dyDescent="0.2">
      <c r="A20" s="135" t="s">
        <v>204</v>
      </c>
      <c r="B20" s="30" t="s">
        <v>269</v>
      </c>
      <c r="C20" s="135" t="s">
        <v>212</v>
      </c>
      <c r="D20" s="94">
        <v>4.5</v>
      </c>
      <c r="E20" s="390"/>
      <c r="F20" s="94">
        <f>(D20*E20)</f>
        <v>0</v>
      </c>
    </row>
    <row r="21" spans="1:6" s="2" customFormat="1" ht="18" customHeight="1" x14ac:dyDescent="0.2">
      <c r="A21" s="116"/>
      <c r="B21" s="111"/>
      <c r="C21" s="121"/>
      <c r="D21" s="126"/>
      <c r="E21" s="378"/>
      <c r="F21" s="130"/>
    </row>
    <row r="22" spans="1:6" s="1" customFormat="1" ht="15" customHeight="1" x14ac:dyDescent="0.2">
      <c r="A22" s="140" t="s">
        <v>205</v>
      </c>
      <c r="B22" s="141" t="s">
        <v>206</v>
      </c>
      <c r="C22" s="142"/>
      <c r="D22" s="137"/>
      <c r="E22" s="377"/>
      <c r="F22" s="138"/>
    </row>
    <row r="23" spans="1:6" s="1" customFormat="1" ht="16.5" customHeight="1" x14ac:dyDescent="0.2">
      <c r="A23" s="112"/>
      <c r="B23" s="109"/>
      <c r="C23" s="122"/>
      <c r="D23" s="125"/>
      <c r="E23" s="353"/>
      <c r="F23" s="125"/>
    </row>
    <row r="24" spans="1:6" s="1" customFormat="1" ht="28.5" customHeight="1" x14ac:dyDescent="0.2">
      <c r="A24" s="143" t="s">
        <v>217</v>
      </c>
      <c r="B24" s="100" t="s">
        <v>207</v>
      </c>
      <c r="C24" s="144" t="s">
        <v>213</v>
      </c>
      <c r="D24" s="94">
        <v>45</v>
      </c>
      <c r="E24" s="390"/>
      <c r="F24" s="94">
        <f>D24*E24</f>
        <v>0</v>
      </c>
    </row>
    <row r="25" spans="1:6" s="2" customFormat="1" ht="12.75" x14ac:dyDescent="0.2">
      <c r="A25" s="115"/>
      <c r="B25" s="111"/>
      <c r="C25" s="121"/>
      <c r="D25" s="125"/>
      <c r="E25" s="353"/>
      <c r="F25" s="125"/>
    </row>
    <row r="26" spans="1:6" s="1" customFormat="1" ht="43.5" customHeight="1" x14ac:dyDescent="0.2">
      <c r="A26" s="143" t="s">
        <v>218</v>
      </c>
      <c r="B26" s="100" t="s">
        <v>270</v>
      </c>
      <c r="C26" s="144" t="s">
        <v>213</v>
      </c>
      <c r="D26" s="145">
        <v>1.2</v>
      </c>
      <c r="E26" s="390"/>
      <c r="F26" s="146">
        <f>D26*E26</f>
        <v>0</v>
      </c>
    </row>
    <row r="27" spans="1:6" ht="15" customHeight="1" x14ac:dyDescent="0.2">
      <c r="A27" s="115"/>
      <c r="B27" s="111"/>
      <c r="C27" s="121"/>
      <c r="D27" s="126"/>
      <c r="E27" s="378"/>
      <c r="F27" s="130"/>
    </row>
    <row r="28" spans="1:6" ht="30.75" customHeight="1" x14ac:dyDescent="0.2">
      <c r="A28" s="143" t="s">
        <v>219</v>
      </c>
      <c r="B28" s="100" t="s">
        <v>208</v>
      </c>
      <c r="C28" s="144" t="s">
        <v>185</v>
      </c>
      <c r="D28" s="94">
        <v>8</v>
      </c>
      <c r="E28" s="390"/>
      <c r="F28" s="94">
        <f>D28*E28</f>
        <v>0</v>
      </c>
    </row>
    <row r="29" spans="1:6" ht="15" customHeight="1" x14ac:dyDescent="0.2">
      <c r="A29" s="116"/>
      <c r="B29" s="111"/>
      <c r="C29" s="121"/>
      <c r="D29" s="125"/>
      <c r="E29" s="353"/>
      <c r="F29" s="125"/>
    </row>
    <row r="30" spans="1:6" ht="30" customHeight="1" x14ac:dyDescent="0.2">
      <c r="A30" s="143" t="s">
        <v>220</v>
      </c>
      <c r="B30" s="100" t="s">
        <v>209</v>
      </c>
      <c r="C30" s="144" t="s">
        <v>185</v>
      </c>
      <c r="D30" s="94">
        <v>8</v>
      </c>
      <c r="E30" s="390"/>
      <c r="F30" s="94">
        <f>D30*E30</f>
        <v>0</v>
      </c>
    </row>
    <row r="31" spans="1:6" ht="15" customHeight="1" thickBot="1" x14ac:dyDescent="0.25">
      <c r="A31" s="112"/>
      <c r="B31" s="113"/>
      <c r="C31" s="112"/>
      <c r="D31" s="125"/>
      <c r="E31" s="353"/>
      <c r="F31" s="125"/>
    </row>
    <row r="32" spans="1:6" ht="15" customHeight="1" thickBot="1" x14ac:dyDescent="0.25">
      <c r="A32" s="117"/>
      <c r="B32" s="118" t="s">
        <v>210</v>
      </c>
      <c r="C32" s="123"/>
      <c r="D32" s="127"/>
      <c r="E32" s="379"/>
      <c r="F32" s="129">
        <f>SUM(F6:F30)</f>
        <v>0</v>
      </c>
    </row>
  </sheetData>
  <sheetProtection algorithmName="SHA-512" hashValue="XhG8dEKa8QAnmMSK7cxhgdZpbbla6eZxmy2Fpf1FyKlZwjvSBWMZKwBXFUmLhDkt9fWxZ+I0+TinMJ8KI0QuEg==" saltValue="AW3JjasIShtrhofwO+ZfxQ==" spinCount="100000" sheet="1" objects="1" scenarios="1"/>
  <conditionalFormatting sqref="E6">
    <cfRule type="expression" dxfId="38" priority="10">
      <formula>E6=""</formula>
    </cfRule>
  </conditionalFormatting>
  <conditionalFormatting sqref="E8">
    <cfRule type="expression" dxfId="37" priority="9">
      <formula>E8=""</formula>
    </cfRule>
  </conditionalFormatting>
  <conditionalFormatting sqref="E12">
    <cfRule type="expression" dxfId="36" priority="8">
      <formula>E12=""</formula>
    </cfRule>
  </conditionalFormatting>
  <conditionalFormatting sqref="E16">
    <cfRule type="expression" dxfId="35" priority="7">
      <formula>E16=""</formula>
    </cfRule>
  </conditionalFormatting>
  <conditionalFormatting sqref="E18">
    <cfRule type="expression" dxfId="34" priority="6">
      <formula>E18=""</formula>
    </cfRule>
  </conditionalFormatting>
  <conditionalFormatting sqref="E20">
    <cfRule type="expression" dxfId="33" priority="5">
      <formula>E20=""</formula>
    </cfRule>
  </conditionalFormatting>
  <conditionalFormatting sqref="E24">
    <cfRule type="expression" dxfId="32" priority="4">
      <formula>E24=""</formula>
    </cfRule>
  </conditionalFormatting>
  <conditionalFormatting sqref="E26">
    <cfRule type="expression" dxfId="31" priority="3">
      <formula>E26=""</formula>
    </cfRule>
  </conditionalFormatting>
  <conditionalFormatting sqref="E28">
    <cfRule type="expression" dxfId="30" priority="2">
      <formula>E28=""</formula>
    </cfRule>
  </conditionalFormatting>
  <conditionalFormatting sqref="E30">
    <cfRule type="expression" dxfId="29" priority="1">
      <formula>E30=""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3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55"/>
  <sheetViews>
    <sheetView view="pageBreakPreview" topLeftCell="A34" zoomScaleNormal="100" zoomScaleSheetLayoutView="100" workbookViewId="0">
      <selection activeCell="E52" sqref="E52"/>
    </sheetView>
  </sheetViews>
  <sheetFormatPr defaultRowHeight="15" customHeight="1" x14ac:dyDescent="0.2"/>
  <cols>
    <col min="1" max="1" width="8.7109375" style="197" customWidth="1"/>
    <col min="2" max="2" width="30.7109375" customWidth="1"/>
    <col min="3" max="4" width="8.7109375" style="119" customWidth="1"/>
    <col min="5" max="5" width="14.5703125" style="354" customWidth="1"/>
    <col min="6" max="6" width="14.5703125" style="119" customWidth="1"/>
  </cols>
  <sheetData>
    <row r="1" spans="1:6" ht="15" customHeight="1" x14ac:dyDescent="0.25">
      <c r="A1" s="262"/>
      <c r="B1" s="263" t="s">
        <v>1</v>
      </c>
      <c r="C1" s="254" t="s">
        <v>3</v>
      </c>
      <c r="D1" s="254" t="s">
        <v>2</v>
      </c>
      <c r="E1" s="254" t="s">
        <v>53</v>
      </c>
      <c r="F1" s="254" t="s">
        <v>54</v>
      </c>
    </row>
    <row r="3" spans="1:6" s="1" customFormat="1" ht="15" customHeight="1" x14ac:dyDescent="0.25">
      <c r="A3" s="85"/>
      <c r="B3" s="3" t="s">
        <v>39</v>
      </c>
      <c r="C3" s="157"/>
      <c r="D3" s="157"/>
      <c r="E3" s="392"/>
      <c r="F3" s="164"/>
    </row>
    <row r="4" spans="1:6" s="1" customFormat="1" ht="15" customHeight="1" x14ac:dyDescent="0.25">
      <c r="A4" s="86"/>
      <c r="B4" s="18"/>
      <c r="C4" s="153"/>
      <c r="D4" s="153"/>
      <c r="E4" s="393"/>
      <c r="F4" s="161"/>
    </row>
    <row r="5" spans="1:6" s="1" customFormat="1" ht="15" customHeight="1" x14ac:dyDescent="0.25">
      <c r="A5" s="85"/>
      <c r="B5" s="3" t="s">
        <v>40</v>
      </c>
      <c r="C5" s="157"/>
      <c r="D5" s="157"/>
      <c r="E5" s="394"/>
      <c r="F5" s="164"/>
    </row>
    <row r="6" spans="1:6" s="1" customFormat="1" ht="15" customHeight="1" x14ac:dyDescent="0.25">
      <c r="A6" s="86"/>
      <c r="B6" s="18"/>
      <c r="C6" s="153"/>
      <c r="D6" s="153"/>
      <c r="E6" s="393"/>
      <c r="F6" s="161"/>
    </row>
    <row r="7" spans="1:6" s="1" customFormat="1" ht="38.25" x14ac:dyDescent="0.2">
      <c r="A7" s="36" t="s">
        <v>96</v>
      </c>
      <c r="B7" s="40" t="s">
        <v>58</v>
      </c>
      <c r="C7" s="36" t="s">
        <v>9</v>
      </c>
      <c r="D7" s="179">
        <v>5</v>
      </c>
      <c r="E7" s="390"/>
      <c r="F7" s="168">
        <f>D7*E7</f>
        <v>0</v>
      </c>
    </row>
    <row r="8" spans="1:6" s="1" customFormat="1" ht="15" customHeight="1" x14ac:dyDescent="0.25">
      <c r="A8" s="86"/>
      <c r="B8" s="25"/>
      <c r="C8" s="172"/>
      <c r="D8" s="172"/>
      <c r="E8" s="395"/>
      <c r="F8" s="169"/>
    </row>
    <row r="9" spans="1:6" s="2" customFormat="1" ht="38.25" x14ac:dyDescent="0.2">
      <c r="A9" s="36"/>
      <c r="B9" s="41" t="s">
        <v>127</v>
      </c>
      <c r="C9" s="36"/>
      <c r="D9" s="179"/>
      <c r="E9" s="357"/>
      <c r="F9" s="168"/>
    </row>
    <row r="10" spans="1:6" s="2" customFormat="1" ht="15" customHeight="1" x14ac:dyDescent="0.2">
      <c r="A10" s="36" t="s">
        <v>97</v>
      </c>
      <c r="B10" s="41" t="s">
        <v>173</v>
      </c>
      <c r="C10" s="36" t="s">
        <v>9</v>
      </c>
      <c r="D10" s="179">
        <v>1</v>
      </c>
      <c r="E10" s="390"/>
      <c r="F10" s="168">
        <f>D10*E10</f>
        <v>0</v>
      </c>
    </row>
    <row r="11" spans="1:6" s="2" customFormat="1" ht="15" customHeight="1" x14ac:dyDescent="0.2">
      <c r="A11" s="36" t="s">
        <v>98</v>
      </c>
      <c r="B11" s="41" t="s">
        <v>174</v>
      </c>
      <c r="C11" s="36" t="s">
        <v>9</v>
      </c>
      <c r="D11" s="179">
        <v>1</v>
      </c>
      <c r="E11" s="390"/>
      <c r="F11" s="168">
        <f>D11*E11</f>
        <v>0</v>
      </c>
    </row>
    <row r="12" spans="1:6" s="2" customFormat="1" ht="15" customHeight="1" x14ac:dyDescent="0.2">
      <c r="A12" s="36" t="s">
        <v>84</v>
      </c>
      <c r="B12" s="41" t="s">
        <v>176</v>
      </c>
      <c r="C12" s="36" t="s">
        <v>9</v>
      </c>
      <c r="D12" s="179">
        <v>1</v>
      </c>
      <c r="E12" s="390"/>
      <c r="F12" s="168">
        <f>D12*E12</f>
        <v>0</v>
      </c>
    </row>
    <row r="13" spans="1:6" s="2" customFormat="1" ht="15" customHeight="1" x14ac:dyDescent="0.2">
      <c r="A13" s="36" t="s">
        <v>99</v>
      </c>
      <c r="B13" s="41" t="s">
        <v>175</v>
      </c>
      <c r="C13" s="36" t="s">
        <v>9</v>
      </c>
      <c r="D13" s="179">
        <v>2</v>
      </c>
      <c r="E13" s="390"/>
      <c r="F13" s="168">
        <f>D13*E13</f>
        <v>0</v>
      </c>
    </row>
    <row r="14" spans="1:6" s="2" customFormat="1" ht="15" customHeight="1" x14ac:dyDescent="0.2">
      <c r="A14" s="36"/>
      <c r="B14" s="41"/>
      <c r="C14" s="36"/>
      <c r="D14" s="179"/>
      <c r="E14" s="357"/>
      <c r="F14" s="168"/>
    </row>
    <row r="15" spans="1:6" s="2" customFormat="1" ht="51" x14ac:dyDescent="0.2">
      <c r="A15" s="184"/>
      <c r="B15" s="98" t="s">
        <v>82</v>
      </c>
      <c r="C15" s="184"/>
      <c r="D15" s="189"/>
      <c r="E15" s="380"/>
      <c r="F15" s="193"/>
    </row>
    <row r="16" spans="1:6" s="2" customFormat="1" ht="15" customHeight="1" x14ac:dyDescent="0.2">
      <c r="A16" s="185" t="s">
        <v>98</v>
      </c>
      <c r="B16" s="99" t="s">
        <v>83</v>
      </c>
      <c r="C16" s="185" t="s">
        <v>9</v>
      </c>
      <c r="D16" s="190">
        <v>2</v>
      </c>
      <c r="E16" s="390"/>
      <c r="F16" s="194">
        <f>D16*E16</f>
        <v>0</v>
      </c>
    </row>
    <row r="17" spans="1:6" s="2" customFormat="1" ht="15" customHeight="1" x14ac:dyDescent="0.2">
      <c r="A17" s="23"/>
      <c r="B17" s="28"/>
      <c r="C17" s="186"/>
      <c r="D17" s="191"/>
      <c r="E17" s="381"/>
      <c r="F17" s="195"/>
    </row>
    <row r="18" spans="1:6" s="2" customFormat="1" ht="54" customHeight="1" x14ac:dyDescent="0.2">
      <c r="A18" s="184"/>
      <c r="B18" s="98" t="s">
        <v>119</v>
      </c>
      <c r="C18" s="184"/>
      <c r="D18" s="189"/>
      <c r="E18" s="380"/>
      <c r="F18" s="193"/>
    </row>
    <row r="19" spans="1:6" s="2" customFormat="1" ht="15" customHeight="1" x14ac:dyDescent="0.2">
      <c r="A19" s="185" t="s">
        <v>84</v>
      </c>
      <c r="B19" s="99" t="s">
        <v>83</v>
      </c>
      <c r="C19" s="185" t="s">
        <v>9</v>
      </c>
      <c r="D19" s="190">
        <v>1</v>
      </c>
      <c r="E19" s="390"/>
      <c r="F19" s="194">
        <f>D19*E19</f>
        <v>0</v>
      </c>
    </row>
    <row r="20" spans="1:6" s="1" customFormat="1" ht="15.75" customHeight="1" x14ac:dyDescent="0.2">
      <c r="A20" s="198"/>
      <c r="C20" s="187"/>
      <c r="D20" s="187"/>
      <c r="E20" s="361"/>
      <c r="F20" s="187"/>
    </row>
    <row r="21" spans="1:6" s="2" customFormat="1" ht="51" x14ac:dyDescent="0.2">
      <c r="A21" s="199"/>
      <c r="B21" s="98" t="s">
        <v>85</v>
      </c>
      <c r="C21" s="184"/>
      <c r="D21" s="189"/>
      <c r="E21" s="380"/>
      <c r="F21" s="193"/>
    </row>
    <row r="22" spans="1:6" s="2" customFormat="1" ht="15" customHeight="1" x14ac:dyDescent="0.2">
      <c r="A22" s="185" t="s">
        <v>99</v>
      </c>
      <c r="B22" s="99" t="s">
        <v>41</v>
      </c>
      <c r="C22" s="185" t="s">
        <v>9</v>
      </c>
      <c r="D22" s="190">
        <v>2</v>
      </c>
      <c r="E22" s="390"/>
      <c r="F22" s="194">
        <f>D22*E22</f>
        <v>0</v>
      </c>
    </row>
    <row r="23" spans="1:6" s="2" customFormat="1" ht="15" customHeight="1" x14ac:dyDescent="0.2">
      <c r="A23" s="23"/>
      <c r="B23" s="26"/>
      <c r="C23" s="23"/>
      <c r="D23" s="178"/>
      <c r="E23" s="359"/>
      <c r="F23" s="170"/>
    </row>
    <row r="24" spans="1:6" s="2" customFormat="1" ht="64.5" customHeight="1" x14ac:dyDescent="0.2">
      <c r="A24" s="167" t="s">
        <v>100</v>
      </c>
      <c r="B24" s="41" t="s">
        <v>132</v>
      </c>
      <c r="C24" s="36" t="s">
        <v>9</v>
      </c>
      <c r="D24" s="179">
        <v>1</v>
      </c>
      <c r="E24" s="390"/>
      <c r="F24" s="168">
        <f>D24*E24</f>
        <v>0</v>
      </c>
    </row>
    <row r="25" spans="1:6" s="2" customFormat="1" ht="18" customHeight="1" x14ac:dyDescent="0.2">
      <c r="A25" s="167"/>
      <c r="B25" s="41"/>
      <c r="C25" s="36"/>
      <c r="D25" s="179"/>
      <c r="E25" s="357"/>
      <c r="F25" s="168"/>
    </row>
    <row r="26" spans="1:6" s="2" customFormat="1" ht="63.75" x14ac:dyDescent="0.2">
      <c r="A26" s="167" t="s">
        <v>120</v>
      </c>
      <c r="B26" s="41" t="s">
        <v>133</v>
      </c>
      <c r="C26" s="36" t="s">
        <v>9</v>
      </c>
      <c r="D26" s="179">
        <v>1</v>
      </c>
      <c r="E26" s="390"/>
      <c r="F26" s="168">
        <f>D26*E26</f>
        <v>0</v>
      </c>
    </row>
    <row r="27" spans="1:6" s="2" customFormat="1" ht="12.75" x14ac:dyDescent="0.2">
      <c r="A27" s="23"/>
      <c r="B27" s="26"/>
      <c r="C27" s="23"/>
      <c r="D27" s="178"/>
      <c r="E27" s="359"/>
      <c r="F27" s="170"/>
    </row>
    <row r="28" spans="1:6" s="2" customFormat="1" ht="75.75" customHeight="1" x14ac:dyDescent="0.2">
      <c r="A28" s="167" t="s">
        <v>128</v>
      </c>
      <c r="B28" s="41" t="s">
        <v>134</v>
      </c>
      <c r="C28" s="36" t="s">
        <v>9</v>
      </c>
      <c r="D28" s="179">
        <v>1</v>
      </c>
      <c r="E28" s="390"/>
      <c r="F28" s="168">
        <f>D28*E28</f>
        <v>0</v>
      </c>
    </row>
    <row r="29" spans="1:6" s="2" customFormat="1" ht="12.75" x14ac:dyDescent="0.2">
      <c r="A29" s="177"/>
      <c r="B29" s="26"/>
      <c r="C29" s="23"/>
      <c r="D29" s="178"/>
      <c r="E29" s="359"/>
      <c r="F29" s="170"/>
    </row>
    <row r="30" spans="1:6" s="2" customFormat="1" ht="75.75" customHeight="1" x14ac:dyDescent="0.2">
      <c r="A30" s="167" t="s">
        <v>281</v>
      </c>
      <c r="B30" s="270" t="s">
        <v>282</v>
      </c>
      <c r="C30" s="271" t="s">
        <v>9</v>
      </c>
      <c r="D30" s="179">
        <v>10</v>
      </c>
      <c r="E30" s="390"/>
      <c r="F30" s="272">
        <f>(D30*E30)</f>
        <v>0</v>
      </c>
    </row>
    <row r="31" spans="1:6" s="2" customFormat="1" ht="12.75" x14ac:dyDescent="0.2">
      <c r="A31" s="177"/>
      <c r="B31" s="26"/>
      <c r="C31" s="23"/>
      <c r="D31" s="178"/>
      <c r="E31" s="359"/>
      <c r="F31" s="170"/>
    </row>
    <row r="32" spans="1:6" s="2" customFormat="1" ht="25.5" x14ac:dyDescent="0.2">
      <c r="A32" s="167" t="s">
        <v>283</v>
      </c>
      <c r="B32" s="270" t="s">
        <v>284</v>
      </c>
      <c r="C32" s="271" t="s">
        <v>285</v>
      </c>
      <c r="D32" s="179">
        <v>410</v>
      </c>
      <c r="E32" s="390"/>
      <c r="F32" s="272">
        <f>(D32*E32)</f>
        <v>0</v>
      </c>
    </row>
    <row r="33" spans="1:7" s="2" customFormat="1" ht="12.75" x14ac:dyDescent="0.2">
      <c r="A33" s="177"/>
      <c r="B33" s="26"/>
      <c r="C33" s="23"/>
      <c r="D33" s="178"/>
      <c r="E33" s="359"/>
      <c r="F33" s="170"/>
    </row>
    <row r="34" spans="1:7" s="2" customFormat="1" ht="25.5" x14ac:dyDescent="0.2">
      <c r="A34" s="167" t="s">
        <v>286</v>
      </c>
      <c r="B34" s="270" t="s">
        <v>287</v>
      </c>
      <c r="C34" s="271" t="s">
        <v>285</v>
      </c>
      <c r="D34" s="179">
        <v>250</v>
      </c>
      <c r="E34" s="390"/>
      <c r="F34" s="272">
        <f>(D34*E34)</f>
        <v>0</v>
      </c>
    </row>
    <row r="35" spans="1:7" s="2" customFormat="1" ht="12.75" x14ac:dyDescent="0.2">
      <c r="A35" s="177"/>
      <c r="B35" s="26"/>
      <c r="C35" s="23"/>
      <c r="D35" s="178"/>
      <c r="E35" s="359"/>
      <c r="F35" s="170"/>
    </row>
    <row r="36" spans="1:7" s="2" customFormat="1" ht="25.5" x14ac:dyDescent="0.2">
      <c r="A36" s="167" t="s">
        <v>288</v>
      </c>
      <c r="B36" s="270" t="s">
        <v>289</v>
      </c>
      <c r="C36" s="271" t="s">
        <v>285</v>
      </c>
      <c r="D36" s="179">
        <v>400</v>
      </c>
      <c r="E36" s="390"/>
      <c r="F36" s="272">
        <f>(D36*E36)</f>
        <v>0</v>
      </c>
    </row>
    <row r="37" spans="1:7" s="2" customFormat="1" ht="12.75" x14ac:dyDescent="0.2">
      <c r="A37" s="177"/>
      <c r="B37" s="26"/>
      <c r="C37" s="23"/>
      <c r="D37" s="178"/>
      <c r="E37" s="359"/>
      <c r="F37" s="170"/>
    </row>
    <row r="38" spans="1:7" s="15" customFormat="1" ht="15" customHeight="1" x14ac:dyDescent="0.25">
      <c r="A38" s="85"/>
      <c r="B38" s="3" t="s">
        <v>42</v>
      </c>
      <c r="C38" s="157"/>
      <c r="D38" s="157"/>
      <c r="E38" s="392"/>
      <c r="F38" s="164"/>
    </row>
    <row r="39" spans="1:7" s="15" customFormat="1" ht="15" customHeight="1" x14ac:dyDescent="0.25">
      <c r="A39" s="86"/>
      <c r="B39" s="18"/>
      <c r="C39" s="153"/>
      <c r="D39" s="153"/>
      <c r="E39" s="393"/>
      <c r="F39" s="161"/>
    </row>
    <row r="40" spans="1:7" s="1" customFormat="1" ht="90.75" x14ac:dyDescent="0.2">
      <c r="A40" s="36" t="s">
        <v>43</v>
      </c>
      <c r="B40" s="37" t="s">
        <v>129</v>
      </c>
      <c r="C40" s="33" t="s">
        <v>46</v>
      </c>
      <c r="D40" s="159">
        <v>125</v>
      </c>
      <c r="E40" s="390"/>
      <c r="F40" s="162">
        <f>D40*E40</f>
        <v>0</v>
      </c>
    </row>
    <row r="41" spans="1:7" s="1" customFormat="1" ht="15" customHeight="1" x14ac:dyDescent="0.25">
      <c r="A41" s="86"/>
      <c r="B41" s="18"/>
      <c r="C41" s="153"/>
      <c r="D41" s="153"/>
      <c r="E41" s="393"/>
      <c r="F41" s="161"/>
    </row>
    <row r="42" spans="1:7" s="2" customFormat="1" ht="103.5" x14ac:dyDescent="0.2">
      <c r="A42" s="36" t="s">
        <v>94</v>
      </c>
      <c r="B42" s="30" t="s">
        <v>130</v>
      </c>
      <c r="C42" s="33" t="s">
        <v>121</v>
      </c>
      <c r="D42" s="159">
        <v>15</v>
      </c>
      <c r="E42" s="390"/>
      <c r="F42" s="162">
        <f>D42*E42</f>
        <v>0</v>
      </c>
    </row>
    <row r="43" spans="1:7" s="2" customFormat="1" ht="12.75" x14ac:dyDescent="0.2">
      <c r="A43" s="23"/>
      <c r="B43" s="14"/>
      <c r="C43" s="10"/>
      <c r="D43" s="160"/>
      <c r="E43" s="350"/>
      <c r="F43" s="163"/>
    </row>
    <row r="44" spans="1:7" s="2" customFormat="1" ht="38.25" x14ac:dyDescent="0.2">
      <c r="A44" s="36" t="s">
        <v>95</v>
      </c>
      <c r="B44" s="148" t="s">
        <v>192</v>
      </c>
      <c r="C44" s="33" t="s">
        <v>46</v>
      </c>
      <c r="D44" s="159">
        <v>125</v>
      </c>
      <c r="E44" s="390"/>
      <c r="F44" s="162">
        <f>D44*E44</f>
        <v>0</v>
      </c>
      <c r="G44" s="29"/>
    </row>
    <row r="45" spans="1:7" s="2" customFormat="1" ht="12.75" x14ac:dyDescent="0.2">
      <c r="A45" s="23"/>
      <c r="B45" s="14"/>
      <c r="C45" s="10"/>
      <c r="D45" s="160"/>
      <c r="E45" s="350"/>
      <c r="F45" s="163"/>
      <c r="G45" s="29"/>
    </row>
    <row r="46" spans="1:7" s="2" customFormat="1" ht="12.75" x14ac:dyDescent="0.2">
      <c r="A46" s="200" t="s">
        <v>177</v>
      </c>
      <c r="B46" s="104" t="s">
        <v>178</v>
      </c>
      <c r="C46" s="188"/>
      <c r="D46" s="192"/>
      <c r="E46" s="360"/>
      <c r="F46" s="196"/>
      <c r="G46" s="29"/>
    </row>
    <row r="47" spans="1:7" s="2" customFormat="1" ht="12.75" x14ac:dyDescent="0.2">
      <c r="A47" s="23"/>
      <c r="B47" s="14"/>
      <c r="C47" s="10"/>
      <c r="D47" s="160"/>
      <c r="E47" s="350"/>
      <c r="F47" s="163"/>
      <c r="G47" s="29"/>
    </row>
    <row r="48" spans="1:7" s="2" customFormat="1" ht="25.5" x14ac:dyDescent="0.2">
      <c r="A48" s="201" t="s">
        <v>180</v>
      </c>
      <c r="B48" s="100" t="s">
        <v>179</v>
      </c>
      <c r="C48" s="101" t="s">
        <v>9</v>
      </c>
      <c r="D48" s="102">
        <v>3</v>
      </c>
      <c r="E48" s="391"/>
      <c r="F48" s="103">
        <f>D48*E48</f>
        <v>0</v>
      </c>
      <c r="G48" s="29"/>
    </row>
    <row r="49" spans="1:7" s="2" customFormat="1" ht="12.75" x14ac:dyDescent="0.2">
      <c r="A49" s="23"/>
      <c r="B49" s="14"/>
      <c r="C49" s="10"/>
      <c r="D49" s="160"/>
      <c r="E49" s="350"/>
      <c r="F49" s="163"/>
      <c r="G49" s="29"/>
    </row>
    <row r="50" spans="1:7" s="2" customFormat="1" ht="19.5" customHeight="1" x14ac:dyDescent="0.2">
      <c r="A50" s="200" t="s">
        <v>181</v>
      </c>
      <c r="B50" s="105" t="s">
        <v>182</v>
      </c>
      <c r="C50" s="188"/>
      <c r="D50" s="192"/>
      <c r="E50" s="360"/>
      <c r="F50" s="196"/>
      <c r="G50" s="29"/>
    </row>
    <row r="51" spans="1:7" s="2" customFormat="1" ht="12.75" x14ac:dyDescent="0.2">
      <c r="A51" s="23"/>
      <c r="B51" s="14"/>
      <c r="C51" s="10"/>
      <c r="D51" s="160"/>
      <c r="E51" s="350"/>
      <c r="F51" s="163"/>
      <c r="G51" s="29"/>
    </row>
    <row r="52" spans="1:7" s="2" customFormat="1" ht="51" x14ac:dyDescent="0.2">
      <c r="A52" s="201" t="s">
        <v>183</v>
      </c>
      <c r="B52" s="100" t="s">
        <v>184</v>
      </c>
      <c r="C52" s="101" t="s">
        <v>185</v>
      </c>
      <c r="D52" s="102">
        <v>25</v>
      </c>
      <c r="E52" s="391"/>
      <c r="F52" s="103">
        <f>D52*E52</f>
        <v>0</v>
      </c>
      <c r="G52" s="29"/>
    </row>
    <row r="53" spans="1:7" s="2" customFormat="1" ht="12.75" x14ac:dyDescent="0.2">
      <c r="A53" s="23"/>
      <c r="B53" s="14"/>
      <c r="C53" s="10"/>
      <c r="D53" s="160"/>
      <c r="E53" s="350"/>
      <c r="F53" s="163"/>
      <c r="G53" s="29"/>
    </row>
    <row r="54" spans="1:7" s="2" customFormat="1" ht="13.5" thickBot="1" x14ac:dyDescent="0.25">
      <c r="A54" s="23"/>
      <c r="B54" s="14"/>
      <c r="C54" s="10"/>
      <c r="D54" s="160"/>
      <c r="E54" s="350"/>
      <c r="F54" s="163"/>
    </row>
    <row r="55" spans="1:7" ht="15" customHeight="1" thickBot="1" x14ac:dyDescent="0.3">
      <c r="A55" s="202"/>
      <c r="B55" s="5" t="s">
        <v>44</v>
      </c>
      <c r="C55" s="158"/>
      <c r="D55" s="158"/>
      <c r="E55" s="396"/>
      <c r="F55" s="165">
        <f>SUM(F7:F54)</f>
        <v>0</v>
      </c>
    </row>
  </sheetData>
  <sheetProtection algorithmName="SHA-512" hashValue="+db7CQdu7dbLXuWxGy1UEzMSZDv/hQfrIm1DVtP21d7PawKjBJDRrCfCugznMs1OHtwAsixOKCosuk8K4+u5bA==" saltValue="LIGX4XtXFvmPoBtN4qAa1w==" spinCount="100000" sheet="1" objects="1" scenarios="1"/>
  <phoneticPr fontId="0" type="noConversion"/>
  <conditionalFormatting sqref="E40">
    <cfRule type="expression" dxfId="28" priority="21">
      <formula>E40=""</formula>
    </cfRule>
  </conditionalFormatting>
  <conditionalFormatting sqref="E42">
    <cfRule type="expression" dxfId="27" priority="20">
      <formula>E42=""</formula>
    </cfRule>
  </conditionalFormatting>
  <conditionalFormatting sqref="E44">
    <cfRule type="expression" dxfId="26" priority="19">
      <formula>E44=""</formula>
    </cfRule>
  </conditionalFormatting>
  <conditionalFormatting sqref="E48">
    <cfRule type="expression" dxfId="25" priority="18">
      <formula>E48=""</formula>
    </cfRule>
  </conditionalFormatting>
  <conditionalFormatting sqref="E52">
    <cfRule type="expression" dxfId="24" priority="17">
      <formula>E52=""</formula>
    </cfRule>
  </conditionalFormatting>
  <conditionalFormatting sqref="E7">
    <cfRule type="expression" dxfId="23" priority="16">
      <formula>E7=""</formula>
    </cfRule>
  </conditionalFormatting>
  <conditionalFormatting sqref="E10">
    <cfRule type="expression" dxfId="22" priority="15">
      <formula>E10=""</formula>
    </cfRule>
  </conditionalFormatting>
  <conditionalFormatting sqref="E11">
    <cfRule type="expression" dxfId="21" priority="14">
      <formula>E11=""</formula>
    </cfRule>
  </conditionalFormatting>
  <conditionalFormatting sqref="E12">
    <cfRule type="expression" dxfId="20" priority="13">
      <formula>E12=""</formula>
    </cfRule>
  </conditionalFormatting>
  <conditionalFormatting sqref="E13">
    <cfRule type="expression" dxfId="19" priority="12">
      <formula>E13=""</formula>
    </cfRule>
  </conditionalFormatting>
  <conditionalFormatting sqref="E16">
    <cfRule type="expression" dxfId="18" priority="11">
      <formula>E16=""</formula>
    </cfRule>
  </conditionalFormatting>
  <conditionalFormatting sqref="E19">
    <cfRule type="expression" dxfId="17" priority="9">
      <formula>E19=""</formula>
    </cfRule>
  </conditionalFormatting>
  <conditionalFormatting sqref="E22">
    <cfRule type="expression" dxfId="16" priority="8">
      <formula>E22=""</formula>
    </cfRule>
  </conditionalFormatting>
  <conditionalFormatting sqref="E24">
    <cfRule type="expression" dxfId="15" priority="7">
      <formula>E24=""</formula>
    </cfRule>
  </conditionalFormatting>
  <conditionalFormatting sqref="E26">
    <cfRule type="expression" dxfId="14" priority="6">
      <formula>E26=""</formula>
    </cfRule>
  </conditionalFormatting>
  <conditionalFormatting sqref="E28">
    <cfRule type="expression" dxfId="13" priority="5">
      <formula>E28=""</formula>
    </cfRule>
  </conditionalFormatting>
  <conditionalFormatting sqref="E30">
    <cfRule type="expression" dxfId="12" priority="4">
      <formula>E30=""</formula>
    </cfRule>
  </conditionalFormatting>
  <conditionalFormatting sqref="E32">
    <cfRule type="expression" dxfId="11" priority="3">
      <formula>E32=""</formula>
    </cfRule>
  </conditionalFormatting>
  <conditionalFormatting sqref="E34">
    <cfRule type="expression" dxfId="10" priority="2">
      <formula>E34=""</formula>
    </cfRule>
  </conditionalFormatting>
  <conditionalFormatting sqref="E36">
    <cfRule type="expression" dxfId="9" priority="1">
      <formula>E36=""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4" max="5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zoomScaleNormal="100" zoomScaleSheetLayoutView="100" workbookViewId="0">
      <selection activeCell="B10" sqref="B10"/>
    </sheetView>
  </sheetViews>
  <sheetFormatPr defaultRowHeight="12.75" x14ac:dyDescent="0.2"/>
  <cols>
    <col min="2" max="2" width="30" style="224" customWidth="1"/>
    <col min="5" max="5" width="9.140625" style="389"/>
    <col min="6" max="6" width="13.42578125" customWidth="1"/>
  </cols>
  <sheetData>
    <row r="1" spans="1:6" ht="15" x14ac:dyDescent="0.25">
      <c r="A1" s="267"/>
      <c r="B1" s="268" t="s">
        <v>1</v>
      </c>
      <c r="C1" s="269" t="s">
        <v>3</v>
      </c>
      <c r="D1" s="269" t="s">
        <v>2</v>
      </c>
      <c r="E1" s="382" t="s">
        <v>53</v>
      </c>
      <c r="F1" s="269" t="s">
        <v>54</v>
      </c>
    </row>
    <row r="3" spans="1:6" ht="14.25" x14ac:dyDescent="0.2">
      <c r="A3" s="203"/>
      <c r="B3" s="225" t="s">
        <v>227</v>
      </c>
      <c r="C3" s="204"/>
      <c r="D3" s="205"/>
      <c r="E3" s="383"/>
      <c r="F3" s="206"/>
    </row>
    <row r="4" spans="1:6" ht="14.25" x14ac:dyDescent="0.2">
      <c r="A4" s="203"/>
      <c r="B4" s="225" t="s">
        <v>271</v>
      </c>
      <c r="C4" s="204"/>
      <c r="D4" s="205"/>
      <c r="E4" s="383"/>
      <c r="F4" s="206"/>
    </row>
    <row r="5" spans="1:6" ht="25.5" x14ac:dyDescent="0.2">
      <c r="A5" s="453" t="s">
        <v>273</v>
      </c>
      <c r="B5" s="454" t="s">
        <v>296</v>
      </c>
      <c r="C5" s="239"/>
      <c r="D5" s="240"/>
      <c r="E5" s="390"/>
      <c r="F5" s="241"/>
    </row>
    <row r="6" spans="1:6" ht="14.25" x14ac:dyDescent="0.2">
      <c r="A6" s="203"/>
      <c r="B6" s="225"/>
      <c r="C6" s="204"/>
      <c r="D6" s="205"/>
      <c r="E6" s="383"/>
      <c r="F6" s="206"/>
    </row>
    <row r="7" spans="1:6" ht="14.25" x14ac:dyDescent="0.2">
      <c r="A7" s="203"/>
      <c r="B7" s="225" t="s">
        <v>272</v>
      </c>
      <c r="C7" s="204"/>
      <c r="D7" s="205"/>
      <c r="E7" s="383"/>
      <c r="F7" s="206"/>
    </row>
    <row r="8" spans="1:6" ht="14.25" x14ac:dyDescent="0.2">
      <c r="A8" s="244"/>
      <c r="B8" s="245"/>
      <c r="C8" s="246"/>
      <c r="D8" s="244"/>
      <c r="E8" s="384"/>
      <c r="F8" s="247"/>
    </row>
    <row r="9" spans="1:6" ht="25.5" x14ac:dyDescent="0.2">
      <c r="A9" s="453" t="s">
        <v>274</v>
      </c>
      <c r="B9" s="454" t="s">
        <v>297</v>
      </c>
      <c r="C9" s="239"/>
      <c r="D9" s="240"/>
      <c r="E9" s="390"/>
      <c r="F9" s="241"/>
    </row>
    <row r="10" spans="1:6" ht="12.75" customHeight="1" x14ac:dyDescent="0.2">
      <c r="A10" s="237"/>
      <c r="B10" s="248"/>
      <c r="C10" s="237"/>
      <c r="D10" s="238"/>
      <c r="E10" s="385"/>
      <c r="F10" s="234"/>
    </row>
    <row r="11" spans="1:6" ht="14.25" x14ac:dyDescent="0.2">
      <c r="A11" s="203"/>
      <c r="B11" s="225" t="s">
        <v>228</v>
      </c>
      <c r="C11" s="204"/>
      <c r="D11" s="205"/>
      <c r="E11" s="383"/>
      <c r="F11" s="206"/>
    </row>
    <row r="12" spans="1:6" ht="14.25" x14ac:dyDescent="0.2">
      <c r="A12" s="207"/>
      <c r="B12" s="226"/>
      <c r="C12" s="208"/>
      <c r="D12" s="208"/>
      <c r="E12" s="386"/>
      <c r="F12" s="209"/>
    </row>
    <row r="13" spans="1:6" ht="31.5" customHeight="1" x14ac:dyDescent="0.2">
      <c r="A13" s="230" t="s">
        <v>229</v>
      </c>
      <c r="B13" s="243" t="s">
        <v>230</v>
      </c>
      <c r="C13" s="230" t="s">
        <v>9</v>
      </c>
      <c r="D13" s="231">
        <v>1</v>
      </c>
      <c r="E13" s="390"/>
      <c r="F13" s="232">
        <f>D13*E13</f>
        <v>0</v>
      </c>
    </row>
    <row r="14" spans="1:6" x14ac:dyDescent="0.2">
      <c r="A14" s="156"/>
      <c r="B14" s="228"/>
      <c r="C14" s="119"/>
      <c r="D14" s="233"/>
      <c r="E14" s="385"/>
      <c r="F14" s="234"/>
    </row>
    <row r="15" spans="1:6" ht="26.25" customHeight="1" x14ac:dyDescent="0.2">
      <c r="A15" s="230" t="s">
        <v>231</v>
      </c>
      <c r="B15" s="243" t="s">
        <v>232</v>
      </c>
      <c r="C15" s="230" t="s">
        <v>233</v>
      </c>
      <c r="D15" s="231">
        <v>150</v>
      </c>
      <c r="E15" s="390"/>
      <c r="F15" s="232">
        <f>D15*E15</f>
        <v>0</v>
      </c>
    </row>
    <row r="16" spans="1:6" x14ac:dyDescent="0.2">
      <c r="A16" s="156"/>
      <c r="B16" s="228"/>
      <c r="C16" s="119"/>
      <c r="D16" s="233"/>
      <c r="E16" s="385"/>
      <c r="F16" s="234"/>
    </row>
    <row r="17" spans="1:6" ht="18.75" customHeight="1" x14ac:dyDescent="0.2">
      <c r="A17" s="230" t="s">
        <v>234</v>
      </c>
      <c r="B17" s="243" t="s">
        <v>235</v>
      </c>
      <c r="C17" s="230" t="s">
        <v>236</v>
      </c>
      <c r="D17" s="231">
        <v>10</v>
      </c>
      <c r="E17" s="390"/>
      <c r="F17" s="232">
        <f>D17*E17</f>
        <v>0</v>
      </c>
    </row>
    <row r="18" spans="1:6" x14ac:dyDescent="0.2">
      <c r="A18" s="156"/>
      <c r="B18" s="228"/>
      <c r="C18" s="119"/>
      <c r="D18" s="233"/>
      <c r="E18" s="385"/>
      <c r="F18" s="234"/>
    </row>
    <row r="19" spans="1:6" ht="62.25" customHeight="1" x14ac:dyDescent="0.2">
      <c r="A19" s="230" t="s">
        <v>237</v>
      </c>
      <c r="B19" s="227" t="s">
        <v>238</v>
      </c>
      <c r="C19" s="230" t="s">
        <v>9</v>
      </c>
      <c r="D19" s="231">
        <v>1</v>
      </c>
      <c r="E19" s="390"/>
      <c r="F19" s="232">
        <f>D19*E19</f>
        <v>0</v>
      </c>
    </row>
    <row r="20" spans="1:6" x14ac:dyDescent="0.2">
      <c r="A20" s="119"/>
      <c r="B20" s="242"/>
      <c r="C20" s="119"/>
      <c r="D20" s="233"/>
      <c r="E20" s="385"/>
      <c r="F20" s="234"/>
    </row>
    <row r="21" spans="1:6" ht="18.75" customHeight="1" x14ac:dyDescent="0.2">
      <c r="A21" s="230" t="s">
        <v>263</v>
      </c>
      <c r="B21" s="243" t="s">
        <v>240</v>
      </c>
      <c r="C21" s="230" t="s">
        <v>241</v>
      </c>
      <c r="D21" s="231">
        <v>1</v>
      </c>
      <c r="E21" s="390"/>
      <c r="F21" s="232">
        <f>D21*E21</f>
        <v>0</v>
      </c>
    </row>
    <row r="22" spans="1:6" x14ac:dyDescent="0.2">
      <c r="A22" s="156"/>
      <c r="B22" s="228"/>
      <c r="C22" s="119"/>
      <c r="D22" s="233"/>
      <c r="E22" s="385"/>
      <c r="F22" s="234"/>
    </row>
    <row r="23" spans="1:6" ht="17.25" customHeight="1" x14ac:dyDescent="0.2">
      <c r="A23" s="210" t="s">
        <v>239</v>
      </c>
      <c r="B23" s="227" t="s">
        <v>243</v>
      </c>
      <c r="C23" s="230" t="s">
        <v>244</v>
      </c>
      <c r="D23" s="231">
        <v>5</v>
      </c>
      <c r="E23" s="390"/>
      <c r="F23" s="232">
        <f>D23*E23</f>
        <v>0</v>
      </c>
    </row>
    <row r="24" spans="1:6" x14ac:dyDescent="0.2">
      <c r="A24" s="156"/>
      <c r="B24" s="228"/>
      <c r="C24" s="119"/>
      <c r="D24" s="233"/>
      <c r="E24" s="385"/>
      <c r="F24" s="234"/>
    </row>
    <row r="25" spans="1:6" ht="16.5" customHeight="1" x14ac:dyDescent="0.2">
      <c r="A25" s="210" t="s">
        <v>242</v>
      </c>
      <c r="B25" s="227" t="s">
        <v>245</v>
      </c>
      <c r="C25" s="230" t="s">
        <v>244</v>
      </c>
      <c r="D25" s="231">
        <v>5</v>
      </c>
      <c r="E25" s="390"/>
      <c r="F25" s="232">
        <f>D25*E25</f>
        <v>0</v>
      </c>
    </row>
    <row r="26" spans="1:6" ht="16.5" customHeight="1" x14ac:dyDescent="0.2">
      <c r="A26" s="235"/>
      <c r="B26" s="236"/>
      <c r="C26" s="237"/>
      <c r="D26" s="238"/>
      <c r="E26" s="385"/>
      <c r="F26" s="234"/>
    </row>
    <row r="27" spans="1:6" ht="13.5" thickBot="1" x14ac:dyDescent="0.25">
      <c r="A27" s="156"/>
      <c r="B27" s="228"/>
      <c r="D27" s="211"/>
      <c r="E27" s="387"/>
      <c r="F27" s="212"/>
    </row>
    <row r="28" spans="1:6" ht="15.75" thickBot="1" x14ac:dyDescent="0.3">
      <c r="A28" s="213"/>
      <c r="B28" s="229" t="s">
        <v>246</v>
      </c>
      <c r="C28" s="214"/>
      <c r="D28" s="214"/>
      <c r="E28" s="388"/>
      <c r="F28" s="215">
        <f>SUM(F5:F25)</f>
        <v>0</v>
      </c>
    </row>
  </sheetData>
  <sheetProtection password="CF77" sheet="1" objects="1" scenarios="1"/>
  <conditionalFormatting sqref="E5">
    <cfRule type="expression" dxfId="8" priority="9">
      <formula>E5=""</formula>
    </cfRule>
  </conditionalFormatting>
  <conditionalFormatting sqref="E9">
    <cfRule type="expression" dxfId="7" priority="8">
      <formula>E9=""</formula>
    </cfRule>
  </conditionalFormatting>
  <conditionalFormatting sqref="E13">
    <cfRule type="expression" dxfId="6" priority="7">
      <formula>E13=""</formula>
    </cfRule>
  </conditionalFormatting>
  <conditionalFormatting sqref="E15">
    <cfRule type="expression" dxfId="5" priority="6">
      <formula>E15=""</formula>
    </cfRule>
  </conditionalFormatting>
  <conditionalFormatting sqref="E17">
    <cfRule type="expression" dxfId="4" priority="5">
      <formula>E17=""</formula>
    </cfRule>
  </conditionalFormatting>
  <conditionalFormatting sqref="E19">
    <cfRule type="expression" dxfId="3" priority="4">
      <formula>E19=""</formula>
    </cfRule>
  </conditionalFormatting>
  <conditionalFormatting sqref="E21">
    <cfRule type="expression" dxfId="2" priority="3">
      <formula>E21=""</formula>
    </cfRule>
  </conditionalFormatting>
  <conditionalFormatting sqref="E23">
    <cfRule type="expression" dxfId="1" priority="2">
      <formula>E23=""</formula>
    </cfRule>
  </conditionalFormatting>
  <conditionalFormatting sqref="E25">
    <cfRule type="expression" dxfId="0" priority="1">
      <formula>E25=""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7"/>
  <sheetViews>
    <sheetView view="pageBreakPreview" zoomScaleNormal="100" zoomScaleSheetLayoutView="100" workbookViewId="0">
      <selection activeCell="G13" sqref="G13"/>
    </sheetView>
  </sheetViews>
  <sheetFormatPr defaultRowHeight="15" customHeight="1" x14ac:dyDescent="0.2"/>
  <cols>
    <col min="1" max="1" width="7.140625" customWidth="1"/>
    <col min="2" max="2" width="10.140625" customWidth="1"/>
    <col min="3" max="3" width="10.85546875" customWidth="1"/>
    <col min="4" max="4" width="11.7109375" customWidth="1"/>
    <col min="5" max="6" width="14.5703125" customWidth="1"/>
    <col min="7" max="7" width="13.42578125" customWidth="1"/>
    <col min="8" max="8" width="10.5703125" customWidth="1"/>
    <col min="10" max="10" width="11" customWidth="1"/>
    <col min="11" max="11" width="11.85546875" customWidth="1"/>
    <col min="12" max="12" width="12" customWidth="1"/>
    <col min="13" max="13" width="10.85546875" customWidth="1"/>
  </cols>
  <sheetData>
    <row r="1" spans="1:15" ht="15" customHeight="1" x14ac:dyDescent="0.2">
      <c r="A1" s="44"/>
      <c r="B1" s="45"/>
      <c r="C1" s="46"/>
      <c r="D1" s="47" t="s">
        <v>139</v>
      </c>
      <c r="E1" s="48"/>
      <c r="F1" s="46"/>
      <c r="G1" s="48"/>
      <c r="H1" s="49" t="s">
        <v>140</v>
      </c>
      <c r="I1" s="50" t="s">
        <v>141</v>
      </c>
      <c r="J1" s="51"/>
      <c r="K1" s="46"/>
      <c r="L1" s="47" t="s">
        <v>142</v>
      </c>
      <c r="M1" s="46"/>
      <c r="N1" s="46"/>
    </row>
    <row r="2" spans="1:15" ht="15" customHeight="1" thickBot="1" x14ac:dyDescent="0.25">
      <c r="A2" s="52" t="s">
        <v>143</v>
      </c>
      <c r="B2" s="53"/>
      <c r="C2" s="54"/>
      <c r="D2" s="55"/>
      <c r="E2" s="56"/>
      <c r="F2" s="54"/>
      <c r="G2" s="56"/>
      <c r="H2" s="52" t="s">
        <v>144</v>
      </c>
      <c r="I2" s="57"/>
      <c r="J2" s="58"/>
      <c r="K2" s="54"/>
      <c r="L2" s="55"/>
      <c r="M2" s="54"/>
      <c r="N2" s="54"/>
    </row>
    <row r="3" spans="1:15" s="1" customFormat="1" ht="15" customHeight="1" x14ac:dyDescent="0.2">
      <c r="A3" s="52"/>
      <c r="B3" s="59" t="s">
        <v>145</v>
      </c>
      <c r="C3" s="60"/>
      <c r="D3" s="61" t="s">
        <v>146</v>
      </c>
      <c r="E3" s="62" t="s">
        <v>147</v>
      </c>
      <c r="F3" s="62" t="s">
        <v>148</v>
      </c>
      <c r="G3" s="63" t="s">
        <v>149</v>
      </c>
      <c r="H3" s="52" t="s">
        <v>150</v>
      </c>
      <c r="I3" s="61" t="s">
        <v>151</v>
      </c>
      <c r="J3" s="60"/>
      <c r="K3" s="59" t="s">
        <v>152</v>
      </c>
      <c r="L3" s="64" t="s">
        <v>153</v>
      </c>
      <c r="M3" s="64" t="s">
        <v>154</v>
      </c>
      <c r="N3" s="65" t="s">
        <v>155</v>
      </c>
      <c r="O3"/>
    </row>
    <row r="4" spans="1:15" ht="12.75" x14ac:dyDescent="0.2">
      <c r="A4" s="66">
        <v>9</v>
      </c>
      <c r="B4" s="67">
        <v>6.2</v>
      </c>
      <c r="C4" s="67"/>
      <c r="D4" s="67">
        <v>1.6</v>
      </c>
      <c r="E4" s="67">
        <v>4.07</v>
      </c>
      <c r="F4" s="67">
        <v>0</v>
      </c>
      <c r="G4" s="67">
        <v>0</v>
      </c>
      <c r="H4" s="67">
        <v>20</v>
      </c>
      <c r="I4" s="68">
        <f t="shared" ref="I4:I16" si="0">(B4+B5)/2*H4</f>
        <v>122.19999999999999</v>
      </c>
      <c r="J4" s="68"/>
      <c r="K4" s="68">
        <f t="shared" ref="K4:K16" si="1">(D4+D5)/2*H4</f>
        <v>34.300000000000004</v>
      </c>
      <c r="L4" s="68">
        <f t="shared" ref="L4:L16" si="2">(E4+E5)/2*H4</f>
        <v>76.7</v>
      </c>
      <c r="M4" s="68">
        <f t="shared" ref="M4:M16" si="3">(F4+F5)/2*H4</f>
        <v>0</v>
      </c>
      <c r="N4" s="68">
        <f t="shared" ref="N4:N16" si="4">(G4+G5)/2*H4</f>
        <v>0</v>
      </c>
    </row>
    <row r="5" spans="1:15" ht="12.75" x14ac:dyDescent="0.2">
      <c r="A5" s="66">
        <v>10</v>
      </c>
      <c r="B5" s="67">
        <v>6.02</v>
      </c>
      <c r="C5" s="67"/>
      <c r="D5" s="67">
        <v>1.83</v>
      </c>
      <c r="E5" s="67">
        <v>3.6</v>
      </c>
      <c r="F5" s="67">
        <v>0</v>
      </c>
      <c r="G5" s="67">
        <v>0</v>
      </c>
      <c r="H5" s="67">
        <v>20</v>
      </c>
      <c r="I5" s="68">
        <f t="shared" si="0"/>
        <v>138.19999999999999</v>
      </c>
      <c r="J5" s="68"/>
      <c r="K5" s="68">
        <f t="shared" si="1"/>
        <v>35.5</v>
      </c>
      <c r="L5" s="68">
        <f t="shared" si="2"/>
        <v>70</v>
      </c>
      <c r="M5" s="68">
        <f t="shared" si="3"/>
        <v>0</v>
      </c>
      <c r="N5" s="68">
        <f t="shared" si="4"/>
        <v>0</v>
      </c>
    </row>
    <row r="6" spans="1:15" ht="12.75" x14ac:dyDescent="0.2">
      <c r="A6" s="66">
        <v>11</v>
      </c>
      <c r="B6" s="67">
        <v>7.8</v>
      </c>
      <c r="C6" s="67"/>
      <c r="D6" s="67">
        <v>1.72</v>
      </c>
      <c r="E6" s="67">
        <v>3.4</v>
      </c>
      <c r="F6" s="67">
        <v>0</v>
      </c>
      <c r="G6" s="67">
        <v>0</v>
      </c>
      <c r="H6" s="67">
        <v>20</v>
      </c>
      <c r="I6" s="68">
        <f t="shared" si="0"/>
        <v>171</v>
      </c>
      <c r="J6" s="68"/>
      <c r="K6" s="68">
        <f t="shared" si="1"/>
        <v>36.5</v>
      </c>
      <c r="L6" s="68">
        <f t="shared" si="2"/>
        <v>70</v>
      </c>
      <c r="M6" s="68">
        <f t="shared" si="3"/>
        <v>0</v>
      </c>
      <c r="N6" s="68">
        <f t="shared" si="4"/>
        <v>2</v>
      </c>
    </row>
    <row r="7" spans="1:15" ht="12.75" x14ac:dyDescent="0.2">
      <c r="A7" s="66">
        <v>12</v>
      </c>
      <c r="B7" s="67">
        <v>9.3000000000000007</v>
      </c>
      <c r="C7" s="67"/>
      <c r="D7" s="67">
        <v>1.93</v>
      </c>
      <c r="E7" s="67">
        <v>3.6</v>
      </c>
      <c r="F7" s="67">
        <v>0</v>
      </c>
      <c r="G7" s="67">
        <v>0.2</v>
      </c>
      <c r="H7" s="67">
        <v>20</v>
      </c>
      <c r="I7" s="68">
        <f t="shared" si="0"/>
        <v>206</v>
      </c>
      <c r="J7" s="68"/>
      <c r="K7" s="68">
        <f t="shared" si="1"/>
        <v>39.299999999999997</v>
      </c>
      <c r="L7" s="68">
        <f t="shared" si="2"/>
        <v>72</v>
      </c>
      <c r="M7" s="68">
        <f t="shared" si="3"/>
        <v>0</v>
      </c>
      <c r="N7" s="68">
        <f t="shared" si="4"/>
        <v>2</v>
      </c>
    </row>
    <row r="8" spans="1:15" ht="12.75" x14ac:dyDescent="0.2">
      <c r="A8" s="66">
        <v>13</v>
      </c>
      <c r="B8" s="67">
        <v>11.3</v>
      </c>
      <c r="C8" s="67"/>
      <c r="D8" s="67">
        <v>2</v>
      </c>
      <c r="E8" s="67">
        <v>3.6</v>
      </c>
      <c r="F8" s="67">
        <v>0</v>
      </c>
      <c r="G8" s="67">
        <v>0</v>
      </c>
      <c r="H8" s="67">
        <v>20</v>
      </c>
      <c r="I8" s="68">
        <f t="shared" si="0"/>
        <v>229</v>
      </c>
      <c r="J8" s="68"/>
      <c r="K8" s="68">
        <f t="shared" si="1"/>
        <v>41</v>
      </c>
      <c r="L8" s="68">
        <f t="shared" si="2"/>
        <v>69</v>
      </c>
      <c r="M8" s="68">
        <f t="shared" si="3"/>
        <v>0</v>
      </c>
      <c r="N8" s="68">
        <f t="shared" si="4"/>
        <v>0</v>
      </c>
    </row>
    <row r="9" spans="1:15" ht="12.75" x14ac:dyDescent="0.2">
      <c r="A9" s="66">
        <v>14</v>
      </c>
      <c r="B9" s="67">
        <v>11.6</v>
      </c>
      <c r="C9" s="67"/>
      <c r="D9" s="67">
        <v>2.1</v>
      </c>
      <c r="E9" s="67">
        <v>3.3</v>
      </c>
      <c r="F9" s="67">
        <v>0</v>
      </c>
      <c r="G9" s="67">
        <v>0</v>
      </c>
      <c r="H9" s="67">
        <v>20</v>
      </c>
      <c r="I9" s="68">
        <f t="shared" si="0"/>
        <v>221</v>
      </c>
      <c r="J9" s="68"/>
      <c r="K9" s="68">
        <f t="shared" si="1"/>
        <v>42</v>
      </c>
      <c r="L9" s="68">
        <f t="shared" si="2"/>
        <v>74</v>
      </c>
      <c r="M9" s="68">
        <f t="shared" si="3"/>
        <v>0</v>
      </c>
      <c r="N9" s="68">
        <f t="shared" si="4"/>
        <v>0</v>
      </c>
    </row>
    <row r="10" spans="1:15" ht="12.75" x14ac:dyDescent="0.2">
      <c r="A10" s="66">
        <v>15</v>
      </c>
      <c r="B10" s="67">
        <v>10.5</v>
      </c>
      <c r="C10" s="67"/>
      <c r="D10" s="67">
        <v>2.1</v>
      </c>
      <c r="E10" s="67">
        <v>4.0999999999999996</v>
      </c>
      <c r="F10" s="67">
        <v>0</v>
      </c>
      <c r="G10" s="67">
        <v>0</v>
      </c>
      <c r="H10" s="67">
        <v>20</v>
      </c>
      <c r="I10" s="68">
        <f t="shared" si="0"/>
        <v>165.5</v>
      </c>
      <c r="J10" s="68"/>
      <c r="K10" s="68">
        <f t="shared" si="1"/>
        <v>40</v>
      </c>
      <c r="L10" s="68">
        <f t="shared" si="2"/>
        <v>75</v>
      </c>
      <c r="M10" s="68">
        <f t="shared" si="3"/>
        <v>0</v>
      </c>
      <c r="N10" s="68">
        <f t="shared" si="4"/>
        <v>0</v>
      </c>
    </row>
    <row r="11" spans="1:15" ht="12.75" x14ac:dyDescent="0.2">
      <c r="A11" s="66">
        <v>16</v>
      </c>
      <c r="B11" s="67">
        <v>6.05</v>
      </c>
      <c r="C11" s="67"/>
      <c r="D11" s="67">
        <v>1.9</v>
      </c>
      <c r="E11" s="67">
        <v>3.4</v>
      </c>
      <c r="F11" s="67">
        <v>0</v>
      </c>
      <c r="G11" s="67">
        <v>0</v>
      </c>
      <c r="H11" s="67">
        <v>20</v>
      </c>
      <c r="I11" s="68">
        <f t="shared" si="0"/>
        <v>122</v>
      </c>
      <c r="J11" s="68"/>
      <c r="K11" s="68">
        <f t="shared" si="1"/>
        <v>39</v>
      </c>
      <c r="L11" s="68">
        <f t="shared" si="2"/>
        <v>67</v>
      </c>
      <c r="M11" s="68">
        <f t="shared" si="3"/>
        <v>0</v>
      </c>
      <c r="N11" s="68">
        <f t="shared" si="4"/>
        <v>1</v>
      </c>
    </row>
    <row r="12" spans="1:15" ht="15" customHeight="1" x14ac:dyDescent="0.2">
      <c r="A12" s="66">
        <v>17</v>
      </c>
      <c r="B12" s="67">
        <v>6.15</v>
      </c>
      <c r="C12" s="67"/>
      <c r="D12" s="67">
        <v>2</v>
      </c>
      <c r="E12" s="67">
        <v>3.3</v>
      </c>
      <c r="F12" s="67">
        <v>0</v>
      </c>
      <c r="G12" s="67">
        <v>0.1</v>
      </c>
      <c r="H12" s="67">
        <v>20</v>
      </c>
      <c r="I12" s="68">
        <f t="shared" si="0"/>
        <v>130.5</v>
      </c>
      <c r="J12" s="68"/>
      <c r="K12" s="68">
        <f t="shared" si="1"/>
        <v>40</v>
      </c>
      <c r="L12" s="68">
        <f t="shared" si="2"/>
        <v>66</v>
      </c>
      <c r="M12" s="68">
        <f t="shared" si="3"/>
        <v>0</v>
      </c>
      <c r="N12" s="68">
        <f t="shared" si="4"/>
        <v>9</v>
      </c>
    </row>
    <row r="13" spans="1:15" ht="15" customHeight="1" x14ac:dyDescent="0.2">
      <c r="A13" s="66">
        <v>18</v>
      </c>
      <c r="B13" s="67">
        <v>6.9</v>
      </c>
      <c r="C13" s="67"/>
      <c r="D13" s="67">
        <v>2</v>
      </c>
      <c r="E13" s="67">
        <v>3.3</v>
      </c>
      <c r="F13" s="67">
        <v>0</v>
      </c>
      <c r="G13" s="67">
        <v>0.8</v>
      </c>
      <c r="H13" s="67">
        <v>20</v>
      </c>
      <c r="I13" s="68">
        <f t="shared" si="0"/>
        <v>128</v>
      </c>
      <c r="J13" s="68"/>
      <c r="K13" s="68">
        <f t="shared" si="1"/>
        <v>37</v>
      </c>
      <c r="L13" s="68">
        <f t="shared" si="2"/>
        <v>64</v>
      </c>
      <c r="M13" s="68">
        <f t="shared" si="3"/>
        <v>0</v>
      </c>
      <c r="N13" s="68">
        <f t="shared" si="4"/>
        <v>15.4</v>
      </c>
    </row>
    <row r="14" spans="1:15" ht="15" customHeight="1" x14ac:dyDescent="0.2">
      <c r="A14" s="66">
        <v>19</v>
      </c>
      <c r="B14" s="67">
        <v>5.9</v>
      </c>
      <c r="C14" s="67"/>
      <c r="D14" s="67">
        <v>1.7</v>
      </c>
      <c r="E14" s="67">
        <v>3.1</v>
      </c>
      <c r="F14" s="67">
        <v>0</v>
      </c>
      <c r="G14" s="67">
        <v>0.74</v>
      </c>
      <c r="H14" s="67">
        <v>20</v>
      </c>
      <c r="I14" s="68">
        <f t="shared" si="0"/>
        <v>135</v>
      </c>
      <c r="J14" s="68"/>
      <c r="K14" s="68">
        <f t="shared" si="1"/>
        <v>33</v>
      </c>
      <c r="L14" s="68">
        <f t="shared" si="2"/>
        <v>80</v>
      </c>
      <c r="M14" s="68">
        <f t="shared" si="3"/>
        <v>28</v>
      </c>
      <c r="N14" s="68">
        <f t="shared" si="4"/>
        <v>16.400000000000002</v>
      </c>
    </row>
    <row r="15" spans="1:15" ht="15" customHeight="1" x14ac:dyDescent="0.2">
      <c r="A15" s="66">
        <v>20</v>
      </c>
      <c r="B15" s="67">
        <v>7.6</v>
      </c>
      <c r="C15" s="67"/>
      <c r="D15" s="67">
        <v>1.6</v>
      </c>
      <c r="E15" s="67">
        <v>4.9000000000000004</v>
      </c>
      <c r="F15" s="67">
        <v>2.8</v>
      </c>
      <c r="G15" s="67">
        <v>0.9</v>
      </c>
      <c r="H15" s="67">
        <v>20</v>
      </c>
      <c r="I15" s="68">
        <f t="shared" si="0"/>
        <v>139</v>
      </c>
      <c r="J15" s="68"/>
      <c r="K15" s="68">
        <f t="shared" si="1"/>
        <v>32</v>
      </c>
      <c r="L15" s="68">
        <f t="shared" si="2"/>
        <v>90</v>
      </c>
      <c r="M15" s="68">
        <f t="shared" si="3"/>
        <v>39</v>
      </c>
      <c r="N15" s="68">
        <f t="shared" si="4"/>
        <v>15</v>
      </c>
    </row>
    <row r="16" spans="1:15" ht="15" customHeight="1" x14ac:dyDescent="0.2">
      <c r="A16" s="66">
        <v>21</v>
      </c>
      <c r="B16" s="67">
        <v>6.3</v>
      </c>
      <c r="C16" s="67"/>
      <c r="D16" s="67">
        <v>1.6</v>
      </c>
      <c r="E16" s="67">
        <v>4.0999999999999996</v>
      </c>
      <c r="F16" s="67">
        <v>1.1000000000000001</v>
      </c>
      <c r="G16" s="67">
        <v>0.6</v>
      </c>
      <c r="H16" s="67">
        <v>20</v>
      </c>
      <c r="I16" s="68">
        <f t="shared" si="0"/>
        <v>122</v>
      </c>
      <c r="J16" s="68"/>
      <c r="K16" s="68">
        <f t="shared" si="1"/>
        <v>33</v>
      </c>
      <c r="L16" s="68">
        <f t="shared" si="2"/>
        <v>76</v>
      </c>
      <c r="M16" s="68">
        <f t="shared" si="3"/>
        <v>22</v>
      </c>
      <c r="N16" s="68">
        <f t="shared" si="4"/>
        <v>14</v>
      </c>
    </row>
    <row r="17" spans="1:14" ht="15" customHeight="1" x14ac:dyDescent="0.2">
      <c r="A17" s="66">
        <v>22</v>
      </c>
      <c r="B17" s="67">
        <v>5.9</v>
      </c>
      <c r="C17" s="67"/>
      <c r="D17" s="67">
        <v>1.7</v>
      </c>
      <c r="E17" s="67">
        <v>3.5</v>
      </c>
      <c r="F17" s="67">
        <v>1.1000000000000001</v>
      </c>
      <c r="G17" s="67">
        <v>0.8</v>
      </c>
      <c r="H17" s="67">
        <v>20</v>
      </c>
      <c r="I17" s="68">
        <f>SUM(I4:I16)</f>
        <v>2029.4</v>
      </c>
      <c r="J17" s="68"/>
      <c r="K17" s="68" t="e">
        <f>(D17+#REF!)/2*H17</f>
        <v>#REF!</v>
      </c>
      <c r="L17" s="68">
        <f>SUM(L4:L16)</f>
        <v>949.7</v>
      </c>
      <c r="M17" s="68" t="e">
        <f>(F17+#REF!)/2*H17</f>
        <v>#REF!</v>
      </c>
      <c r="N17" s="68" t="e">
        <f>(G17+#REF!)/2*H17</f>
        <v>#REF!</v>
      </c>
    </row>
  </sheetData>
  <sheetProtection algorithmName="SHA-512" hashValue="CYvtcn47xCb6d6SI4lxdELTrnDCREnhG2Q/7t46nAIu+hsUM7VisdtLxwH0gx0QwA+pS/jzxkL3pWVor8OGIRw==" saltValue="bnLHlnzueblm+jud/uxBZg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8" orientation="landscape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12</vt:i4>
      </vt:variant>
    </vt:vector>
  </HeadingPairs>
  <TitlesOfParts>
    <vt:vector size="21" baseType="lpstr">
      <vt:lpstr>REKAPITULACIJA</vt:lpstr>
      <vt:lpstr>PREDDELA</vt:lpstr>
      <vt:lpstr>ZEMELJSKA DELA</vt:lpstr>
      <vt:lpstr>ZGORNJI USTROJ</vt:lpstr>
      <vt:lpstr>ODVODNJAVANJE</vt:lpstr>
      <vt:lpstr>GRADBENA IN OBRT.DELA</vt:lpstr>
      <vt:lpstr>OPREMA CESTE</vt:lpstr>
      <vt:lpstr>TUJE STORITVE</vt:lpstr>
      <vt:lpstr>KOLIČINE</vt:lpstr>
      <vt:lpstr>KOLIČINE!Področje_tiskanja</vt:lpstr>
      <vt:lpstr>'OPREMA CESTE'!Področje_tiskanja</vt:lpstr>
      <vt:lpstr>PREDDELA!Področje_tiskanja</vt:lpstr>
      <vt:lpstr>REKAPITULACIJA!Področje_tiskanja</vt:lpstr>
      <vt:lpstr>'ZGORNJI USTROJ'!Področje_tiskanja</vt:lpstr>
      <vt:lpstr>'GRADBENA IN OBRT.DELA'!Tiskanje_naslovov</vt:lpstr>
      <vt:lpstr>KOLIČINE!Tiskanje_naslovov</vt:lpstr>
      <vt:lpstr>ODVODNJAVANJE!Tiskanje_naslovov</vt:lpstr>
      <vt:lpstr>'OPREMA CESTE'!Tiskanje_naslovov</vt:lpstr>
      <vt:lpstr>PREDDELA!Tiskanje_naslovov</vt:lpstr>
      <vt:lpstr>'ZEMELJSKA DELA'!Tiskanje_naslovov</vt:lpstr>
      <vt:lpstr>'ZGORNJI USTROJ'!Tiskanje_naslovov</vt:lpstr>
    </vt:vector>
  </TitlesOfParts>
  <Company>Tega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Jure Benčina</cp:lastModifiedBy>
  <cp:lastPrinted>2021-11-15T17:25:28Z</cp:lastPrinted>
  <dcterms:created xsi:type="dcterms:W3CDTF">2004-06-02T07:47:26Z</dcterms:created>
  <dcterms:modified xsi:type="dcterms:W3CDTF">2022-02-02T12:11:24Z</dcterms:modified>
</cp:coreProperties>
</file>