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DD_javna_narocila\popisi za razpis\Videm_E32124\"/>
    </mc:Choice>
  </mc:AlternateContent>
  <bookViews>
    <workbookView xWindow="-120" yWindow="-120" windowWidth="29040" windowHeight="15840" tabRatio="770"/>
  </bookViews>
  <sheets>
    <sheet name="Rekapitulacija" sheetId="6" r:id="rId1"/>
    <sheet name="0-Preddela" sheetId="52" r:id="rId2"/>
    <sheet name="KANAL S5" sheetId="59" r:id="rId3"/>
    <sheet name="KANAL M5" sheetId="56" r:id="rId4"/>
    <sheet name="KANAL S5a, S5b" sheetId="60" r:id="rId5"/>
    <sheet name="KANAL M5a, M5b, M6" sheetId="58" r:id="rId6"/>
  </sheets>
  <definedNames>
    <definedName name="_Hlk9417092" localSheetId="0">Rekapitulacija!#REF!</definedName>
    <definedName name="_xlnm.Print_Area" localSheetId="1">'0-Preddela'!$B$1:$G$17</definedName>
    <definedName name="_xlnm.Print_Area" localSheetId="3">'KANAL M5'!$B$1:$G$88</definedName>
    <definedName name="_xlnm.Print_Area" localSheetId="5">'KANAL M5a, M5b, M6'!$B$1:$G$92</definedName>
    <definedName name="_xlnm.Print_Area" localSheetId="2">'KANAL S5'!$B$1:$G$84</definedName>
    <definedName name="_xlnm.Print_Area" localSheetId="4">'KANAL S5a, S5b'!$B$1:$G$103</definedName>
    <definedName name="_xlnm.Print_Area" localSheetId="0">Rekapitulacija!$A$1:$D$72</definedName>
    <definedName name="_xlnm.Print_Titles" localSheetId="3">'KANAL M5'!$18:$18</definedName>
    <definedName name="_xlnm.Print_Titles" localSheetId="5">'KANAL M5a, M5b, M6'!$19:$19</definedName>
    <definedName name="_xlnm.Print_Titles" localSheetId="2">'KANAL S5'!$18:$18</definedName>
    <definedName name="_xlnm.Print_Titles" localSheetId="4">'KANAL S5a, S5b'!$19:$19</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8" i="60" l="1"/>
  <c r="G15" i="52"/>
  <c r="G101" i="60"/>
  <c r="G100" i="60"/>
  <c r="G99" i="60"/>
  <c r="G95" i="60"/>
  <c r="G94" i="60"/>
  <c r="G93" i="60"/>
  <c r="G87" i="60"/>
  <c r="G86" i="60"/>
  <c r="G85" i="60"/>
  <c r="G82" i="60"/>
  <c r="G81" i="60"/>
  <c r="G80" i="60"/>
  <c r="G63" i="60"/>
  <c r="G52" i="60"/>
  <c r="G51" i="60"/>
  <c r="G50" i="60"/>
  <c r="G41" i="60"/>
  <c r="G39" i="60"/>
  <c r="G33" i="60"/>
  <c r="G32" i="60"/>
  <c r="G31" i="60"/>
  <c r="G29" i="60"/>
  <c r="G82" i="59"/>
  <c r="G81" i="59"/>
  <c r="G77" i="59"/>
  <c r="G76" i="59"/>
  <c r="G75" i="59"/>
  <c r="G74" i="59"/>
  <c r="G73" i="59"/>
  <c r="G67" i="59"/>
  <c r="G64" i="59"/>
  <c r="G63" i="59"/>
  <c r="G62" i="59"/>
  <c r="G45" i="59"/>
  <c r="G32" i="59"/>
  <c r="G31" i="59"/>
  <c r="G30" i="59"/>
  <c r="G28" i="59"/>
  <c r="G64" i="56"/>
  <c r="G71" i="56"/>
  <c r="G70" i="56"/>
  <c r="G40" i="60"/>
  <c r="G46" i="60"/>
  <c r="G45" i="60"/>
  <c r="G42" i="60"/>
  <c r="G83" i="60"/>
  <c r="G102" i="60"/>
  <c r="G103" i="60"/>
  <c r="G9" i="60"/>
  <c r="G83" i="59"/>
  <c r="G84" i="59"/>
  <c r="G9" i="59"/>
  <c r="G60" i="56"/>
  <c r="G44" i="60"/>
  <c r="G47" i="60"/>
  <c r="G77" i="58"/>
  <c r="G40" i="58"/>
  <c r="G49" i="60"/>
  <c r="G42" i="58"/>
  <c r="G43" i="58"/>
  <c r="G48" i="60"/>
  <c r="G53" i="60"/>
  <c r="G54" i="60"/>
  <c r="G5" i="60"/>
  <c r="G44" i="58"/>
  <c r="G6" i="58"/>
  <c r="G90" i="58"/>
  <c r="G74" i="58"/>
  <c r="G70" i="58"/>
  <c r="G69" i="58"/>
  <c r="G68" i="58"/>
  <c r="G66" i="58"/>
  <c r="G49" i="58"/>
  <c r="G61" i="60"/>
  <c r="G14" i="52"/>
  <c r="G5" i="52"/>
  <c r="G6" i="52"/>
  <c r="G7" i="52"/>
  <c r="G8" i="52"/>
  <c r="G10" i="52"/>
  <c r="G12" i="52"/>
  <c r="G16" i="52"/>
  <c r="G85" i="58"/>
  <c r="G84" i="58"/>
  <c r="G83" i="58"/>
  <c r="G75" i="58"/>
  <c r="G73" i="58"/>
  <c r="G51" i="58"/>
  <c r="G33" i="58"/>
  <c r="G32" i="58"/>
  <c r="G31" i="58"/>
  <c r="G29" i="58"/>
  <c r="G86" i="56"/>
  <c r="G79" i="56"/>
  <c r="G69" i="56"/>
  <c r="G65" i="56"/>
  <c r="G69" i="60"/>
  <c r="G66" i="60"/>
  <c r="G67" i="60"/>
  <c r="G62" i="60"/>
  <c r="G91" i="58"/>
  <c r="G92" i="58"/>
  <c r="G9" i="58"/>
  <c r="G70" i="60"/>
  <c r="G65" i="59"/>
  <c r="G49" i="59"/>
  <c r="G48" i="59"/>
  <c r="G73" i="60"/>
  <c r="G72" i="60"/>
  <c r="G22" i="59"/>
  <c r="G23" i="58"/>
  <c r="G23" i="60"/>
  <c r="G53" i="58"/>
  <c r="G42" i="59"/>
  <c r="G60" i="60"/>
  <c r="G60" i="59"/>
  <c r="G43" i="59"/>
  <c r="G44" i="59"/>
  <c r="G51" i="59"/>
  <c r="G54" i="58"/>
  <c r="G61" i="56"/>
  <c r="G55" i="58"/>
  <c r="G71" i="58"/>
  <c r="G57" i="58"/>
  <c r="G48" i="58"/>
  <c r="G50" i="58"/>
  <c r="G22" i="58"/>
  <c r="G27" i="58"/>
  <c r="G25" i="58"/>
  <c r="G56" i="58"/>
  <c r="G25" i="60"/>
  <c r="G27" i="60"/>
  <c r="G65" i="60"/>
  <c r="G24" i="60"/>
  <c r="G22" i="60"/>
  <c r="G68" i="60"/>
  <c r="G28" i="60"/>
  <c r="G24" i="58"/>
  <c r="G23" i="59"/>
  <c r="G24" i="59"/>
  <c r="G47" i="59"/>
  <c r="G50" i="59"/>
  <c r="G26" i="59"/>
  <c r="G21" i="59"/>
  <c r="G27" i="59"/>
  <c r="G28" i="58"/>
  <c r="G52" i="59"/>
  <c r="G58" i="58"/>
  <c r="G9" i="52"/>
  <c r="G17" i="52"/>
  <c r="D52" i="6"/>
  <c r="G61" i="58"/>
  <c r="G60" i="58"/>
  <c r="G34" i="58"/>
  <c r="G35" i="58"/>
  <c r="G4" i="58"/>
  <c r="G79" i="58"/>
  <c r="G55" i="59"/>
  <c r="G54" i="59"/>
  <c r="G89" i="60"/>
  <c r="G69" i="59"/>
  <c r="G33" i="59"/>
  <c r="G34" i="59"/>
  <c r="G4" i="59"/>
  <c r="G34" i="60"/>
  <c r="G35" i="60"/>
  <c r="G4" i="60"/>
  <c r="G74" i="60"/>
  <c r="G75" i="60"/>
  <c r="G7" i="60"/>
  <c r="G81" i="58"/>
  <c r="G80" i="58"/>
  <c r="G62" i="58"/>
  <c r="G63" i="58"/>
  <c r="G7" i="58"/>
  <c r="G56" i="59"/>
  <c r="G57" i="59"/>
  <c r="G7" i="59"/>
  <c r="G70" i="59"/>
  <c r="G71" i="59"/>
  <c r="G78" i="59"/>
  <c r="G79" i="59"/>
  <c r="G8" i="59"/>
  <c r="G10" i="59"/>
  <c r="G91" i="60"/>
  <c r="G90" i="60"/>
  <c r="G86" i="58"/>
  <c r="G87" i="58"/>
  <c r="G8" i="58"/>
  <c r="G80" i="56"/>
  <c r="G78" i="56"/>
  <c r="G10" i="58"/>
  <c r="I10" i="58"/>
  <c r="G96" i="60"/>
  <c r="G97" i="60"/>
  <c r="G8" i="60"/>
  <c r="G10" i="60"/>
  <c r="D58" i="6"/>
  <c r="I10" i="59"/>
  <c r="D54" i="6"/>
  <c r="G66" i="56"/>
  <c r="D59" i="6"/>
  <c r="I10" i="60"/>
  <c r="G49" i="56"/>
  <c r="G50" i="56"/>
  <c r="G44" i="56"/>
  <c r="G81" i="56"/>
  <c r="G77" i="56"/>
  <c r="G67" i="56"/>
  <c r="G63" i="56"/>
  <c r="G59" i="56"/>
  <c r="G48" i="56"/>
  <c r="G47" i="56"/>
  <c r="G46" i="56"/>
  <c r="G43" i="56"/>
  <c r="G42" i="56"/>
  <c r="G32" i="56"/>
  <c r="G31" i="56"/>
  <c r="G30" i="56"/>
  <c r="G28" i="56"/>
  <c r="G27" i="56"/>
  <c r="G26" i="56"/>
  <c r="G24" i="56"/>
  <c r="G23" i="56"/>
  <c r="G22" i="56"/>
  <c r="G21" i="56"/>
  <c r="G87" i="56"/>
  <c r="G88" i="56"/>
  <c r="G9" i="56"/>
  <c r="G51" i="56"/>
  <c r="G33" i="56"/>
  <c r="G34" i="56"/>
  <c r="G4" i="56"/>
  <c r="G74" i="56"/>
  <c r="G75" i="56"/>
  <c r="G73" i="56"/>
  <c r="G82" i="56"/>
  <c r="G83" i="56"/>
  <c r="G8" i="56"/>
  <c r="G54" i="56"/>
  <c r="G53" i="56"/>
  <c r="G55" i="56"/>
  <c r="G56" i="56"/>
  <c r="G7" i="56"/>
  <c r="G10" i="56"/>
  <c r="D55" i="6"/>
  <c r="I10" i="56"/>
  <c r="D62" i="6"/>
  <c r="D64" i="6"/>
  <c r="D67" i="6"/>
</calcChain>
</file>

<file path=xl/sharedStrings.xml><?xml version="1.0" encoding="utf-8"?>
<sst xmlns="http://schemas.openxmlformats.org/spreadsheetml/2006/main" count="916" uniqueCount="284">
  <si>
    <t>SKUPAJ</t>
  </si>
  <si>
    <t>m1</t>
  </si>
  <si>
    <t>kom</t>
  </si>
  <si>
    <t>m2</t>
  </si>
  <si>
    <t>m3</t>
  </si>
  <si>
    <t>PRIPRAVLJALNA DELA</t>
  </si>
  <si>
    <t>Skupaj pripravljalna dela</t>
  </si>
  <si>
    <t>ZEMELJSKA DELA</t>
  </si>
  <si>
    <t>KANALIZACIJSKA DELA</t>
  </si>
  <si>
    <t>ur</t>
  </si>
  <si>
    <t>1.0</t>
  </si>
  <si>
    <t>2.0</t>
  </si>
  <si>
    <t>3.0</t>
  </si>
  <si>
    <t>Šifra</t>
  </si>
  <si>
    <t>Opis postavke</t>
  </si>
  <si>
    <t>Enota</t>
  </si>
  <si>
    <t>Količina</t>
  </si>
  <si>
    <t>1.1</t>
  </si>
  <si>
    <t>kos</t>
  </si>
  <si>
    <t>Ostala dodatna in nepredvidena dela. Obračun po dejanskih stroških porabe časa in materiala po vpisu v gradbeni dnevnik. Ocena stroškov 10 % od vrednosti del.</t>
  </si>
  <si>
    <t>1.2</t>
  </si>
  <si>
    <t>IZKOPI</t>
  </si>
  <si>
    <t>PREDDELA</t>
  </si>
  <si>
    <t>4.0</t>
  </si>
  <si>
    <t>4.1</t>
  </si>
  <si>
    <t>Davek na dodano vrednost  (22%)</t>
  </si>
  <si>
    <t>kpl</t>
  </si>
  <si>
    <t>4.2</t>
  </si>
  <si>
    <t>POPIS DEL S PREDIZMERAMI</t>
  </si>
  <si>
    <t>Naziv gradnje:</t>
  </si>
  <si>
    <t>Naziv  načrta:</t>
  </si>
  <si>
    <t>Investitor:</t>
  </si>
  <si>
    <t>Št. načrta:</t>
  </si>
  <si>
    <t>Datum:</t>
  </si>
  <si>
    <t>Preddela in gradbiščna dokumentacija</t>
  </si>
  <si>
    <t>0.</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</si>
  <si>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</si>
  <si>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</si>
  <si>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Določanje in označevanje mej parcel po katerih poteka kanalizacijski vod. Obračun po m1 predvidene kanalizacije (brez upoševanja odcepov za hišne priključke).</t>
  </si>
  <si>
    <t>1201</t>
  </si>
  <si>
    <t>1202</t>
  </si>
  <si>
    <t>1203</t>
  </si>
  <si>
    <t>ZAKOLIČBA</t>
  </si>
  <si>
    <t>1.3</t>
  </si>
  <si>
    <t>PRIPRAVA GRADBIŠČA</t>
  </si>
  <si>
    <t>1301</t>
  </si>
  <si>
    <t>Priprava gradbišča, odstranitev eventuelnih ovir in utrditev delovnega platoja. Po končanih delih se gradbišče pospravi in vzpostavi v prvotno stanje.</t>
  </si>
  <si>
    <t>1302</t>
  </si>
  <si>
    <t>Izdelava lesenih mostičkov oziroma provizorij dostopov za pešce do objektov preko izkopanih jarkov iz plohov debeline 5 cm. Na provizorij dostopih se uredi ograja iz desk in tramičev. Vse po statičnem izračunu in načrtu izvajalca.</t>
  </si>
  <si>
    <t>NADZOR</t>
  </si>
  <si>
    <t>Izvedba projektantskega nadzora, obračun na podlagi potrditve nadzornega organa</t>
  </si>
  <si>
    <t>1401</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</si>
  <si>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</si>
  <si>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</si>
  <si>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</si>
  <si>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DRUGI POSEGI NA TERENU</t>
  </si>
  <si>
    <t>3.1</t>
  </si>
  <si>
    <t>Skupaj drugi posegi na terenu</t>
  </si>
  <si>
    <t>4101</t>
  </si>
  <si>
    <t>ZASIPI</t>
  </si>
  <si>
    <t>Ročno planiranje dna jarka s točnostjo +/- 3 cm po projektiranem padcu.</t>
  </si>
  <si>
    <t xml:space="preserve">4202 </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</si>
  <si>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</si>
  <si>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4204</t>
  </si>
  <si>
    <t>Dobava in vgraditev peščenega materiala granulacije 8 do 16 mm s komprimacijo, v coni cevovoda v debelini 30 cm nad temenom, s komprimacijo v plasteh po 20 cm, zbitost 95% po proctorju, vključno z nabavo in transportom materiala.</t>
  </si>
  <si>
    <t>Skupaj zemeljska dela</t>
  </si>
  <si>
    <t>5.0</t>
  </si>
  <si>
    <t>5.1</t>
  </si>
  <si>
    <t>6.0</t>
  </si>
  <si>
    <t>CEVI</t>
  </si>
  <si>
    <t>6101</t>
  </si>
  <si>
    <t>JAŠKI</t>
  </si>
  <si>
    <t>Čiščenje kanala pred izvedbo preizkusa tesnosti.</t>
  </si>
  <si>
    <t>PREGLED</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</si>
  <si>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</si>
  <si>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</si>
  <si>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</si>
  <si>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vodovodom v skladu z navodili upravljavca komunalnega voda</t>
  </si>
  <si>
    <t>Izvedba križanja z obstoječim podzemnim telekomunikacijskim vodom v skladu z navodili upravljavca komunalnega voda</t>
  </si>
  <si>
    <t>Skupaj kanalizacijska dela</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</si>
  <si>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</si>
  <si>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Skupaj navezava na hišne priključke</t>
  </si>
  <si>
    <t>0.1</t>
  </si>
  <si>
    <t>IZDELAVA NAČRTOV</t>
  </si>
  <si>
    <t>0.2</t>
  </si>
  <si>
    <t>OBVESTILNE TABLE NA GRADBIŠČU</t>
  </si>
  <si>
    <t>0201</t>
  </si>
  <si>
    <t>Skupaj preddela in gradbiščna dokumentacija</t>
  </si>
  <si>
    <t>1102</t>
  </si>
  <si>
    <t>1103</t>
  </si>
  <si>
    <t>1104</t>
  </si>
  <si>
    <t>Izdelava dokazila o zanesljivosti v treh izvodih v skladu s Pravilnikom o dokazilu o zanesljivosti objekta (Uradni list RS, št. 55/08).</t>
  </si>
  <si>
    <t>0101</t>
  </si>
  <si>
    <t>0102</t>
  </si>
  <si>
    <t>0103</t>
  </si>
  <si>
    <t>0104</t>
  </si>
  <si>
    <t>0105</t>
  </si>
  <si>
    <t>0.3</t>
  </si>
  <si>
    <t>OSTALI STROŠKI</t>
  </si>
  <si>
    <t>0301</t>
  </si>
  <si>
    <t>SKUPAJ  (vključno z DDV) :</t>
  </si>
  <si>
    <t>1101</t>
  </si>
  <si>
    <t>Fotoevidentiranje obstoječih objektov pred pričetkom gradnje. V ceni je zajeta izdelava poročila v obliki elaborata v 4-ih pisnih izvodih in 1 izvodu na nosilcu CD.</t>
  </si>
  <si>
    <t>1303</t>
  </si>
  <si>
    <t>4.3</t>
  </si>
  <si>
    <t>Vertikalni strojni izkop gradbene jame globine 0-4m, v terenu III. kat. z nakladanjem na kamion.</t>
  </si>
  <si>
    <t>Ročni izkop jarka globine 0 - 2 m, z nakladanjem na kamion.</t>
  </si>
  <si>
    <t>4301</t>
  </si>
  <si>
    <t>TRANSPORTI, DEPONIJA</t>
  </si>
  <si>
    <t>Odvoz odkopanega materiala s kamionom na trajno gradbeno deponijo, vključno s stroški deponije.</t>
  </si>
  <si>
    <t>4302</t>
  </si>
  <si>
    <t>5101</t>
  </si>
  <si>
    <t>5102</t>
  </si>
  <si>
    <t>4401</t>
  </si>
  <si>
    <t>4102</t>
  </si>
  <si>
    <t>4103</t>
  </si>
  <si>
    <t>4104</t>
  </si>
  <si>
    <t>Določanje in označevanje obstoječih podzemnih naprav, ki se križajo ali potekajo vzporedno s predvideno infrastrukturo,  z vidnimi znaki na terenu, s pisanjem zapisnika o primopredaji, eventuelne skice. Obračun po m1 predvidene kanalizacije.</t>
  </si>
  <si>
    <t>Odvoz odkopanega materiala s kamionom na začasno gradbeno deponijo.</t>
  </si>
  <si>
    <t>REKAPITULACIJA</t>
  </si>
  <si>
    <t>PRIKLJUČKI</t>
  </si>
  <si>
    <t>Ureditev črpalnih jaškov in črpanje talne vode iz gradbene jame pri izvedbi del. OCENA</t>
  </si>
  <si>
    <t>Cena za enoto</t>
  </si>
  <si>
    <t>Vrednost [€]</t>
  </si>
  <si>
    <t>5204</t>
  </si>
  <si>
    <t>NAVEZAVE NA HIŠNE PRIKLJUČKE ZA KOM. ODP. VODO</t>
  </si>
  <si>
    <t>3201</t>
  </si>
  <si>
    <t>Načrt organizacije gradbišča (skladno z Gradbenim zakonom in dopolnitvami, ter Pravilnikom o gradbiščih) in prijava gradbišča. KOMPLET
Upoštevati delilnik stroškov, ki ga pripravijo investitorji!</t>
  </si>
  <si>
    <t>0106</t>
  </si>
  <si>
    <t>3.2</t>
  </si>
  <si>
    <t>ZASADITVE</t>
  </si>
  <si>
    <t>Izdelava Projekta izvedenih del (PID) za kanalizacijo v treh izvodih v skladu s Pravilnikom o projektni dokumentaciji (Uradni list RS, št. 55/08) in zahtevami bodočega upravljavca. PID se preda tudi v elektronski obliki v 2 izvodih (formati: risbe v dwg, teksti v doc, preglednice v xls) - KANALIZACIJA</t>
  </si>
  <si>
    <t>Glej načrt ceste</t>
  </si>
  <si>
    <t>Glej načrt ceste!</t>
  </si>
  <si>
    <t>Dobava revizijskih jaškov iz armiranega poliestra  po SIST EN 14 364: 2013, komplet z izdelano muldo. Komplet z razbremenilno ploščo za pokrov, AB vencem in LŽ pokrovom fi 600 mm, EN 124-1:2015 nosilnost vsaj C250 kN. Premer jaška 800mm za priključno cev DN160-200mm do globine jaška 1,5m in navezava obstoječe cevi. Postavitev jaška za parcelno mejo s pokrovom nosilnosti 250 kN - nepovozne površine.</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</si>
  <si>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</si>
  <si>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Izdelava direktnega priključka na javnem kanalu GRP DN 250, s prefabriciranim sedlastim nastavkom  DN 250/160-45° in lokom PVC DN 160-45°, polno obbetonirano z betonom C16/20, po detajlu</t>
  </si>
  <si>
    <t xml:space="preserve">Izdelava priključka vpadnega jaška na kanal iz poliestrske cevi DN250 mm, priključna cev PVC DN 160 mm, polno obbetonirano, po detajlu </t>
  </si>
  <si>
    <t>5.2</t>
  </si>
  <si>
    <t>5201</t>
  </si>
  <si>
    <t>5202</t>
  </si>
  <si>
    <t>5203</t>
  </si>
  <si>
    <t>5.3</t>
  </si>
  <si>
    <t>5301</t>
  </si>
  <si>
    <t>5302</t>
  </si>
  <si>
    <t>5.4</t>
  </si>
  <si>
    <t>5401</t>
  </si>
  <si>
    <t>5402</t>
  </si>
  <si>
    <t>5403</t>
  </si>
  <si>
    <t>5.5</t>
  </si>
  <si>
    <t>5501</t>
  </si>
  <si>
    <t>5502</t>
  </si>
  <si>
    <t>5503</t>
  </si>
  <si>
    <t>5504</t>
  </si>
  <si>
    <t>5601</t>
  </si>
  <si>
    <t>6001</t>
  </si>
  <si>
    <t>6002</t>
  </si>
  <si>
    <t>6003</t>
  </si>
  <si>
    <t>4205</t>
  </si>
  <si>
    <t>4206</t>
  </si>
  <si>
    <t>Zasip jarka z dovozom novega gramoznega zasipnega materiala  različnih frakcij z utrjevanjem v slojih po 30 cm do 95 % trdnosti po standardnem Proctorjevem postopku; vključno z nabavo in dobavo zasipnega materiala. Upoštevano 80% od celotnega zasipa.</t>
  </si>
  <si>
    <t>Zasipavanje jarka z izkopanim materialom, s komprimiranjem v slojih po 30 cm, do 95 % zgoščenosti po standardnem Proctorjevem postopku, vključno z dovozom z začasne deponije. Zasipni material mora potrditi geomehanik. Upoštevano 20% od celotnega zasipa.</t>
  </si>
  <si>
    <t>Dodatek za izvedbo kaskade na jašku iz PVC cevi DN200 na kanalu GRP DN250;  komplet s priključnimi cevmi, fazonskimi kosi in betonom; po detajlu</t>
  </si>
  <si>
    <t>5303</t>
  </si>
  <si>
    <t>Izdelava direktnega priključka v poliesterski jašek, priključna cev PVC DN 160 mm, polno obbetonirano, po detajlu</t>
  </si>
  <si>
    <t xml:space="preserve">Izvedba križanja z obstoječim internim padavinskim kanalom v skladu z navodili upravljavca komunalnega voda </t>
  </si>
  <si>
    <t>Izvedba križanja z obstoječim podzemnim elektro vodom v skladu z navodili upravljavca komunalnega voda</t>
  </si>
  <si>
    <t xml:space="preserve">4201 </t>
  </si>
  <si>
    <t>4203</t>
  </si>
  <si>
    <t xml:space="preserve">3101 </t>
  </si>
  <si>
    <t>Odriv humusa debeline 20cm minimalno 5m od roba gradbene jame, oziroma odvoz na začasno deponijo izvajalca za kasnejšo uporabo</t>
  </si>
  <si>
    <t>Navoz plodne zemlje v debelini 15 cm, ročno razgrinjanje, grobo in fino planiranje, dognojevanje, nabava in setev travne mešanice (cca. 25-50 g travne mešanice na m²), zagrabljanje, uvaljanje in čiščenje po končanih delih (material z začasne deponije, odriv).</t>
  </si>
  <si>
    <t>Dobava in vgradnja LTŽ pokrova fi 600mm, skladno s SIST EN 124-1:2015 D 400 kN, kjer je predviden promet s težkimi vozili ali vzdrževanje 30T. Pokrov izveden na zaklep brez odprtin.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</si>
  <si>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Izdelava odcepov za hišne priključke na proj. kanal, odcepi iz PVC cevi DN 160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</si>
  <si>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Izgradnja kanalov iz PVC cevi, profila DN 160mm SN8, za priklop cestnih požiralnikov, skupaj z vsemi potrebnimi fazonskimi kosi. Vezna kanalizacija se obbetonira s pustim betonom (C16/20). V ceni zajeta vsa pomožna dela (izkop, zasip), materiali in prenosi.</t>
  </si>
  <si>
    <t>Dobava revizijskih jaškov iz armiranega poliestra  po SIST EN 14 364: 2013, komplet z izdelano muldo. Komplet z razbremenilno ploščo za pokrov, AB vencem in LŽ pokrovom fi 600 mm, EN 124-1:2015 nosilnost vsaj C250 kN. Premer jaška 1000mm za priključno cev DN160-200mm do globine jaška 1,5m in navezava obstoječe cevi. Postavitev jaška za parcelno mejo s pokrovom nosilnosti 250 kN - nepovozne površine.</t>
  </si>
  <si>
    <t>5505</t>
  </si>
  <si>
    <t>OBČINA DOL PRI LJUBLJANI,</t>
  </si>
  <si>
    <t xml:space="preserve">Dol pri Ljubljani 1, </t>
  </si>
  <si>
    <t>1262 Dol pri Ljubljani</t>
  </si>
  <si>
    <t>Kanalizacija za odpadne vode-sistem »OB«, območje južno od Zasavske ceste na relaciji Videm - Dol v občini Dol pri Ljubljani - KANALI M5-del, S5-del, M5a-del, S5a-del, M5b, S5b in M6-del</t>
  </si>
  <si>
    <t>899-5/03</t>
  </si>
  <si>
    <t xml:space="preserve">2 NAČRT KANALIZACIJE </t>
  </si>
  <si>
    <t xml:space="preserve">POSEGI V OBSTOJEČE VOZIŠČE </t>
  </si>
  <si>
    <t xml:space="preserve">Zavarovanje gradbene jame z razpiranjem z  jeklenimi opaži -sistem z vodili (kot npr. SBH, KRINGS ali podobno). Globina jarka do 4,0m.  Vključno z vsemi pomožnimi materiali, deli in transporti.                                  </t>
  </si>
  <si>
    <t>Nabava, dobava in vgradnja kanalizacijskih cevi DN250, nazivne togosti SN8 iz iz polivinilklorida (PVC), po standardu EN13476-2, kompletno z potrebnimi spojkami. Vključen je tudi prevoz in prenos kanalizacijskih cevi iz deponije do mesta vgradnje.</t>
  </si>
  <si>
    <t>Nabava, dobava in vgradnja kanalizacijskih cevi DN400, nazivne togosti SN8 iz iz polivinilklorida (PVC), po standardu EN13476-2, kompletno z potrebnimi spojkami. Vključen je tudi prevoz in prenos kanalizacijskih cevi iz deponije do mesta vgradnje.</t>
  </si>
  <si>
    <t xml:space="preserve">Izdelava priključka vpadnega jaška za zveze CP na kanal iz PVC cevi DN 250 mm, priključna cev PVC fi 200 mm; po detajlu </t>
  </si>
  <si>
    <t xml:space="preserve">Izdelava priključka vpadnega jaška za zveze CP na kanal iz PVC cevi DN 400 mm, priključna cev PVC fi 200 mm; po detajlu </t>
  </si>
  <si>
    <t>Izvedba križanja z obstoječim plinovodom v skladu z navodili upravljavca komunalnega voda</t>
  </si>
  <si>
    <t>OPOMBA: Cestni požiralniki so upoštevani v projektu ceste!</t>
  </si>
  <si>
    <t>5103</t>
  </si>
  <si>
    <t>5606</t>
  </si>
  <si>
    <t>OPOMBE:</t>
  </si>
  <si>
    <t>IZKOPAN MATERIAL SE LAHKO ZA ZASIP UPORABI LE PO ODOBRITVI GEOTEHNIČNEGA NADZORA! PRI VSEH IZKOPIH IN ZASIPIH JE POTREBNO FAKTOR RAZRAHLJIVOSTI (RAZSUTJA) UPOŠTEVATI V CENI NA ENOTO!</t>
  </si>
  <si>
    <t xml:space="preserve">Vsa varovanja, zaščite, prestavitve,... drugih obstoječih komunalnih vodov na območju posega se izvedejo po navodilih in pod nadzorom upravljalcev teh vodov. Obračun v zvezi s prestavitvami se izvede po dejanskih količinah z vpisom v gradbenih knjigah.
</t>
  </si>
  <si>
    <t>V načrtu kanalizacije so upoštevani izkopi od obstoječe ceste in zasipi do nivelete predvidene ceste.</t>
  </si>
  <si>
    <t>V načrtu ni upoštevana rušitev in ponovna vzpostavitev ceste v prvotno stanje. Ureditev ceste je upoštevana v samostojnem PZI projektu št. št. C-134/2021, Gradbeno projektiranje Robert Gazvoda s.p. iz Mirne.  Stroški zapore ceste in elaborat zapore je upoštevan v projektu ceste!</t>
  </si>
  <si>
    <t xml:space="preserve">V načrtu ni upoštevana rušitev in ponovna vzpostavitev ceste v prvotno stanje na območju rekonstriukcije ceste. Obnova ceste je upoštevana v samostojnem PZI projektu št. C-134/2021, Gradbeno projektiranje Robert Gazvoda s.p. in C-1414/11-2018, TEGA INVEST d.o.o. </t>
  </si>
  <si>
    <t xml:space="preserve">Obnova ceste je upoštevana v tem popisu (glej "Posegi v obstoječe vozišče") za območje izven rekonstrukcije ceste. </t>
  </si>
  <si>
    <t>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UPOŠTEVANO V NAČRTU CESTE</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</si>
  <si>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(Za kanalizacijo)</t>
  </si>
  <si>
    <t>Nabava, dobava in postavitev obvestilne table na gradbišču, skladno z zakonodajo. Odstranitev obvestilne table po izgradnji. Upoštevati delilnik stroškov, ki ga pripravijo investitorji!</t>
  </si>
  <si>
    <t xml:space="preserve">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  </t>
  </si>
  <si>
    <t>Izdelava poročila o ravnanju z gradbenimi odpadki v skladu z Uredbo o ravnanju z gradbenimi odpadki, ki nastanejo pri gradbenih delih. V treh izvodih. Upoštevati delilnik stroškov, ki ga pripravijo investitorji!</t>
  </si>
  <si>
    <t>Izdelava varnostnega načrta po predpisih o zagotavljanju varnosti in zdravja pri delu. V treh izvodih. Upoštevati delilnik stroškov, ki ga pripravijo investitorji!</t>
  </si>
  <si>
    <t>Široki strojni izkop jarka, skladno z določili geomehanskega poročila, globine 0-4m, v terenu III. kat. z nakladanjem na kamion.</t>
  </si>
  <si>
    <t>Po cesti od objekta s h.š. Dol pri Ljubljani 1 do Videm 48</t>
  </si>
  <si>
    <t>Po cesti od objekta s h.š. Videm 29 do Dol pri Ljubljani 3b</t>
  </si>
  <si>
    <t xml:space="preserve">OPOMBA: Kjer kanala potekata vzporedno je upoštevan skupni izkop kanalizacije za komunalno odpadno vodo in padavinsko vodo, razen kanal M6 se izkoplje ločeno v širokem izkopu.  </t>
  </si>
  <si>
    <t>Nabava, dobava in vgraditev geotekstila za ločilno plast in ovijanje obsipa cevi, natezna trdnost 14 do 16 kN/m2, gostote minimalno 300 g/m2. V ceni so zajeti preklopi in ves potreben pritrdilni material. Potrdi geomehanik!</t>
  </si>
  <si>
    <t>Dobava in vgradnja LTŽ pokrova fi 600mm, skladno s SIST EN 124-1:2015 D 400 kN, kjer je predviden promet s težkimi vozili ali vzdrževanje 30T. Pokrov izveden na zaklep brez odprtin. Kot npr. tip: Norinco, PAM ali enakovredno. Skupaj z razbremenilno AB ploščo za montažo na cev DN 800 mm, ter vsemi potrebnimi deli in materiali. Vključno z AB vencem za vgradnjo LTŽ pokrova ter  dobavo  in vgrajevanjem betona C16/20 in vso potrebno armaturo za betoniranje pete revizijskih jaškov.</t>
  </si>
  <si>
    <t xml:space="preserve">Izdelava priključka na kanal iz PVC cevi DN 250 mm, z odcepnim PVC komadom fi 250/160-45° in lokom PVC f 160-45°, polno obbetonirano z betonom C16/20, po detajlu </t>
  </si>
  <si>
    <t>OPOMBA: Cestni požiralniki so upoštevani v projektu ceste! Izven območja rekonstrukcije ceste se CP ohranijo in se prevežejo na novo javno knalizacijo za padavinsko vodo.</t>
  </si>
  <si>
    <t>2101</t>
  </si>
  <si>
    <t>Rezanje asfaltne plasti s talno diamantno žago, debele 6 do 10 cm</t>
  </si>
  <si>
    <t>2102</t>
  </si>
  <si>
    <t>Porušitev in odstranitev asfaltne plasti v debelini 6- 10 cm vključno z nakladanjem na prevozno sredstvo, odvozom na stalno gradbeno depoinijo in plačilom deponijske takse.</t>
  </si>
  <si>
    <t>2103</t>
  </si>
  <si>
    <t>Porušitev in odstranitev robnika iz cementnega betona, temeljem, vključno z nakladanjem na prevozno sredstvo, odvozom na stalno gradbeno depoinijo in plačilom deponijske takse.</t>
  </si>
  <si>
    <t>2201</t>
  </si>
  <si>
    <t>Priprava temeljnih tal z grobim planiranjem točnosti do 3,0 cm in komprimiranjem do Ev2=80 MPa.</t>
  </si>
  <si>
    <t>2202</t>
  </si>
  <si>
    <t>2203</t>
  </si>
  <si>
    <t>2301</t>
  </si>
  <si>
    <t>Izdelava nevezane nosilne plasti enakomerno zrnatega drobljenca iz kamnine v debelini 21 do 30 cm vključno z nabavo in dobavo materiala</t>
  </si>
  <si>
    <t>Izdelava nosilne plasti bituminizirane zmesi AC 22 base B 50/70 A4 v debelini 6 cm vključno z nabavo in dobavo materiala</t>
  </si>
  <si>
    <t>Izdelava obrabne in zaporne plasti bituminizirane zmesi AC 11 surf B 50/70 A4 v debelini 4 cm vključno z nabavo in dobavo materiala</t>
  </si>
  <si>
    <t>Strojno čiščenje utrjene/odrezkane površine/podlage pred pobrizgom z bitumenskim vezivom</t>
  </si>
  <si>
    <t>Pobrizg podlage s polimerno bitumensko emulzijo 0,31 do 0,50 kg/m2</t>
  </si>
  <si>
    <t>Premaz stika z bitumensko zmesjo za tesnenje stikov pri vgradnji asfaltnih oblog (npr. sika dilaplast). V ceni je zajeta nabava, dobava in vgradnja materiala, vključno z vsemi pripravljalnimi, pomožnimi in dodatnimi deli.</t>
  </si>
  <si>
    <t>Dobava in vgraditev predfabriciranega dvignjenega robnika iz cementnega betona  s prerezom 15/25 cm</t>
  </si>
  <si>
    <t>2.1</t>
  </si>
  <si>
    <t xml:space="preserve">Široki strojni izkop jarka, skladno z določili geomehanskega poročila, globine 21 do 30cm, v terenu III. kat. z nakladanjem na kamion in odvozom na deponijo </t>
  </si>
  <si>
    <t>Obnova in prevezava obstoječih cestnih požiralnikov</t>
  </si>
  <si>
    <t>Skupaj posegi v obstoječe vozišče</t>
  </si>
  <si>
    <t>2.2</t>
  </si>
  <si>
    <t>POSEGI V VOZIŠČNO KONSTRUKCIJO</t>
  </si>
  <si>
    <t>2104</t>
  </si>
  <si>
    <t>2204</t>
  </si>
  <si>
    <t>2205</t>
  </si>
  <si>
    <t>2206</t>
  </si>
  <si>
    <t>2207</t>
  </si>
  <si>
    <t>2208</t>
  </si>
  <si>
    <t>2209</t>
  </si>
  <si>
    <r>
      <t xml:space="preserve">OPOMBA: Obnova ceste je upoštevana za območje izven rekonstrukcije ceste. Obnovi se celotna širina ceste. </t>
    </r>
    <r>
      <rPr>
        <b/>
        <sz val="10"/>
        <rFont val="Arial"/>
        <family val="2"/>
      </rPr>
      <t>Upoštevati delilnik stroškov, ki ga pripravijo investitorji!</t>
    </r>
  </si>
  <si>
    <t>IZPUST IZ KANALA</t>
  </si>
  <si>
    <t>Izvedba betonske izlivne glave na iztoku iz padavinskega kanala iz cevi premera DN250. V ceni je zajeto obbetoniranje in armiranje iztočne glave cevi ter vsa dodatna in zaščitna dela.</t>
  </si>
  <si>
    <t>5.6</t>
  </si>
  <si>
    <t>5603</t>
  </si>
  <si>
    <t>5701</t>
  </si>
  <si>
    <t>Kanalizacija za komunalno odpadno vodo in padavinsko vodo</t>
  </si>
  <si>
    <t>Nabava, dobava in vgradnja kanalizacijskih cevi DN315, nazivne togosti SN8 iz iz polivinilklorida (PVC), po standardu EN13476-2, kompletno z potrebnimi spojkami. Vključen je tudi prevoz in prenos kanalizacijskih cevi iz deponije do mesta vgradnje.</t>
  </si>
  <si>
    <t xml:space="preserve">Izdelava priključka vpadnega jaška za zveze CP na kanal iz PVC cevi DN 315 mm, priključna cev PVC fi 200 mm; po detajlu </t>
  </si>
  <si>
    <t>5205</t>
  </si>
  <si>
    <t>1.2.</t>
  </si>
  <si>
    <t>1.1.</t>
  </si>
  <si>
    <t xml:space="preserve">Kanal S5 </t>
  </si>
  <si>
    <t>Kanal M5</t>
  </si>
  <si>
    <t>2.1.</t>
  </si>
  <si>
    <t>2.2.</t>
  </si>
  <si>
    <t>Kanali M5a, M5b in M6</t>
  </si>
  <si>
    <t>Kanali S5a in S5b</t>
  </si>
  <si>
    <t xml:space="preserve">NAVEZAVE ZA HIŠNE PRIK. ZA KOM. ODP. VODO </t>
  </si>
  <si>
    <t xml:space="preserve">NAVEZAVE ZA HIŠNE PRIKLJUČKE ZA KOM. ODP. VODO </t>
  </si>
  <si>
    <t>NAVEZAVE ZA ZVEZE CESTNIH POŽIRALNIKOV</t>
  </si>
  <si>
    <t>0303,</t>
  </si>
  <si>
    <t>0302</t>
  </si>
  <si>
    <t xml:space="preserve">OPOMBA: Upoštevan je skupni izkop za kanalizacijo za komunalno odpadno vodo in padavinsko vodo z vertikalnim izkopom. </t>
  </si>
  <si>
    <t>Glej načrt ceste in kanal S5a</t>
  </si>
  <si>
    <t>Nabava, dobava in montaža revizijskih jaškov iz armiranega poliestra po SIST EN 14364, min. SN 5.000 N/m2, komplet z izdelano muldo in priključnimi cevmi (vtok, Iztok).  Premer jaška 1000mm, globina  3 - 4m, za priključno cev GRP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</si>
  <si>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GRP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</si>
  <si>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1 - 2m, za priključno cev GRP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</si>
  <si>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1 - 2m, za priključno cev PVC DN400.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</si>
  <si>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PVC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</si>
  <si>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PVC DN315.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</si>
  <si>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2 - 3m, za priključno cev PVC DN400. Minimalna debelina sten revizijskega jaška je 15mm. Jaški morajo biti izdelani po enaki tehnologiji kot kanalizacijske cevi. Vgradnja po detajlu.</t>
  </si>
  <si>
    <t xml:space="preserve">Obnova ceste za območje izven rekonstrukcije ceste je upoštevana pri kanalu S5a. </t>
  </si>
  <si>
    <r>
      <t xml:space="preserve">OPOMBA: Obnova ceste za območje izven rekonstrukcije ceste je upoštevana pri kanalu S5a.  </t>
    </r>
    <r>
      <rPr>
        <b/>
        <sz val="10"/>
        <rFont val="Arial"/>
        <family val="2"/>
      </rPr>
      <t>Upoštevati delilnik stroškov, ki ga pripravijo investitorji!</t>
    </r>
  </si>
  <si>
    <r>
      <t xml:space="preserve">OPOMBA: Upoštevan je skupni izkop za kanalizacijo za komunalno odpadno vodo in padavinsko vodo z vertikalnim izkopom. </t>
    </r>
    <r>
      <rPr>
        <b/>
        <sz val="10"/>
        <rFont val="Arial"/>
        <family val="2"/>
      </rPr>
      <t>Zavarovanje gradbene jame z razpiranjem z jeklenimi opaži upoštevani pri kanalu S5</t>
    </r>
    <r>
      <rPr>
        <sz val="10"/>
        <rFont val="Arial"/>
        <family val="2"/>
        <charset val="238"/>
      </rPr>
      <t>.</t>
    </r>
  </si>
  <si>
    <r>
      <t xml:space="preserve">OPOMBA: Kjer kanala potekata vzporedno je upoštevan skupni izkop kanalizacije za komunalno odpadno vodo in padavinsko vodo, razen kanal M6 se izkoplje ločeno v širokem izkopu. </t>
    </r>
    <r>
      <rPr>
        <b/>
        <sz val="10"/>
        <rFont val="Arial"/>
        <family val="2"/>
      </rPr>
      <t xml:space="preserve"> Zavarovanje gradbene jame z razpiranjem z jeklenimi opaži upoštevani pri kanalu S5a in S5b. </t>
    </r>
  </si>
  <si>
    <t>Nabava, dobava in montaža revizijskih jaškov iz armiranega poliestra po SIST EN 14364, min. SN 5.000 N/m2, komplet z izdelano muldo in priključnimi cevmi (vtok, Iztok).  Premer jaška 800mm, globina  0 - 1m, za priključno cev PVC DN250. Minimalna debelina sten revizijskega jaška je 15mm. Jaški morajo biti izdelani po enaki tehnologiji kot kanalizacijske cevi. Vgradnja po detajlu.</t>
  </si>
  <si>
    <t>Nabava, dobava in montaža revizijskih jaškov iz armiranega poliestra po SIST EN 14364, min. SN 5.000 N/m2, komplet z izdelano muldo in priključnimi cevmi (vtok, Iztok).  Premer jaška 1000mm, globina  1 - 2m, za priključno cev PVC DN250. Minimalna debelina sten revizijskega jaška je 15mm. Jaški morajo biti izdelani po enaki tehnologiji kot kanalizacijske cevi. Vgradnja po detajlu.</t>
  </si>
  <si>
    <t>5602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</si>
</sst>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S_I_T_-;\-* #,##0.00\ _S_I_T_-;_-* &quot;-&quot;??\ _S_I_T_-;_-@_-"/>
    <numFmt numFmtId="165" formatCode="#,##0.00\ &quot;SIT&quot;"/>
    <numFmt numFmtId="166" formatCode="#,##0.00\ &quot;€&quot;"/>
    <numFmt numFmtId="167" formatCode="#,##0.00\ &quot;m&quot;"/>
  </numFmts>
  <fonts count="35"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name val="Arial CE"/>
      <charset val="238"/>
    </font>
    <font>
      <sz val="11"/>
      <name val="Calibri"/>
      <family val="2"/>
      <charset val="238"/>
    </font>
    <font>
      <sz val="10"/>
      <color theme="1"/>
      <name val="Arial"/>
      <family val="2"/>
      <charset val="238"/>
    </font>
    <font>
      <b/>
      <sz val="10"/>
      <color rgb="FFFF0000"/>
      <name val="Arial"/>
      <family val="2"/>
      <charset val="238"/>
    </font>
    <font>
      <sz val="10"/>
      <color rgb="FFFF0000"/>
      <name val="Arial"/>
      <family val="2"/>
      <charset val="238"/>
    </font>
    <font>
      <sz val="10"/>
      <name val="Arial CE"/>
      <family val="2"/>
      <charset val="238"/>
    </font>
    <font>
      <u/>
      <sz val="10"/>
      <name val="Arial"/>
      <family val="2"/>
      <charset val="238"/>
    </font>
    <font>
      <u/>
      <sz val="10"/>
      <name val="Arial"/>
      <family val="2"/>
    </font>
    <font>
      <b/>
      <sz val="10"/>
      <name val="Arial CE"/>
      <family val="2"/>
      <charset val="238"/>
    </font>
    <font>
      <sz val="10"/>
      <name val="Times New Roman"/>
      <family val="1"/>
      <charset val="238"/>
    </font>
    <font>
      <b/>
      <sz val="10"/>
      <name val="Arial"/>
      <family val="2"/>
    </font>
  </fonts>
  <fills count="3">
    <fill>
      <patternFill patternType="none"/>
    </fill>
    <fill>
      <patternFill patternType="gray125"/>
    </fill>
    <fill>
      <patternFill patternType="solid">
        <fgColor theme="6" tint="0.79998168889431442"/>
        <bgColor indexed="64"/>
      </patternFill>
    </fill>
  </fills>
  <borders count="12">
    <border>
      <left/>
      <right/>
      <top/>
      <bottom/>
      <diagonal/>
    </border>
    <border>
      <left/>
      <right/>
      <top/>
      <bottom style="double">
        <color indexed="64"/>
      </bottom>
      <diagonal/>
    </border>
    <border>
      <left/>
      <right/>
      <top/>
      <bottom style="dotted">
        <color indexed="2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164" fontId="2" fillId="0" borderId="0" applyFont="0" applyFill="0" applyBorder="0" applyAlignment="0" applyProtection="0"/>
    <xf numFmtId="0" fontId="6" fillId="0" borderId="0"/>
    <xf numFmtId="0" fontId="5" fillId="0" borderId="0"/>
    <xf numFmtId="0" fontId="23" fillId="0" borderId="0"/>
    <xf numFmtId="0" fontId="1" fillId="0" borderId="0"/>
    <xf numFmtId="0" fontId="24" fillId="0" borderId="0"/>
    <xf numFmtId="0" fontId="33" fillId="0" borderId="0"/>
  </cellStyleXfs>
  <cellXfs count="224">
    <xf numFmtId="0" fontId="0" fillId="0" borderId="0" xfId="0"/>
    <xf numFmtId="0" fontId="3" fillId="0" borderId="0" xfId="0" applyFont="1"/>
    <xf numFmtId="0" fontId="3" fillId="0" borderId="0" xfId="0" applyFont="1" applyBorder="1"/>
    <xf numFmtId="0" fontId="3" fillId="0" borderId="0" xfId="3" applyFont="1"/>
    <xf numFmtId="4" fontId="3" fillId="0" borderId="0" xfId="2" applyNumberFormat="1" applyFont="1" applyAlignment="1" applyProtection="1">
      <alignment vertical="top"/>
    </xf>
    <xf numFmtId="0" fontId="3" fillId="0" borderId="0" xfId="2" applyFont="1" applyProtection="1">
      <protection locked="0"/>
    </xf>
    <xf numFmtId="4" fontId="4" fillId="0" borderId="0" xfId="2" applyNumberFormat="1" applyFont="1" applyAlignment="1" applyProtection="1">
      <alignment horizontal="center" vertical="top"/>
    </xf>
    <xf numFmtId="0" fontId="4" fillId="0" borderId="0" xfId="0" applyFont="1"/>
    <xf numFmtId="4" fontId="4" fillId="0" borderId="0" xfId="2" applyNumberFormat="1" applyFont="1" applyAlignment="1" applyProtection="1">
      <alignment horizontal="left" vertical="top"/>
    </xf>
    <xf numFmtId="4" fontId="3" fillId="0" borderId="0" xfId="2" applyNumberFormat="1" applyFont="1" applyAlignment="1" applyProtection="1"/>
    <xf numFmtId="3" fontId="10" fillId="0" borderId="0" xfId="0" applyNumberFormat="1" applyFont="1" applyFill="1" applyBorder="1" applyAlignment="1">
      <alignment horizontal="right" vertical="top"/>
    </xf>
    <xf numFmtId="49"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vertical="top"/>
    </xf>
    <xf numFmtId="0" fontId="9" fillId="0" borderId="0" xfId="0" applyNumberFormat="1" applyFont="1" applyFill="1" applyBorder="1" applyAlignment="1">
      <alignment horizontal="justify"/>
    </xf>
    <xf numFmtId="0" fontId="9" fillId="0" borderId="0" xfId="0" applyNumberFormat="1" applyFont="1" applyFill="1" applyBorder="1" applyAlignment="1" applyProtection="1">
      <alignment horizontal="left" vertical="top" wrapText="1"/>
      <protection locked="0"/>
    </xf>
    <xf numFmtId="3" fontId="11" fillId="0" borderId="0" xfId="0" applyNumberFormat="1" applyFont="1" applyFill="1" applyBorder="1" applyAlignment="1">
      <alignment horizontal="right" vertical="top"/>
    </xf>
    <xf numFmtId="49" fontId="3" fillId="0" borderId="0" xfId="0" applyNumberFormat="1" applyFont="1" applyFill="1" applyBorder="1" applyAlignment="1">
      <alignment horizontal="justify" vertical="top"/>
    </xf>
    <xf numFmtId="0" fontId="4" fillId="0" borderId="0" xfId="0" applyNumberFormat="1" applyFont="1" applyFill="1" applyBorder="1" applyAlignment="1">
      <alignment horizontal="justify" vertical="top"/>
    </xf>
    <xf numFmtId="0" fontId="3" fillId="0" borderId="0" xfId="0" applyNumberFormat="1" applyFont="1" applyFill="1" applyBorder="1" applyAlignment="1">
      <alignment horizontal="justify"/>
    </xf>
    <xf numFmtId="0" fontId="3" fillId="0" borderId="0" xfId="0" applyNumberFormat="1" applyFont="1" applyFill="1" applyBorder="1" applyAlignment="1">
      <alignment horizontal="justify" vertical="top"/>
    </xf>
    <xf numFmtId="49" fontId="9" fillId="0" borderId="0" xfId="0" applyNumberFormat="1" applyFont="1" applyBorder="1" applyAlignment="1">
      <alignment horizontal="left" vertical="top" wrapText="1"/>
    </xf>
    <xf numFmtId="0" fontId="9" fillId="0" borderId="0" xfId="0" applyFont="1" applyBorder="1" applyAlignment="1"/>
    <xf numFmtId="0" fontId="9" fillId="0" borderId="0" xfId="0" applyNumberFormat="1" applyFont="1" applyBorder="1" applyAlignment="1">
      <alignment horizontal="left" vertical="top" wrapText="1"/>
    </xf>
    <xf numFmtId="0" fontId="12" fillId="0" borderId="0" xfId="0" applyNumberFormat="1" applyFont="1" applyFill="1" applyBorder="1" applyAlignment="1">
      <alignment horizontal="justify" vertical="top"/>
    </xf>
    <xf numFmtId="3" fontId="13" fillId="0" borderId="0" xfId="0" applyNumberFormat="1" applyFont="1" applyFill="1" applyBorder="1" applyAlignment="1">
      <alignment horizontal="right" vertical="top"/>
    </xf>
    <xf numFmtId="49" fontId="7" fillId="0" borderId="0" xfId="0" applyNumberFormat="1" applyFont="1" applyFill="1" applyBorder="1" applyAlignment="1">
      <alignment horizontal="justify" vertical="top"/>
    </xf>
    <xf numFmtId="0" fontId="7" fillId="0" borderId="0" xfId="0" applyNumberFormat="1" applyFont="1" applyFill="1" applyBorder="1" applyAlignment="1">
      <alignment horizontal="justify" vertical="top"/>
    </xf>
    <xf numFmtId="0" fontId="8" fillId="0" borderId="0" xfId="0" applyNumberFormat="1" applyFont="1" applyFill="1" applyBorder="1" applyAlignment="1">
      <alignment horizontal="justify"/>
    </xf>
    <xf numFmtId="0" fontId="8" fillId="0" borderId="0" xfId="0" applyNumberFormat="1" applyFont="1" applyFill="1" applyBorder="1" applyAlignment="1">
      <alignment horizontal="justify" vertical="top"/>
    </xf>
    <xf numFmtId="0" fontId="12" fillId="0" borderId="0" xfId="0" applyNumberFormat="1" applyFont="1" applyFill="1" applyBorder="1" applyAlignment="1">
      <alignment horizontal="justify"/>
    </xf>
    <xf numFmtId="1" fontId="11" fillId="0" borderId="0" xfId="0" applyNumberFormat="1" applyFont="1" applyFill="1" applyBorder="1" applyAlignment="1">
      <alignment horizontal="right" vertical="top"/>
    </xf>
    <xf numFmtId="0" fontId="9" fillId="0" borderId="0" xfId="0" applyFont="1" applyBorder="1"/>
    <xf numFmtId="1" fontId="10" fillId="0" borderId="0" xfId="0" applyNumberFormat="1" applyFont="1" applyFill="1" applyBorder="1" applyAlignment="1">
      <alignment horizontal="right" vertical="top"/>
    </xf>
    <xf numFmtId="0" fontId="9" fillId="0" borderId="0" xfId="0" applyFont="1" applyBorder="1" applyAlignment="1">
      <alignment vertical="top"/>
    </xf>
    <xf numFmtId="49" fontId="12" fillId="0" borderId="0" xfId="0" applyNumberFormat="1" applyFont="1" applyFill="1" applyBorder="1" applyAlignment="1">
      <alignment horizontal="justify" vertical="top"/>
    </xf>
    <xf numFmtId="4" fontId="3" fillId="0" borderId="0" xfId="2" applyNumberFormat="1" applyFont="1" applyProtection="1">
      <protection locked="0"/>
    </xf>
    <xf numFmtId="4" fontId="14" fillId="0" borderId="0" xfId="2" applyNumberFormat="1" applyFont="1" applyAlignment="1" applyProtection="1">
      <alignment horizontal="center" vertical="top"/>
    </xf>
    <xf numFmtId="0" fontId="15" fillId="0" borderId="0" xfId="0" applyFont="1"/>
    <xf numFmtId="4" fontId="14" fillId="0" borderId="0" xfId="2" applyNumberFormat="1" applyFont="1" applyAlignment="1" applyProtection="1">
      <alignment horizontal="left" vertical="top" wrapText="1"/>
    </xf>
    <xf numFmtId="0" fontId="16" fillId="0" borderId="0" xfId="3" applyFont="1"/>
    <xf numFmtId="4" fontId="16" fillId="0" borderId="0" xfId="3" applyNumberFormat="1" applyFont="1" applyAlignment="1"/>
    <xf numFmtId="49" fontId="16" fillId="0" borderId="0" xfId="2" applyNumberFormat="1" applyFont="1" applyAlignment="1" applyProtection="1">
      <alignment vertical="top"/>
    </xf>
    <xf numFmtId="4" fontId="16" fillId="0" borderId="0" xfId="2" applyNumberFormat="1" applyFont="1" applyAlignment="1" applyProtection="1">
      <alignment horizontal="center" vertical="top"/>
    </xf>
    <xf numFmtId="4" fontId="16" fillId="0" borderId="0" xfId="2" applyNumberFormat="1" applyFont="1" applyAlignment="1" applyProtection="1">
      <alignment vertical="top"/>
    </xf>
    <xf numFmtId="4" fontId="16" fillId="0" borderId="0" xfId="2" applyNumberFormat="1" applyFont="1" applyAlignment="1" applyProtection="1">
      <alignment horizontal="left"/>
    </xf>
    <xf numFmtId="0" fontId="16" fillId="0" borderId="0" xfId="2" applyFont="1" applyProtection="1"/>
    <xf numFmtId="4" fontId="16" fillId="0" borderId="0" xfId="2" applyNumberFormat="1" applyFont="1" applyAlignment="1" applyProtection="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pplyProtection="1">
      <alignment horizontal="right" vertical="top"/>
    </xf>
    <xf numFmtId="165" fontId="16" fillId="0" borderId="0" xfId="2" applyNumberFormat="1" applyFont="1" applyBorder="1" applyAlignment="1" applyProtection="1"/>
    <xf numFmtId="0" fontId="16" fillId="0" borderId="0" xfId="0" applyFont="1"/>
    <xf numFmtId="4" fontId="16" fillId="0" borderId="0" xfId="2" applyNumberFormat="1" applyFont="1" applyBorder="1" applyAlignment="1" applyProtection="1">
      <alignment horizontal="left"/>
    </xf>
    <xf numFmtId="4" fontId="16" fillId="0" borderId="1" xfId="2" applyNumberFormat="1" applyFont="1" applyBorder="1" applyAlignment="1" applyProtection="1">
      <alignment vertical="top"/>
    </xf>
    <xf numFmtId="4" fontId="16" fillId="0" borderId="1" xfId="2" applyNumberFormat="1" applyFont="1" applyBorder="1" applyAlignment="1" applyProtection="1">
      <alignment horizontal="left"/>
    </xf>
    <xf numFmtId="4" fontId="20" fillId="0" borderId="0" xfId="2" applyNumberFormat="1" applyFont="1" applyAlignment="1" applyProtection="1">
      <alignment vertical="top"/>
    </xf>
    <xf numFmtId="4" fontId="20" fillId="0" borderId="0" xfId="2" applyNumberFormat="1" applyFont="1" applyAlignment="1" applyProtection="1">
      <alignment horizontal="left"/>
    </xf>
    <xf numFmtId="3" fontId="21" fillId="0" borderId="0" xfId="0" applyNumberFormat="1" applyFont="1" applyFill="1" applyBorder="1" applyAlignment="1">
      <alignment horizontal="right" vertical="top"/>
    </xf>
    <xf numFmtId="49" fontId="19"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xf>
    <xf numFmtId="0" fontId="19" fillId="0" borderId="0" xfId="0" applyNumberFormat="1" applyFont="1" applyFill="1" applyBorder="1" applyAlignment="1" applyProtection="1">
      <alignment horizontal="left" vertical="top" wrapText="1"/>
      <protection locked="0"/>
    </xf>
    <xf numFmtId="3" fontId="22" fillId="0" borderId="0" xfId="0" applyNumberFormat="1" applyFont="1" applyFill="1" applyBorder="1" applyAlignment="1">
      <alignment horizontal="right" vertical="top"/>
    </xf>
    <xf numFmtId="49" fontId="16" fillId="0" borderId="0" xfId="0" applyNumberFormat="1" applyFont="1" applyFill="1" applyBorder="1" applyAlignment="1">
      <alignment horizontal="justify" vertical="top"/>
    </xf>
    <xf numFmtId="0" fontId="18" fillId="0" borderId="0" xfId="0" applyNumberFormat="1" applyFont="1" applyFill="1" applyBorder="1" applyAlignment="1">
      <alignment horizontal="justify" vertical="top"/>
    </xf>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16" fillId="0" borderId="0" xfId="0" applyFont="1" applyFill="1" applyAlignment="1">
      <alignment horizontal="center"/>
    </xf>
    <xf numFmtId="0" fontId="16" fillId="0" borderId="0" xfId="0" applyFont="1" applyFill="1"/>
    <xf numFmtId="4" fontId="16" fillId="0" borderId="0" xfId="0" applyNumberFormat="1" applyFont="1" applyFill="1"/>
    <xf numFmtId="4" fontId="16" fillId="0" borderId="0" xfId="0" applyNumberFormat="1" applyFont="1" applyFill="1" applyAlignment="1">
      <alignment horizontal="center"/>
    </xf>
    <xf numFmtId="0" fontId="16" fillId="0" borderId="0" xfId="0" applyFont="1" applyAlignment="1">
      <alignment horizontal="center"/>
    </xf>
    <xf numFmtId="0" fontId="16" fillId="0" borderId="0" xfId="0" applyFont="1" applyBorder="1"/>
    <xf numFmtId="4" fontId="16" fillId="0" borderId="0" xfId="0" applyNumberFormat="1" applyFont="1" applyFill="1" applyAlignment="1" applyProtection="1">
      <alignment horizontal="left"/>
    </xf>
    <xf numFmtId="4" fontId="16" fillId="0" borderId="0" xfId="0" applyNumberFormat="1" applyFont="1" applyFill="1" applyAlignment="1" applyProtection="1">
      <alignment horizontal="right"/>
    </xf>
    <xf numFmtId="4" fontId="16" fillId="0" borderId="0" xfId="0" applyNumberFormat="1" applyFont="1" applyFill="1" applyAlignment="1">
      <alignment horizontal="right"/>
    </xf>
    <xf numFmtId="4" fontId="16" fillId="0" borderId="0" xfId="0" applyNumberFormat="1" applyFont="1" applyAlignment="1" applyProtection="1">
      <alignment horizontal="left"/>
    </xf>
    <xf numFmtId="4" fontId="16" fillId="0" borderId="0" xfId="0" quotePrefix="1" applyNumberFormat="1" applyFont="1" applyFill="1" applyAlignment="1" applyProtection="1">
      <alignment horizontal="left"/>
    </xf>
    <xf numFmtId="0" fontId="16" fillId="0" borderId="0" xfId="0" applyFont="1" applyAlignment="1">
      <alignment horizontal="right"/>
    </xf>
    <xf numFmtId="166" fontId="16" fillId="0" borderId="2" xfId="2" applyNumberFormat="1" applyFont="1" applyBorder="1" applyAlignment="1" applyProtection="1"/>
    <xf numFmtId="49" fontId="16" fillId="0" borderId="0" xfId="0" applyNumberFormat="1" applyFont="1" applyFill="1" applyAlignment="1">
      <alignment horizontal="center" vertical="top"/>
    </xf>
    <xf numFmtId="0" fontId="16" fillId="0" borderId="0" xfId="0" applyFont="1" applyBorder="1" applyAlignment="1">
      <alignment horizontal="right"/>
    </xf>
    <xf numFmtId="2" fontId="16" fillId="0" borderId="0" xfId="0" applyNumberFormat="1" applyFont="1" applyFill="1" applyAlignment="1">
      <alignment horizontal="right"/>
    </xf>
    <xf numFmtId="0" fontId="16" fillId="0" borderId="0" xfId="0" applyFont="1" applyBorder="1" applyAlignment="1">
      <alignment horizontal="center"/>
    </xf>
    <xf numFmtId="49" fontId="18" fillId="0" borderId="3" xfId="0" applyNumberFormat="1" applyFont="1" applyFill="1" applyBorder="1" applyAlignment="1">
      <alignment horizontal="center" vertical="top"/>
    </xf>
    <xf numFmtId="0" fontId="18" fillId="0" borderId="3" xfId="0" applyFont="1" applyFill="1" applyBorder="1" applyAlignment="1">
      <alignment horizontal="center"/>
    </xf>
    <xf numFmtId="4" fontId="16" fillId="0" borderId="0" xfId="0" applyNumberFormat="1" applyFont="1" applyFill="1" applyProtection="1">
      <protection locked="0"/>
    </xf>
    <xf numFmtId="0" fontId="16" fillId="0" borderId="0" xfId="0" applyFont="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NumberFormat="1" applyFont="1" applyAlignment="1" applyProtection="1">
      <alignment horizontal="left" vertical="top"/>
    </xf>
    <xf numFmtId="4" fontId="18" fillId="0" borderId="0" xfId="1" applyNumberFormat="1" applyFont="1" applyAlignment="1" applyProtection="1">
      <alignment horizontal="left" vertical="top"/>
      <protection locked="0"/>
    </xf>
    <xf numFmtId="0" fontId="0" fillId="0" borderId="0" xfId="0" applyAlignment="1">
      <alignment vertical="top" wrapText="1"/>
    </xf>
    <xf numFmtId="49" fontId="16" fillId="0" borderId="0" xfId="0" applyNumberFormat="1" applyFont="1" applyAlignment="1">
      <alignment horizontal="center" vertical="top"/>
    </xf>
    <xf numFmtId="49" fontId="16" fillId="0" borderId="0" xfId="0" applyNumberFormat="1" applyFont="1" applyFill="1" applyAlignment="1" applyProtection="1">
      <alignment horizontal="center" vertical="top"/>
    </xf>
    <xf numFmtId="49" fontId="16" fillId="0" borderId="0" xfId="0" applyNumberFormat="1" applyFont="1" applyBorder="1" applyAlignment="1">
      <alignment horizontal="center" vertical="top"/>
    </xf>
    <xf numFmtId="0" fontId="18" fillId="0" borderId="0" xfId="0" applyFont="1" applyAlignment="1">
      <alignment horizontal="center" vertical="top"/>
    </xf>
    <xf numFmtId="3" fontId="21" fillId="0" borderId="0" xfId="0" applyNumberFormat="1" applyFont="1" applyFill="1" applyBorder="1" applyAlignment="1">
      <alignment horizontal="left" vertical="top"/>
    </xf>
    <xf numFmtId="167" fontId="19" fillId="0" borderId="0" xfId="0" applyNumberFormat="1" applyFont="1" applyFill="1" applyBorder="1" applyAlignment="1">
      <alignment horizontal="justify" vertical="top"/>
    </xf>
    <xf numFmtId="0" fontId="16" fillId="2" borderId="0" xfId="0" applyFont="1" applyFill="1"/>
    <xf numFmtId="166" fontId="19" fillId="0" borderId="0" xfId="0" applyNumberFormat="1" applyFont="1" applyFill="1" applyBorder="1" applyAlignment="1" applyProtection="1">
      <alignment horizontal="left" vertical="top" wrapText="1"/>
      <protection locked="0"/>
    </xf>
    <xf numFmtId="4" fontId="17" fillId="0" borderId="0" xfId="3" applyNumberFormat="1" applyFont="1" applyAlignment="1"/>
    <xf numFmtId="4" fontId="16" fillId="0" borderId="0" xfId="1" applyNumberFormat="1" applyFont="1" applyAlignment="1" applyProtection="1">
      <alignment horizontal="left" vertical="top" wrapText="1"/>
    </xf>
    <xf numFmtId="4" fontId="18" fillId="0" borderId="0" xfId="3" applyNumberFormat="1" applyFont="1" applyAlignment="1"/>
    <xf numFmtId="14" fontId="16" fillId="0" borderId="0" xfId="0" applyNumberFormat="1" applyFont="1" applyAlignment="1">
      <alignment horizontal="left"/>
    </xf>
    <xf numFmtId="0" fontId="25" fillId="0" borderId="0" xfId="0" applyFont="1" applyAlignment="1">
      <alignment horizontal="justify" vertical="top"/>
    </xf>
    <xf numFmtId="49" fontId="16" fillId="0" borderId="3" xfId="0" applyNumberFormat="1" applyFont="1" applyFill="1" applyBorder="1" applyAlignment="1">
      <alignment horizontal="center" vertical="top"/>
    </xf>
    <xf numFmtId="0" fontId="16" fillId="0" borderId="3" xfId="0" applyFont="1" applyBorder="1"/>
    <xf numFmtId="0" fontId="16" fillId="0" borderId="3" xfId="0" applyFont="1" applyFill="1" applyBorder="1" applyAlignment="1">
      <alignment horizontal="center"/>
    </xf>
    <xf numFmtId="0" fontId="16" fillId="0" borderId="3" xfId="0" applyFont="1" applyFill="1" applyBorder="1" applyAlignment="1">
      <alignment horizontal="right"/>
    </xf>
    <xf numFmtId="166" fontId="16" fillId="0" borderId="3" xfId="0" applyNumberFormat="1" applyFont="1" applyBorder="1"/>
    <xf numFmtId="49" fontId="16" fillId="0" borderId="3" xfId="0" applyNumberFormat="1" applyFont="1" applyBorder="1" applyAlignment="1">
      <alignment horizontal="center" vertical="top"/>
    </xf>
    <xf numFmtId="4" fontId="18" fillId="0" borderId="3" xfId="0" applyNumberFormat="1" applyFont="1" applyFill="1" applyBorder="1" applyAlignment="1" applyProtection="1">
      <alignment horizontal="right"/>
    </xf>
    <xf numFmtId="4" fontId="18" fillId="0" borderId="3" xfId="0" applyNumberFormat="1" applyFont="1" applyFill="1" applyBorder="1" applyAlignment="1" applyProtection="1">
      <alignment vertical="center"/>
    </xf>
    <xf numFmtId="0" fontId="18" fillId="0" borderId="3" xfId="0" applyFont="1" applyBorder="1"/>
    <xf numFmtId="166" fontId="18" fillId="0" borderId="3" xfId="0" applyNumberFormat="1" applyFont="1" applyBorder="1"/>
    <xf numFmtId="0" fontId="16" fillId="0" borderId="3" xfId="0" applyFont="1" applyFill="1" applyBorder="1" applyAlignment="1">
      <alignment horizontal="center" vertical="top"/>
    </xf>
    <xf numFmtId="49" fontId="16" fillId="0" borderId="4" xfId="0" applyNumberFormat="1" applyFont="1" applyFill="1" applyBorder="1" applyAlignment="1">
      <alignment horizontal="center" vertical="top"/>
    </xf>
    <xf numFmtId="166" fontId="18" fillId="0" borderId="2" xfId="2" applyNumberFormat="1" applyFont="1" applyBorder="1" applyAlignment="1" applyProtection="1"/>
    <xf numFmtId="0" fontId="16" fillId="0" borderId="3" xfId="0" applyFont="1" applyFill="1" applyBorder="1" applyAlignment="1">
      <alignment horizontal="left" vertical="top" wrapText="1"/>
    </xf>
    <xf numFmtId="4" fontId="16" fillId="0" borderId="3" xfId="0" applyNumberFormat="1" applyFont="1" applyFill="1" applyBorder="1" applyAlignment="1">
      <alignment horizontal="right"/>
    </xf>
    <xf numFmtId="4" fontId="16" fillId="0" borderId="3" xfId="0" applyNumberFormat="1" applyFont="1" applyFill="1" applyBorder="1" applyProtection="1">
      <protection locked="0"/>
    </xf>
    <xf numFmtId="4" fontId="16" fillId="0" borderId="3" xfId="0" applyNumberFormat="1" applyFont="1" applyFill="1" applyBorder="1"/>
    <xf numFmtId="4" fontId="18" fillId="0" borderId="3" xfId="0" applyNumberFormat="1" applyFont="1" applyFill="1" applyBorder="1"/>
    <xf numFmtId="0" fontId="18" fillId="0" borderId="3" xfId="0" applyFont="1" applyFill="1" applyBorder="1"/>
    <xf numFmtId="0" fontId="16" fillId="0" borderId="3" xfId="0" applyFont="1" applyFill="1" applyBorder="1"/>
    <xf numFmtId="4" fontId="16" fillId="0" borderId="3" xfId="0" applyNumberFormat="1" applyFont="1" applyFill="1" applyBorder="1" applyAlignment="1" applyProtection="1">
      <alignment vertical="top" wrapText="1"/>
    </xf>
    <xf numFmtId="0" fontId="16" fillId="0" borderId="3" xfId="0" applyFont="1" applyFill="1" applyBorder="1" applyAlignment="1">
      <alignment vertical="top" wrapText="1"/>
    </xf>
    <xf numFmtId="4" fontId="16" fillId="0" borderId="3" xfId="0" applyNumberFormat="1" applyFont="1" applyFill="1" applyBorder="1" applyAlignment="1" applyProtection="1"/>
    <xf numFmtId="4" fontId="16" fillId="0" borderId="0" xfId="2" applyNumberFormat="1" applyFont="1" applyAlignment="1" applyProtection="1"/>
    <xf numFmtId="4" fontId="16" fillId="0" borderId="0" xfId="2" applyNumberFormat="1" applyFont="1" applyAlignment="1" applyProtection="1">
      <alignment horizontal="center"/>
    </xf>
    <xf numFmtId="4" fontId="18" fillId="0" borderId="0" xfId="2" applyNumberFormat="1" applyFont="1" applyAlignment="1" applyProtection="1"/>
    <xf numFmtId="0" fontId="3" fillId="0" borderId="0" xfId="2" applyFont="1" applyAlignment="1" applyProtection="1">
      <protection locked="0"/>
    </xf>
    <xf numFmtId="49" fontId="18" fillId="0" borderId="0" xfId="2" applyNumberFormat="1" applyFont="1" applyAlignment="1" applyProtection="1"/>
    <xf numFmtId="0" fontId="18" fillId="0" borderId="0" xfId="2" applyFont="1" applyAlignment="1" applyProtection="1">
      <protection locked="0"/>
    </xf>
    <xf numFmtId="4" fontId="18" fillId="0" borderId="0" xfId="1" applyNumberFormat="1" applyFont="1" applyAlignment="1" applyProtection="1">
      <alignment horizontal="left"/>
      <protection locked="0"/>
    </xf>
    <xf numFmtId="3" fontId="21" fillId="0" borderId="0" xfId="0" applyNumberFormat="1" applyFont="1" applyFill="1" applyBorder="1" applyAlignment="1">
      <alignment horizontal="right"/>
    </xf>
    <xf numFmtId="4" fontId="18" fillId="0" borderId="0" xfId="1" applyNumberFormat="1" applyFont="1" applyAlignment="1" applyProtection="1">
      <alignment horizontal="left"/>
    </xf>
    <xf numFmtId="0" fontId="16" fillId="0" borderId="3" xfId="0" applyFont="1" applyFill="1" applyBorder="1" applyAlignment="1">
      <alignment horizontal="left"/>
    </xf>
    <xf numFmtId="0" fontId="24" fillId="0" borderId="0" xfId="0" applyFont="1" applyAlignment="1">
      <alignment horizontal="left" vertical="top"/>
    </xf>
    <xf numFmtId="0" fontId="16" fillId="0" borderId="3" xfId="0" applyFont="1" applyBorder="1" applyAlignment="1">
      <alignment horizontal="center" vertical="top" wrapText="1"/>
    </xf>
    <xf numFmtId="0" fontId="16" fillId="0" borderId="5" xfId="0" applyFont="1" applyBorder="1" applyAlignment="1">
      <alignment horizontal="center" vertical="top" wrapText="1"/>
    </xf>
    <xf numFmtId="4" fontId="16" fillId="0" borderId="3" xfId="0" applyNumberFormat="1" applyFont="1" applyFill="1" applyBorder="1" applyAlignment="1" applyProtection="1">
      <alignment horizontal="left" vertical="top" wrapText="1"/>
    </xf>
    <xf numFmtId="4" fontId="16" fillId="0" borderId="3" xfId="0" applyNumberFormat="1" applyFont="1" applyFill="1" applyBorder="1" applyAlignment="1">
      <alignment horizontal="center" vertical="top"/>
    </xf>
    <xf numFmtId="4" fontId="16" fillId="0" borderId="3" xfId="0" applyNumberFormat="1" applyFont="1" applyFill="1" applyBorder="1" applyAlignment="1">
      <alignment horizontal="right" vertical="top"/>
    </xf>
    <xf numFmtId="4" fontId="16" fillId="0" borderId="3" xfId="0" applyNumberFormat="1" applyFont="1" applyFill="1" applyBorder="1" applyAlignment="1">
      <alignment vertical="top"/>
    </xf>
    <xf numFmtId="4" fontId="16" fillId="0" borderId="3" xfId="0" applyNumberFormat="1" applyFont="1" applyFill="1" applyBorder="1" applyAlignment="1" applyProtection="1">
      <alignment horizontal="center" vertical="top"/>
    </xf>
    <xf numFmtId="0" fontId="16" fillId="0" borderId="3" xfId="0" applyFont="1" applyFill="1" applyBorder="1" applyAlignment="1">
      <alignment vertical="top"/>
    </xf>
    <xf numFmtId="0" fontId="16" fillId="0" borderId="3" xfId="0" applyFont="1" applyFill="1" applyBorder="1" applyAlignment="1">
      <alignment horizontal="right" vertical="top"/>
    </xf>
    <xf numFmtId="166" fontId="28" fillId="0" borderId="0" xfId="2" applyNumberFormat="1" applyFont="1" applyBorder="1" applyAlignment="1" applyProtection="1"/>
    <xf numFmtId="166" fontId="16" fillId="0" borderId="0" xfId="2" applyNumberFormat="1" applyFont="1" applyBorder="1" applyAlignment="1" applyProtection="1"/>
    <xf numFmtId="4" fontId="16" fillId="0" borderId="8" xfId="2" applyNumberFormat="1" applyFont="1" applyBorder="1" applyAlignment="1" applyProtection="1"/>
    <xf numFmtId="4" fontId="16" fillId="0" borderId="8" xfId="2" applyNumberFormat="1" applyFont="1" applyBorder="1" applyAlignment="1" applyProtection="1">
      <alignment horizontal="left"/>
    </xf>
    <xf numFmtId="166" fontId="16" fillId="0" borderId="1" xfId="2" applyNumberFormat="1" applyFont="1" applyBorder="1" applyAlignment="1" applyProtection="1"/>
    <xf numFmtId="4" fontId="17" fillId="0" borderId="0" xfId="2" applyNumberFormat="1" applyFont="1" applyAlignment="1" applyProtection="1">
      <alignment horizontal="center"/>
    </xf>
    <xf numFmtId="49" fontId="16" fillId="0" borderId="0" xfId="0" applyNumberFormat="1" applyFont="1" applyFill="1" applyBorder="1" applyAlignment="1">
      <alignment horizontal="center" vertical="top"/>
    </xf>
    <xf numFmtId="4" fontId="18" fillId="0" borderId="0" xfId="0" applyNumberFormat="1" applyFont="1" applyFill="1" applyBorder="1" applyAlignment="1" applyProtection="1">
      <alignment vertical="center"/>
    </xf>
    <xf numFmtId="0" fontId="18" fillId="0" borderId="0" xfId="0" applyFont="1" applyFill="1" applyBorder="1" applyAlignment="1">
      <alignment horizontal="center"/>
    </xf>
    <xf numFmtId="4" fontId="18" fillId="0" borderId="0" xfId="0" applyNumberFormat="1" applyFont="1" applyFill="1" applyBorder="1" applyAlignment="1" applyProtection="1">
      <alignment horizontal="right"/>
    </xf>
    <xf numFmtId="0" fontId="18" fillId="0" borderId="0" xfId="0" applyFont="1" applyBorder="1"/>
    <xf numFmtId="166" fontId="18" fillId="0" borderId="0" xfId="0" applyNumberFormat="1" applyFont="1" applyBorder="1"/>
    <xf numFmtId="0" fontId="16" fillId="0" borderId="0" xfId="0" applyFont="1" applyAlignment="1">
      <alignment horizontal="left" wrapText="1"/>
    </xf>
    <xf numFmtId="1" fontId="16" fillId="0" borderId="0" xfId="0" applyNumberFormat="1" applyFont="1" applyAlignment="1">
      <alignment horizontal="right"/>
    </xf>
    <xf numFmtId="166" fontId="16" fillId="0" borderId="0" xfId="0" applyNumberFormat="1" applyFont="1" applyAlignment="1">
      <alignment horizontal="right"/>
    </xf>
    <xf numFmtId="0" fontId="16" fillId="0" borderId="0" xfId="0" applyFont="1" applyAlignment="1">
      <alignment horizontal="center" vertical="top"/>
    </xf>
    <xf numFmtId="0" fontId="2" fillId="0" borderId="0" xfId="0" applyFont="1" applyAlignment="1">
      <alignment vertical="top" wrapText="1"/>
    </xf>
    <xf numFmtId="4" fontId="5" fillId="0" borderId="0" xfId="1" applyNumberFormat="1" applyFont="1" applyAlignment="1" applyProtection="1">
      <alignment horizontal="left" vertical="top"/>
      <protection locked="0"/>
    </xf>
    <xf numFmtId="0" fontId="16" fillId="0" borderId="0" xfId="0" applyFont="1" applyAlignment="1">
      <alignment horizontal="left" wrapText="1"/>
    </xf>
    <xf numFmtId="4" fontId="16" fillId="0" borderId="0" xfId="0" applyNumberFormat="1" applyFont="1"/>
    <xf numFmtId="0" fontId="16" fillId="0" borderId="6" xfId="0" applyFont="1" applyFill="1" applyBorder="1" applyAlignment="1">
      <alignment horizontal="center" vertical="top" wrapText="1"/>
    </xf>
    <xf numFmtId="0" fontId="16" fillId="0" borderId="7" xfId="0" applyFont="1" applyFill="1" applyBorder="1" applyAlignment="1">
      <alignment horizontal="center" vertical="top" wrapText="1"/>
    </xf>
    <xf numFmtId="4" fontId="16" fillId="0" borderId="3" xfId="0" applyNumberFormat="1" applyFont="1" applyFill="1" applyBorder="1" applyAlignment="1" applyProtection="1">
      <alignment horizontal="left" wrapText="1"/>
    </xf>
    <xf numFmtId="4" fontId="16" fillId="0" borderId="3" xfId="0" applyNumberFormat="1" applyFont="1" applyFill="1" applyBorder="1" applyAlignment="1">
      <alignment horizontal="center"/>
    </xf>
    <xf numFmtId="4" fontId="16" fillId="0" borderId="3" xfId="0" applyNumberFormat="1" applyFont="1" applyFill="1" applyBorder="1" applyAlignment="1" applyProtection="1">
      <alignment horizontal="center"/>
    </xf>
    <xf numFmtId="0" fontId="16" fillId="0" borderId="3" xfId="0" applyFont="1" applyFill="1" applyBorder="1" applyAlignment="1">
      <alignment wrapText="1"/>
    </xf>
    <xf numFmtId="49" fontId="16" fillId="0" borderId="3" xfId="0" applyNumberFormat="1" applyFont="1" applyFill="1" applyBorder="1" applyAlignment="1" applyProtection="1">
      <alignment horizontal="center" vertical="top"/>
    </xf>
    <xf numFmtId="4" fontId="16" fillId="0" borderId="3" xfId="4" applyNumberFormat="1" applyFont="1" applyFill="1" applyBorder="1" applyAlignment="1" applyProtection="1">
      <alignment vertical="top" wrapText="1"/>
    </xf>
    <xf numFmtId="4" fontId="16" fillId="0" borderId="3" xfId="4" applyNumberFormat="1" applyFont="1" applyFill="1" applyBorder="1" applyAlignment="1" applyProtection="1">
      <alignment horizontal="center"/>
    </xf>
    <xf numFmtId="4" fontId="16" fillId="0" borderId="3" xfId="4" applyNumberFormat="1" applyFont="1" applyFill="1" applyBorder="1" applyAlignment="1" applyProtection="1">
      <alignment horizontal="right"/>
    </xf>
    <xf numFmtId="4" fontId="16" fillId="0" borderId="3" xfId="0" applyNumberFormat="1" applyFont="1" applyFill="1" applyBorder="1" applyAlignment="1" applyProtection="1">
      <protection locked="0"/>
    </xf>
    <xf numFmtId="4" fontId="16" fillId="0" borderId="3" xfId="4" applyNumberFormat="1" applyFont="1" applyFill="1" applyBorder="1" applyAlignment="1" applyProtection="1">
      <alignment horizontal="left" vertical="top" wrapText="1"/>
    </xf>
    <xf numFmtId="0" fontId="28" fillId="0" borderId="3" xfId="0" applyFont="1" applyFill="1" applyBorder="1" applyAlignment="1">
      <alignment horizontal="center"/>
    </xf>
    <xf numFmtId="4" fontId="28" fillId="0" borderId="3" xfId="0" applyNumberFormat="1" applyFont="1" applyFill="1" applyBorder="1" applyAlignment="1">
      <alignment horizontal="right"/>
    </xf>
    <xf numFmtId="4" fontId="28" fillId="0" borderId="3" xfId="0" applyNumberFormat="1" applyFont="1" applyFill="1" applyBorder="1" applyProtection="1">
      <protection locked="0"/>
    </xf>
    <xf numFmtId="4" fontId="28" fillId="0" borderId="3" xfId="0" applyNumberFormat="1" applyFont="1" applyFill="1" applyBorder="1"/>
    <xf numFmtId="4" fontId="26" fillId="0" borderId="3" xfId="0" applyNumberFormat="1" applyFont="1" applyFill="1" applyBorder="1" applyAlignment="1">
      <alignment horizontal="right"/>
    </xf>
    <xf numFmtId="0" fontId="29" fillId="0" borderId="3" xfId="0" applyFont="1" applyFill="1" applyBorder="1" applyAlignment="1">
      <alignment horizontal="center"/>
    </xf>
    <xf numFmtId="4" fontId="29" fillId="0" borderId="3" xfId="0" applyNumberFormat="1" applyFont="1" applyFill="1" applyBorder="1" applyAlignment="1">
      <alignment horizontal="right"/>
    </xf>
    <xf numFmtId="4" fontId="29" fillId="0" borderId="3" xfId="0" applyNumberFormat="1" applyFont="1" applyFill="1" applyBorder="1"/>
    <xf numFmtId="49" fontId="34" fillId="0" borderId="3" xfId="0" applyNumberFormat="1" applyFont="1" applyFill="1" applyBorder="1" applyAlignment="1">
      <alignment horizontal="center" vertical="top"/>
    </xf>
    <xf numFmtId="4" fontId="34" fillId="0" borderId="3" xfId="0" applyNumberFormat="1" applyFont="1" applyFill="1" applyBorder="1" applyAlignment="1">
      <alignment horizontal="left" wrapText="1"/>
    </xf>
    <xf numFmtId="4" fontId="16" fillId="0" borderId="3" xfId="0" applyNumberFormat="1" applyFont="1" applyFill="1" applyBorder="1" applyAlignment="1">
      <alignment horizontal="left" wrapText="1"/>
    </xf>
    <xf numFmtId="0" fontId="18" fillId="0" borderId="3" xfId="0" applyFont="1" applyFill="1" applyBorder="1" applyAlignment="1">
      <alignment horizontal="left" vertical="top" wrapText="1"/>
    </xf>
    <xf numFmtId="4" fontId="18" fillId="0" borderId="3" xfId="0" applyNumberFormat="1" applyFont="1" applyFill="1" applyBorder="1" applyAlignment="1">
      <alignment horizontal="right"/>
    </xf>
    <xf numFmtId="4" fontId="18" fillId="0" borderId="3" xfId="0" applyNumberFormat="1" applyFont="1" applyFill="1" applyBorder="1" applyProtection="1">
      <protection locked="0"/>
    </xf>
    <xf numFmtId="4" fontId="32" fillId="0" borderId="3" xfId="0" applyNumberFormat="1" applyFont="1" applyFill="1" applyBorder="1"/>
    <xf numFmtId="0" fontId="34" fillId="0" borderId="3" xfId="0" applyFont="1" applyFill="1" applyBorder="1" applyAlignment="1">
      <alignment horizontal="left" vertical="top" wrapText="1"/>
    </xf>
    <xf numFmtId="4" fontId="16" fillId="0" borderId="3" xfId="7" applyNumberFormat="1" applyFont="1" applyFill="1" applyBorder="1" applyAlignment="1">
      <alignment vertical="top" wrapText="1"/>
    </xf>
    <xf numFmtId="166" fontId="24" fillId="0" borderId="3" xfId="0" applyNumberFormat="1" applyFont="1" applyBorder="1" applyAlignment="1" applyProtection="1">
      <alignment horizontal="center" vertical="top"/>
      <protection locked="0"/>
    </xf>
    <xf numFmtId="166" fontId="24" fillId="0" borderId="3" xfId="0" applyNumberFormat="1" applyFont="1" applyBorder="1" applyAlignment="1" applyProtection="1">
      <alignment horizontal="center"/>
      <protection locked="0"/>
    </xf>
    <xf numFmtId="0" fontId="16" fillId="0" borderId="3" xfId="0" applyFont="1" applyFill="1" applyBorder="1" applyAlignment="1"/>
    <xf numFmtId="0" fontId="16" fillId="0" borderId="6" xfId="0" applyFont="1" applyFill="1" applyBorder="1" applyAlignment="1" applyProtection="1">
      <alignment horizontal="center" vertical="top" wrapText="1"/>
      <protection locked="0"/>
    </xf>
    <xf numFmtId="0" fontId="16" fillId="0" borderId="3" xfId="0" applyFont="1" applyFill="1" applyBorder="1" applyProtection="1">
      <protection locked="0"/>
    </xf>
    <xf numFmtId="4" fontId="17" fillId="0" borderId="0" xfId="2" applyNumberFormat="1" applyFont="1" applyAlignment="1" applyProtection="1">
      <alignment horizontal="center"/>
    </xf>
    <xf numFmtId="0" fontId="14" fillId="0" borderId="0" xfId="0" applyFont="1" applyAlignment="1">
      <alignment horizontal="left" wrapText="1"/>
    </xf>
    <xf numFmtId="4" fontId="16" fillId="0" borderId="11" xfId="2" applyNumberFormat="1" applyFont="1" applyBorder="1" applyAlignment="1" applyProtection="1">
      <alignment horizontal="center" wrapText="1"/>
    </xf>
    <xf numFmtId="0" fontId="16" fillId="0" borderId="0" xfId="0" applyFont="1" applyAlignment="1">
      <alignment horizontal="left" vertical="top" wrapText="1"/>
    </xf>
    <xf numFmtId="0" fontId="30" fillId="0" borderId="0" xfId="0" applyFont="1" applyAlignment="1">
      <alignment horizontal="left" vertical="top" wrapText="1"/>
    </xf>
    <xf numFmtId="0" fontId="16" fillId="0" borderId="9" xfId="0"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5" xfId="0" applyFont="1" applyFill="1" applyBorder="1" applyAlignment="1">
      <alignment horizontal="left" vertical="top" wrapText="1"/>
    </xf>
    <xf numFmtId="0" fontId="5" fillId="0" borderId="9" xfId="0" applyFont="1" applyFill="1" applyBorder="1" applyAlignment="1">
      <alignment horizontal="left" wrapText="1"/>
    </xf>
    <xf numFmtId="0" fontId="5" fillId="0" borderId="10" xfId="0" applyFont="1" applyFill="1" applyBorder="1" applyAlignment="1">
      <alignment horizontal="left" wrapText="1"/>
    </xf>
    <xf numFmtId="0" fontId="5" fillId="0" borderId="5" xfId="0" applyFont="1" applyFill="1" applyBorder="1" applyAlignment="1">
      <alignment horizontal="left" wrapText="1"/>
    </xf>
    <xf numFmtId="0" fontId="31" fillId="0" borderId="0" xfId="0" applyFont="1" applyAlignment="1">
      <alignment horizontal="left" wrapText="1"/>
    </xf>
    <xf numFmtId="0" fontId="16" fillId="0" borderId="0" xfId="0" applyFont="1" applyAlignment="1">
      <alignment horizontal="left" wrapText="1"/>
    </xf>
    <xf numFmtId="4" fontId="5" fillId="0" borderId="0" xfId="1" applyNumberFormat="1" applyFont="1" applyAlignment="1" applyProtection="1">
      <alignment horizontal="left"/>
    </xf>
    <xf numFmtId="4" fontId="27" fillId="0" borderId="0" xfId="1" applyNumberFormat="1" applyFont="1" applyAlignment="1" applyProtection="1">
      <alignment horizontal="left"/>
    </xf>
    <xf numFmtId="4" fontId="18" fillId="0" borderId="0" xfId="1" applyNumberFormat="1" applyFont="1" applyBorder="1" applyAlignment="1" applyProtection="1">
      <alignment horizontal="left"/>
    </xf>
    <xf numFmtId="4" fontId="5" fillId="0" borderId="1" xfId="1" applyNumberFormat="1" applyFont="1" applyBorder="1" applyAlignment="1" applyProtection="1">
      <alignment horizontal="left"/>
    </xf>
    <xf numFmtId="49" fontId="18" fillId="0" borderId="0" xfId="0" applyNumberFormat="1" applyFont="1" applyAlignment="1" applyProtection="1"/>
    <xf numFmtId="49" fontId="27" fillId="0" borderId="0" xfId="0" applyNumberFormat="1" applyFont="1" applyAlignment="1" applyProtection="1"/>
    <xf numFmtId="49" fontId="18" fillId="0" borderId="0" xfId="0" applyNumberFormat="1" applyFont="1" applyBorder="1" applyAlignment="1" applyProtection="1"/>
    <xf numFmtId="49" fontId="18" fillId="0" borderId="1" xfId="0" applyNumberFormat="1" applyFont="1" applyBorder="1" applyAlignment="1" applyProtection="1"/>
  </cellXfs>
  <cellStyles count="8">
    <cellStyle name="Navadno" xfId="0" builtinId="0"/>
    <cellStyle name="Navadno 2" xfId="6"/>
    <cellStyle name="Navadno_449-99" xfId="7"/>
    <cellStyle name="Navadno_JN 31 grad-2000 disketa" xfId="2"/>
    <cellStyle name="Navadno_JN 74grad vodovod" xfId="3"/>
    <cellStyle name="Normal 2" xfId="5"/>
    <cellStyle name="Normal_kanal S1" xfId="4"/>
    <cellStyle name="Vejica" xfId="1" builtinId="3"/>
  </cellStyles>
  <dxfs count="18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9" defaultPivotStyle="PivotStyleLight16"/>
  <colors>
    <mruColors>
      <color rgb="FFFFFFCC"/>
      <color rgb="FFFFFF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pageSetUpPr fitToPage="1"/>
  </sheetPr>
  <dimension ref="A1:J938"/>
  <sheetViews>
    <sheetView tabSelected="1" view="pageBreakPreview" zoomScaleSheetLayoutView="100" workbookViewId="0">
      <selection activeCell="D64" sqref="D64"/>
    </sheetView>
  </sheetViews>
  <sheetFormatPr defaultRowHeight="13.5" customHeight="1" x14ac:dyDescent="0.2"/>
  <cols>
    <col min="1" max="1" width="5.83203125" style="10" customWidth="1"/>
    <col min="2" max="2" width="10.1640625" style="11" customWidth="1"/>
    <col min="3" max="3" width="61.5" style="12" customWidth="1"/>
    <col min="4" max="4" width="21.1640625" style="12" customWidth="1"/>
    <col min="5" max="6" width="9.33203125" style="13"/>
    <col min="7" max="16384" width="9.33203125" style="12"/>
  </cols>
  <sheetData>
    <row r="1" spans="1:4" s="3" customFormat="1" ht="13.5" customHeight="1" x14ac:dyDescent="0.2">
      <c r="A1" s="39"/>
      <c r="B1" s="39"/>
      <c r="C1" s="40"/>
      <c r="D1" s="40"/>
    </row>
    <row r="2" spans="1:4" s="3" customFormat="1" ht="13.5" customHeight="1" x14ac:dyDescent="0.2">
      <c r="A2" s="39"/>
      <c r="B2" s="39"/>
      <c r="C2" s="40"/>
      <c r="D2" s="40"/>
    </row>
    <row r="3" spans="1:4" s="3" customFormat="1" ht="13.5" customHeight="1" x14ac:dyDescent="0.2">
      <c r="A3" s="39"/>
      <c r="B3" s="39"/>
      <c r="C3" s="40"/>
      <c r="D3" s="40"/>
    </row>
    <row r="4" spans="1:4" s="3" customFormat="1" ht="13.5" customHeight="1" x14ac:dyDescent="0.2">
      <c r="A4" s="39"/>
      <c r="B4" s="39"/>
      <c r="C4" s="40"/>
      <c r="D4" s="40"/>
    </row>
    <row r="5" spans="1:4" s="3" customFormat="1" ht="19.899999999999999" customHeight="1" x14ac:dyDescent="0.2">
      <c r="A5" s="39"/>
      <c r="B5" s="103"/>
      <c r="D5" s="103"/>
    </row>
    <row r="6" spans="1:4" s="3" customFormat="1" ht="13.5" customHeight="1" x14ac:dyDescent="0.2">
      <c r="D6" s="40"/>
    </row>
    <row r="7" spans="1:4" s="3" customFormat="1" ht="13.5" customHeight="1" x14ac:dyDescent="0.2">
      <c r="A7" s="39"/>
      <c r="B7" s="39"/>
      <c r="C7" s="40"/>
      <c r="D7" s="40"/>
    </row>
    <row r="8" spans="1:4" s="3" customFormat="1" ht="13.5" customHeight="1" x14ac:dyDescent="0.2">
      <c r="D8" s="40"/>
    </row>
    <row r="9" spans="1:4" s="3" customFormat="1" ht="13.5" customHeight="1" x14ac:dyDescent="0.2">
      <c r="D9" s="40"/>
    </row>
    <row r="10" spans="1:4" s="3" customFormat="1" ht="13.5" customHeight="1" x14ac:dyDescent="0.2">
      <c r="D10" s="40"/>
    </row>
    <row r="11" spans="1:4" s="5" customFormat="1" ht="12.75" x14ac:dyDescent="0.2">
      <c r="D11" s="44"/>
    </row>
    <row r="12" spans="1:4" s="5" customFormat="1" ht="13.5" customHeight="1" x14ac:dyDescent="0.2">
      <c r="D12" s="44"/>
    </row>
    <row r="13" spans="1:4" s="5" customFormat="1" ht="12.75" x14ac:dyDescent="0.2">
      <c r="D13" s="44"/>
    </row>
    <row r="14" spans="1:4" s="5" customFormat="1" ht="13.5" customHeight="1" x14ac:dyDescent="0.2">
      <c r="D14" s="44"/>
    </row>
    <row r="15" spans="1:4" s="5" customFormat="1" ht="13.5" customHeight="1" x14ac:dyDescent="0.25">
      <c r="C15" s="101" t="s">
        <v>28</v>
      </c>
      <c r="D15" s="44"/>
    </row>
    <row r="16" spans="1:4" s="5" customFormat="1" ht="13.5" customHeight="1" x14ac:dyDescent="0.2">
      <c r="A16" s="41"/>
      <c r="B16" s="42"/>
      <c r="C16" s="88"/>
      <c r="D16" s="47"/>
    </row>
    <row r="17" spans="1:9" s="5" customFormat="1" ht="13.5" customHeight="1" x14ac:dyDescent="0.2">
      <c r="D17" s="46"/>
    </row>
    <row r="18" spans="1:9" s="5" customFormat="1" ht="13.5" customHeight="1" x14ac:dyDescent="0.2">
      <c r="D18" s="47"/>
    </row>
    <row r="19" spans="1:9" s="5" customFormat="1" ht="13.5" customHeight="1" x14ac:dyDescent="0.2">
      <c r="A19" s="48"/>
      <c r="B19" s="48"/>
      <c r="D19" s="44"/>
    </row>
    <row r="20" spans="1:9" s="5" customFormat="1" ht="13.5" customHeight="1" x14ac:dyDescent="0.2">
      <c r="A20" s="48"/>
      <c r="B20" s="48"/>
      <c r="D20" s="44"/>
    </row>
    <row r="21" spans="1:9" s="5" customFormat="1" ht="13.5" customHeight="1" x14ac:dyDescent="0.2">
      <c r="A21" s="48"/>
      <c r="B21" s="48"/>
      <c r="C21" s="48"/>
      <c r="D21" s="44"/>
    </row>
    <row r="22" spans="1:9" s="5" customFormat="1" ht="13.5" customHeight="1" x14ac:dyDescent="0.2">
      <c r="A22" s="41"/>
      <c r="B22" s="42"/>
      <c r="C22" s="48"/>
      <c r="D22" s="44"/>
    </row>
    <row r="23" spans="1:9" s="5" customFormat="1" ht="13.5" customHeight="1" x14ac:dyDescent="0.2">
      <c r="A23" s="41"/>
      <c r="B23" s="42"/>
      <c r="C23" s="89"/>
      <c r="D23" s="44"/>
    </row>
    <row r="24" spans="1:9" s="5" customFormat="1" ht="13.5" customHeight="1" x14ac:dyDescent="0.2">
      <c r="D24" s="51"/>
      <c r="E24"/>
      <c r="F24"/>
      <c r="G24"/>
      <c r="H24"/>
      <c r="I24"/>
    </row>
    <row r="25" spans="1:9" s="5" customFormat="1" ht="13.5" customHeight="1" x14ac:dyDescent="0.2">
      <c r="D25" s="51"/>
      <c r="E25"/>
      <c r="F25"/>
      <c r="G25"/>
      <c r="H25"/>
      <c r="I25"/>
    </row>
    <row r="26" spans="1:9" s="5" customFormat="1" ht="13.5" customHeight="1" x14ac:dyDescent="0.2">
      <c r="D26" s="43"/>
    </row>
    <row r="27" spans="1:9" s="5" customFormat="1" ht="13.5" customHeight="1" x14ac:dyDescent="0.2">
      <c r="D27" s="43"/>
    </row>
    <row r="28" spans="1:9" s="5" customFormat="1" ht="13.5" customHeight="1" x14ac:dyDescent="0.2">
      <c r="D28" s="43"/>
    </row>
    <row r="29" spans="1:9" s="5" customFormat="1" ht="13.5" customHeight="1" x14ac:dyDescent="0.2">
      <c r="D29" s="43"/>
    </row>
    <row r="30" spans="1:9" s="5" customFormat="1" ht="13.5" customHeight="1" x14ac:dyDescent="0.2">
      <c r="A30" s="41" t="s">
        <v>31</v>
      </c>
      <c r="B30" s="42"/>
      <c r="C30" s="51" t="s">
        <v>177</v>
      </c>
      <c r="D30" s="43"/>
    </row>
    <row r="31" spans="1:9" s="5" customFormat="1" ht="13.5" customHeight="1" x14ac:dyDescent="0.2">
      <c r="C31" s="5" t="s">
        <v>178</v>
      </c>
      <c r="D31" s="46"/>
    </row>
    <row r="32" spans="1:9" s="5" customFormat="1" ht="13.5" customHeight="1" x14ac:dyDescent="0.2">
      <c r="C32" s="5" t="s">
        <v>179</v>
      </c>
      <c r="D32" s="43"/>
    </row>
    <row r="33" spans="1:4" s="5" customFormat="1" ht="13.5" customHeight="1" x14ac:dyDescent="0.2">
      <c r="D33" s="43"/>
    </row>
    <row r="34" spans="1:4" s="5" customFormat="1" ht="13.5" customHeight="1" x14ac:dyDescent="0.2">
      <c r="A34" s="41"/>
      <c r="B34" s="42"/>
      <c r="C34" s="51"/>
      <c r="D34" s="43"/>
    </row>
    <row r="35" spans="1:4" s="5" customFormat="1" ht="54" customHeight="1" x14ac:dyDescent="0.2">
      <c r="A35" s="41" t="s">
        <v>29</v>
      </c>
      <c r="B35" s="46"/>
      <c r="C35" s="102" t="s">
        <v>180</v>
      </c>
      <c r="D35" s="43"/>
    </row>
    <row r="36" spans="1:4" s="5" customFormat="1" ht="13.5" customHeight="1" x14ac:dyDescent="0.2">
      <c r="A36" s="45"/>
      <c r="B36" s="42"/>
      <c r="C36" s="43"/>
      <c r="D36" s="43"/>
    </row>
    <row r="37" spans="1:4" s="5" customFormat="1" ht="13.5" customHeight="1" x14ac:dyDescent="0.2">
      <c r="A37" s="41"/>
      <c r="B37"/>
      <c r="D37" s="43"/>
    </row>
    <row r="38" spans="1:4" s="5" customFormat="1" ht="13.5" customHeight="1" x14ac:dyDescent="0.2">
      <c r="A38" s="48"/>
      <c r="B38" s="49"/>
      <c r="C38" s="87"/>
      <c r="D38" s="43"/>
    </row>
    <row r="39" spans="1:4" s="5" customFormat="1" ht="13.5" customHeight="1" x14ac:dyDescent="0.2">
      <c r="A39" s="41" t="s">
        <v>30</v>
      </c>
      <c r="B39" s="48"/>
      <c r="C39" s="105" t="s">
        <v>182</v>
      </c>
      <c r="D39" s="43"/>
    </row>
    <row r="40" spans="1:4" s="5" customFormat="1" ht="13.5" customHeight="1" x14ac:dyDescent="0.2">
      <c r="A40" s="41"/>
      <c r="B40" s="42"/>
      <c r="C40" s="90"/>
      <c r="D40" s="46"/>
    </row>
    <row r="41" spans="1:4" s="3" customFormat="1" ht="13.5" customHeight="1" x14ac:dyDescent="0.2">
      <c r="A41" s="41" t="s">
        <v>32</v>
      </c>
      <c r="B41" s="42"/>
      <c r="C41" s="51" t="s">
        <v>181</v>
      </c>
      <c r="D41" s="40"/>
    </row>
    <row r="42" spans="1:4" s="3" customFormat="1" ht="13.5" customHeight="1" x14ac:dyDescent="0.2">
      <c r="A42" s="41"/>
      <c r="B42" s="42"/>
      <c r="C42" s="43"/>
      <c r="D42" s="40"/>
    </row>
    <row r="43" spans="1:4" s="5" customFormat="1" ht="13.5" customHeight="1" x14ac:dyDescent="0.2">
      <c r="A43" s="51" t="s">
        <v>33</v>
      </c>
      <c r="B43" s="48"/>
      <c r="C43" s="104">
        <v>44508</v>
      </c>
      <c r="D43" s="43"/>
    </row>
    <row r="44" spans="1:4" s="5" customFormat="1" ht="13.5" customHeight="1" x14ac:dyDescent="0.2">
      <c r="A44" s="51"/>
      <c r="B44" s="48"/>
      <c r="C44" s="104"/>
      <c r="D44" s="43"/>
    </row>
    <row r="45" spans="1:4" s="5" customFormat="1" ht="13.5" customHeight="1" x14ac:dyDescent="0.2">
      <c r="A45" s="51"/>
      <c r="B45" s="48"/>
      <c r="C45" s="104"/>
      <c r="D45" s="43"/>
    </row>
    <row r="46" spans="1:4" s="5" customFormat="1" ht="13.5" customHeight="1" x14ac:dyDescent="0.2">
      <c r="A46" s="51"/>
      <c r="B46" s="48"/>
      <c r="C46" s="104"/>
      <c r="D46" s="43"/>
    </row>
    <row r="47" spans="1:4" s="5" customFormat="1" ht="13.5" customHeight="1" x14ac:dyDescent="0.2">
      <c r="A47" s="51"/>
      <c r="B47" s="48"/>
      <c r="C47" s="104"/>
      <c r="D47" s="43"/>
    </row>
    <row r="48" spans="1:4" s="5" customFormat="1" ht="13.5" customHeight="1" x14ac:dyDescent="0.25">
      <c r="A48" s="203" t="s">
        <v>119</v>
      </c>
      <c r="B48" s="203"/>
      <c r="C48" s="203"/>
      <c r="D48" s="203"/>
    </row>
    <row r="49" spans="1:10" s="5" customFormat="1" ht="13.5" customHeight="1" x14ac:dyDescent="0.25">
      <c r="A49" s="154"/>
      <c r="B49" s="154"/>
      <c r="C49" s="154"/>
      <c r="D49" s="154"/>
    </row>
    <row r="50" spans="1:10" s="5" customFormat="1" ht="13.5" customHeight="1" x14ac:dyDescent="0.2">
      <c r="A50" s="44"/>
      <c r="B50" s="205" t="s">
        <v>251</v>
      </c>
      <c r="C50" s="205"/>
      <c r="D50" s="205"/>
    </row>
    <row r="51" spans="1:10" s="5" customFormat="1" ht="13.5" customHeight="1" x14ac:dyDescent="0.2">
      <c r="A51" s="130"/>
      <c r="B51" s="131"/>
      <c r="C51" s="132"/>
      <c r="D51" s="44"/>
    </row>
    <row r="52" spans="1:10" s="5" customFormat="1" ht="13.5" customHeight="1" x14ac:dyDescent="0.2">
      <c r="A52" s="130"/>
      <c r="B52" s="133" t="s">
        <v>35</v>
      </c>
      <c r="C52" s="134" t="s">
        <v>34</v>
      </c>
      <c r="D52" s="78">
        <f>+'0-Preddela'!G17</f>
        <v>0</v>
      </c>
    </row>
    <row r="53" spans="1:10" s="5" customFormat="1" ht="13.5" customHeight="1" x14ac:dyDescent="0.2">
      <c r="A53" s="130"/>
      <c r="B53" s="133"/>
      <c r="C53" s="132"/>
      <c r="D53" s="44"/>
    </row>
    <row r="54" spans="1:10" s="5" customFormat="1" ht="13.5" customHeight="1" x14ac:dyDescent="0.2">
      <c r="A54" s="130"/>
      <c r="B54" s="220" t="s">
        <v>256</v>
      </c>
      <c r="C54" s="137" t="s">
        <v>257</v>
      </c>
      <c r="D54" s="78">
        <f>'KANAL S5'!G10</f>
        <v>0</v>
      </c>
    </row>
    <row r="55" spans="1:10" s="5" customFormat="1" ht="13.5" customHeight="1" x14ac:dyDescent="0.2">
      <c r="A55" s="130"/>
      <c r="B55" s="220" t="s">
        <v>255</v>
      </c>
      <c r="C55" s="137" t="s">
        <v>258</v>
      </c>
      <c r="D55" s="78">
        <f>'KANAL M5'!G10</f>
        <v>0</v>
      </c>
    </row>
    <row r="56" spans="1:10" s="5" customFormat="1" ht="13.5" customHeight="1" x14ac:dyDescent="0.2">
      <c r="A56" s="130"/>
      <c r="B56" s="221"/>
      <c r="C56" s="216" t="s">
        <v>207</v>
      </c>
      <c r="D56" s="149"/>
    </row>
    <row r="57" spans="1:10" s="5" customFormat="1" ht="13.5" customHeight="1" x14ac:dyDescent="0.2">
      <c r="A57" s="130"/>
      <c r="B57" s="221"/>
      <c r="C57" s="217"/>
      <c r="D57" s="149"/>
    </row>
    <row r="58" spans="1:10" s="5" customFormat="1" ht="13.5" customHeight="1" x14ac:dyDescent="0.2">
      <c r="A58" s="130"/>
      <c r="B58" s="222" t="s">
        <v>259</v>
      </c>
      <c r="C58" s="218" t="s">
        <v>262</v>
      </c>
      <c r="D58" s="150">
        <f>'KANAL S5a, S5b'!G10</f>
        <v>0</v>
      </c>
    </row>
    <row r="59" spans="1:10" s="5" customFormat="1" ht="13.5" customHeight="1" x14ac:dyDescent="0.2">
      <c r="A59" s="130"/>
      <c r="B59" s="222" t="s">
        <v>260</v>
      </c>
      <c r="C59" s="218" t="s">
        <v>261</v>
      </c>
      <c r="D59" s="150">
        <f>'KANAL M5a, M5b, M6'!G10</f>
        <v>0</v>
      </c>
    </row>
    <row r="60" spans="1:10" s="5" customFormat="1" ht="13.5" customHeight="1" thickBot="1" x14ac:dyDescent="0.25">
      <c r="A60" s="130"/>
      <c r="B60" s="223"/>
      <c r="C60" s="219" t="s">
        <v>208</v>
      </c>
      <c r="D60" s="153"/>
    </row>
    <row r="61" spans="1:10" s="5" customFormat="1" ht="13.5" customHeight="1" thickTop="1" x14ac:dyDescent="0.2">
      <c r="A61" s="130"/>
      <c r="B61" s="220"/>
      <c r="C61" s="135"/>
      <c r="D61" s="150"/>
    </row>
    <row r="62" spans="1:10" ht="13.5" customHeight="1" x14ac:dyDescent="0.2">
      <c r="A62" s="136"/>
      <c r="B62" s="44" t="s">
        <v>0</v>
      </c>
      <c r="C62" s="44"/>
      <c r="D62" s="78">
        <f>SUM(D52:D61)</f>
        <v>0</v>
      </c>
      <c r="G62" s="6"/>
      <c r="H62" s="5"/>
      <c r="I62" s="35"/>
      <c r="J62" s="4"/>
    </row>
    <row r="63" spans="1:10" ht="13.5" customHeight="1" x14ac:dyDescent="0.2">
      <c r="A63" s="136"/>
      <c r="B63" s="129"/>
      <c r="C63" s="129"/>
      <c r="D63" s="50"/>
      <c r="G63" s="6"/>
      <c r="H63" s="1"/>
      <c r="I63" s="1"/>
      <c r="J63" s="8"/>
    </row>
    <row r="64" spans="1:10" ht="13.5" customHeight="1" x14ac:dyDescent="0.2">
      <c r="A64" s="136"/>
      <c r="B64" s="44" t="s">
        <v>25</v>
      </c>
      <c r="C64" s="44"/>
      <c r="D64" s="78">
        <f>+D62*0.22</f>
        <v>0</v>
      </c>
      <c r="G64" s="6"/>
      <c r="H64" s="9"/>
      <c r="I64" s="9"/>
      <c r="J64" s="8"/>
    </row>
    <row r="65" spans="1:10" ht="13.5" customHeight="1" thickBot="1" x14ac:dyDescent="0.25">
      <c r="A65" s="136"/>
      <c r="B65" s="151"/>
      <c r="C65" s="151"/>
      <c r="D65" s="152"/>
      <c r="G65" s="6"/>
      <c r="H65" s="9"/>
      <c r="I65" s="9"/>
      <c r="J65" s="4"/>
    </row>
    <row r="66" spans="1:10" ht="13.5" customHeight="1" x14ac:dyDescent="0.2">
      <c r="A66" s="136"/>
      <c r="B66" s="129"/>
      <c r="C66" s="129"/>
      <c r="D66" s="52"/>
      <c r="G66" s="6"/>
      <c r="H66" s="1"/>
      <c r="I66" s="1"/>
      <c r="J66" s="8"/>
    </row>
    <row r="67" spans="1:10" ht="13.5" customHeight="1" x14ac:dyDescent="0.2">
      <c r="A67" s="136"/>
      <c r="B67" s="137" t="s">
        <v>100</v>
      </c>
      <c r="C67" s="137"/>
      <c r="D67" s="118">
        <f>SUM(D62:D64)</f>
        <v>0</v>
      </c>
      <c r="G67" s="6"/>
      <c r="H67" s="7"/>
      <c r="I67" s="7"/>
      <c r="J67" s="8"/>
    </row>
    <row r="68" spans="1:10" ht="13.5" customHeight="1" thickBot="1" x14ac:dyDescent="0.25">
      <c r="A68" s="57"/>
      <c r="B68" s="53"/>
      <c r="C68" s="53"/>
      <c r="D68" s="54"/>
      <c r="G68" s="36"/>
      <c r="H68" s="204"/>
      <c r="I68" s="204"/>
      <c r="J68" s="204"/>
    </row>
    <row r="69" spans="1:10" ht="13.5" customHeight="1" thickTop="1" x14ac:dyDescent="0.2">
      <c r="A69" s="57"/>
      <c r="B69" s="55"/>
      <c r="C69" s="55"/>
      <c r="D69" s="56"/>
      <c r="G69" s="36"/>
      <c r="H69" s="37"/>
      <c r="I69" s="37"/>
      <c r="J69" s="38"/>
    </row>
    <row r="70" spans="1:10" ht="13.5" customHeight="1" x14ac:dyDescent="0.2">
      <c r="A70" s="57"/>
      <c r="B70" s="58"/>
      <c r="C70" s="59"/>
      <c r="D70" s="59"/>
    </row>
    <row r="71" spans="1:10" ht="13.5" customHeight="1" x14ac:dyDescent="0.2">
      <c r="A71" s="57"/>
      <c r="B71" s="58"/>
      <c r="C71" s="60"/>
      <c r="D71" s="60"/>
    </row>
    <row r="72" spans="1:10" ht="13.5" customHeight="1" x14ac:dyDescent="0.2">
      <c r="A72" s="57"/>
      <c r="B72" s="58"/>
      <c r="C72" s="60"/>
      <c r="D72" s="60"/>
    </row>
    <row r="73" spans="1:10" ht="13.5" customHeight="1" x14ac:dyDescent="0.2">
      <c r="A73" s="97"/>
      <c r="B73" s="58"/>
      <c r="C73" s="59"/>
      <c r="D73" s="98"/>
    </row>
    <row r="74" spans="1:10" ht="13.5" customHeight="1" x14ac:dyDescent="0.2">
      <c r="A74" s="57"/>
      <c r="B74" s="58"/>
      <c r="C74" s="60"/>
      <c r="D74" s="100"/>
    </row>
    <row r="75" spans="1:10" ht="13.5" customHeight="1" x14ac:dyDescent="0.2">
      <c r="A75" s="57"/>
      <c r="B75" s="58"/>
      <c r="C75" s="59"/>
      <c r="D75" s="59"/>
    </row>
    <row r="76" spans="1:10" ht="13.5" customHeight="1" x14ac:dyDescent="0.2">
      <c r="A76" s="57"/>
      <c r="B76" s="58"/>
      <c r="C76" s="60"/>
      <c r="D76" s="60"/>
    </row>
    <row r="77" spans="1:10" ht="13.5" customHeight="1" x14ac:dyDescent="0.2">
      <c r="A77" s="57"/>
      <c r="B77" s="58"/>
      <c r="C77" s="60"/>
      <c r="D77" s="60"/>
    </row>
    <row r="78" spans="1:10" ht="13.5" customHeight="1" x14ac:dyDescent="0.2">
      <c r="A78" s="57"/>
      <c r="B78" s="58"/>
      <c r="C78" s="59"/>
      <c r="D78" s="59"/>
    </row>
    <row r="79" spans="1:10" ht="13.5" customHeight="1" x14ac:dyDescent="0.2">
      <c r="A79" s="57"/>
      <c r="B79" s="58"/>
      <c r="C79" s="60"/>
      <c r="D79" s="60"/>
    </row>
    <row r="80" spans="1:10" ht="13.5" customHeight="1" x14ac:dyDescent="0.2">
      <c r="A80" s="57"/>
      <c r="B80" s="58"/>
      <c r="C80" s="59"/>
      <c r="D80" s="59"/>
    </row>
    <row r="81" spans="1:4" ht="13.5" customHeight="1" x14ac:dyDescent="0.2">
      <c r="A81" s="57"/>
      <c r="B81" s="58"/>
      <c r="C81" s="59"/>
      <c r="D81" s="59"/>
    </row>
    <row r="82" spans="1:4" ht="13.5" customHeight="1" x14ac:dyDescent="0.2">
      <c r="A82" s="57"/>
      <c r="B82" s="58"/>
      <c r="C82" s="59"/>
      <c r="D82" s="59"/>
    </row>
    <row r="83" spans="1:4" ht="13.5" customHeight="1" x14ac:dyDescent="0.2">
      <c r="A83" s="57"/>
      <c r="B83" s="58"/>
      <c r="C83" s="59"/>
      <c r="D83" s="59"/>
    </row>
    <row r="84" spans="1:4" ht="13.5" customHeight="1" x14ac:dyDescent="0.2">
      <c r="A84" s="57"/>
      <c r="B84" s="58"/>
      <c r="C84" s="60"/>
      <c r="D84" s="60"/>
    </row>
    <row r="85" spans="1:4" ht="13.5" customHeight="1" x14ac:dyDescent="0.2">
      <c r="A85" s="57"/>
      <c r="B85" s="58"/>
      <c r="C85" s="59"/>
      <c r="D85" s="59"/>
    </row>
    <row r="86" spans="1:4" ht="13.5" customHeight="1" x14ac:dyDescent="0.2">
      <c r="A86" s="57"/>
      <c r="B86" s="58"/>
      <c r="C86" s="60"/>
      <c r="D86" s="60"/>
    </row>
    <row r="87" spans="1:4" ht="13.5" customHeight="1" x14ac:dyDescent="0.2">
      <c r="A87" s="57"/>
      <c r="B87" s="58"/>
      <c r="C87" s="59"/>
      <c r="D87" s="59"/>
    </row>
    <row r="88" spans="1:4" ht="13.5" customHeight="1" x14ac:dyDescent="0.2">
      <c r="A88" s="57"/>
      <c r="B88" s="58"/>
      <c r="C88" s="60"/>
      <c r="D88" s="60"/>
    </row>
    <row r="89" spans="1:4" ht="13.5" customHeight="1" x14ac:dyDescent="0.2">
      <c r="A89" s="57"/>
      <c r="B89" s="58"/>
      <c r="C89" s="59"/>
      <c r="D89" s="59"/>
    </row>
    <row r="90" spans="1:4" ht="13.5" customHeight="1" x14ac:dyDescent="0.2">
      <c r="A90" s="57"/>
      <c r="B90" s="58"/>
      <c r="C90" s="60"/>
      <c r="D90" s="60"/>
    </row>
    <row r="91" spans="1:4" ht="13.5" customHeight="1" x14ac:dyDescent="0.2">
      <c r="A91" s="57"/>
      <c r="B91" s="58"/>
      <c r="C91" s="60"/>
      <c r="D91" s="60"/>
    </row>
    <row r="92" spans="1:4" ht="13.5" customHeight="1" x14ac:dyDescent="0.2">
      <c r="A92" s="57"/>
      <c r="B92" s="58"/>
      <c r="C92" s="59"/>
      <c r="D92" s="59"/>
    </row>
    <row r="93" spans="1:4" ht="13.5" customHeight="1" x14ac:dyDescent="0.2">
      <c r="A93" s="57"/>
      <c r="B93" s="58"/>
      <c r="C93" s="60"/>
      <c r="D93" s="60"/>
    </row>
    <row r="94" spans="1:4" ht="13.5" customHeight="1" x14ac:dyDescent="0.2">
      <c r="A94" s="57"/>
      <c r="B94" s="58"/>
      <c r="C94" s="60"/>
      <c r="D94" s="60"/>
    </row>
    <row r="95" spans="1:4" ht="13.5" customHeight="1" x14ac:dyDescent="0.2">
      <c r="A95" s="57"/>
      <c r="B95" s="58"/>
      <c r="C95" s="59"/>
      <c r="D95" s="59"/>
    </row>
    <row r="96" spans="1:4" ht="13.5" customHeight="1" x14ac:dyDescent="0.2">
      <c r="A96" s="57"/>
      <c r="B96" s="58"/>
      <c r="C96" s="60"/>
      <c r="D96" s="60"/>
    </row>
    <row r="97" spans="1:4" ht="13.5" customHeight="1" x14ac:dyDescent="0.2">
      <c r="A97" s="57"/>
      <c r="B97" s="58"/>
      <c r="C97" s="59"/>
      <c r="D97" s="59"/>
    </row>
    <row r="98" spans="1:4" ht="13.5" customHeight="1" x14ac:dyDescent="0.2">
      <c r="A98" s="57"/>
      <c r="B98" s="58"/>
      <c r="C98" s="59"/>
      <c r="D98" s="59"/>
    </row>
    <row r="99" spans="1:4" ht="13.5" customHeight="1" x14ac:dyDescent="0.2">
      <c r="A99" s="57"/>
      <c r="B99" s="58"/>
      <c r="C99" s="59"/>
      <c r="D99" s="59"/>
    </row>
    <row r="100" spans="1:4" ht="13.5" customHeight="1" x14ac:dyDescent="0.2">
      <c r="A100" s="57"/>
      <c r="B100" s="58"/>
      <c r="C100" s="59"/>
      <c r="D100" s="59"/>
    </row>
    <row r="101" spans="1:4" ht="13.5" customHeight="1" x14ac:dyDescent="0.2">
      <c r="A101" s="57"/>
      <c r="B101" s="58"/>
      <c r="C101" s="59"/>
      <c r="D101" s="59"/>
    </row>
    <row r="102" spans="1:4" ht="13.5" customHeight="1" x14ac:dyDescent="0.2">
      <c r="A102" s="57"/>
      <c r="B102" s="58"/>
      <c r="C102" s="59"/>
      <c r="D102" s="59"/>
    </row>
    <row r="103" spans="1:4" ht="13.5" customHeight="1" x14ac:dyDescent="0.2">
      <c r="A103" s="57"/>
      <c r="B103" s="58"/>
      <c r="C103" s="60"/>
      <c r="D103" s="60"/>
    </row>
    <row r="104" spans="1:4" ht="13.5" customHeight="1" x14ac:dyDescent="0.2">
      <c r="A104" s="57"/>
      <c r="B104" s="58"/>
      <c r="C104" s="60"/>
      <c r="D104" s="60"/>
    </row>
    <row r="105" spans="1:4" ht="13.5" customHeight="1" x14ac:dyDescent="0.2">
      <c r="A105" s="57"/>
      <c r="B105" s="58"/>
      <c r="C105" s="59"/>
      <c r="D105" s="59"/>
    </row>
    <row r="106" spans="1:4" ht="13.5" customHeight="1" x14ac:dyDescent="0.2">
      <c r="A106" s="57"/>
      <c r="B106" s="58"/>
      <c r="C106" s="59"/>
      <c r="D106" s="59"/>
    </row>
    <row r="107" spans="1:4" ht="13.5" customHeight="1" x14ac:dyDescent="0.2">
      <c r="A107" s="57"/>
      <c r="B107" s="58"/>
      <c r="C107" s="60"/>
      <c r="D107" s="60"/>
    </row>
    <row r="108" spans="1:4" ht="13.5" customHeight="1" x14ac:dyDescent="0.2">
      <c r="A108" s="57"/>
      <c r="B108" s="58"/>
      <c r="C108" s="60"/>
      <c r="D108" s="60"/>
    </row>
    <row r="109" spans="1:4" ht="13.5" customHeight="1" x14ac:dyDescent="0.2">
      <c r="A109" s="57"/>
      <c r="B109" s="58"/>
      <c r="C109" s="59"/>
      <c r="D109" s="59"/>
    </row>
    <row r="110" spans="1:4" ht="13.5" customHeight="1" x14ac:dyDescent="0.2">
      <c r="A110" s="57"/>
      <c r="B110" s="58"/>
      <c r="C110" s="60"/>
      <c r="D110" s="60"/>
    </row>
    <row r="111" spans="1:4" ht="13.5" customHeight="1" x14ac:dyDescent="0.2">
      <c r="A111" s="57"/>
      <c r="B111" s="58"/>
      <c r="C111" s="60"/>
      <c r="D111" s="60"/>
    </row>
    <row r="112" spans="1:4" ht="13.5" customHeight="1" x14ac:dyDescent="0.2">
      <c r="A112" s="57"/>
      <c r="B112" s="58"/>
      <c r="C112" s="59"/>
      <c r="D112" s="59"/>
    </row>
    <row r="113" spans="1:6" ht="13.5" customHeight="1" x14ac:dyDescent="0.2">
      <c r="A113" s="57"/>
      <c r="B113" s="58"/>
      <c r="C113" s="60"/>
      <c r="D113" s="60"/>
    </row>
    <row r="114" spans="1:6" ht="13.5" customHeight="1" x14ac:dyDescent="0.2">
      <c r="A114" s="57"/>
      <c r="B114" s="58"/>
      <c r="C114" s="59"/>
      <c r="D114" s="59"/>
    </row>
    <row r="115" spans="1:6" ht="13.5" customHeight="1" x14ac:dyDescent="0.2">
      <c r="A115" s="57"/>
      <c r="B115" s="58"/>
      <c r="C115" s="59"/>
      <c r="D115" s="59"/>
    </row>
    <row r="116" spans="1:6" ht="13.5" customHeight="1" x14ac:dyDescent="0.2">
      <c r="A116" s="57"/>
      <c r="B116" s="58"/>
      <c r="C116" s="60"/>
      <c r="D116" s="60"/>
    </row>
    <row r="117" spans="1:6" ht="13.5" customHeight="1" x14ac:dyDescent="0.2">
      <c r="A117" s="57"/>
      <c r="B117" s="58"/>
      <c r="C117" s="60"/>
      <c r="D117" s="60"/>
    </row>
    <row r="118" spans="1:6" ht="13.5" customHeight="1" x14ac:dyDescent="0.2">
      <c r="A118" s="57"/>
      <c r="B118" s="58"/>
      <c r="C118" s="60"/>
      <c r="D118" s="60"/>
    </row>
    <row r="119" spans="1:6" s="19" customFormat="1" ht="13.5" customHeight="1" x14ac:dyDescent="0.2">
      <c r="A119" s="61"/>
      <c r="B119" s="58"/>
      <c r="C119" s="60"/>
      <c r="D119" s="60"/>
      <c r="E119" s="18"/>
      <c r="F119" s="18"/>
    </row>
    <row r="120" spans="1:6" ht="13.5" customHeight="1" x14ac:dyDescent="0.2">
      <c r="A120" s="57"/>
      <c r="B120" s="58"/>
      <c r="C120" s="60"/>
      <c r="D120" s="60"/>
    </row>
    <row r="121" spans="1:6" ht="13.5" customHeight="1" x14ac:dyDescent="0.2">
      <c r="A121" s="57"/>
      <c r="B121" s="58"/>
      <c r="C121" s="60"/>
      <c r="D121" s="60"/>
    </row>
    <row r="122" spans="1:6" ht="13.5" customHeight="1" x14ac:dyDescent="0.2">
      <c r="A122" s="57"/>
      <c r="B122" s="58"/>
      <c r="C122" s="60"/>
      <c r="D122" s="60"/>
    </row>
    <row r="123" spans="1:6" ht="13.5" customHeight="1" x14ac:dyDescent="0.2">
      <c r="A123" s="57"/>
      <c r="B123" s="58"/>
      <c r="C123" s="60"/>
      <c r="D123" s="60"/>
    </row>
    <row r="124" spans="1:6" ht="13.5" customHeight="1" x14ac:dyDescent="0.2">
      <c r="A124" s="57"/>
      <c r="B124" s="58"/>
      <c r="C124" s="60"/>
      <c r="D124" s="60"/>
    </row>
    <row r="125" spans="1:6" ht="13.5" customHeight="1" x14ac:dyDescent="0.2">
      <c r="A125" s="57"/>
      <c r="B125" s="58"/>
      <c r="C125" s="60"/>
      <c r="D125" s="60"/>
    </row>
    <row r="126" spans="1:6" ht="13.5" customHeight="1" x14ac:dyDescent="0.2">
      <c r="A126" s="57"/>
      <c r="B126" s="58"/>
      <c r="C126" s="59"/>
      <c r="D126" s="59"/>
    </row>
    <row r="127" spans="1:6" ht="13.5" customHeight="1" x14ac:dyDescent="0.2">
      <c r="A127" s="57"/>
      <c r="B127" s="58"/>
      <c r="C127" s="59"/>
      <c r="D127" s="59"/>
    </row>
    <row r="128" spans="1:6" ht="13.5" customHeight="1" x14ac:dyDescent="0.2">
      <c r="A128" s="57"/>
      <c r="B128" s="58"/>
      <c r="C128" s="60"/>
      <c r="D128" s="60"/>
    </row>
    <row r="129" spans="1:4" ht="13.5" customHeight="1" x14ac:dyDescent="0.2">
      <c r="A129" s="57"/>
      <c r="B129" s="58"/>
      <c r="C129" s="60"/>
      <c r="D129" s="60"/>
    </row>
    <row r="130" spans="1:4" ht="13.5" customHeight="1" x14ac:dyDescent="0.2">
      <c r="A130" s="57"/>
      <c r="B130" s="58"/>
      <c r="C130" s="59"/>
      <c r="D130" s="59"/>
    </row>
    <row r="131" spans="1:4" ht="13.5" customHeight="1" x14ac:dyDescent="0.2">
      <c r="A131" s="57"/>
      <c r="B131" s="58"/>
      <c r="C131" s="60"/>
      <c r="D131" s="60"/>
    </row>
    <row r="132" spans="1:4" ht="13.5" customHeight="1" x14ac:dyDescent="0.2">
      <c r="A132" s="57"/>
      <c r="B132" s="58"/>
      <c r="C132" s="60"/>
      <c r="D132" s="60"/>
    </row>
    <row r="133" spans="1:4" ht="13.5" customHeight="1" x14ac:dyDescent="0.2">
      <c r="A133" s="57"/>
      <c r="B133" s="58"/>
      <c r="C133" s="59"/>
      <c r="D133" s="59"/>
    </row>
    <row r="134" spans="1:4" ht="13.5" customHeight="1" x14ac:dyDescent="0.2">
      <c r="A134" s="57"/>
      <c r="B134" s="58"/>
      <c r="C134" s="60"/>
      <c r="D134" s="60"/>
    </row>
    <row r="135" spans="1:4" ht="13.5" customHeight="1" x14ac:dyDescent="0.2">
      <c r="A135" s="57"/>
      <c r="B135" s="58"/>
      <c r="C135" s="59"/>
      <c r="D135" s="59"/>
    </row>
    <row r="136" spans="1:4" ht="13.5" customHeight="1" x14ac:dyDescent="0.2">
      <c r="A136" s="57"/>
      <c r="B136" s="58"/>
      <c r="C136" s="60"/>
      <c r="D136" s="60"/>
    </row>
    <row r="137" spans="1:4" ht="13.5" customHeight="1" x14ac:dyDescent="0.2">
      <c r="A137" s="57"/>
      <c r="B137" s="58"/>
      <c r="C137" s="60"/>
      <c r="D137" s="60"/>
    </row>
    <row r="138" spans="1:4" ht="13.5" customHeight="1" x14ac:dyDescent="0.2">
      <c r="A138" s="57"/>
      <c r="B138" s="62"/>
      <c r="C138" s="63"/>
      <c r="D138" s="63"/>
    </row>
    <row r="139" spans="1:4" ht="13.5" customHeight="1" x14ac:dyDescent="0.2">
      <c r="A139" s="57"/>
      <c r="B139" s="58"/>
      <c r="C139" s="59"/>
      <c r="D139" s="59"/>
    </row>
    <row r="140" spans="1:4" ht="13.5" customHeight="1" x14ac:dyDescent="0.2">
      <c r="A140" s="57"/>
      <c r="B140" s="58"/>
      <c r="C140" s="59"/>
      <c r="D140" s="59"/>
    </row>
    <row r="141" spans="1:4" ht="13.5" customHeight="1" x14ac:dyDescent="0.2">
      <c r="A141" s="57"/>
      <c r="B141" s="58"/>
      <c r="C141" s="59"/>
      <c r="D141" s="59"/>
    </row>
    <row r="142" spans="1:4" ht="13.5" customHeight="1" x14ac:dyDescent="0.2">
      <c r="A142" s="57"/>
      <c r="B142" s="58"/>
      <c r="C142" s="59"/>
      <c r="D142" s="59"/>
    </row>
    <row r="143" spans="1:4" ht="13.5" customHeight="1" x14ac:dyDescent="0.2">
      <c r="A143" s="57"/>
      <c r="B143" s="58"/>
      <c r="C143" s="59"/>
      <c r="D143" s="59"/>
    </row>
    <row r="144" spans="1:4" ht="13.5" customHeight="1" x14ac:dyDescent="0.2">
      <c r="A144" s="57"/>
      <c r="B144" s="58"/>
      <c r="C144" s="59"/>
      <c r="D144" s="59"/>
    </row>
    <row r="145" spans="1:4" ht="13.5" customHeight="1" x14ac:dyDescent="0.2">
      <c r="A145" s="57"/>
      <c r="B145" s="58"/>
      <c r="C145" s="59"/>
      <c r="D145" s="59"/>
    </row>
    <row r="146" spans="1:4" ht="13.5" customHeight="1" x14ac:dyDescent="0.2">
      <c r="A146" s="57"/>
      <c r="B146" s="58"/>
      <c r="C146" s="59"/>
      <c r="D146" s="59"/>
    </row>
    <row r="147" spans="1:4" ht="13.5" customHeight="1" x14ac:dyDescent="0.2">
      <c r="A147" s="57"/>
      <c r="B147" s="58"/>
      <c r="C147" s="60"/>
      <c r="D147" s="60"/>
    </row>
    <row r="148" spans="1:4" ht="13.5" customHeight="1" x14ac:dyDescent="0.2">
      <c r="A148" s="57"/>
      <c r="B148" s="58"/>
      <c r="C148" s="60"/>
      <c r="D148" s="60"/>
    </row>
    <row r="149" spans="1:4" ht="13.5" customHeight="1" x14ac:dyDescent="0.2">
      <c r="A149" s="57"/>
      <c r="B149" s="58"/>
      <c r="C149" s="60"/>
      <c r="D149" s="60"/>
    </row>
    <row r="150" spans="1:4" ht="13.5" customHeight="1" x14ac:dyDescent="0.2">
      <c r="A150" s="57"/>
      <c r="B150" s="58"/>
      <c r="C150" s="59"/>
      <c r="D150" s="59"/>
    </row>
    <row r="151" spans="1:4" ht="13.5" customHeight="1" x14ac:dyDescent="0.2">
      <c r="A151" s="57"/>
      <c r="B151" s="58"/>
      <c r="C151" s="59"/>
      <c r="D151" s="59"/>
    </row>
    <row r="152" spans="1:4" s="21" customFormat="1" ht="13.5" customHeight="1" x14ac:dyDescent="0.2">
      <c r="A152" s="57"/>
      <c r="B152" s="58"/>
      <c r="C152" s="59"/>
      <c r="D152" s="59"/>
    </row>
    <row r="153" spans="1:4" ht="13.5" customHeight="1" x14ac:dyDescent="0.2">
      <c r="A153" s="57"/>
      <c r="B153" s="58"/>
      <c r="C153" s="59"/>
      <c r="D153" s="59"/>
    </row>
    <row r="154" spans="1:4" ht="13.5" customHeight="1" x14ac:dyDescent="0.2">
      <c r="A154" s="57"/>
      <c r="B154" s="58"/>
      <c r="C154" s="59"/>
      <c r="D154" s="59"/>
    </row>
    <row r="155" spans="1:4" ht="13.5" customHeight="1" x14ac:dyDescent="0.2">
      <c r="A155" s="57"/>
      <c r="B155" s="58"/>
      <c r="C155" s="60"/>
      <c r="D155" s="60"/>
    </row>
    <row r="156" spans="1:4" ht="13.5" customHeight="1" x14ac:dyDescent="0.2">
      <c r="A156" s="57"/>
      <c r="B156" s="58"/>
      <c r="C156" s="59"/>
      <c r="D156" s="59"/>
    </row>
    <row r="157" spans="1:4" ht="13.5" customHeight="1" x14ac:dyDescent="0.2">
      <c r="A157" s="57"/>
      <c r="B157" s="58"/>
      <c r="C157" s="60"/>
      <c r="D157" s="60"/>
    </row>
    <row r="158" spans="1:4" ht="13.5" customHeight="1" x14ac:dyDescent="0.2">
      <c r="A158" s="57"/>
      <c r="B158" s="58"/>
      <c r="C158" s="60"/>
      <c r="D158" s="60"/>
    </row>
    <row r="159" spans="1:4" ht="13.5" customHeight="1" x14ac:dyDescent="0.2">
      <c r="A159" s="57"/>
      <c r="B159" s="58"/>
      <c r="C159" s="59"/>
      <c r="D159" s="59"/>
    </row>
    <row r="160" spans="1:4" ht="13.5" customHeight="1" x14ac:dyDescent="0.2">
      <c r="A160" s="57"/>
      <c r="B160" s="58"/>
      <c r="C160" s="59"/>
      <c r="D160" s="59"/>
    </row>
    <row r="161" spans="1:4" ht="13.5" customHeight="1" x14ac:dyDescent="0.2">
      <c r="A161" s="57"/>
      <c r="B161" s="58"/>
      <c r="C161" s="59"/>
      <c r="D161" s="59"/>
    </row>
    <row r="162" spans="1:4" ht="13.5" customHeight="1" x14ac:dyDescent="0.2">
      <c r="A162" s="57"/>
      <c r="B162" s="58"/>
      <c r="C162" s="59"/>
      <c r="D162" s="59"/>
    </row>
    <row r="163" spans="1:4" ht="13.5" customHeight="1" x14ac:dyDescent="0.2">
      <c r="A163" s="57"/>
      <c r="B163" s="58"/>
      <c r="C163" s="60"/>
      <c r="D163" s="60"/>
    </row>
    <row r="164" spans="1:4" ht="13.5" customHeight="1" x14ac:dyDescent="0.2">
      <c r="A164" s="57"/>
      <c r="B164" s="58"/>
      <c r="C164" s="60"/>
      <c r="D164" s="60"/>
    </row>
    <row r="165" spans="1:4" ht="13.5" customHeight="1" x14ac:dyDescent="0.2">
      <c r="A165" s="57"/>
      <c r="B165" s="58"/>
      <c r="C165" s="60"/>
      <c r="D165" s="60"/>
    </row>
    <row r="166" spans="1:4" ht="13.5" customHeight="1" x14ac:dyDescent="0.2">
      <c r="A166" s="57"/>
      <c r="B166" s="58"/>
      <c r="C166" s="60"/>
      <c r="D166" s="60"/>
    </row>
    <row r="167" spans="1:4" ht="13.5" customHeight="1" x14ac:dyDescent="0.2">
      <c r="A167" s="57"/>
      <c r="B167" s="58"/>
      <c r="C167" s="60"/>
      <c r="D167" s="60"/>
    </row>
    <row r="168" spans="1:4" ht="13.5" customHeight="1" x14ac:dyDescent="0.2">
      <c r="A168" s="57"/>
      <c r="B168" s="58"/>
      <c r="C168" s="60"/>
      <c r="D168" s="60"/>
    </row>
    <row r="169" spans="1:4" ht="13.5" customHeight="1" x14ac:dyDescent="0.2">
      <c r="A169" s="57"/>
      <c r="B169" s="58"/>
      <c r="C169" s="60"/>
      <c r="D169" s="60"/>
    </row>
    <row r="170" spans="1:4" ht="13.5" customHeight="1" x14ac:dyDescent="0.2">
      <c r="A170" s="57"/>
      <c r="B170" s="64"/>
      <c r="C170" s="65"/>
      <c r="D170" s="65"/>
    </row>
    <row r="171" spans="1:4" ht="13.5" customHeight="1" x14ac:dyDescent="0.2">
      <c r="A171" s="57"/>
      <c r="B171" s="58"/>
      <c r="C171" s="59"/>
      <c r="D171" s="59"/>
    </row>
    <row r="172" spans="1:4" ht="13.5" customHeight="1" x14ac:dyDescent="0.2">
      <c r="A172" s="57"/>
      <c r="B172" s="58"/>
      <c r="C172" s="59"/>
      <c r="D172" s="59"/>
    </row>
    <row r="173" spans="1:4" ht="13.5" customHeight="1" x14ac:dyDescent="0.2">
      <c r="A173" s="57"/>
      <c r="B173" s="58"/>
      <c r="C173" s="60"/>
      <c r="D173" s="60"/>
    </row>
    <row r="174" spans="1:4" ht="13.5" customHeight="1" x14ac:dyDescent="0.2">
      <c r="A174" s="57"/>
      <c r="B174" s="58"/>
      <c r="C174" s="60"/>
      <c r="D174" s="60"/>
    </row>
    <row r="175" spans="1:4" ht="13.5" customHeight="1" x14ac:dyDescent="0.2">
      <c r="A175" s="57"/>
      <c r="B175" s="58"/>
      <c r="C175" s="60"/>
      <c r="D175" s="60"/>
    </row>
    <row r="176" spans="1:4" ht="13.5" customHeight="1" x14ac:dyDescent="0.2">
      <c r="A176" s="57"/>
      <c r="B176" s="58"/>
      <c r="C176" s="60"/>
      <c r="D176" s="60"/>
    </row>
    <row r="177" spans="1:4" ht="13.5" customHeight="1" x14ac:dyDescent="0.2">
      <c r="A177" s="57"/>
      <c r="B177" s="58"/>
      <c r="C177" s="59"/>
      <c r="D177" s="59"/>
    </row>
    <row r="178" spans="1:4" ht="13.5" customHeight="1" x14ac:dyDescent="0.2">
      <c r="B178" s="58"/>
      <c r="C178" s="60"/>
      <c r="D178" s="60"/>
    </row>
    <row r="179" spans="1:4" ht="13.5" customHeight="1" x14ac:dyDescent="0.2">
      <c r="B179" s="58"/>
      <c r="C179" s="59"/>
      <c r="D179" s="59"/>
    </row>
    <row r="180" spans="1:4" ht="13.5" customHeight="1" x14ac:dyDescent="0.2">
      <c r="B180" s="58"/>
      <c r="C180" s="59"/>
      <c r="D180" s="59"/>
    </row>
    <row r="181" spans="1:4" ht="13.5" customHeight="1" x14ac:dyDescent="0.2">
      <c r="B181" s="58"/>
      <c r="C181" s="60"/>
      <c r="D181" s="60"/>
    </row>
    <row r="182" spans="1:4" ht="13.5" customHeight="1" x14ac:dyDescent="0.2">
      <c r="B182" s="58"/>
      <c r="C182" s="60"/>
      <c r="D182" s="60"/>
    </row>
    <row r="183" spans="1:4" ht="13.5" customHeight="1" x14ac:dyDescent="0.2">
      <c r="B183" s="58"/>
      <c r="C183" s="60"/>
      <c r="D183" s="60"/>
    </row>
    <row r="184" spans="1:4" ht="13.5" customHeight="1" x14ac:dyDescent="0.2">
      <c r="B184" s="58"/>
      <c r="C184" s="60"/>
      <c r="D184" s="60"/>
    </row>
    <row r="185" spans="1:4" ht="13.5" customHeight="1" x14ac:dyDescent="0.2">
      <c r="B185" s="58"/>
      <c r="C185" s="59"/>
      <c r="D185" s="59"/>
    </row>
    <row r="186" spans="1:4" ht="13.5" customHeight="1" x14ac:dyDescent="0.2">
      <c r="B186" s="58"/>
      <c r="C186" s="60"/>
      <c r="D186" s="60"/>
    </row>
    <row r="187" spans="1:4" ht="13.5" customHeight="1" x14ac:dyDescent="0.2">
      <c r="B187" s="58"/>
      <c r="C187" s="59"/>
      <c r="D187" s="59"/>
    </row>
    <row r="188" spans="1:4" ht="13.5" customHeight="1" x14ac:dyDescent="0.2">
      <c r="B188" s="58"/>
      <c r="C188" s="60"/>
      <c r="D188" s="60"/>
    </row>
    <row r="189" spans="1:4" ht="13.5" customHeight="1" x14ac:dyDescent="0.2">
      <c r="B189" s="58"/>
      <c r="C189" s="59"/>
      <c r="D189" s="59"/>
    </row>
    <row r="190" spans="1:4" ht="13.5" customHeight="1" x14ac:dyDescent="0.2">
      <c r="B190" s="58"/>
      <c r="C190" s="60"/>
      <c r="D190" s="60"/>
    </row>
    <row r="191" spans="1:4" ht="13.5" customHeight="1" x14ac:dyDescent="0.2">
      <c r="B191" s="58"/>
      <c r="C191" s="60"/>
      <c r="D191" s="60"/>
    </row>
    <row r="192" spans="1:4" ht="13.5" customHeight="1" x14ac:dyDescent="0.2">
      <c r="B192" s="58"/>
      <c r="C192" s="60"/>
      <c r="D192" s="60"/>
    </row>
    <row r="193" spans="2:4" ht="13.5" customHeight="1" x14ac:dyDescent="0.2">
      <c r="B193" s="58"/>
      <c r="C193" s="60"/>
      <c r="D193" s="60"/>
    </row>
    <row r="194" spans="2:4" ht="13.5" customHeight="1" x14ac:dyDescent="0.2">
      <c r="B194" s="58"/>
      <c r="C194" s="60"/>
      <c r="D194" s="60"/>
    </row>
    <row r="195" spans="2:4" ht="13.5" customHeight="1" x14ac:dyDescent="0.2">
      <c r="B195" s="58"/>
      <c r="C195" s="60"/>
      <c r="D195" s="60"/>
    </row>
    <row r="196" spans="2:4" ht="13.5" customHeight="1" x14ac:dyDescent="0.2">
      <c r="B196" s="58"/>
      <c r="C196" s="59"/>
      <c r="D196" s="59"/>
    </row>
    <row r="206" spans="2:4" ht="13.5" customHeight="1" x14ac:dyDescent="0.2">
      <c r="C206" s="14"/>
      <c r="D206" s="14"/>
    </row>
    <row r="207" spans="2:4" ht="13.5" customHeight="1" x14ac:dyDescent="0.2">
      <c r="C207" s="14"/>
      <c r="D207" s="14"/>
    </row>
    <row r="208" spans="2:4" ht="13.5" customHeight="1" x14ac:dyDescent="0.2">
      <c r="C208" s="14"/>
      <c r="D208" s="14"/>
    </row>
    <row r="209" spans="3:4" ht="13.5" customHeight="1" x14ac:dyDescent="0.2">
      <c r="C209" s="14"/>
      <c r="D209" s="14"/>
    </row>
    <row r="210" spans="3:4" ht="13.5" customHeight="1" x14ac:dyDescent="0.2">
      <c r="C210" s="14"/>
      <c r="D210" s="14"/>
    </row>
    <row r="211" spans="3:4" ht="13.5" customHeight="1" x14ac:dyDescent="0.2">
      <c r="C211" s="14"/>
      <c r="D211" s="14"/>
    </row>
    <row r="212" spans="3:4" ht="13.5" customHeight="1" x14ac:dyDescent="0.2">
      <c r="C212" s="14"/>
      <c r="D212" s="14"/>
    </row>
    <row r="215" spans="3:4" ht="13.5" customHeight="1" x14ac:dyDescent="0.2">
      <c r="C215" s="14"/>
      <c r="D215" s="14"/>
    </row>
    <row r="216" spans="3:4" ht="13.5" customHeight="1" x14ac:dyDescent="0.2">
      <c r="C216" s="14"/>
      <c r="D216" s="14"/>
    </row>
    <row r="217" spans="3:4" ht="13.5" customHeight="1" x14ac:dyDescent="0.2">
      <c r="C217" s="14"/>
      <c r="D217" s="14"/>
    </row>
    <row r="218" spans="3:4" ht="13.5" customHeight="1" x14ac:dyDescent="0.2">
      <c r="C218" s="14"/>
      <c r="D218" s="14"/>
    </row>
    <row r="219" spans="3:4" ht="13.5" customHeight="1" x14ac:dyDescent="0.2">
      <c r="C219" s="14"/>
      <c r="D219" s="14"/>
    </row>
    <row r="220" spans="3:4" ht="13.5" customHeight="1" x14ac:dyDescent="0.2">
      <c r="C220" s="14"/>
      <c r="D220" s="14"/>
    </row>
    <row r="223" spans="3:4" ht="13.5" customHeight="1" x14ac:dyDescent="0.2">
      <c r="C223" s="14"/>
      <c r="D223" s="14"/>
    </row>
    <row r="225" spans="1:6" ht="13.5" customHeight="1" x14ac:dyDescent="0.2">
      <c r="C225" s="14"/>
      <c r="D225" s="14"/>
    </row>
    <row r="228" spans="1:6" ht="13.5" customHeight="1" x14ac:dyDescent="0.2">
      <c r="C228" s="14"/>
      <c r="D228" s="14"/>
    </row>
    <row r="229" spans="1:6" ht="13.5" customHeight="1" x14ac:dyDescent="0.2">
      <c r="C229" s="14"/>
      <c r="D229" s="14"/>
    </row>
    <row r="235" spans="1:6" s="19" customFormat="1" ht="13.5" customHeight="1" x14ac:dyDescent="0.2">
      <c r="A235" s="15"/>
      <c r="B235" s="11"/>
      <c r="C235" s="12"/>
      <c r="D235" s="12"/>
      <c r="E235" s="18"/>
      <c r="F235" s="18"/>
    </row>
    <row r="236" spans="1:6" ht="13.5" customHeight="1" x14ac:dyDescent="0.2">
      <c r="C236" s="14"/>
      <c r="D236" s="14"/>
    </row>
    <row r="237" spans="1:6" ht="13.5" customHeight="1" x14ac:dyDescent="0.2">
      <c r="C237" s="14"/>
      <c r="D237" s="14"/>
    </row>
    <row r="246" spans="2:4" ht="13.5" customHeight="1" x14ac:dyDescent="0.2">
      <c r="C246" s="14"/>
      <c r="D246" s="14"/>
    </row>
    <row r="254" spans="2:4" ht="13.5" customHeight="1" x14ac:dyDescent="0.2">
      <c r="B254" s="16"/>
      <c r="C254" s="17"/>
      <c r="D254" s="17"/>
    </row>
    <row r="258" spans="3:4" ht="13.5" customHeight="1" x14ac:dyDescent="0.2">
      <c r="C258" s="14"/>
      <c r="D258" s="14"/>
    </row>
    <row r="267" spans="3:4" ht="13.5" customHeight="1" x14ac:dyDescent="0.2">
      <c r="C267" s="14"/>
      <c r="D267" s="14"/>
    </row>
    <row r="268" spans="3:4" ht="13.5" customHeight="1" x14ac:dyDescent="0.2">
      <c r="C268" s="14"/>
      <c r="D268" s="14"/>
    </row>
    <row r="275" spans="3:4" ht="13.5" customHeight="1" x14ac:dyDescent="0.2">
      <c r="C275" s="14"/>
      <c r="D275" s="14"/>
    </row>
    <row r="276" spans="3:4" ht="13.5" customHeight="1" x14ac:dyDescent="0.2">
      <c r="C276" s="14"/>
      <c r="D276" s="14"/>
    </row>
    <row r="277" spans="3:4" ht="13.5" customHeight="1" x14ac:dyDescent="0.2">
      <c r="C277" s="14"/>
      <c r="D277" s="14"/>
    </row>
    <row r="278" spans="3:4" ht="13.5" customHeight="1" x14ac:dyDescent="0.2">
      <c r="C278" s="14"/>
      <c r="D278" s="14"/>
    </row>
    <row r="280" spans="3:4" ht="13.5" customHeight="1" x14ac:dyDescent="0.2">
      <c r="C280" s="14"/>
      <c r="D280" s="14"/>
    </row>
    <row r="282" spans="3:4" ht="13.5" customHeight="1" x14ac:dyDescent="0.2">
      <c r="C282" s="14"/>
      <c r="D282" s="14"/>
    </row>
    <row r="283" spans="3:4" ht="13.5" customHeight="1" x14ac:dyDescent="0.2">
      <c r="C283" s="14"/>
      <c r="D283" s="14"/>
    </row>
    <row r="286" spans="3:4" ht="13.5" customHeight="1" x14ac:dyDescent="0.2">
      <c r="C286" s="14"/>
      <c r="D286" s="14"/>
    </row>
    <row r="287" spans="3:4" ht="13.5" customHeight="1" x14ac:dyDescent="0.2">
      <c r="C287" s="14"/>
      <c r="D287" s="14"/>
    </row>
    <row r="288" spans="3:4" ht="13.5" customHeight="1" x14ac:dyDescent="0.2">
      <c r="C288" s="14"/>
      <c r="D288" s="14"/>
    </row>
    <row r="290" spans="3:4" ht="13.5" customHeight="1" x14ac:dyDescent="0.2">
      <c r="C290" s="14"/>
      <c r="D290" s="14"/>
    </row>
    <row r="291" spans="3:4" ht="13.5" customHeight="1" x14ac:dyDescent="0.2">
      <c r="C291" s="14"/>
      <c r="D291" s="14"/>
    </row>
    <row r="292" spans="3:4" ht="13.5" customHeight="1" x14ac:dyDescent="0.2">
      <c r="C292" s="14"/>
      <c r="D292" s="14"/>
    </row>
    <row r="293" spans="3:4" ht="13.5" customHeight="1" x14ac:dyDescent="0.2">
      <c r="C293" s="14"/>
      <c r="D293" s="14"/>
    </row>
    <row r="294" spans="3:4" ht="13.5" customHeight="1" x14ac:dyDescent="0.2">
      <c r="C294" s="14"/>
      <c r="D294" s="14"/>
    </row>
    <row r="296" spans="3:4" ht="13.5" customHeight="1" x14ac:dyDescent="0.2">
      <c r="C296" s="14"/>
      <c r="D296" s="14"/>
    </row>
    <row r="297" spans="3:4" ht="13.5" customHeight="1" x14ac:dyDescent="0.2">
      <c r="C297" s="14"/>
      <c r="D297" s="14"/>
    </row>
    <row r="298" spans="3:4" ht="13.5" customHeight="1" x14ac:dyDescent="0.2">
      <c r="C298" s="14"/>
      <c r="D298" s="14"/>
    </row>
    <row r="300" spans="3:4" ht="13.5" customHeight="1" x14ac:dyDescent="0.2">
      <c r="C300" s="14"/>
      <c r="D300" s="14"/>
    </row>
    <row r="301" spans="3:4" ht="13.5" customHeight="1" x14ac:dyDescent="0.2">
      <c r="C301" s="14"/>
      <c r="D301" s="14"/>
    </row>
    <row r="302" spans="3:4" ht="13.5" customHeight="1" x14ac:dyDescent="0.2">
      <c r="C302" s="14"/>
      <c r="D302" s="14"/>
    </row>
    <row r="318" spans="3:4" ht="13.5" customHeight="1" x14ac:dyDescent="0.2">
      <c r="C318" s="14"/>
      <c r="D318" s="14"/>
    </row>
    <row r="320" spans="3:4" ht="13.5" customHeight="1" x14ac:dyDescent="0.2">
      <c r="C320" s="14"/>
      <c r="D320" s="14"/>
    </row>
    <row r="321" spans="1:6" ht="13.5" customHeight="1" x14ac:dyDescent="0.2">
      <c r="C321" s="14"/>
      <c r="D321" s="14"/>
    </row>
    <row r="325" spans="1:6" ht="13.5" customHeight="1" x14ac:dyDescent="0.2">
      <c r="C325" s="14"/>
      <c r="D325" s="14"/>
    </row>
    <row r="327" spans="1:6" s="19" customFormat="1" ht="13.5" customHeight="1" x14ac:dyDescent="0.2">
      <c r="A327" s="15"/>
      <c r="B327" s="11"/>
      <c r="C327" s="14"/>
      <c r="D327" s="14"/>
      <c r="E327" s="18"/>
      <c r="F327" s="18"/>
    </row>
    <row r="329" spans="1:6" ht="13.5" customHeight="1" x14ac:dyDescent="0.2">
      <c r="C329" s="14"/>
      <c r="D329" s="14"/>
    </row>
    <row r="330" spans="1:6" ht="13.5" customHeight="1" x14ac:dyDescent="0.2">
      <c r="C330" s="14"/>
      <c r="D330" s="14"/>
    </row>
    <row r="331" spans="1:6" ht="13.5" customHeight="1" x14ac:dyDescent="0.2">
      <c r="C331" s="14"/>
      <c r="D331" s="14"/>
    </row>
    <row r="332" spans="1:6" ht="13.5" customHeight="1" x14ac:dyDescent="0.2">
      <c r="C332" s="14"/>
      <c r="D332" s="14"/>
    </row>
    <row r="333" spans="1:6" ht="13.5" customHeight="1" x14ac:dyDescent="0.2">
      <c r="C333" s="14"/>
      <c r="D333" s="14"/>
    </row>
    <row r="334" spans="1:6" ht="13.5" customHeight="1" x14ac:dyDescent="0.2">
      <c r="C334" s="14"/>
      <c r="D334" s="14"/>
    </row>
    <row r="335" spans="1:6" ht="13.5" customHeight="1" x14ac:dyDescent="0.2">
      <c r="C335" s="14"/>
      <c r="D335" s="14"/>
    </row>
    <row r="336" spans="1:6" ht="13.5" customHeight="1" x14ac:dyDescent="0.2">
      <c r="C336" s="14"/>
      <c r="D336" s="14"/>
    </row>
    <row r="339" spans="2:4" ht="13.5" customHeight="1" x14ac:dyDescent="0.2">
      <c r="C339" s="14"/>
      <c r="D339" s="14"/>
    </row>
    <row r="340" spans="2:4" ht="13.5" customHeight="1" x14ac:dyDescent="0.2">
      <c r="C340" s="14"/>
      <c r="D340" s="14"/>
    </row>
    <row r="342" spans="2:4" ht="13.5" customHeight="1" x14ac:dyDescent="0.2">
      <c r="C342" s="14"/>
      <c r="D342" s="14"/>
    </row>
    <row r="343" spans="2:4" ht="13.5" customHeight="1" x14ac:dyDescent="0.2">
      <c r="C343" s="14"/>
      <c r="D343" s="14"/>
    </row>
    <row r="346" spans="2:4" ht="13.5" customHeight="1" x14ac:dyDescent="0.2">
      <c r="B346" s="16"/>
      <c r="C346" s="17"/>
      <c r="D346" s="17"/>
    </row>
    <row r="349" spans="2:4" ht="13.5" customHeight="1" x14ac:dyDescent="0.2">
      <c r="C349" s="14"/>
      <c r="D349" s="14"/>
    </row>
    <row r="350" spans="2:4" ht="13.5" customHeight="1" x14ac:dyDescent="0.2">
      <c r="C350" s="14"/>
      <c r="D350" s="14"/>
    </row>
    <row r="351" spans="2:4" ht="13.5" customHeight="1" x14ac:dyDescent="0.2">
      <c r="C351" s="14"/>
      <c r="D351" s="14"/>
    </row>
    <row r="352" spans="2:4" ht="13.5" customHeight="1" x14ac:dyDescent="0.2">
      <c r="C352" s="14"/>
      <c r="D352" s="14"/>
    </row>
    <row r="353" spans="3:4" ht="13.5" customHeight="1" x14ac:dyDescent="0.2">
      <c r="C353" s="14"/>
      <c r="D353" s="14"/>
    </row>
    <row r="355" spans="3:4" ht="13.5" customHeight="1" x14ac:dyDescent="0.2">
      <c r="C355" s="14"/>
      <c r="D355" s="14"/>
    </row>
    <row r="356" spans="3:4" ht="13.5" customHeight="1" x14ac:dyDescent="0.2">
      <c r="C356" s="14"/>
      <c r="D356" s="14"/>
    </row>
    <row r="357" spans="3:4" ht="13.5" customHeight="1" x14ac:dyDescent="0.2">
      <c r="C357" s="14"/>
      <c r="D357" s="14"/>
    </row>
    <row r="359" spans="3:4" ht="13.5" customHeight="1" x14ac:dyDescent="0.2">
      <c r="C359" s="14"/>
      <c r="D359" s="14"/>
    </row>
    <row r="360" spans="3:4" ht="13.5" customHeight="1" x14ac:dyDescent="0.2">
      <c r="C360" s="14"/>
      <c r="D360" s="14"/>
    </row>
    <row r="361" spans="3:4" ht="13.5" customHeight="1" x14ac:dyDescent="0.2">
      <c r="C361" s="14"/>
      <c r="D361" s="14"/>
    </row>
    <row r="363" spans="3:4" ht="13.5" customHeight="1" x14ac:dyDescent="0.2">
      <c r="C363" s="14"/>
      <c r="D363" s="14"/>
    </row>
    <row r="364" spans="3:4" ht="13.5" customHeight="1" x14ac:dyDescent="0.2">
      <c r="C364" s="14"/>
      <c r="D364" s="14"/>
    </row>
    <row r="365" spans="3:4" ht="13.5" customHeight="1" x14ac:dyDescent="0.2">
      <c r="C365" s="14"/>
      <c r="D365" s="14"/>
    </row>
    <row r="368" spans="3:4" ht="13.5" customHeight="1" x14ac:dyDescent="0.2">
      <c r="C368" s="14"/>
      <c r="D368" s="14"/>
    </row>
    <row r="369" spans="3:4" ht="13.5" customHeight="1" x14ac:dyDescent="0.2">
      <c r="C369" s="14"/>
      <c r="D369" s="14"/>
    </row>
    <row r="370" spans="3:4" ht="13.5" customHeight="1" x14ac:dyDescent="0.2">
      <c r="C370" s="14"/>
      <c r="D370" s="14"/>
    </row>
    <row r="371" spans="3:4" ht="13.5" customHeight="1" x14ac:dyDescent="0.2">
      <c r="C371" s="14"/>
      <c r="D371" s="14"/>
    </row>
    <row r="372" spans="3:4" ht="13.5" customHeight="1" x14ac:dyDescent="0.2">
      <c r="C372" s="14"/>
      <c r="D372" s="14"/>
    </row>
    <row r="374" spans="3:4" ht="13.5" customHeight="1" x14ac:dyDescent="0.2">
      <c r="C374" s="14"/>
      <c r="D374" s="14"/>
    </row>
    <row r="375" spans="3:4" ht="13.5" customHeight="1" x14ac:dyDescent="0.2">
      <c r="C375" s="14"/>
      <c r="D375" s="14"/>
    </row>
    <row r="376" spans="3:4" ht="13.5" customHeight="1" x14ac:dyDescent="0.2">
      <c r="C376" s="14"/>
      <c r="D376" s="14"/>
    </row>
    <row r="378" spans="3:4" ht="13.5" customHeight="1" x14ac:dyDescent="0.2">
      <c r="C378" s="14"/>
      <c r="D378" s="14"/>
    </row>
    <row r="379" spans="3:4" ht="13.5" customHeight="1" x14ac:dyDescent="0.2">
      <c r="C379" s="14"/>
      <c r="D379" s="14"/>
    </row>
    <row r="380" spans="3:4" ht="13.5" customHeight="1" x14ac:dyDescent="0.2">
      <c r="C380" s="14"/>
      <c r="D380" s="14"/>
    </row>
    <row r="382" spans="3:4" ht="13.5" customHeight="1" x14ac:dyDescent="0.2">
      <c r="C382" s="14"/>
      <c r="D382" s="14"/>
    </row>
    <row r="383" spans="3:4" ht="13.5" customHeight="1" x14ac:dyDescent="0.2">
      <c r="C383" s="14"/>
      <c r="D383" s="14"/>
    </row>
    <row r="384" spans="3:4" ht="13.5" customHeight="1" x14ac:dyDescent="0.2">
      <c r="C384" s="14"/>
      <c r="D384" s="14"/>
    </row>
    <row r="387" spans="3:4" ht="13.5" customHeight="1" x14ac:dyDescent="0.2">
      <c r="C387" s="14"/>
      <c r="D387" s="14"/>
    </row>
    <row r="388" spans="3:4" ht="13.5" customHeight="1" x14ac:dyDescent="0.2">
      <c r="C388" s="14"/>
      <c r="D388" s="14"/>
    </row>
    <row r="389" spans="3:4" ht="13.5" customHeight="1" x14ac:dyDescent="0.2">
      <c r="C389" s="14"/>
      <c r="D389" s="14"/>
    </row>
    <row r="391" spans="3:4" ht="13.5" customHeight="1" x14ac:dyDescent="0.2">
      <c r="C391" s="14"/>
      <c r="D391" s="14"/>
    </row>
    <row r="392" spans="3:4" ht="13.5" customHeight="1" x14ac:dyDescent="0.2">
      <c r="C392" s="14"/>
      <c r="D392" s="14"/>
    </row>
    <row r="393" spans="3:4" ht="13.5" customHeight="1" x14ac:dyDescent="0.2">
      <c r="C393" s="14"/>
      <c r="D393" s="14"/>
    </row>
    <row r="395" spans="3:4" ht="13.5" customHeight="1" x14ac:dyDescent="0.2">
      <c r="C395" s="14"/>
      <c r="D395" s="14"/>
    </row>
    <row r="396" spans="3:4" ht="13.5" customHeight="1" x14ac:dyDescent="0.2">
      <c r="C396" s="14"/>
      <c r="D396" s="14"/>
    </row>
    <row r="397" spans="3:4" ht="13.5" customHeight="1" x14ac:dyDescent="0.2">
      <c r="C397" s="14"/>
      <c r="D397" s="14"/>
    </row>
    <row r="399" spans="3:4" ht="13.5" customHeight="1" x14ac:dyDescent="0.2">
      <c r="C399" s="14"/>
      <c r="D399" s="14"/>
    </row>
    <row r="400" spans="3:4" ht="13.5" customHeight="1" x14ac:dyDescent="0.2">
      <c r="C400" s="14"/>
      <c r="D400" s="14"/>
    </row>
    <row r="401" spans="3:4" ht="13.5" customHeight="1" x14ac:dyDescent="0.2">
      <c r="C401" s="14"/>
      <c r="D401" s="14"/>
    </row>
    <row r="404" spans="3:4" ht="13.5" customHeight="1" x14ac:dyDescent="0.2">
      <c r="C404" s="14"/>
      <c r="D404" s="14"/>
    </row>
    <row r="405" spans="3:4" ht="13.5" customHeight="1" x14ac:dyDescent="0.2">
      <c r="C405" s="14"/>
      <c r="D405" s="14"/>
    </row>
    <row r="406" spans="3:4" ht="13.5" customHeight="1" x14ac:dyDescent="0.2">
      <c r="C406" s="14"/>
      <c r="D406" s="14"/>
    </row>
    <row r="408" spans="3:4" ht="13.5" customHeight="1" x14ac:dyDescent="0.2">
      <c r="C408" s="14"/>
      <c r="D408" s="14"/>
    </row>
    <row r="409" spans="3:4" ht="13.5" customHeight="1" x14ac:dyDescent="0.2">
      <c r="C409" s="14"/>
      <c r="D409" s="14"/>
    </row>
    <row r="410" spans="3:4" ht="13.5" customHeight="1" x14ac:dyDescent="0.2">
      <c r="C410" s="14"/>
      <c r="D410" s="14"/>
    </row>
    <row r="412" spans="3:4" ht="13.5" customHeight="1" x14ac:dyDescent="0.2">
      <c r="C412" s="14"/>
      <c r="D412" s="14"/>
    </row>
    <row r="413" spans="3:4" ht="13.5" customHeight="1" x14ac:dyDescent="0.2">
      <c r="C413" s="14"/>
      <c r="D413" s="14"/>
    </row>
    <row r="414" spans="3:4" ht="13.5" customHeight="1" x14ac:dyDescent="0.2">
      <c r="C414" s="14"/>
      <c r="D414" s="14"/>
    </row>
    <row r="416" spans="3:4" ht="13.5" customHeight="1" x14ac:dyDescent="0.2">
      <c r="C416" s="14"/>
      <c r="D416" s="14"/>
    </row>
    <row r="417" spans="1:6" ht="13.5" customHeight="1" x14ac:dyDescent="0.2">
      <c r="C417" s="14"/>
      <c r="D417" s="14"/>
    </row>
    <row r="418" spans="1:6" s="28" customFormat="1" ht="13.5" customHeight="1" x14ac:dyDescent="0.25">
      <c r="A418" s="24"/>
      <c r="B418" s="11"/>
      <c r="C418" s="14"/>
      <c r="D418" s="14"/>
      <c r="E418" s="27"/>
      <c r="F418" s="27"/>
    </row>
    <row r="419" spans="1:6" s="19" customFormat="1" ht="13.5" customHeight="1" x14ac:dyDescent="0.2">
      <c r="A419" s="15"/>
      <c r="B419" s="11"/>
      <c r="C419" s="12"/>
      <c r="D419" s="12"/>
      <c r="E419" s="18"/>
      <c r="F419" s="18"/>
    </row>
    <row r="420" spans="1:6" ht="13.5" customHeight="1" x14ac:dyDescent="0.2">
      <c r="C420" s="14"/>
      <c r="D420" s="14"/>
    </row>
    <row r="421" spans="1:6" ht="13.5" customHeight="1" x14ac:dyDescent="0.2">
      <c r="C421" s="20"/>
      <c r="D421" s="20"/>
    </row>
    <row r="422" spans="1:6" ht="13.5" customHeight="1" x14ac:dyDescent="0.2">
      <c r="C422" s="22"/>
      <c r="D422" s="22"/>
    </row>
    <row r="423" spans="1:6" ht="13.5" customHeight="1" x14ac:dyDescent="0.2">
      <c r="C423" s="22"/>
      <c r="D423" s="22"/>
    </row>
    <row r="424" spans="1:6" ht="13.5" customHeight="1" x14ac:dyDescent="0.2">
      <c r="C424" s="22"/>
      <c r="D424" s="22"/>
    </row>
    <row r="425" spans="1:6" s="23" customFormat="1" ht="13.5" customHeight="1" x14ac:dyDescent="0.15">
      <c r="A425" s="10"/>
      <c r="B425" s="11"/>
      <c r="C425" s="22"/>
      <c r="D425" s="22"/>
      <c r="E425" s="29"/>
      <c r="F425" s="29"/>
    </row>
    <row r="426" spans="1:6" ht="13.5" customHeight="1" x14ac:dyDescent="0.2">
      <c r="C426" s="14"/>
      <c r="D426" s="14"/>
    </row>
    <row r="427" spans="1:6" s="19" customFormat="1" ht="13.5" customHeight="1" x14ac:dyDescent="0.2">
      <c r="A427" s="15"/>
      <c r="B427" s="11"/>
      <c r="C427" s="14"/>
      <c r="D427" s="14"/>
      <c r="E427" s="18"/>
      <c r="F427" s="18"/>
    </row>
    <row r="428" spans="1:6" ht="13.5" customHeight="1" x14ac:dyDescent="0.2">
      <c r="C428" s="14"/>
      <c r="D428" s="14"/>
    </row>
    <row r="429" spans="1:6" ht="13.5" customHeight="1" x14ac:dyDescent="0.2">
      <c r="C429" s="14"/>
      <c r="D429" s="14"/>
    </row>
    <row r="430" spans="1:6" ht="13.5" customHeight="1" x14ac:dyDescent="0.2">
      <c r="C430" s="14"/>
      <c r="D430" s="14"/>
    </row>
    <row r="432" spans="1:6" s="19" customFormat="1" ht="13.5" customHeight="1" x14ac:dyDescent="0.2">
      <c r="A432" s="15"/>
      <c r="B432" s="11"/>
      <c r="C432" s="12"/>
      <c r="D432" s="12"/>
      <c r="E432" s="18"/>
      <c r="F432" s="18"/>
    </row>
    <row r="433" spans="2:4" ht="13.5" customHeight="1" x14ac:dyDescent="0.2">
      <c r="C433" s="14"/>
      <c r="D433" s="14"/>
    </row>
    <row r="435" spans="2:4" ht="13.5" customHeight="1" x14ac:dyDescent="0.2">
      <c r="C435" s="23"/>
      <c r="D435" s="23"/>
    </row>
    <row r="436" spans="2:4" ht="13.5" customHeight="1" x14ac:dyDescent="0.2">
      <c r="C436" s="23"/>
      <c r="D436" s="23"/>
    </row>
    <row r="437" spans="2:4" ht="13.5" customHeight="1" x14ac:dyDescent="0.2">
      <c r="B437" s="25"/>
      <c r="C437" s="26"/>
      <c r="D437" s="26"/>
    </row>
    <row r="438" spans="2:4" ht="13.5" customHeight="1" x14ac:dyDescent="0.2">
      <c r="B438" s="16"/>
      <c r="C438" s="19"/>
      <c r="D438" s="19"/>
    </row>
    <row r="440" spans="2:4" ht="13.5" customHeight="1" x14ac:dyDescent="0.2">
      <c r="C440" s="14"/>
      <c r="D440" s="14"/>
    </row>
    <row r="441" spans="2:4" ht="13.5" customHeight="1" x14ac:dyDescent="0.2">
      <c r="C441" s="14"/>
      <c r="D441" s="14"/>
    </row>
    <row r="442" spans="2:4" ht="13.5" customHeight="1" x14ac:dyDescent="0.2">
      <c r="C442" s="14"/>
      <c r="D442" s="14"/>
    </row>
    <row r="443" spans="2:4" ht="13.5" customHeight="1" x14ac:dyDescent="0.2">
      <c r="C443" s="14"/>
      <c r="D443" s="14"/>
    </row>
    <row r="444" spans="2:4" ht="13.5" customHeight="1" x14ac:dyDescent="0.2">
      <c r="C444" s="14"/>
      <c r="D444" s="14"/>
    </row>
    <row r="445" spans="2:4" ht="13.5" customHeight="1" x14ac:dyDescent="0.2">
      <c r="C445" s="14"/>
      <c r="D445" s="14"/>
    </row>
    <row r="446" spans="2:4" ht="13.5" customHeight="1" x14ac:dyDescent="0.2">
      <c r="B446" s="16"/>
      <c r="C446" s="19"/>
      <c r="D446" s="19"/>
    </row>
    <row r="448" spans="2:4" ht="13.5" customHeight="1" x14ac:dyDescent="0.2">
      <c r="C448" s="14"/>
      <c r="D448" s="14"/>
    </row>
    <row r="449" spans="2:4" ht="13.5" customHeight="1" x14ac:dyDescent="0.2">
      <c r="C449" s="14"/>
      <c r="D449" s="14"/>
    </row>
    <row r="450" spans="2:4" ht="13.5" customHeight="1" x14ac:dyDescent="0.2">
      <c r="C450" s="14"/>
      <c r="D450" s="14"/>
    </row>
    <row r="451" spans="2:4" ht="13.5" customHeight="1" x14ac:dyDescent="0.2">
      <c r="B451" s="16"/>
      <c r="C451" s="19"/>
      <c r="D451" s="19"/>
    </row>
    <row r="453" spans="2:4" ht="13.5" customHeight="1" x14ac:dyDescent="0.2">
      <c r="C453" s="14"/>
      <c r="D453" s="14"/>
    </row>
    <row r="454" spans="2:4" ht="13.5" customHeight="1" x14ac:dyDescent="0.2">
      <c r="C454" s="14"/>
      <c r="D454" s="14"/>
    </row>
    <row r="455" spans="2:4" ht="13.5" customHeight="1" x14ac:dyDescent="0.2">
      <c r="C455" s="14"/>
      <c r="D455" s="14"/>
    </row>
    <row r="456" spans="2:4" ht="13.5" customHeight="1" x14ac:dyDescent="0.2">
      <c r="C456" s="14"/>
      <c r="D456" s="14"/>
    </row>
    <row r="458" spans="2:4" ht="13.5" customHeight="1" x14ac:dyDescent="0.2">
      <c r="C458" s="14"/>
      <c r="D458" s="14"/>
    </row>
    <row r="459" spans="2:4" ht="13.5" customHeight="1" x14ac:dyDescent="0.2">
      <c r="C459" s="14"/>
      <c r="D459" s="14"/>
    </row>
    <row r="460" spans="2:4" ht="13.5" customHeight="1" x14ac:dyDescent="0.2">
      <c r="C460" s="14"/>
      <c r="D460" s="14"/>
    </row>
    <row r="461" spans="2:4" ht="13.5" customHeight="1" x14ac:dyDescent="0.2">
      <c r="C461" s="14"/>
      <c r="D461" s="14"/>
    </row>
    <row r="462" spans="2:4" ht="13.5" customHeight="1" x14ac:dyDescent="0.2">
      <c r="C462" s="14"/>
      <c r="D462" s="14"/>
    </row>
    <row r="463" spans="2:4" ht="13.5" customHeight="1" x14ac:dyDescent="0.2">
      <c r="C463" s="14"/>
      <c r="D463" s="14"/>
    </row>
    <row r="465" spans="3:4" ht="13.5" customHeight="1" x14ac:dyDescent="0.2">
      <c r="C465" s="14"/>
      <c r="D465" s="14"/>
    </row>
    <row r="466" spans="3:4" ht="13.5" customHeight="1" x14ac:dyDescent="0.2">
      <c r="C466" s="14"/>
      <c r="D466" s="14"/>
    </row>
    <row r="467" spans="3:4" ht="13.5" customHeight="1" x14ac:dyDescent="0.2">
      <c r="C467" s="14"/>
      <c r="D467" s="14"/>
    </row>
    <row r="468" spans="3:4" ht="13.5" customHeight="1" x14ac:dyDescent="0.2">
      <c r="C468" s="14"/>
      <c r="D468" s="14"/>
    </row>
    <row r="469" spans="3:4" ht="13.5" customHeight="1" x14ac:dyDescent="0.2">
      <c r="C469" s="14"/>
      <c r="D469" s="14"/>
    </row>
    <row r="471" spans="3:4" ht="13.5" customHeight="1" x14ac:dyDescent="0.2">
      <c r="C471" s="14"/>
      <c r="D471" s="14"/>
    </row>
    <row r="472" spans="3:4" ht="13.5" customHeight="1" x14ac:dyDescent="0.2">
      <c r="C472" s="14"/>
      <c r="D472" s="14"/>
    </row>
    <row r="473" spans="3:4" ht="13.5" customHeight="1" x14ac:dyDescent="0.2">
      <c r="C473" s="14"/>
      <c r="D473" s="14"/>
    </row>
    <row r="475" spans="3:4" ht="13.5" customHeight="1" x14ac:dyDescent="0.2">
      <c r="C475" s="14"/>
      <c r="D475" s="14"/>
    </row>
    <row r="477" spans="3:4" ht="13.5" customHeight="1" x14ac:dyDescent="0.2">
      <c r="C477" s="14"/>
      <c r="D477" s="14"/>
    </row>
    <row r="479" spans="3:4" ht="13.5" customHeight="1" x14ac:dyDescent="0.2">
      <c r="C479" s="14"/>
      <c r="D479" s="14"/>
    </row>
    <row r="481" spans="1:6" ht="13.5" customHeight="1" x14ac:dyDescent="0.2">
      <c r="C481" s="14"/>
      <c r="D481" s="14"/>
    </row>
    <row r="482" spans="1:6" ht="13.5" customHeight="1" x14ac:dyDescent="0.2">
      <c r="C482" s="14"/>
      <c r="D482" s="14"/>
    </row>
    <row r="484" spans="1:6" s="19" customFormat="1" ht="13.5" customHeight="1" x14ac:dyDescent="0.2">
      <c r="A484" s="15"/>
      <c r="B484" s="11"/>
      <c r="C484" s="14"/>
      <c r="D484" s="14"/>
      <c r="E484" s="18"/>
      <c r="F484" s="18"/>
    </row>
    <row r="486" spans="1:6" ht="13.5" customHeight="1" x14ac:dyDescent="0.2">
      <c r="C486" s="14"/>
      <c r="D486" s="14"/>
    </row>
    <row r="488" spans="1:6" ht="13.5" customHeight="1" x14ac:dyDescent="0.2">
      <c r="C488" s="14"/>
      <c r="D488" s="14"/>
    </row>
    <row r="489" spans="1:6" ht="13.5" customHeight="1" x14ac:dyDescent="0.2">
      <c r="C489" s="14"/>
      <c r="D489" s="14"/>
    </row>
    <row r="491" spans="1:6" ht="13.5" customHeight="1" x14ac:dyDescent="0.2">
      <c r="C491" s="14"/>
      <c r="D491" s="14"/>
    </row>
    <row r="492" spans="1:6" s="19" customFormat="1" ht="13.5" customHeight="1" x14ac:dyDescent="0.2">
      <c r="A492" s="15"/>
      <c r="B492" s="11"/>
      <c r="C492" s="14"/>
      <c r="D492" s="14"/>
      <c r="E492" s="18"/>
      <c r="F492" s="18"/>
    </row>
    <row r="493" spans="1:6" ht="13.5" customHeight="1" x14ac:dyDescent="0.2">
      <c r="C493" s="14"/>
      <c r="D493" s="14"/>
    </row>
    <row r="494" spans="1:6" ht="13.5" customHeight="1" x14ac:dyDescent="0.2">
      <c r="C494" s="14"/>
      <c r="D494" s="14"/>
    </row>
    <row r="495" spans="1:6" ht="13.5" customHeight="1" x14ac:dyDescent="0.2">
      <c r="C495" s="14"/>
      <c r="D495" s="14"/>
    </row>
    <row r="496" spans="1:6" ht="13.5" customHeight="1" x14ac:dyDescent="0.2">
      <c r="C496" s="14"/>
      <c r="D496" s="14"/>
    </row>
    <row r="497" spans="1:6" ht="13.5" customHeight="1" x14ac:dyDescent="0.2">
      <c r="C497" s="14"/>
      <c r="D497" s="14"/>
    </row>
    <row r="498" spans="1:6" s="19" customFormat="1" ht="13.5" customHeight="1" x14ac:dyDescent="0.2">
      <c r="A498" s="15"/>
      <c r="B498" s="11"/>
      <c r="C498" s="14"/>
      <c r="D498" s="14"/>
      <c r="E498" s="18"/>
      <c r="F498" s="18"/>
    </row>
    <row r="499" spans="1:6" s="19" customFormat="1" ht="13.5" customHeight="1" x14ac:dyDescent="0.2">
      <c r="A499" s="15"/>
      <c r="B499" s="11"/>
      <c r="C499" s="12"/>
      <c r="D499" s="12"/>
      <c r="E499" s="18"/>
      <c r="F499" s="18"/>
    </row>
    <row r="500" spans="1:6" s="19" customFormat="1" ht="13.5" customHeight="1" x14ac:dyDescent="0.2">
      <c r="A500" s="15"/>
      <c r="B500" s="11"/>
      <c r="C500" s="14"/>
      <c r="D500" s="14"/>
      <c r="E500" s="18"/>
      <c r="F500" s="18"/>
    </row>
    <row r="501" spans="1:6" ht="13.5" customHeight="1" x14ac:dyDescent="0.2">
      <c r="C501" s="14"/>
      <c r="D501" s="14"/>
    </row>
    <row r="502" spans="1:6" ht="13.5" customHeight="1" x14ac:dyDescent="0.2">
      <c r="C502" s="14"/>
      <c r="D502" s="14"/>
    </row>
    <row r="503" spans="1:6" s="19" customFormat="1" ht="13.5" customHeight="1" x14ac:dyDescent="0.2">
      <c r="A503" s="15"/>
      <c r="B503" s="16"/>
      <c r="E503" s="18"/>
      <c r="F503" s="18"/>
    </row>
    <row r="504" spans="1:6" s="19" customFormat="1" ht="13.5" customHeight="1" x14ac:dyDescent="0.2">
      <c r="A504" s="15"/>
      <c r="B504" s="11"/>
      <c r="C504" s="12"/>
      <c r="D504" s="12"/>
      <c r="E504" s="18"/>
      <c r="F504" s="18"/>
    </row>
    <row r="505" spans="1:6" ht="13.5" customHeight="1" x14ac:dyDescent="0.2">
      <c r="C505" s="14"/>
      <c r="D505" s="14"/>
    </row>
    <row r="507" spans="1:6" ht="13.5" customHeight="1" x14ac:dyDescent="0.2">
      <c r="C507" s="14"/>
      <c r="D507" s="14"/>
    </row>
    <row r="510" spans="1:6" s="23" customFormat="1" ht="13.5" customHeight="1" x14ac:dyDescent="0.15">
      <c r="A510" s="10"/>
      <c r="B510" s="11"/>
      <c r="C510" s="14"/>
      <c r="D510" s="14"/>
      <c r="E510" s="29"/>
      <c r="F510" s="29"/>
    </row>
    <row r="511" spans="1:6" s="19" customFormat="1" ht="13.5" customHeight="1" x14ac:dyDescent="0.2">
      <c r="A511" s="15"/>
      <c r="B511" s="16"/>
      <c r="E511" s="18"/>
      <c r="F511" s="18"/>
    </row>
    <row r="512" spans="1:6" s="19" customFormat="1" ht="13.5" customHeight="1" x14ac:dyDescent="0.2">
      <c r="A512" s="15"/>
      <c r="B512" s="11"/>
      <c r="C512" s="12"/>
      <c r="D512" s="12"/>
      <c r="E512" s="18"/>
      <c r="F512" s="18"/>
    </row>
    <row r="513" spans="1:6" s="19" customFormat="1" ht="13.5" customHeight="1" x14ac:dyDescent="0.2">
      <c r="A513" s="15"/>
      <c r="B513" s="11"/>
      <c r="C513" s="14"/>
      <c r="D513" s="14"/>
      <c r="E513" s="18"/>
      <c r="F513" s="18"/>
    </row>
    <row r="514" spans="1:6" s="19" customFormat="1" ht="13.5" customHeight="1" x14ac:dyDescent="0.2">
      <c r="A514" s="15"/>
      <c r="B514" s="11"/>
      <c r="C514" s="12"/>
      <c r="D514" s="12"/>
      <c r="E514" s="18"/>
      <c r="F514" s="18"/>
    </row>
    <row r="515" spans="1:6" s="28" customFormat="1" ht="13.5" customHeight="1" x14ac:dyDescent="0.25">
      <c r="A515" s="24"/>
      <c r="B515" s="11"/>
      <c r="C515" s="14"/>
      <c r="D515" s="14"/>
      <c r="E515" s="27"/>
      <c r="F515" s="27"/>
    </row>
    <row r="516" spans="1:6" s="31" customFormat="1" ht="13.5" customHeight="1" x14ac:dyDescent="0.2">
      <c r="A516" s="30"/>
      <c r="B516" s="11"/>
      <c r="C516" s="14"/>
      <c r="D516" s="14"/>
    </row>
    <row r="517" spans="1:6" s="31" customFormat="1" ht="13.5" customHeight="1" x14ac:dyDescent="0.2">
      <c r="A517" s="30"/>
      <c r="B517" s="16"/>
      <c r="C517" s="19"/>
      <c r="D517" s="19"/>
    </row>
    <row r="518" spans="1:6" s="31" customFormat="1" ht="13.5" customHeight="1" x14ac:dyDescent="0.2">
      <c r="A518" s="32"/>
      <c r="B518" s="16"/>
      <c r="C518" s="19"/>
      <c r="D518" s="19"/>
    </row>
    <row r="519" spans="1:6" ht="13.5" customHeight="1" x14ac:dyDescent="0.2">
      <c r="A519" s="32"/>
      <c r="B519" s="16"/>
      <c r="C519" s="19"/>
      <c r="D519" s="19"/>
    </row>
    <row r="520" spans="1:6" ht="13.5" customHeight="1" x14ac:dyDescent="0.2">
      <c r="A520" s="32"/>
    </row>
    <row r="521" spans="1:6" ht="13.5" customHeight="1" x14ac:dyDescent="0.2">
      <c r="A521" s="32"/>
      <c r="C521" s="14"/>
      <c r="D521" s="14"/>
    </row>
    <row r="522" spans="1:6" ht="13.5" customHeight="1" x14ac:dyDescent="0.2">
      <c r="A522" s="32"/>
      <c r="B522" s="16"/>
      <c r="C522" s="19"/>
      <c r="D522" s="19"/>
    </row>
    <row r="523" spans="1:6" s="19" customFormat="1" ht="13.5" customHeight="1" x14ac:dyDescent="0.2">
      <c r="A523" s="15"/>
      <c r="B523" s="16"/>
      <c r="E523" s="18"/>
      <c r="F523" s="18"/>
    </row>
    <row r="525" spans="1:6" ht="13.5" customHeight="1" x14ac:dyDescent="0.2">
      <c r="C525" s="14"/>
      <c r="D525" s="14"/>
    </row>
    <row r="526" spans="1:6" ht="13.5" customHeight="1" x14ac:dyDescent="0.2">
      <c r="C526" s="14"/>
      <c r="D526" s="14"/>
    </row>
    <row r="527" spans="1:6" ht="13.5" customHeight="1" x14ac:dyDescent="0.2">
      <c r="C527" s="14"/>
      <c r="D527" s="14"/>
    </row>
    <row r="528" spans="1:6" ht="13.5" customHeight="1" x14ac:dyDescent="0.2">
      <c r="C528" s="14"/>
      <c r="D528" s="14"/>
    </row>
    <row r="529" spans="1:6" s="23" customFormat="1" ht="13.5" customHeight="1" x14ac:dyDescent="0.15">
      <c r="A529" s="10"/>
      <c r="B529" s="11"/>
      <c r="C529" s="14"/>
      <c r="D529" s="14"/>
      <c r="E529" s="29"/>
      <c r="F529" s="29"/>
    </row>
    <row r="530" spans="1:6" ht="13.5" customHeight="1" x14ac:dyDescent="0.2">
      <c r="B530" s="16"/>
      <c r="C530" s="19"/>
      <c r="D530" s="19"/>
    </row>
    <row r="531" spans="1:6" ht="13.5" customHeight="1" x14ac:dyDescent="0.2">
      <c r="B531" s="16"/>
      <c r="C531" s="19"/>
      <c r="D531" s="19"/>
    </row>
    <row r="532" spans="1:6" ht="13.5" customHeight="1" x14ac:dyDescent="0.2">
      <c r="B532" s="16"/>
      <c r="C532" s="19"/>
      <c r="D532" s="19"/>
    </row>
    <row r="533" spans="1:6" ht="13.5" customHeight="1" x14ac:dyDescent="0.2">
      <c r="B533" s="16"/>
      <c r="C533" s="19"/>
      <c r="D533" s="19"/>
    </row>
    <row r="534" spans="1:6" ht="13.5" customHeight="1" x14ac:dyDescent="0.2">
      <c r="B534" s="25"/>
      <c r="C534" s="26"/>
      <c r="D534" s="26"/>
    </row>
    <row r="535" spans="1:6" s="19" customFormat="1" ht="13.5" customHeight="1" x14ac:dyDescent="0.2">
      <c r="A535" s="15"/>
      <c r="B535" s="16"/>
      <c r="E535" s="18"/>
      <c r="F535" s="18"/>
    </row>
    <row r="536" spans="1:6" ht="13.5" customHeight="1" x14ac:dyDescent="0.2">
      <c r="B536" s="16"/>
      <c r="C536" s="19"/>
      <c r="D536" s="19"/>
    </row>
    <row r="537" spans="1:6" ht="13.5" customHeight="1" x14ac:dyDescent="0.2">
      <c r="C537" s="31"/>
      <c r="D537" s="31"/>
    </row>
    <row r="538" spans="1:6" ht="13.5" customHeight="1" x14ac:dyDescent="0.2">
      <c r="C538" s="31"/>
      <c r="D538" s="31"/>
    </row>
    <row r="539" spans="1:6" ht="13.5" customHeight="1" x14ac:dyDescent="0.2">
      <c r="C539" s="31"/>
      <c r="D539" s="31"/>
    </row>
    <row r="540" spans="1:6" ht="13.5" customHeight="1" x14ac:dyDescent="0.2">
      <c r="C540" s="31"/>
      <c r="D540" s="31"/>
    </row>
    <row r="541" spans="1:6" ht="13.5" customHeight="1" x14ac:dyDescent="0.2">
      <c r="C541" s="31"/>
      <c r="D541" s="31"/>
    </row>
    <row r="542" spans="1:6" ht="13.5" customHeight="1" x14ac:dyDescent="0.2">
      <c r="B542" s="16"/>
      <c r="C542" s="19"/>
      <c r="D542" s="19"/>
    </row>
    <row r="543" spans="1:6" ht="13.5" customHeight="1" x14ac:dyDescent="0.2">
      <c r="C543" s="14"/>
      <c r="D543" s="14"/>
    </row>
    <row r="544" spans="1:6" ht="13.5" customHeight="1" x14ac:dyDescent="0.2">
      <c r="C544" s="14"/>
      <c r="D544" s="14"/>
    </row>
    <row r="545" spans="2:4" ht="13.5" customHeight="1" x14ac:dyDescent="0.2">
      <c r="C545" s="14"/>
      <c r="D545" s="14"/>
    </row>
    <row r="546" spans="2:4" ht="13.5" customHeight="1" x14ac:dyDescent="0.2">
      <c r="C546" s="14"/>
      <c r="D546" s="14"/>
    </row>
    <row r="547" spans="2:4" ht="13.5" customHeight="1" x14ac:dyDescent="0.2">
      <c r="C547" s="14"/>
      <c r="D547" s="14"/>
    </row>
    <row r="548" spans="2:4" ht="13.5" customHeight="1" x14ac:dyDescent="0.2">
      <c r="C548" s="14"/>
      <c r="D548" s="14"/>
    </row>
    <row r="549" spans="2:4" ht="13.5" customHeight="1" x14ac:dyDescent="0.2">
      <c r="C549" s="14"/>
      <c r="D549" s="14"/>
    </row>
    <row r="550" spans="2:4" ht="13.5" customHeight="1" x14ac:dyDescent="0.2">
      <c r="C550" s="14"/>
      <c r="D550" s="14"/>
    </row>
    <row r="551" spans="2:4" ht="13.5" customHeight="1" x14ac:dyDescent="0.2">
      <c r="C551" s="14"/>
      <c r="D551" s="14"/>
    </row>
    <row r="552" spans="2:4" ht="13.5" customHeight="1" x14ac:dyDescent="0.2">
      <c r="C552" s="14"/>
      <c r="D552" s="14"/>
    </row>
    <row r="553" spans="2:4" ht="13.5" customHeight="1" x14ac:dyDescent="0.2">
      <c r="C553" s="14"/>
      <c r="D553" s="14"/>
    </row>
    <row r="554" spans="2:4" ht="13.5" customHeight="1" x14ac:dyDescent="0.2">
      <c r="B554" s="16"/>
      <c r="C554" s="19"/>
      <c r="D554" s="19"/>
    </row>
    <row r="559" spans="2:4" ht="13.5" customHeight="1" x14ac:dyDescent="0.2">
      <c r="C559" s="14"/>
      <c r="D559" s="14"/>
    </row>
    <row r="560" spans="2:4" ht="13.5" customHeight="1" x14ac:dyDescent="0.2">
      <c r="C560" s="14"/>
      <c r="D560" s="14"/>
    </row>
    <row r="561" spans="3:4" ht="13.5" customHeight="1" x14ac:dyDescent="0.2">
      <c r="C561" s="14"/>
      <c r="D561" s="14"/>
    </row>
    <row r="562" spans="3:4" ht="13.5" customHeight="1" x14ac:dyDescent="0.2">
      <c r="C562" s="14"/>
      <c r="D562" s="14"/>
    </row>
    <row r="563" spans="3:4" ht="13.5" customHeight="1" x14ac:dyDescent="0.2">
      <c r="C563" s="14"/>
      <c r="D563" s="14"/>
    </row>
    <row r="564" spans="3:4" ht="13.5" customHeight="1" x14ac:dyDescent="0.2">
      <c r="C564" s="14"/>
      <c r="D564" s="14"/>
    </row>
    <row r="565" spans="3:4" ht="13.5" customHeight="1" x14ac:dyDescent="0.2">
      <c r="C565" s="14"/>
      <c r="D565" s="14"/>
    </row>
    <row r="566" spans="3:4" ht="13.5" customHeight="1" x14ac:dyDescent="0.2">
      <c r="C566" s="14"/>
      <c r="D566" s="14"/>
    </row>
    <row r="568" spans="3:4" ht="13.5" customHeight="1" x14ac:dyDescent="0.2">
      <c r="C568" s="14"/>
      <c r="D568" s="14"/>
    </row>
    <row r="569" spans="3:4" ht="13.5" customHeight="1" x14ac:dyDescent="0.2">
      <c r="C569" s="14"/>
      <c r="D569" s="14"/>
    </row>
    <row r="570" spans="3:4" ht="13.5" customHeight="1" x14ac:dyDescent="0.2">
      <c r="C570" s="14"/>
      <c r="D570" s="14"/>
    </row>
    <row r="571" spans="3:4" ht="13.5" customHeight="1" x14ac:dyDescent="0.2">
      <c r="C571" s="14"/>
      <c r="D571" s="14"/>
    </row>
    <row r="572" spans="3:4" ht="13.5" customHeight="1" x14ac:dyDescent="0.2">
      <c r="C572" s="14"/>
      <c r="D572" s="14"/>
    </row>
    <row r="573" spans="3:4" ht="13.5" customHeight="1" x14ac:dyDescent="0.2">
      <c r="C573" s="14"/>
      <c r="D573" s="14"/>
    </row>
    <row r="574" spans="3:4" ht="13.5" customHeight="1" x14ac:dyDescent="0.2">
      <c r="C574" s="14"/>
      <c r="D574" s="14"/>
    </row>
    <row r="575" spans="3:4" ht="13.5" customHeight="1" x14ac:dyDescent="0.2">
      <c r="C575" s="14"/>
      <c r="D575" s="14"/>
    </row>
    <row r="576" spans="3:4" ht="13.5" customHeight="1" x14ac:dyDescent="0.2">
      <c r="C576" s="14"/>
      <c r="D576" s="14"/>
    </row>
    <row r="577" spans="3:4" ht="13.5" customHeight="1" x14ac:dyDescent="0.2">
      <c r="C577" s="14"/>
      <c r="D577" s="14"/>
    </row>
    <row r="578" spans="3:4" ht="13.5" customHeight="1" x14ac:dyDescent="0.2">
      <c r="C578" s="14"/>
      <c r="D578" s="14"/>
    </row>
    <row r="579" spans="3:4" ht="13.5" customHeight="1" x14ac:dyDescent="0.2">
      <c r="C579" s="14"/>
      <c r="D579" s="14"/>
    </row>
    <row r="580" spans="3:4" ht="13.5" customHeight="1" x14ac:dyDescent="0.2">
      <c r="C580" s="14"/>
      <c r="D580" s="14"/>
    </row>
    <row r="581" spans="3:4" ht="13.5" customHeight="1" x14ac:dyDescent="0.2">
      <c r="C581" s="14"/>
      <c r="D581" s="14"/>
    </row>
    <row r="582" spans="3:4" ht="13.5" customHeight="1" x14ac:dyDescent="0.2">
      <c r="C582" s="14"/>
      <c r="D582" s="14"/>
    </row>
    <row r="583" spans="3:4" ht="13.5" customHeight="1" x14ac:dyDescent="0.2">
      <c r="C583" s="14"/>
      <c r="D583" s="14"/>
    </row>
    <row r="584" spans="3:4" ht="13.5" customHeight="1" x14ac:dyDescent="0.2">
      <c r="C584" s="14"/>
      <c r="D584" s="14"/>
    </row>
    <row r="585" spans="3:4" ht="13.5" customHeight="1" x14ac:dyDescent="0.2">
      <c r="C585" s="14"/>
      <c r="D585" s="14"/>
    </row>
    <row r="586" spans="3:4" ht="13.5" customHeight="1" x14ac:dyDescent="0.2">
      <c r="C586" s="14"/>
      <c r="D586" s="14"/>
    </row>
    <row r="587" spans="3:4" ht="13.5" customHeight="1" x14ac:dyDescent="0.2">
      <c r="C587" s="14"/>
      <c r="D587" s="14"/>
    </row>
    <row r="588" spans="3:4" ht="13.5" customHeight="1" x14ac:dyDescent="0.2">
      <c r="C588" s="14"/>
      <c r="D588" s="14"/>
    </row>
    <row r="589" spans="3:4" ht="13.5" customHeight="1" x14ac:dyDescent="0.2">
      <c r="C589" s="14"/>
      <c r="D589" s="14"/>
    </row>
    <row r="590" spans="3:4" ht="13.5" customHeight="1" x14ac:dyDescent="0.2">
      <c r="C590" s="14"/>
      <c r="D590" s="14"/>
    </row>
    <row r="591" spans="3:4" ht="13.5" customHeight="1" x14ac:dyDescent="0.2">
      <c r="C591" s="14"/>
      <c r="D591" s="14"/>
    </row>
    <row r="592" spans="3:4" ht="13.5" customHeight="1" x14ac:dyDescent="0.2">
      <c r="C592" s="14"/>
      <c r="D592" s="14"/>
    </row>
    <row r="593" spans="3:4" ht="13.5" customHeight="1" x14ac:dyDescent="0.2">
      <c r="C593" s="14"/>
      <c r="D593" s="14"/>
    </row>
    <row r="594" spans="3:4" ht="13.5" customHeight="1" x14ac:dyDescent="0.2">
      <c r="C594" s="14"/>
      <c r="D594" s="14"/>
    </row>
    <row r="595" spans="3:4" ht="13.5" customHeight="1" x14ac:dyDescent="0.2">
      <c r="C595" s="14"/>
      <c r="D595" s="14"/>
    </row>
    <row r="596" spans="3:4" ht="13.5" customHeight="1" x14ac:dyDescent="0.2">
      <c r="C596" s="14"/>
      <c r="D596" s="14"/>
    </row>
    <row r="597" spans="3:4" ht="13.5" customHeight="1" x14ac:dyDescent="0.2">
      <c r="C597" s="14"/>
      <c r="D597" s="14"/>
    </row>
    <row r="598" spans="3:4" ht="13.5" customHeight="1" x14ac:dyDescent="0.2">
      <c r="C598" s="14"/>
      <c r="D598" s="14"/>
    </row>
    <row r="599" spans="3:4" ht="13.5" customHeight="1" x14ac:dyDescent="0.2">
      <c r="C599" s="14"/>
      <c r="D599" s="14"/>
    </row>
    <row r="600" spans="3:4" ht="13.5" customHeight="1" x14ac:dyDescent="0.2">
      <c r="C600" s="14"/>
      <c r="D600" s="14"/>
    </row>
    <row r="601" spans="3:4" ht="13.5" customHeight="1" x14ac:dyDescent="0.2">
      <c r="C601" s="14"/>
      <c r="D601" s="14"/>
    </row>
    <row r="602" spans="3:4" ht="13.5" customHeight="1" x14ac:dyDescent="0.2">
      <c r="C602" s="14"/>
      <c r="D602" s="14"/>
    </row>
    <row r="603" spans="3:4" ht="13.5" customHeight="1" x14ac:dyDescent="0.2">
      <c r="C603" s="14"/>
      <c r="D603" s="14"/>
    </row>
    <row r="604" spans="3:4" ht="13.5" customHeight="1" x14ac:dyDescent="0.2">
      <c r="C604" s="14"/>
      <c r="D604" s="14"/>
    </row>
    <row r="605" spans="3:4" ht="13.5" customHeight="1" x14ac:dyDescent="0.2">
      <c r="C605" s="14"/>
      <c r="D605" s="14"/>
    </row>
    <row r="606" spans="3:4" ht="13.5" customHeight="1" x14ac:dyDescent="0.2">
      <c r="C606" s="14"/>
      <c r="D606" s="14"/>
    </row>
    <row r="607" spans="3:4" ht="13.5" customHeight="1" x14ac:dyDescent="0.2">
      <c r="C607" s="14"/>
      <c r="D607" s="14"/>
    </row>
    <row r="608" spans="3:4" ht="13.5" customHeight="1" x14ac:dyDescent="0.2">
      <c r="C608" s="14"/>
      <c r="D608" s="14"/>
    </row>
    <row r="609" spans="3:4" ht="13.5" customHeight="1" x14ac:dyDescent="0.2">
      <c r="C609" s="14"/>
      <c r="D609" s="14"/>
    </row>
    <row r="610" spans="3:4" ht="13.5" customHeight="1" x14ac:dyDescent="0.2">
      <c r="C610" s="14"/>
      <c r="D610" s="14"/>
    </row>
    <row r="611" spans="3:4" ht="13.5" customHeight="1" x14ac:dyDescent="0.2">
      <c r="C611" s="14"/>
      <c r="D611" s="14"/>
    </row>
    <row r="612" spans="3:4" ht="13.5" customHeight="1" x14ac:dyDescent="0.2">
      <c r="C612" s="14"/>
      <c r="D612" s="14"/>
    </row>
    <row r="613" spans="3:4" ht="13.5" customHeight="1" x14ac:dyDescent="0.2">
      <c r="C613" s="14"/>
      <c r="D613" s="14"/>
    </row>
    <row r="614" spans="3:4" ht="13.5" customHeight="1" x14ac:dyDescent="0.2">
      <c r="C614" s="14"/>
      <c r="D614" s="14"/>
    </row>
    <row r="615" spans="3:4" ht="13.5" customHeight="1" x14ac:dyDescent="0.2">
      <c r="C615" s="14"/>
      <c r="D615" s="14"/>
    </row>
    <row r="616" spans="3:4" ht="13.5" customHeight="1" x14ac:dyDescent="0.2">
      <c r="C616" s="14"/>
      <c r="D616" s="14"/>
    </row>
    <row r="617" spans="3:4" ht="13.5" customHeight="1" x14ac:dyDescent="0.2">
      <c r="C617" s="14"/>
      <c r="D617" s="14"/>
    </row>
    <row r="618" spans="3:4" ht="13.5" customHeight="1" x14ac:dyDescent="0.2">
      <c r="C618" s="14"/>
      <c r="D618" s="14"/>
    </row>
    <row r="619" spans="3:4" ht="13.5" customHeight="1" x14ac:dyDescent="0.2">
      <c r="C619" s="14"/>
      <c r="D619" s="14"/>
    </row>
    <row r="620" spans="3:4" ht="13.5" customHeight="1" x14ac:dyDescent="0.2">
      <c r="C620" s="14"/>
      <c r="D620" s="14"/>
    </row>
    <row r="621" spans="3:4" ht="13.5" customHeight="1" x14ac:dyDescent="0.2">
      <c r="C621" s="14"/>
      <c r="D621" s="14"/>
    </row>
    <row r="622" spans="3:4" ht="13.5" customHeight="1" x14ac:dyDescent="0.2">
      <c r="C622" s="14"/>
      <c r="D622" s="14"/>
    </row>
    <row r="623" spans="3:4" ht="13.5" customHeight="1" x14ac:dyDescent="0.2">
      <c r="C623" s="14"/>
      <c r="D623" s="14"/>
    </row>
    <row r="624" spans="3:4" ht="13.5" customHeight="1" x14ac:dyDescent="0.2">
      <c r="C624" s="14"/>
      <c r="D624" s="14"/>
    </row>
    <row r="625" spans="3:4" ht="13.5" customHeight="1" x14ac:dyDescent="0.2">
      <c r="C625" s="14"/>
      <c r="D625" s="14"/>
    </row>
    <row r="626" spans="3:4" ht="13.5" customHeight="1" x14ac:dyDescent="0.2">
      <c r="C626" s="14"/>
      <c r="D626" s="14"/>
    </row>
    <row r="627" spans="3:4" ht="13.5" customHeight="1" x14ac:dyDescent="0.2">
      <c r="C627" s="14"/>
      <c r="D627" s="14"/>
    </row>
    <row r="628" spans="3:4" ht="13.5" customHeight="1" x14ac:dyDescent="0.2">
      <c r="C628" s="14"/>
      <c r="D628" s="14"/>
    </row>
    <row r="629" spans="3:4" ht="13.5" customHeight="1" x14ac:dyDescent="0.2">
      <c r="C629" s="14"/>
      <c r="D629" s="14"/>
    </row>
    <row r="630" spans="3:4" ht="13.5" customHeight="1" x14ac:dyDescent="0.2">
      <c r="C630" s="14"/>
      <c r="D630" s="14"/>
    </row>
    <row r="631" spans="3:4" ht="13.5" customHeight="1" x14ac:dyDescent="0.2">
      <c r="C631" s="14"/>
      <c r="D631" s="14"/>
    </row>
    <row r="632" spans="3:4" ht="13.5" customHeight="1" x14ac:dyDescent="0.2">
      <c r="C632" s="14"/>
      <c r="D632" s="14"/>
    </row>
    <row r="633" spans="3:4" ht="13.5" customHeight="1" x14ac:dyDescent="0.2">
      <c r="C633" s="14"/>
      <c r="D633" s="14"/>
    </row>
    <row r="634" spans="3:4" ht="13.5" customHeight="1" x14ac:dyDescent="0.2">
      <c r="C634" s="14"/>
      <c r="D634" s="14"/>
    </row>
    <row r="635" spans="3:4" ht="13.5" customHeight="1" x14ac:dyDescent="0.2">
      <c r="C635" s="14"/>
      <c r="D635" s="14"/>
    </row>
    <row r="636" spans="3:4" ht="13.5" customHeight="1" x14ac:dyDescent="0.2">
      <c r="C636" s="14"/>
      <c r="D636" s="14"/>
    </row>
    <row r="637" spans="3:4" ht="13.5" customHeight="1" x14ac:dyDescent="0.2">
      <c r="C637" s="14"/>
      <c r="D637" s="14"/>
    </row>
    <row r="638" spans="3:4" ht="13.5" customHeight="1" x14ac:dyDescent="0.2">
      <c r="C638" s="14"/>
      <c r="D638" s="14"/>
    </row>
    <row r="639" spans="3:4" ht="13.5" customHeight="1" x14ac:dyDescent="0.2">
      <c r="C639" s="14"/>
      <c r="D639" s="14"/>
    </row>
    <row r="640" spans="3:4" ht="13.5" customHeight="1" x14ac:dyDescent="0.2">
      <c r="C640" s="14"/>
      <c r="D640" s="14"/>
    </row>
    <row r="641" spans="3:4" ht="13.5" customHeight="1" x14ac:dyDescent="0.2">
      <c r="C641" s="14"/>
      <c r="D641" s="14"/>
    </row>
    <row r="642" spans="3:4" ht="13.5" customHeight="1" x14ac:dyDescent="0.2">
      <c r="C642" s="14"/>
      <c r="D642" s="14"/>
    </row>
    <row r="643" spans="3:4" ht="13.5" customHeight="1" x14ac:dyDescent="0.2">
      <c r="C643" s="14"/>
      <c r="D643" s="14"/>
    </row>
    <row r="644" spans="3:4" ht="13.5" customHeight="1" x14ac:dyDescent="0.2">
      <c r="C644" s="14"/>
      <c r="D644" s="14"/>
    </row>
    <row r="647" spans="3:4" ht="13.5" customHeight="1" x14ac:dyDescent="0.2">
      <c r="C647" s="14"/>
      <c r="D647" s="14"/>
    </row>
    <row r="649" spans="3:4" ht="13.5" customHeight="1" x14ac:dyDescent="0.2">
      <c r="C649" s="14"/>
      <c r="D649" s="14"/>
    </row>
    <row r="650" spans="3:4" ht="13.5" customHeight="1" x14ac:dyDescent="0.2">
      <c r="C650" s="14"/>
      <c r="D650" s="14"/>
    </row>
    <row r="651" spans="3:4" ht="13.5" customHeight="1" x14ac:dyDescent="0.2">
      <c r="C651" s="14"/>
      <c r="D651" s="14"/>
    </row>
    <row r="652" spans="3:4" ht="13.5" customHeight="1" x14ac:dyDescent="0.2">
      <c r="C652" s="14"/>
      <c r="D652" s="14"/>
    </row>
    <row r="653" spans="3:4" ht="13.5" customHeight="1" x14ac:dyDescent="0.2">
      <c r="C653" s="14"/>
      <c r="D653" s="14"/>
    </row>
    <row r="654" spans="3:4" ht="13.5" customHeight="1" x14ac:dyDescent="0.2">
      <c r="C654" s="14"/>
      <c r="D654" s="14"/>
    </row>
    <row r="655" spans="3:4" ht="13.5" customHeight="1" x14ac:dyDescent="0.2">
      <c r="C655" s="14"/>
      <c r="D655" s="14"/>
    </row>
    <row r="656" spans="3:4" ht="13.5" customHeight="1" x14ac:dyDescent="0.2">
      <c r="C656" s="14"/>
      <c r="D656" s="14"/>
    </row>
    <row r="657" spans="3:4" ht="13.5" customHeight="1" x14ac:dyDescent="0.2">
      <c r="C657" s="14"/>
      <c r="D657" s="14"/>
    </row>
    <row r="658" spans="3:4" ht="13.5" customHeight="1" x14ac:dyDescent="0.2">
      <c r="C658" s="14"/>
      <c r="D658" s="14"/>
    </row>
    <row r="659" spans="3:4" ht="13.5" customHeight="1" x14ac:dyDescent="0.2">
      <c r="C659" s="14"/>
      <c r="D659" s="14"/>
    </row>
    <row r="660" spans="3:4" ht="13.5" customHeight="1" x14ac:dyDescent="0.2">
      <c r="C660" s="14"/>
      <c r="D660" s="14"/>
    </row>
    <row r="661" spans="3:4" ht="13.5" customHeight="1" x14ac:dyDescent="0.2">
      <c r="C661" s="14"/>
      <c r="D661" s="14"/>
    </row>
    <row r="662" spans="3:4" ht="13.5" customHeight="1" x14ac:dyDescent="0.2">
      <c r="C662" s="14"/>
      <c r="D662" s="14"/>
    </row>
    <row r="663" spans="3:4" ht="13.5" customHeight="1" x14ac:dyDescent="0.2">
      <c r="C663" s="14"/>
      <c r="D663" s="14"/>
    </row>
    <row r="664" spans="3:4" ht="13.5" customHeight="1" x14ac:dyDescent="0.2">
      <c r="C664" s="14"/>
      <c r="D664" s="14"/>
    </row>
    <row r="667" spans="3:4" ht="13.5" customHeight="1" x14ac:dyDescent="0.2">
      <c r="C667" s="14"/>
      <c r="D667" s="14"/>
    </row>
    <row r="669" spans="3:4" ht="13.5" customHeight="1" x14ac:dyDescent="0.2">
      <c r="C669" s="14"/>
      <c r="D669" s="14"/>
    </row>
    <row r="670" spans="3:4" ht="13.5" customHeight="1" x14ac:dyDescent="0.2">
      <c r="C670" s="14"/>
      <c r="D670" s="14"/>
    </row>
    <row r="671" spans="3:4" ht="13.5" customHeight="1" x14ac:dyDescent="0.2">
      <c r="C671" s="14"/>
      <c r="D671" s="14"/>
    </row>
    <row r="672" spans="3:4" ht="13.5" customHeight="1" x14ac:dyDescent="0.2">
      <c r="C672" s="14"/>
      <c r="D672" s="14"/>
    </row>
    <row r="673" spans="3:4" ht="13.5" customHeight="1" x14ac:dyDescent="0.2">
      <c r="C673" s="14"/>
      <c r="D673" s="14"/>
    </row>
    <row r="674" spans="3:4" ht="13.5" customHeight="1" x14ac:dyDescent="0.2">
      <c r="C674" s="14"/>
      <c r="D674" s="14"/>
    </row>
    <row r="675" spans="3:4" ht="13.5" customHeight="1" x14ac:dyDescent="0.2">
      <c r="C675" s="14"/>
      <c r="D675" s="14"/>
    </row>
    <row r="676" spans="3:4" ht="13.5" customHeight="1" x14ac:dyDescent="0.2">
      <c r="C676" s="14"/>
      <c r="D676" s="14"/>
    </row>
    <row r="677" spans="3:4" ht="13.5" customHeight="1" x14ac:dyDescent="0.2">
      <c r="C677" s="14"/>
      <c r="D677" s="14"/>
    </row>
    <row r="678" spans="3:4" ht="13.5" customHeight="1" x14ac:dyDescent="0.2">
      <c r="C678" s="14"/>
      <c r="D678" s="14"/>
    </row>
    <row r="679" spans="3:4" ht="13.5" customHeight="1" x14ac:dyDescent="0.2">
      <c r="C679" s="14"/>
      <c r="D679" s="14"/>
    </row>
    <row r="680" spans="3:4" ht="13.5" customHeight="1" x14ac:dyDescent="0.2">
      <c r="C680" s="14"/>
      <c r="D680" s="14"/>
    </row>
    <row r="681" spans="3:4" ht="13.5" customHeight="1" x14ac:dyDescent="0.2">
      <c r="C681" s="14"/>
      <c r="D681" s="14"/>
    </row>
    <row r="682" spans="3:4" ht="13.5" customHeight="1" x14ac:dyDescent="0.2">
      <c r="C682" s="14"/>
      <c r="D682" s="14"/>
    </row>
    <row r="683" spans="3:4" ht="13.5" customHeight="1" x14ac:dyDescent="0.2">
      <c r="C683" s="14"/>
      <c r="D683" s="14"/>
    </row>
    <row r="684" spans="3:4" ht="13.5" customHeight="1" x14ac:dyDescent="0.2">
      <c r="C684" s="14"/>
      <c r="D684" s="14"/>
    </row>
    <row r="685" spans="3:4" ht="13.5" customHeight="1" x14ac:dyDescent="0.2">
      <c r="C685" s="14"/>
      <c r="D685" s="14"/>
    </row>
    <row r="686" spans="3:4" ht="13.5" customHeight="1" x14ac:dyDescent="0.2">
      <c r="C686" s="14"/>
      <c r="D686" s="14"/>
    </row>
    <row r="687" spans="3:4" ht="13.5" customHeight="1" x14ac:dyDescent="0.2">
      <c r="C687" s="14"/>
      <c r="D687" s="14"/>
    </row>
    <row r="688" spans="3:4" ht="13.5" customHeight="1" x14ac:dyDescent="0.2">
      <c r="C688" s="14"/>
      <c r="D688" s="14"/>
    </row>
    <row r="689" spans="3:4" ht="13.5" customHeight="1" x14ac:dyDescent="0.2">
      <c r="C689" s="14"/>
      <c r="D689" s="14"/>
    </row>
    <row r="690" spans="3:4" ht="13.5" customHeight="1" x14ac:dyDescent="0.2">
      <c r="C690" s="14"/>
      <c r="D690" s="14"/>
    </row>
    <row r="693" spans="3:4" ht="13.5" customHeight="1" x14ac:dyDescent="0.2">
      <c r="C693" s="14"/>
      <c r="D693" s="14"/>
    </row>
    <row r="695" spans="3:4" ht="13.5" customHeight="1" x14ac:dyDescent="0.2">
      <c r="C695" s="14"/>
      <c r="D695" s="14"/>
    </row>
    <row r="696" spans="3:4" ht="13.5" customHeight="1" x14ac:dyDescent="0.2">
      <c r="C696" s="14"/>
      <c r="D696" s="14"/>
    </row>
    <row r="697" spans="3:4" ht="13.5" customHeight="1" x14ac:dyDescent="0.2">
      <c r="C697" s="14"/>
      <c r="D697" s="14"/>
    </row>
    <row r="698" spans="3:4" ht="13.5" customHeight="1" x14ac:dyDescent="0.2">
      <c r="C698" s="14"/>
      <c r="D698" s="14"/>
    </row>
    <row r="699" spans="3:4" ht="13.5" customHeight="1" x14ac:dyDescent="0.2">
      <c r="C699" s="14"/>
      <c r="D699" s="14"/>
    </row>
    <row r="700" spans="3:4" ht="13.5" customHeight="1" x14ac:dyDescent="0.2">
      <c r="C700" s="14"/>
      <c r="D700" s="14"/>
    </row>
    <row r="701" spans="3:4" ht="13.5" customHeight="1" x14ac:dyDescent="0.2">
      <c r="C701" s="14"/>
      <c r="D701" s="14"/>
    </row>
    <row r="702" spans="3:4" ht="13.5" customHeight="1" x14ac:dyDescent="0.2">
      <c r="C702" s="14"/>
      <c r="D702" s="14"/>
    </row>
    <row r="703" spans="3:4" ht="13.5" customHeight="1" x14ac:dyDescent="0.2">
      <c r="C703" s="14"/>
      <c r="D703" s="14"/>
    </row>
    <row r="704" spans="3:4" ht="13.5" customHeight="1" x14ac:dyDescent="0.2">
      <c r="C704" s="14"/>
      <c r="D704" s="14"/>
    </row>
    <row r="705" spans="3:4" ht="13.5" customHeight="1" x14ac:dyDescent="0.2">
      <c r="C705" s="14"/>
      <c r="D705" s="14"/>
    </row>
    <row r="706" spans="3:4" ht="13.5" customHeight="1" x14ac:dyDescent="0.2">
      <c r="C706" s="14"/>
      <c r="D706" s="14"/>
    </row>
    <row r="707" spans="3:4" ht="13.5" customHeight="1" x14ac:dyDescent="0.2">
      <c r="C707" s="14"/>
      <c r="D707" s="14"/>
    </row>
    <row r="708" spans="3:4" ht="13.5" customHeight="1" x14ac:dyDescent="0.2">
      <c r="C708" s="14"/>
      <c r="D708" s="14"/>
    </row>
    <row r="709" spans="3:4" ht="13.5" customHeight="1" x14ac:dyDescent="0.2">
      <c r="C709" s="14"/>
      <c r="D709" s="14"/>
    </row>
    <row r="710" spans="3:4" ht="13.5" customHeight="1" x14ac:dyDescent="0.2">
      <c r="C710" s="14"/>
      <c r="D710" s="14"/>
    </row>
    <row r="711" spans="3:4" ht="13.5" customHeight="1" x14ac:dyDescent="0.2">
      <c r="C711" s="14"/>
      <c r="D711" s="14"/>
    </row>
    <row r="712" spans="3:4" ht="13.5" customHeight="1" x14ac:dyDescent="0.2">
      <c r="C712" s="14"/>
      <c r="D712" s="14"/>
    </row>
    <row r="713" spans="3:4" ht="13.5" customHeight="1" x14ac:dyDescent="0.2">
      <c r="C713" s="14"/>
      <c r="D713" s="14"/>
    </row>
    <row r="714" spans="3:4" ht="13.5" customHeight="1" x14ac:dyDescent="0.2">
      <c r="C714" s="14"/>
      <c r="D714" s="14"/>
    </row>
    <row r="715" spans="3:4" ht="13.5" customHeight="1" x14ac:dyDescent="0.2">
      <c r="C715" s="14"/>
      <c r="D715" s="14"/>
    </row>
    <row r="716" spans="3:4" ht="13.5" customHeight="1" x14ac:dyDescent="0.2">
      <c r="C716" s="14"/>
      <c r="D716" s="14"/>
    </row>
    <row r="720" spans="3:4" ht="13.5" customHeight="1" x14ac:dyDescent="0.2">
      <c r="C720" s="14"/>
      <c r="D720" s="14"/>
    </row>
    <row r="721" spans="3:4" ht="13.5" customHeight="1" x14ac:dyDescent="0.2">
      <c r="C721" s="14"/>
      <c r="D721" s="14"/>
    </row>
    <row r="722" spans="3:4" ht="13.5" customHeight="1" x14ac:dyDescent="0.2">
      <c r="C722" s="14"/>
      <c r="D722" s="14"/>
    </row>
    <row r="723" spans="3:4" ht="13.5" customHeight="1" x14ac:dyDescent="0.2">
      <c r="C723" s="14"/>
      <c r="D723" s="14"/>
    </row>
    <row r="724" spans="3:4" ht="13.5" customHeight="1" x14ac:dyDescent="0.2">
      <c r="C724" s="14"/>
      <c r="D724" s="14"/>
    </row>
    <row r="725" spans="3:4" ht="13.5" customHeight="1" x14ac:dyDescent="0.2">
      <c r="C725" s="14"/>
      <c r="D725" s="14"/>
    </row>
    <row r="729" spans="3:4" ht="13.5" customHeight="1" x14ac:dyDescent="0.2">
      <c r="C729" s="14"/>
      <c r="D729" s="14"/>
    </row>
    <row r="730" spans="3:4" ht="13.5" customHeight="1" x14ac:dyDescent="0.2">
      <c r="C730" s="14"/>
      <c r="D730" s="14"/>
    </row>
    <row r="731" spans="3:4" ht="13.5" customHeight="1" x14ac:dyDescent="0.2">
      <c r="C731" s="14"/>
      <c r="D731" s="14"/>
    </row>
    <row r="732" spans="3:4" ht="13.5" customHeight="1" x14ac:dyDescent="0.2">
      <c r="C732" s="14"/>
      <c r="D732" s="14"/>
    </row>
    <row r="733" spans="3:4" ht="13.5" customHeight="1" x14ac:dyDescent="0.2">
      <c r="C733" s="14"/>
      <c r="D733" s="14"/>
    </row>
    <row r="734" spans="3:4" ht="13.5" customHeight="1" x14ac:dyDescent="0.2">
      <c r="C734" s="14"/>
      <c r="D734" s="14"/>
    </row>
    <row r="735" spans="3:4" ht="13.5" customHeight="1" x14ac:dyDescent="0.2">
      <c r="C735" s="14"/>
      <c r="D735" s="14"/>
    </row>
    <row r="736" spans="3:4" ht="13.5" customHeight="1" x14ac:dyDescent="0.2">
      <c r="C736" s="14"/>
      <c r="D736" s="14"/>
    </row>
    <row r="737" spans="3:4" ht="13.5" customHeight="1" x14ac:dyDescent="0.2">
      <c r="C737" s="14"/>
      <c r="D737" s="14"/>
    </row>
    <row r="738" spans="3:4" ht="13.5" customHeight="1" x14ac:dyDescent="0.2">
      <c r="C738" s="14"/>
      <c r="D738" s="14"/>
    </row>
    <row r="739" spans="3:4" ht="13.5" customHeight="1" x14ac:dyDescent="0.2">
      <c r="C739" s="14"/>
      <c r="D739" s="14"/>
    </row>
    <row r="740" spans="3:4" ht="13.5" customHeight="1" x14ac:dyDescent="0.2">
      <c r="C740" s="14"/>
      <c r="D740" s="14"/>
    </row>
    <row r="741" spans="3:4" ht="13.5" customHeight="1" x14ac:dyDescent="0.2">
      <c r="C741" s="14"/>
      <c r="D741" s="14"/>
    </row>
    <row r="742" spans="3:4" ht="13.5" customHeight="1" x14ac:dyDescent="0.2">
      <c r="C742" s="14"/>
      <c r="D742" s="14"/>
    </row>
    <row r="743" spans="3:4" ht="13.5" customHeight="1" x14ac:dyDescent="0.2">
      <c r="C743" s="14"/>
      <c r="D743" s="14"/>
    </row>
    <row r="744" spans="3:4" ht="13.5" customHeight="1" x14ac:dyDescent="0.2">
      <c r="C744" s="14"/>
      <c r="D744" s="14"/>
    </row>
    <row r="745" spans="3:4" ht="13.5" customHeight="1" x14ac:dyDescent="0.2">
      <c r="C745" s="14"/>
      <c r="D745" s="14"/>
    </row>
    <row r="746" spans="3:4" ht="13.5" customHeight="1" x14ac:dyDescent="0.2">
      <c r="C746" s="14"/>
      <c r="D746" s="14"/>
    </row>
    <row r="747" spans="3:4" ht="13.5" customHeight="1" x14ac:dyDescent="0.2">
      <c r="C747" s="14"/>
      <c r="D747" s="14"/>
    </row>
    <row r="748" spans="3:4" ht="13.5" customHeight="1" x14ac:dyDescent="0.2">
      <c r="C748" s="14"/>
      <c r="D748" s="14"/>
    </row>
    <row r="749" spans="3:4" ht="13.5" customHeight="1" x14ac:dyDescent="0.2">
      <c r="C749" s="14"/>
      <c r="D749" s="14"/>
    </row>
    <row r="750" spans="3:4" ht="13.5" customHeight="1" x14ac:dyDescent="0.2">
      <c r="C750" s="14"/>
      <c r="D750" s="14"/>
    </row>
    <row r="751" spans="3:4" ht="13.5" customHeight="1" x14ac:dyDescent="0.2">
      <c r="C751" s="14"/>
      <c r="D751" s="14"/>
    </row>
    <row r="752" spans="3:4" ht="13.5" customHeight="1" x14ac:dyDescent="0.2">
      <c r="C752" s="14"/>
      <c r="D752" s="14"/>
    </row>
    <row r="753" spans="3:4" ht="13.5" customHeight="1" x14ac:dyDescent="0.2">
      <c r="C753" s="14"/>
      <c r="D753" s="14"/>
    </row>
    <row r="754" spans="3:4" ht="13.5" customHeight="1" x14ac:dyDescent="0.2">
      <c r="C754" s="14"/>
      <c r="D754" s="14"/>
    </row>
    <row r="755" spans="3:4" ht="13.5" customHeight="1" x14ac:dyDescent="0.2">
      <c r="C755" s="14"/>
      <c r="D755" s="14"/>
    </row>
    <row r="756" spans="3:4" ht="13.5" customHeight="1" x14ac:dyDescent="0.2">
      <c r="C756" s="14"/>
      <c r="D756" s="14"/>
    </row>
    <row r="757" spans="3:4" ht="13.5" customHeight="1" x14ac:dyDescent="0.2">
      <c r="C757" s="14"/>
      <c r="D757" s="14"/>
    </row>
    <row r="758" spans="3:4" ht="13.5" customHeight="1" x14ac:dyDescent="0.2">
      <c r="C758" s="14"/>
      <c r="D758" s="14"/>
    </row>
    <row r="759" spans="3:4" ht="13.5" customHeight="1" x14ac:dyDescent="0.2">
      <c r="C759" s="14"/>
      <c r="D759" s="14"/>
    </row>
    <row r="760" spans="3:4" ht="13.5" customHeight="1" x14ac:dyDescent="0.2">
      <c r="C760" s="14"/>
      <c r="D760" s="14"/>
    </row>
    <row r="761" spans="3:4" ht="13.5" customHeight="1" x14ac:dyDescent="0.2">
      <c r="C761" s="14"/>
      <c r="D761" s="14"/>
    </row>
    <row r="762" spans="3:4" ht="13.5" customHeight="1" x14ac:dyDescent="0.2">
      <c r="C762" s="14"/>
      <c r="D762" s="14"/>
    </row>
    <row r="764" spans="3:4" ht="13.5" customHeight="1" x14ac:dyDescent="0.2">
      <c r="C764" s="14"/>
      <c r="D764" s="14"/>
    </row>
    <row r="765" spans="3:4" ht="13.5" customHeight="1" x14ac:dyDescent="0.2">
      <c r="C765" s="14"/>
      <c r="D765" s="14"/>
    </row>
    <row r="766" spans="3:4" ht="13.5" customHeight="1" x14ac:dyDescent="0.2">
      <c r="C766" s="14"/>
      <c r="D766" s="14"/>
    </row>
    <row r="768" spans="3:4" ht="13.5" customHeight="1" x14ac:dyDescent="0.2">
      <c r="C768" s="14"/>
      <c r="D768" s="14"/>
    </row>
    <row r="769" spans="1:6" ht="13.5" customHeight="1" x14ac:dyDescent="0.2">
      <c r="C769" s="14"/>
      <c r="D769" s="14"/>
    </row>
    <row r="770" spans="1:6" ht="13.5" customHeight="1" x14ac:dyDescent="0.2">
      <c r="C770" s="14"/>
      <c r="D770" s="14"/>
    </row>
    <row r="771" spans="1:6" ht="13.5" customHeight="1" x14ac:dyDescent="0.2">
      <c r="C771" s="14"/>
      <c r="D771" s="14"/>
    </row>
    <row r="772" spans="1:6" ht="13.5" customHeight="1" x14ac:dyDescent="0.2">
      <c r="C772" s="14"/>
      <c r="D772" s="14"/>
    </row>
    <row r="773" spans="1:6" ht="13.5" customHeight="1" x14ac:dyDescent="0.2">
      <c r="C773" s="14"/>
      <c r="D773" s="14"/>
    </row>
    <row r="774" spans="1:6" ht="13.5" customHeight="1" x14ac:dyDescent="0.2">
      <c r="C774" s="14"/>
      <c r="D774" s="14"/>
    </row>
    <row r="775" spans="1:6" ht="13.5" customHeight="1" x14ac:dyDescent="0.2">
      <c r="C775" s="14"/>
      <c r="D775" s="14"/>
    </row>
    <row r="776" spans="1:6" ht="13.5" customHeight="1" x14ac:dyDescent="0.2">
      <c r="C776" s="14"/>
      <c r="D776" s="14"/>
    </row>
    <row r="777" spans="1:6" ht="13.5" customHeight="1" x14ac:dyDescent="0.2">
      <c r="C777" s="14"/>
      <c r="D777" s="14"/>
    </row>
    <row r="779" spans="1:6" ht="13.5" customHeight="1" x14ac:dyDescent="0.2">
      <c r="C779" s="14"/>
      <c r="D779" s="14"/>
    </row>
    <row r="781" spans="1:6" s="19" customFormat="1" ht="13.5" customHeight="1" x14ac:dyDescent="0.2">
      <c r="A781" s="15"/>
      <c r="B781" s="11"/>
      <c r="C781" s="12"/>
      <c r="D781" s="12"/>
      <c r="E781" s="18"/>
      <c r="F781" s="18"/>
    </row>
    <row r="782" spans="1:6" ht="13.5" customHeight="1" x14ac:dyDescent="0.2">
      <c r="C782" s="14"/>
      <c r="D782" s="14"/>
    </row>
    <row r="783" spans="1:6" ht="13.5" customHeight="1" x14ac:dyDescent="0.2">
      <c r="C783" s="14"/>
      <c r="D783" s="14"/>
    </row>
    <row r="784" spans="1:6" ht="13.5" customHeight="1" x14ac:dyDescent="0.2">
      <c r="C784" s="14"/>
      <c r="D784" s="14"/>
    </row>
    <row r="785" spans="2:4" ht="13.5" customHeight="1" x14ac:dyDescent="0.2">
      <c r="C785" s="14"/>
      <c r="D785" s="14"/>
    </row>
    <row r="786" spans="2:4" ht="13.5" customHeight="1" x14ac:dyDescent="0.2">
      <c r="C786" s="14"/>
      <c r="D786" s="14"/>
    </row>
    <row r="787" spans="2:4" ht="13.5" customHeight="1" x14ac:dyDescent="0.2">
      <c r="C787" s="14"/>
      <c r="D787" s="14"/>
    </row>
    <row r="788" spans="2:4" ht="13.5" customHeight="1" x14ac:dyDescent="0.2">
      <c r="C788" s="14"/>
      <c r="D788" s="14"/>
    </row>
    <row r="789" spans="2:4" ht="13.5" customHeight="1" x14ac:dyDescent="0.2">
      <c r="C789" s="14"/>
      <c r="D789" s="14"/>
    </row>
    <row r="790" spans="2:4" ht="13.5" customHeight="1" x14ac:dyDescent="0.2">
      <c r="C790" s="14"/>
      <c r="D790" s="14"/>
    </row>
    <row r="791" spans="2:4" ht="13.5" customHeight="1" x14ac:dyDescent="0.2">
      <c r="C791" s="14"/>
      <c r="D791" s="14"/>
    </row>
    <row r="792" spans="2:4" ht="13.5" customHeight="1" x14ac:dyDescent="0.2">
      <c r="C792" s="14"/>
      <c r="D792" s="14"/>
    </row>
    <row r="793" spans="2:4" ht="13.5" customHeight="1" x14ac:dyDescent="0.2">
      <c r="C793" s="14"/>
      <c r="D793" s="14"/>
    </row>
    <row r="794" spans="2:4" ht="13.5" customHeight="1" x14ac:dyDescent="0.2">
      <c r="C794" s="14"/>
      <c r="D794" s="14"/>
    </row>
    <row r="795" spans="2:4" ht="13.5" customHeight="1" x14ac:dyDescent="0.2">
      <c r="C795" s="14"/>
      <c r="D795" s="14"/>
    </row>
    <row r="796" spans="2:4" ht="13.5" customHeight="1" x14ac:dyDescent="0.2">
      <c r="C796" s="14"/>
      <c r="D796" s="14"/>
    </row>
    <row r="797" spans="2:4" ht="13.5" customHeight="1" x14ac:dyDescent="0.2">
      <c r="C797" s="14"/>
      <c r="D797" s="14"/>
    </row>
    <row r="798" spans="2:4" ht="13.5" customHeight="1" x14ac:dyDescent="0.2">
      <c r="C798" s="14"/>
      <c r="D798" s="14"/>
    </row>
    <row r="799" spans="2:4" ht="13.5" customHeight="1" x14ac:dyDescent="0.2">
      <c r="C799" s="14"/>
      <c r="D799" s="14"/>
    </row>
    <row r="800" spans="2:4" ht="13.5" customHeight="1" x14ac:dyDescent="0.2">
      <c r="B800" s="16"/>
      <c r="C800" s="19"/>
      <c r="D800" s="19"/>
    </row>
    <row r="802" spans="3:4" ht="13.5" customHeight="1" x14ac:dyDescent="0.2">
      <c r="C802" s="14"/>
      <c r="D802" s="14"/>
    </row>
    <row r="803" spans="3:4" ht="13.5" customHeight="1" x14ac:dyDescent="0.2">
      <c r="C803" s="14"/>
      <c r="D803" s="14"/>
    </row>
    <row r="806" spans="3:4" ht="13.5" customHeight="1" x14ac:dyDescent="0.2">
      <c r="C806" s="14"/>
      <c r="D806" s="14"/>
    </row>
    <row r="807" spans="3:4" ht="13.5" customHeight="1" x14ac:dyDescent="0.2">
      <c r="C807" s="14"/>
      <c r="D807" s="14"/>
    </row>
    <row r="808" spans="3:4" ht="13.5" customHeight="1" x14ac:dyDescent="0.2">
      <c r="C808" s="14"/>
      <c r="D808" s="14"/>
    </row>
    <row r="809" spans="3:4" ht="13.5" customHeight="1" x14ac:dyDescent="0.2">
      <c r="C809" s="14"/>
      <c r="D809" s="14"/>
    </row>
    <row r="811" spans="3:4" ht="13.5" customHeight="1" x14ac:dyDescent="0.2">
      <c r="C811" s="14"/>
      <c r="D811" s="14"/>
    </row>
    <row r="812" spans="3:4" ht="13.5" customHeight="1" x14ac:dyDescent="0.2">
      <c r="C812" s="14"/>
      <c r="D812" s="14"/>
    </row>
    <row r="813" spans="3:4" ht="13.5" customHeight="1" x14ac:dyDescent="0.2">
      <c r="C813" s="14"/>
      <c r="D813" s="14"/>
    </row>
    <row r="814" spans="3:4" ht="13.5" customHeight="1" x14ac:dyDescent="0.2">
      <c r="C814" s="14"/>
      <c r="D814" s="14"/>
    </row>
    <row r="816" spans="3:4" ht="13.5" customHeight="1" x14ac:dyDescent="0.2">
      <c r="C816" s="14"/>
      <c r="D816" s="14"/>
    </row>
    <row r="817" spans="1:6" ht="13.5" customHeight="1" x14ac:dyDescent="0.2">
      <c r="C817" s="14"/>
      <c r="D817" s="14"/>
    </row>
    <row r="819" spans="1:6" s="28" customFormat="1" ht="13.5" customHeight="1" x14ac:dyDescent="0.25">
      <c r="A819" s="24"/>
      <c r="B819" s="11"/>
      <c r="C819" s="14"/>
      <c r="D819" s="14"/>
      <c r="E819" s="27"/>
      <c r="F819" s="27"/>
    </row>
    <row r="820" spans="1:6" s="19" customFormat="1" ht="13.5" customHeight="1" x14ac:dyDescent="0.2">
      <c r="A820" s="15"/>
      <c r="B820" s="11"/>
      <c r="C820" s="14"/>
      <c r="D820" s="14"/>
      <c r="E820" s="18"/>
      <c r="F820" s="18"/>
    </row>
    <row r="821" spans="1:6" s="19" customFormat="1" ht="13.5" customHeight="1" x14ac:dyDescent="0.2">
      <c r="A821" s="15"/>
      <c r="B821" s="11"/>
      <c r="C821" s="14"/>
      <c r="D821" s="14"/>
      <c r="E821" s="18"/>
      <c r="F821" s="18"/>
    </row>
    <row r="822" spans="1:6" s="19" customFormat="1" ht="13.5" customHeight="1" x14ac:dyDescent="0.2">
      <c r="A822" s="15"/>
      <c r="B822" s="11"/>
      <c r="C822" s="14"/>
      <c r="D822" s="14"/>
      <c r="E822" s="18"/>
      <c r="F822" s="18"/>
    </row>
    <row r="824" spans="1:6" ht="13.5" customHeight="1" x14ac:dyDescent="0.2">
      <c r="C824" s="14"/>
      <c r="D824" s="14"/>
    </row>
    <row r="825" spans="1:6" ht="13.5" customHeight="1" x14ac:dyDescent="0.2">
      <c r="C825" s="14"/>
      <c r="D825" s="14"/>
    </row>
    <row r="827" spans="1:6" ht="13.5" customHeight="1" x14ac:dyDescent="0.2">
      <c r="C827" s="14"/>
      <c r="D827" s="14"/>
    </row>
    <row r="828" spans="1:6" ht="13.5" customHeight="1" x14ac:dyDescent="0.2">
      <c r="C828" s="14"/>
      <c r="D828" s="14"/>
    </row>
    <row r="830" spans="1:6" ht="13.5" customHeight="1" x14ac:dyDescent="0.2">
      <c r="C830" s="14"/>
      <c r="D830" s="14"/>
    </row>
    <row r="831" spans="1:6" ht="13.5" customHeight="1" x14ac:dyDescent="0.2">
      <c r="C831" s="14"/>
      <c r="D831" s="14"/>
    </row>
    <row r="833" spans="2:4" ht="13.5" customHeight="1" x14ac:dyDescent="0.2">
      <c r="C833" s="14"/>
      <c r="D833" s="14"/>
    </row>
    <row r="834" spans="2:4" ht="13.5" customHeight="1" x14ac:dyDescent="0.2">
      <c r="C834" s="14"/>
      <c r="D834" s="14"/>
    </row>
    <row r="838" spans="2:4" ht="13.5" customHeight="1" x14ac:dyDescent="0.2">
      <c r="B838" s="25"/>
      <c r="C838" s="26"/>
      <c r="D838" s="26"/>
    </row>
    <row r="839" spans="2:4" ht="13.5" customHeight="1" x14ac:dyDescent="0.2">
      <c r="B839" s="16"/>
      <c r="C839" s="19"/>
      <c r="D839" s="19"/>
    </row>
    <row r="840" spans="2:4" ht="13.5" customHeight="1" x14ac:dyDescent="0.2">
      <c r="B840" s="16"/>
      <c r="C840" s="19"/>
      <c r="D840" s="19"/>
    </row>
    <row r="841" spans="2:4" ht="13.5" customHeight="1" x14ac:dyDescent="0.2">
      <c r="B841" s="16"/>
      <c r="C841" s="19"/>
      <c r="D841" s="19"/>
    </row>
    <row r="844" spans="2:4" ht="13.5" customHeight="1" x14ac:dyDescent="0.2">
      <c r="C844" s="14"/>
      <c r="D844" s="14"/>
    </row>
    <row r="846" spans="2:4" ht="13.5" customHeight="1" x14ac:dyDescent="0.2">
      <c r="C846" s="14"/>
      <c r="D846" s="14"/>
    </row>
    <row r="847" spans="2:4" ht="13.5" customHeight="1" x14ac:dyDescent="0.2">
      <c r="C847" s="14"/>
      <c r="D847" s="14"/>
    </row>
    <row r="854" spans="3:4" ht="13.5" customHeight="1" x14ac:dyDescent="0.2">
      <c r="C854" s="14"/>
      <c r="D854" s="14"/>
    </row>
    <row r="857" spans="3:4" ht="13.5" customHeight="1" x14ac:dyDescent="0.2">
      <c r="C857" s="14"/>
      <c r="D857" s="14"/>
    </row>
    <row r="858" spans="3:4" ht="13.5" customHeight="1" x14ac:dyDescent="0.2">
      <c r="C858" s="14"/>
      <c r="D858" s="14"/>
    </row>
    <row r="860" spans="3:4" ht="13.5" customHeight="1" x14ac:dyDescent="0.2">
      <c r="C860" s="14"/>
      <c r="D860" s="14"/>
    </row>
    <row r="861" spans="3:4" ht="13.5" customHeight="1" x14ac:dyDescent="0.2">
      <c r="C861" s="14"/>
      <c r="D861" s="14"/>
    </row>
    <row r="863" spans="3:4" ht="13.5" customHeight="1" x14ac:dyDescent="0.2">
      <c r="C863" s="14"/>
      <c r="D863" s="14"/>
    </row>
    <row r="865" spans="1:6" ht="13.5" customHeight="1" x14ac:dyDescent="0.2">
      <c r="C865" s="14"/>
      <c r="D865" s="14"/>
    </row>
    <row r="870" spans="1:6" ht="13.5" customHeight="1" x14ac:dyDescent="0.2">
      <c r="C870" s="14"/>
      <c r="D870" s="14"/>
    </row>
    <row r="871" spans="1:6" ht="13.5" customHeight="1" x14ac:dyDescent="0.2">
      <c r="C871" s="14"/>
      <c r="D871" s="14"/>
    </row>
    <row r="872" spans="1:6" ht="13.5" customHeight="1" x14ac:dyDescent="0.2">
      <c r="C872" s="14"/>
      <c r="D872" s="14"/>
    </row>
    <row r="873" spans="1:6" ht="13.5" customHeight="1" x14ac:dyDescent="0.2">
      <c r="C873" s="14"/>
      <c r="D873" s="14"/>
    </row>
    <row r="874" spans="1:6" ht="13.5" customHeight="1" x14ac:dyDescent="0.2">
      <c r="C874" s="14"/>
      <c r="D874" s="14"/>
    </row>
    <row r="875" spans="1:6" ht="13.5" customHeight="1" x14ac:dyDescent="0.2">
      <c r="C875" s="14"/>
      <c r="D875" s="14"/>
    </row>
    <row r="876" spans="1:6" ht="13.5" customHeight="1" x14ac:dyDescent="0.2">
      <c r="C876" s="14"/>
      <c r="D876" s="14"/>
    </row>
    <row r="877" spans="1:6" s="19" customFormat="1" ht="13.5" customHeight="1" x14ac:dyDescent="0.2">
      <c r="A877" s="15"/>
      <c r="B877" s="11"/>
      <c r="C877" s="14"/>
      <c r="D877" s="14"/>
      <c r="E877" s="18"/>
      <c r="F877" s="18"/>
    </row>
    <row r="878" spans="1:6" ht="13.5" customHeight="1" x14ac:dyDescent="0.2">
      <c r="C878" s="14"/>
      <c r="D878" s="14"/>
    </row>
    <row r="879" spans="1:6" ht="13.5" customHeight="1" x14ac:dyDescent="0.2">
      <c r="C879" s="14"/>
      <c r="D879" s="14"/>
    </row>
    <row r="880" spans="1:6" ht="13.5" customHeight="1" x14ac:dyDescent="0.2">
      <c r="C880" s="14"/>
      <c r="D880" s="14"/>
    </row>
    <row r="881" spans="1:6" ht="13.5" customHeight="1" x14ac:dyDescent="0.2">
      <c r="C881" s="14"/>
      <c r="D881" s="14"/>
    </row>
    <row r="882" spans="1:6" ht="13.5" customHeight="1" x14ac:dyDescent="0.2">
      <c r="C882" s="14"/>
      <c r="D882" s="14"/>
    </row>
    <row r="885" spans="1:6" ht="13.5" customHeight="1" x14ac:dyDescent="0.2">
      <c r="C885" s="14"/>
      <c r="D885" s="14"/>
    </row>
    <row r="886" spans="1:6" ht="13.5" customHeight="1" x14ac:dyDescent="0.2">
      <c r="C886" s="14"/>
      <c r="D886" s="14"/>
    </row>
    <row r="888" spans="1:6" s="23" customFormat="1" ht="13.5" customHeight="1" x14ac:dyDescent="0.15">
      <c r="A888" s="10"/>
      <c r="B888" s="11"/>
      <c r="C888" s="12"/>
      <c r="D888" s="12"/>
      <c r="E888" s="29"/>
      <c r="F888" s="29"/>
    </row>
    <row r="892" spans="1:6" s="19" customFormat="1" ht="13.5" customHeight="1" x14ac:dyDescent="0.2">
      <c r="A892" s="15"/>
      <c r="B892" s="11"/>
      <c r="C892" s="12"/>
      <c r="D892" s="12"/>
      <c r="E892" s="18"/>
      <c r="F892" s="18"/>
    </row>
    <row r="893" spans="1:6" s="31" customFormat="1" ht="13.5" customHeight="1" x14ac:dyDescent="0.2">
      <c r="A893" s="10"/>
      <c r="B893" s="11"/>
      <c r="C893" s="14"/>
      <c r="D893" s="14"/>
    </row>
    <row r="894" spans="1:6" s="2" customFormat="1" ht="13.5" customHeight="1" x14ac:dyDescent="0.2">
      <c r="A894" s="15"/>
      <c r="B894" s="11"/>
      <c r="C894" s="12"/>
      <c r="D894" s="12"/>
    </row>
    <row r="895" spans="1:6" s="31" customFormat="1" ht="13.5" customHeight="1" x14ac:dyDescent="0.2">
      <c r="A895" s="10"/>
      <c r="B895" s="11"/>
      <c r="C895" s="12"/>
      <c r="D895" s="12"/>
    </row>
    <row r="896" spans="1:6" s="31" customFormat="1" ht="13.5" customHeight="1" x14ac:dyDescent="0.2">
      <c r="A896" s="10"/>
      <c r="B896" s="16"/>
      <c r="C896" s="19"/>
      <c r="D896" s="19"/>
    </row>
    <row r="899" spans="1:4" ht="13.5" customHeight="1" x14ac:dyDescent="0.2">
      <c r="B899" s="33"/>
      <c r="C899" s="20"/>
      <c r="D899" s="20"/>
    </row>
    <row r="901" spans="1:4" ht="13.5" customHeight="1" x14ac:dyDescent="0.2">
      <c r="C901" s="14"/>
      <c r="D901" s="14"/>
    </row>
    <row r="902" spans="1:4" ht="13.5" customHeight="1" x14ac:dyDescent="0.2">
      <c r="C902" s="14"/>
      <c r="D902" s="14"/>
    </row>
    <row r="903" spans="1:4" ht="13.5" customHeight="1" x14ac:dyDescent="0.2">
      <c r="C903" s="14"/>
      <c r="D903" s="14"/>
    </row>
    <row r="905" spans="1:4" ht="13.5" customHeight="1" x14ac:dyDescent="0.2">
      <c r="C905" s="14"/>
      <c r="D905" s="14"/>
    </row>
    <row r="906" spans="1:4" ht="13.5" customHeight="1" x14ac:dyDescent="0.2">
      <c r="B906" s="33"/>
      <c r="C906" s="20"/>
      <c r="D906" s="20"/>
    </row>
    <row r="907" spans="1:4" ht="13.5" customHeight="1" x14ac:dyDescent="0.2">
      <c r="B907" s="33"/>
      <c r="C907" s="20"/>
      <c r="D907" s="20"/>
    </row>
    <row r="908" spans="1:4" ht="13.5" customHeight="1" x14ac:dyDescent="0.2">
      <c r="B908" s="33"/>
      <c r="C908" s="20"/>
      <c r="D908" s="20"/>
    </row>
    <row r="909" spans="1:4" s="31" customFormat="1" ht="13.5" customHeight="1" x14ac:dyDescent="0.2">
      <c r="A909" s="10"/>
      <c r="B909" s="33"/>
      <c r="C909" s="20"/>
      <c r="D909" s="20"/>
    </row>
    <row r="910" spans="1:4" s="31" customFormat="1" ht="13.5" customHeight="1" x14ac:dyDescent="0.2">
      <c r="A910" s="10"/>
      <c r="B910" s="33"/>
      <c r="C910" s="20"/>
      <c r="D910" s="20"/>
    </row>
    <row r="911" spans="1:4" s="31" customFormat="1" ht="13.5" customHeight="1" x14ac:dyDescent="0.2">
      <c r="A911" s="10"/>
      <c r="B911" s="16"/>
      <c r="C911" s="19"/>
      <c r="D911" s="19"/>
    </row>
    <row r="912" spans="1:4" s="31" customFormat="1" ht="13.5" customHeight="1" x14ac:dyDescent="0.2">
      <c r="A912" s="10"/>
      <c r="B912" s="11"/>
      <c r="C912" s="12"/>
      <c r="D912" s="12"/>
    </row>
    <row r="913" spans="1:6" ht="13.5" customHeight="1" x14ac:dyDescent="0.2">
      <c r="B913" s="16"/>
      <c r="C913" s="19"/>
      <c r="D913" s="19"/>
    </row>
    <row r="914" spans="1:6" ht="13.5" customHeight="1" x14ac:dyDescent="0.2">
      <c r="B914" s="33"/>
      <c r="C914" s="20"/>
      <c r="D914" s="20"/>
    </row>
    <row r="915" spans="1:6" ht="13.5" customHeight="1" x14ac:dyDescent="0.2">
      <c r="B915" s="33"/>
      <c r="C915" s="20"/>
      <c r="D915" s="20"/>
    </row>
    <row r="916" spans="1:6" s="31" customFormat="1" ht="13.5" customHeight="1" x14ac:dyDescent="0.2">
      <c r="A916" s="10"/>
      <c r="B916" s="33"/>
      <c r="C916" s="20"/>
      <c r="D916" s="20"/>
    </row>
    <row r="917" spans="1:6" s="31" customFormat="1" ht="13.5" customHeight="1" x14ac:dyDescent="0.2">
      <c r="A917" s="10"/>
      <c r="B917" s="11"/>
      <c r="C917" s="12"/>
      <c r="D917" s="12"/>
    </row>
    <row r="918" spans="1:6" ht="13.5" customHeight="1" x14ac:dyDescent="0.2">
      <c r="A918" s="32"/>
      <c r="B918" s="33"/>
      <c r="C918" s="22"/>
      <c r="D918" s="22"/>
    </row>
    <row r="919" spans="1:6" ht="13.5" customHeight="1" x14ac:dyDescent="0.2">
      <c r="A919" s="32"/>
    </row>
    <row r="920" spans="1:6" s="23" customFormat="1" ht="13.5" customHeight="1" x14ac:dyDescent="0.15">
      <c r="A920" s="10"/>
      <c r="B920" s="33"/>
      <c r="C920" s="22"/>
      <c r="D920" s="22"/>
      <c r="E920" s="29"/>
      <c r="F920" s="29"/>
    </row>
    <row r="921" spans="1:6" ht="13.5" customHeight="1" x14ac:dyDescent="0.2">
      <c r="B921" s="33"/>
      <c r="C921" s="22"/>
      <c r="D921" s="22"/>
    </row>
    <row r="922" spans="1:6" ht="13.5" customHeight="1" x14ac:dyDescent="0.2">
      <c r="C922" s="22"/>
      <c r="D922" s="22"/>
    </row>
    <row r="925" spans="1:6" ht="13.5" customHeight="1" x14ac:dyDescent="0.2">
      <c r="B925" s="33"/>
      <c r="C925" s="20"/>
      <c r="D925" s="20"/>
    </row>
    <row r="926" spans="1:6" ht="13.5" customHeight="1" x14ac:dyDescent="0.2">
      <c r="B926" s="33"/>
      <c r="C926" s="20"/>
      <c r="D926" s="20"/>
    </row>
    <row r="928" spans="1:6" ht="13.5" customHeight="1" x14ac:dyDescent="0.2">
      <c r="C928" s="14"/>
      <c r="D928" s="14"/>
    </row>
    <row r="929" spans="2:4" ht="13.5" customHeight="1" x14ac:dyDescent="0.2">
      <c r="B929" s="34"/>
      <c r="C929" s="23"/>
      <c r="D929" s="23"/>
    </row>
    <row r="938" spans="2:4" ht="13.5" customHeight="1" x14ac:dyDescent="0.2">
      <c r="C938" s="31"/>
      <c r="D938" s="31"/>
    </row>
  </sheetData>
  <sheetProtection algorithmName="SHA-512" hashValue="NnE8SQZnGlHbmOGZG8ptMEYhoaWeksV+76KH9P/VZGjA0QI7jTpLod4ErxqVH+SeNpOwxB5YPL+S2NCVWdETfQ==" saltValue="eFdzUUrNBpBO/jv7BqbfSg==" spinCount="100000" sheet="1" objects="1" scenarios="1"/>
  <mergeCells count="3">
    <mergeCell ref="A48:D48"/>
    <mergeCell ref="H68:J68"/>
    <mergeCell ref="B50:D50"/>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4"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view="pageBreakPreview" topLeftCell="B1" zoomScaleNormal="100" zoomScaleSheetLayoutView="100" workbookViewId="0">
      <selection activeCell="F10" sqref="F10"/>
    </sheetView>
  </sheetViews>
  <sheetFormatPr defaultRowHeight="12.75" x14ac:dyDescent="0.2"/>
  <cols>
    <col min="1" max="1" width="1.83203125" style="51" hidden="1" customWidth="1"/>
    <col min="2" max="2" width="7.1640625" style="93" bestFit="1" customWidth="1"/>
    <col min="3" max="3" width="57.33203125" style="51" customWidth="1"/>
    <col min="4" max="4" width="7.6640625" style="70" bestFit="1" customWidth="1"/>
    <col min="5" max="5" width="9.5" style="77" bestFit="1" customWidth="1"/>
    <col min="6" max="6" width="12" style="51" customWidth="1"/>
    <col min="7" max="7" width="13.6640625" style="51" bestFit="1" customWidth="1"/>
    <col min="8" max="8" width="6.6640625" style="51" customWidth="1"/>
    <col min="9" max="16384" width="9.33203125" style="51"/>
  </cols>
  <sheetData>
    <row r="1" spans="1:7" x14ac:dyDescent="0.2">
      <c r="B1" s="96" t="s">
        <v>35</v>
      </c>
      <c r="C1" s="91" t="s">
        <v>34</v>
      </c>
      <c r="D1" s="92"/>
      <c r="E1" s="92"/>
      <c r="F1" s="92"/>
      <c r="G1" s="92"/>
    </row>
    <row r="2" spans="1:7" x14ac:dyDescent="0.2">
      <c r="B2" s="79"/>
      <c r="C2" s="87"/>
      <c r="D2" s="69"/>
      <c r="E2" s="74"/>
      <c r="F2" s="68"/>
    </row>
    <row r="3" spans="1:7" ht="25.5" x14ac:dyDescent="0.2">
      <c r="A3" s="99"/>
      <c r="B3" s="140" t="s">
        <v>13</v>
      </c>
      <c r="C3" s="141" t="s">
        <v>14</v>
      </c>
      <c r="D3" s="140" t="s">
        <v>15</v>
      </c>
      <c r="E3" s="140" t="s">
        <v>16</v>
      </c>
      <c r="F3" s="140" t="s">
        <v>122</v>
      </c>
      <c r="G3" s="140" t="s">
        <v>123</v>
      </c>
    </row>
    <row r="4" spans="1:7" x14ac:dyDescent="0.2">
      <c r="A4" s="99"/>
      <c r="B4" s="106" t="s">
        <v>82</v>
      </c>
      <c r="C4" s="125" t="s">
        <v>83</v>
      </c>
      <c r="D4" s="108"/>
      <c r="E4" s="109"/>
      <c r="F4" s="125"/>
      <c r="G4" s="125"/>
    </row>
    <row r="5" spans="1:7" ht="38.25" x14ac:dyDescent="0.2">
      <c r="A5" s="99"/>
      <c r="B5" s="106" t="s">
        <v>92</v>
      </c>
      <c r="C5" s="142" t="s">
        <v>205</v>
      </c>
      <c r="D5" s="143" t="s">
        <v>26</v>
      </c>
      <c r="E5" s="144">
        <v>1</v>
      </c>
      <c r="F5" s="198"/>
      <c r="G5" s="145">
        <f t="shared" ref="G5:G10" si="0">+ROUND((E5*F5),2)</f>
        <v>0</v>
      </c>
    </row>
    <row r="6" spans="1:7" ht="76.5" x14ac:dyDescent="0.2">
      <c r="A6" s="99"/>
      <c r="B6" s="106" t="s">
        <v>93</v>
      </c>
      <c r="C6" s="126" t="s">
        <v>131</v>
      </c>
      <c r="D6" s="146" t="s">
        <v>26</v>
      </c>
      <c r="E6" s="144">
        <v>1</v>
      </c>
      <c r="F6" s="198"/>
      <c r="G6" s="145">
        <f t="shared" si="0"/>
        <v>0</v>
      </c>
    </row>
    <row r="7" spans="1:7" ht="38.25" x14ac:dyDescent="0.2">
      <c r="A7" s="99"/>
      <c r="B7" s="106" t="s">
        <v>94</v>
      </c>
      <c r="C7" s="126" t="s">
        <v>91</v>
      </c>
      <c r="D7" s="116" t="s">
        <v>26</v>
      </c>
      <c r="E7" s="144">
        <v>1</v>
      </c>
      <c r="F7" s="198"/>
      <c r="G7" s="145">
        <f t="shared" si="0"/>
        <v>0</v>
      </c>
    </row>
    <row r="8" spans="1:7" ht="51" x14ac:dyDescent="0.2">
      <c r="A8" s="99"/>
      <c r="B8" s="106" t="s">
        <v>95</v>
      </c>
      <c r="C8" s="127" t="s">
        <v>204</v>
      </c>
      <c r="D8" s="116" t="s">
        <v>26</v>
      </c>
      <c r="E8" s="144">
        <v>1</v>
      </c>
      <c r="F8" s="198"/>
      <c r="G8" s="145">
        <f t="shared" si="0"/>
        <v>0</v>
      </c>
    </row>
    <row r="9" spans="1:7" ht="109.5" customHeight="1" x14ac:dyDescent="0.2">
      <c r="A9" s="99"/>
      <c r="B9" s="106" t="s">
        <v>96</v>
      </c>
      <c r="C9" s="127" t="s">
        <v>201</v>
      </c>
      <c r="D9" s="116" t="s">
        <v>1</v>
      </c>
      <c r="E9" s="144">
        <v>1155.1099999999999</v>
      </c>
      <c r="F9" s="198"/>
      <c r="G9" s="145">
        <f t="shared" si="0"/>
        <v>0</v>
      </c>
    </row>
    <row r="10" spans="1:7" ht="51" x14ac:dyDescent="0.2">
      <c r="A10" s="99"/>
      <c r="B10" s="106" t="s">
        <v>128</v>
      </c>
      <c r="C10" s="127" t="s">
        <v>127</v>
      </c>
      <c r="D10" s="116" t="s">
        <v>26</v>
      </c>
      <c r="E10" s="144">
        <v>1</v>
      </c>
      <c r="F10" s="198"/>
      <c r="G10" s="145">
        <f t="shared" si="0"/>
        <v>0</v>
      </c>
    </row>
    <row r="11" spans="1:7" x14ac:dyDescent="0.2">
      <c r="A11" s="99"/>
      <c r="B11" s="106" t="s">
        <v>84</v>
      </c>
      <c r="C11" s="147" t="s">
        <v>85</v>
      </c>
      <c r="D11" s="116"/>
      <c r="E11" s="148"/>
      <c r="F11" s="200"/>
      <c r="G11" s="147"/>
    </row>
    <row r="12" spans="1:7" ht="51" x14ac:dyDescent="0.2">
      <c r="A12" s="99"/>
      <c r="B12" s="106" t="s">
        <v>86</v>
      </c>
      <c r="C12" s="127" t="s">
        <v>202</v>
      </c>
      <c r="D12" s="116" t="s">
        <v>18</v>
      </c>
      <c r="E12" s="144">
        <v>1</v>
      </c>
      <c r="F12" s="198"/>
      <c r="G12" s="145">
        <f>+ROUND((E12*F12),2)</f>
        <v>0</v>
      </c>
    </row>
    <row r="13" spans="1:7" x14ac:dyDescent="0.2">
      <c r="A13" s="99"/>
      <c r="B13" s="106" t="s">
        <v>97</v>
      </c>
      <c r="C13" s="127" t="s">
        <v>98</v>
      </c>
      <c r="D13" s="116"/>
      <c r="E13" s="144"/>
      <c r="F13" s="179"/>
      <c r="G13" s="145"/>
    </row>
    <row r="14" spans="1:7" ht="67.5" customHeight="1" x14ac:dyDescent="0.2">
      <c r="A14" s="99"/>
      <c r="B14" s="106" t="s">
        <v>99</v>
      </c>
      <c r="C14" s="119" t="s">
        <v>203</v>
      </c>
      <c r="D14" s="108" t="s">
        <v>26</v>
      </c>
      <c r="E14" s="120">
        <v>1</v>
      </c>
      <c r="F14" s="199"/>
      <c r="G14" s="128">
        <f>E14*F14</f>
        <v>0</v>
      </c>
    </row>
    <row r="15" spans="1:7" ht="67.5" customHeight="1" x14ac:dyDescent="0.2">
      <c r="A15" s="99"/>
      <c r="B15" s="106" t="s">
        <v>267</v>
      </c>
      <c r="C15" s="119" t="s">
        <v>102</v>
      </c>
      <c r="D15" s="108" t="s">
        <v>26</v>
      </c>
      <c r="E15" s="120">
        <v>1</v>
      </c>
      <c r="F15" s="199"/>
      <c r="G15" s="128">
        <f t="shared" ref="G15" si="1">E15*F15</f>
        <v>0</v>
      </c>
    </row>
    <row r="16" spans="1:7" ht="76.5" x14ac:dyDescent="0.2">
      <c r="A16" s="99"/>
      <c r="B16" s="106" t="s">
        <v>266</v>
      </c>
      <c r="C16" s="119" t="s">
        <v>200</v>
      </c>
      <c r="D16" s="108" t="s">
        <v>26</v>
      </c>
      <c r="E16" s="120">
        <v>1</v>
      </c>
      <c r="F16" s="199"/>
      <c r="G16" s="128">
        <f>E16*F16</f>
        <v>0</v>
      </c>
    </row>
    <row r="17" spans="1:9" x14ac:dyDescent="0.2">
      <c r="A17" s="99"/>
      <c r="B17" s="106"/>
      <c r="C17" s="124" t="s">
        <v>87</v>
      </c>
      <c r="D17" s="108"/>
      <c r="E17" s="120"/>
      <c r="F17" s="121"/>
      <c r="G17" s="123">
        <f>SUM(G5:G16)</f>
        <v>0</v>
      </c>
    </row>
    <row r="18" spans="1:9" x14ac:dyDescent="0.2">
      <c r="A18" s="71"/>
      <c r="F18" s="86"/>
      <c r="H18" s="71"/>
      <c r="I18" s="71"/>
    </row>
    <row r="19" spans="1:9" x14ac:dyDescent="0.2">
      <c r="A19" s="71"/>
      <c r="C19" s="67"/>
      <c r="H19" s="71"/>
      <c r="I19" s="71"/>
    </row>
    <row r="20" spans="1:9" x14ac:dyDescent="0.2">
      <c r="A20" s="71"/>
      <c r="C20" s="75"/>
      <c r="D20" s="66"/>
      <c r="E20" s="74"/>
      <c r="F20" s="85"/>
      <c r="G20" s="68"/>
      <c r="H20" s="71"/>
      <c r="I20" s="71"/>
    </row>
    <row r="21" spans="1:9" x14ac:dyDescent="0.2">
      <c r="A21" s="71"/>
      <c r="C21" s="75"/>
      <c r="D21" s="66"/>
      <c r="E21" s="74"/>
      <c r="F21" s="85"/>
      <c r="G21" s="68"/>
      <c r="H21" s="71"/>
      <c r="I21" s="71"/>
    </row>
    <row r="22" spans="1:9" x14ac:dyDescent="0.2">
      <c r="A22" s="71"/>
      <c r="C22" s="75"/>
      <c r="D22" s="66"/>
      <c r="E22" s="74"/>
      <c r="F22" s="85"/>
      <c r="G22" s="68"/>
      <c r="H22" s="71"/>
      <c r="I22" s="71"/>
    </row>
    <row r="23" spans="1:9" x14ac:dyDescent="0.2">
      <c r="C23" s="72"/>
      <c r="D23" s="66"/>
      <c r="E23" s="73"/>
      <c r="F23" s="85"/>
      <c r="G23" s="68"/>
      <c r="H23" s="71"/>
      <c r="I23" s="71"/>
    </row>
    <row r="24" spans="1:9" x14ac:dyDescent="0.2">
      <c r="C24" s="72"/>
      <c r="D24" s="69"/>
      <c r="E24" s="81"/>
      <c r="F24" s="85"/>
      <c r="G24" s="68"/>
      <c r="H24" s="71"/>
      <c r="I24" s="71"/>
    </row>
    <row r="25" spans="1:9" x14ac:dyDescent="0.2">
      <c r="C25" s="72"/>
      <c r="D25" s="66"/>
      <c r="E25" s="74"/>
      <c r="F25" s="85"/>
      <c r="G25" s="68"/>
    </row>
    <row r="26" spans="1:9" x14ac:dyDescent="0.2">
      <c r="C26" s="76"/>
      <c r="D26" s="66"/>
      <c r="E26" s="74"/>
      <c r="F26" s="85"/>
      <c r="G26" s="68"/>
    </row>
    <row r="27" spans="1:9" x14ac:dyDescent="0.2">
      <c r="C27" s="74"/>
      <c r="D27" s="69"/>
      <c r="E27" s="74"/>
      <c r="F27" s="85"/>
      <c r="G27" s="68"/>
    </row>
    <row r="28" spans="1:9" x14ac:dyDescent="0.2">
      <c r="C28" s="68"/>
      <c r="D28" s="66"/>
      <c r="E28" s="73"/>
      <c r="F28" s="85"/>
      <c r="G28" s="68"/>
    </row>
    <row r="29" spans="1:9" x14ac:dyDescent="0.2">
      <c r="C29" s="67"/>
      <c r="D29" s="69"/>
      <c r="E29" s="74"/>
      <c r="F29" s="85"/>
      <c r="G29" s="68"/>
    </row>
    <row r="30" spans="1:9" x14ac:dyDescent="0.2">
      <c r="C30" s="72"/>
      <c r="D30" s="66"/>
      <c r="E30" s="74"/>
      <c r="F30" s="85"/>
      <c r="G30" s="68"/>
    </row>
    <row r="31" spans="1:9" x14ac:dyDescent="0.2">
      <c r="C31" s="68"/>
      <c r="D31" s="66"/>
      <c r="E31" s="74"/>
      <c r="F31" s="85"/>
      <c r="G31" s="68"/>
    </row>
    <row r="32" spans="1:9" x14ac:dyDescent="0.2">
      <c r="C32" s="72"/>
      <c r="D32" s="66"/>
      <c r="E32" s="74"/>
      <c r="F32" s="85"/>
      <c r="G32" s="68"/>
    </row>
    <row r="33" spans="2:7" x14ac:dyDescent="0.2">
      <c r="C33" s="72"/>
      <c r="D33" s="66"/>
      <c r="E33" s="74"/>
      <c r="F33" s="85"/>
      <c r="G33" s="68"/>
    </row>
    <row r="34" spans="2:7" x14ac:dyDescent="0.2">
      <c r="C34" s="68"/>
      <c r="D34" s="69"/>
      <c r="E34" s="74"/>
      <c r="F34" s="85"/>
      <c r="G34" s="68"/>
    </row>
    <row r="35" spans="2:7" x14ac:dyDescent="0.2">
      <c r="C35" s="72"/>
      <c r="D35" s="66"/>
      <c r="E35" s="74"/>
      <c r="F35" s="85"/>
      <c r="G35" s="68"/>
    </row>
    <row r="37" spans="2:7" x14ac:dyDescent="0.2">
      <c r="B37" s="51"/>
      <c r="D37" s="51"/>
      <c r="E37" s="51"/>
    </row>
    <row r="38" spans="2:7" x14ac:dyDescent="0.2">
      <c r="C38" s="72"/>
      <c r="D38" s="66"/>
      <c r="E38" s="74"/>
      <c r="F38" s="85"/>
      <c r="G38" s="68"/>
    </row>
    <row r="39" spans="2:7" x14ac:dyDescent="0.2">
      <c r="B39" s="51"/>
      <c r="D39" s="51"/>
      <c r="E39" s="51"/>
    </row>
    <row r="40" spans="2:7" x14ac:dyDescent="0.2">
      <c r="B40" s="51"/>
      <c r="D40" s="51"/>
      <c r="E40" s="51"/>
    </row>
    <row r="41" spans="2:7" x14ac:dyDescent="0.2">
      <c r="B41" s="51"/>
      <c r="D41" s="51"/>
      <c r="E41" s="51"/>
    </row>
    <row r="42" spans="2:7" x14ac:dyDescent="0.2">
      <c r="B42" s="51"/>
      <c r="D42" s="51"/>
      <c r="E42" s="51"/>
    </row>
    <row r="43" spans="2:7" x14ac:dyDescent="0.2">
      <c r="B43" s="94"/>
      <c r="C43" s="67"/>
      <c r="D43" s="69"/>
      <c r="E43" s="74"/>
      <c r="F43" s="85"/>
      <c r="G43" s="68"/>
    </row>
    <row r="44" spans="2:7" x14ac:dyDescent="0.2">
      <c r="B44" s="95"/>
      <c r="C44" s="71"/>
      <c r="D44" s="82"/>
      <c r="E44" s="80"/>
      <c r="F44" s="71"/>
      <c r="G44" s="71"/>
    </row>
    <row r="45" spans="2:7" x14ac:dyDescent="0.2">
      <c r="B45" s="95"/>
      <c r="C45" s="71"/>
      <c r="D45" s="82"/>
      <c r="E45" s="80"/>
      <c r="F45" s="71"/>
      <c r="G45" s="71"/>
    </row>
    <row r="46" spans="2:7" x14ac:dyDescent="0.2">
      <c r="B46" s="95"/>
      <c r="C46" s="71"/>
      <c r="D46" s="82"/>
      <c r="E46" s="80"/>
      <c r="F46" s="71"/>
      <c r="G46" s="71"/>
    </row>
    <row r="47" spans="2:7" x14ac:dyDescent="0.2">
      <c r="B47" s="95"/>
      <c r="C47" s="71"/>
      <c r="D47" s="82"/>
      <c r="E47" s="80"/>
      <c r="F47" s="71"/>
      <c r="G47" s="71"/>
    </row>
    <row r="48" spans="2:7" x14ac:dyDescent="0.2">
      <c r="B48" s="95"/>
      <c r="C48" s="71"/>
      <c r="D48" s="82"/>
      <c r="E48" s="80"/>
      <c r="F48" s="71"/>
      <c r="G48" s="71"/>
    </row>
    <row r="49" spans="2:7" x14ac:dyDescent="0.2">
      <c r="B49" s="95"/>
      <c r="C49" s="71"/>
      <c r="D49" s="82"/>
      <c r="E49" s="80"/>
      <c r="F49" s="71"/>
      <c r="G49" s="71"/>
    </row>
    <row r="50" spans="2:7" x14ac:dyDescent="0.2">
      <c r="B50" s="95"/>
      <c r="C50" s="71"/>
      <c r="D50" s="82"/>
      <c r="E50" s="80"/>
      <c r="F50" s="71"/>
      <c r="G50" s="71"/>
    </row>
    <row r="51" spans="2:7" x14ac:dyDescent="0.2">
      <c r="B51" s="95"/>
      <c r="C51" s="71"/>
      <c r="D51" s="82"/>
      <c r="E51" s="80"/>
      <c r="F51" s="71"/>
      <c r="G51" s="71"/>
    </row>
    <row r="52" spans="2:7" x14ac:dyDescent="0.2">
      <c r="B52" s="95"/>
      <c r="C52" s="71"/>
      <c r="D52" s="82"/>
      <c r="E52" s="80"/>
      <c r="F52" s="71"/>
      <c r="G52" s="71"/>
    </row>
    <row r="53" spans="2:7" x14ac:dyDescent="0.2">
      <c r="B53" s="95"/>
      <c r="C53" s="71"/>
      <c r="D53" s="82"/>
      <c r="E53" s="80"/>
      <c r="F53" s="71"/>
      <c r="G53" s="71"/>
    </row>
    <row r="54" spans="2:7" x14ac:dyDescent="0.2">
      <c r="B54" s="95"/>
      <c r="C54" s="71"/>
      <c r="D54" s="82"/>
      <c r="E54" s="80"/>
      <c r="F54" s="71"/>
      <c r="G54" s="71"/>
    </row>
    <row r="55" spans="2:7" x14ac:dyDescent="0.2">
      <c r="B55" s="95"/>
      <c r="C55" s="71"/>
      <c r="D55" s="82"/>
      <c r="E55" s="80"/>
      <c r="F55" s="71"/>
      <c r="G55" s="71"/>
    </row>
  </sheetData>
  <sheetProtection algorithmName="SHA-512" hashValue="dPtNh8CFZg2L6gNNOocrQ9NhSRUYcI6jyBmNk17SU6p9TrSi63f3BPkZFLfj80GzfIJdQJjxifiNrtaA8VPSOg==" saltValue="ziZnzh+Q+0WuWwPOoX4vLQ==" spinCount="100000" sheet="1" objects="1" scenarios="1"/>
  <conditionalFormatting sqref="F12">
    <cfRule type="expression" dxfId="181" priority="10">
      <formula>F12=""</formula>
    </cfRule>
  </conditionalFormatting>
  <conditionalFormatting sqref="F14">
    <cfRule type="expression" dxfId="180" priority="9">
      <formula>F14=""</formula>
    </cfRule>
  </conditionalFormatting>
  <conditionalFormatting sqref="F15">
    <cfRule type="expression" dxfId="179" priority="8">
      <formula>F15=""</formula>
    </cfRule>
  </conditionalFormatting>
  <conditionalFormatting sqref="F16">
    <cfRule type="expression" dxfId="178" priority="7">
      <formula>F16=""</formula>
    </cfRule>
  </conditionalFormatting>
  <conditionalFormatting sqref="F10">
    <cfRule type="expression" dxfId="177" priority="6">
      <formula>F10=""</formula>
    </cfRule>
  </conditionalFormatting>
  <conditionalFormatting sqref="F9">
    <cfRule type="expression" dxfId="176" priority="5">
      <formula>F9=""</formula>
    </cfRule>
  </conditionalFormatting>
  <conditionalFormatting sqref="F8">
    <cfRule type="expression" dxfId="175" priority="4">
      <formula>F8=""</formula>
    </cfRule>
  </conditionalFormatting>
  <conditionalFormatting sqref="F7">
    <cfRule type="expression" dxfId="174" priority="3">
      <formula>F7=""</formula>
    </cfRule>
  </conditionalFormatting>
  <conditionalFormatting sqref="F6">
    <cfRule type="expression" dxfId="173" priority="2">
      <formula>F6=""</formula>
    </cfRule>
  </conditionalFormatting>
  <conditionalFormatting sqref="F5">
    <cfRule type="expression" dxfId="172" priority="1">
      <formula>F5=""</formula>
    </cfRule>
  </conditionalFormatting>
  <pageMargins left="0.70866141732283472" right="0.70866141732283472" top="0.74803149606299213" bottom="0.74803149606299213" header="0.31496062992125984" footer="0.31496062992125984"/>
  <pageSetup paperSize="9" scale="91"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119"/>
  <sheetViews>
    <sheetView view="pageBreakPreview" topLeftCell="B1" zoomScale="115" zoomScaleSheetLayoutView="115" workbookViewId="0">
      <selection activeCell="F21" sqref="F21"/>
    </sheetView>
  </sheetViews>
  <sheetFormatPr defaultRowHeight="12.75" x14ac:dyDescent="0.2"/>
  <cols>
    <col min="1" max="1" width="1.83203125" style="51" hidden="1" customWidth="1"/>
    <col min="2" max="2" width="7.1640625" style="93" bestFit="1" customWidth="1"/>
    <col min="3" max="3" width="57.33203125" style="51" customWidth="1"/>
    <col min="4" max="4" width="6.6640625" style="70" customWidth="1"/>
    <col min="5" max="5" width="9.5" style="77" bestFit="1" customWidth="1"/>
    <col min="6" max="6" width="10.5" style="51" customWidth="1"/>
    <col min="7" max="7" width="16.5" style="51" customWidth="1"/>
    <col min="8" max="8" width="6.6640625" style="51" customWidth="1"/>
    <col min="9" max="16384" width="9.33203125" style="51"/>
  </cols>
  <sheetData>
    <row r="1" spans="2:9" ht="18.75" customHeight="1" x14ac:dyDescent="0.2">
      <c r="B1" s="96" t="s">
        <v>256</v>
      </c>
      <c r="C1" s="91" t="s">
        <v>257</v>
      </c>
      <c r="D1" s="92"/>
      <c r="E1" s="92"/>
      <c r="F1" s="92"/>
      <c r="G1" s="92"/>
    </row>
    <row r="2" spans="2:9" ht="16.5" customHeight="1" x14ac:dyDescent="0.2">
      <c r="B2" s="164"/>
      <c r="C2" s="87" t="s">
        <v>207</v>
      </c>
      <c r="D2" s="165"/>
      <c r="E2" s="165"/>
      <c r="F2" s="165"/>
      <c r="G2" s="165"/>
    </row>
    <row r="3" spans="2:9" x14ac:dyDescent="0.2">
      <c r="B3" s="79"/>
      <c r="C3" s="87"/>
      <c r="D3" s="69"/>
      <c r="E3" s="74"/>
      <c r="F3" s="68"/>
    </row>
    <row r="4" spans="2:9" x14ac:dyDescent="0.2">
      <c r="B4" s="106" t="s">
        <v>10</v>
      </c>
      <c r="C4" s="107" t="s">
        <v>5</v>
      </c>
      <c r="D4" s="108"/>
      <c r="E4" s="109"/>
      <c r="F4" s="107"/>
      <c r="G4" s="110">
        <f>+G34</f>
        <v>0</v>
      </c>
    </row>
    <row r="5" spans="2:9" x14ac:dyDescent="0.2">
      <c r="B5" s="106" t="s">
        <v>11</v>
      </c>
      <c r="C5" s="107" t="s">
        <v>54</v>
      </c>
      <c r="D5" s="138" t="s">
        <v>132</v>
      </c>
      <c r="E5" s="109"/>
      <c r="F5" s="107"/>
      <c r="G5" s="110"/>
    </row>
    <row r="6" spans="2:9" x14ac:dyDescent="0.2">
      <c r="B6" s="106" t="s">
        <v>12</v>
      </c>
      <c r="C6" s="107" t="s">
        <v>55</v>
      </c>
      <c r="D6" s="138" t="s">
        <v>132</v>
      </c>
      <c r="E6" s="109"/>
      <c r="F6" s="107"/>
      <c r="G6" s="110"/>
    </row>
    <row r="7" spans="2:9" x14ac:dyDescent="0.2">
      <c r="B7" s="106" t="s">
        <v>23</v>
      </c>
      <c r="C7" s="107" t="s">
        <v>7</v>
      </c>
      <c r="D7" s="108"/>
      <c r="E7" s="109"/>
      <c r="F7" s="107"/>
      <c r="G7" s="110">
        <f>+G57</f>
        <v>0</v>
      </c>
    </row>
    <row r="8" spans="2:9" x14ac:dyDescent="0.2">
      <c r="B8" s="106" t="s">
        <v>66</v>
      </c>
      <c r="C8" s="107" t="s">
        <v>8</v>
      </c>
      <c r="D8" s="108"/>
      <c r="E8" s="109"/>
      <c r="F8" s="107"/>
      <c r="G8" s="110">
        <f>+G79</f>
        <v>0</v>
      </c>
    </row>
    <row r="9" spans="2:9" x14ac:dyDescent="0.2">
      <c r="B9" s="111" t="s">
        <v>68</v>
      </c>
      <c r="C9" s="107" t="s">
        <v>263</v>
      </c>
      <c r="D9" s="108"/>
      <c r="E9" s="109"/>
      <c r="F9" s="107"/>
      <c r="G9" s="110">
        <f>+G84</f>
        <v>0</v>
      </c>
    </row>
    <row r="10" spans="2:9" x14ac:dyDescent="0.2">
      <c r="B10" s="106"/>
      <c r="C10" s="113" t="s">
        <v>0</v>
      </c>
      <c r="D10" s="84"/>
      <c r="E10" s="112"/>
      <c r="F10" s="114"/>
      <c r="G10" s="115">
        <f>SUM(G4:G9)</f>
        <v>0</v>
      </c>
      <c r="I10" s="51">
        <f>+G10/E$21</f>
        <v>0</v>
      </c>
    </row>
    <row r="11" spans="2:9" x14ac:dyDescent="0.2">
      <c r="B11" s="155"/>
      <c r="C11" s="156"/>
      <c r="D11" s="157"/>
      <c r="E11" s="158"/>
      <c r="F11" s="159"/>
      <c r="G11" s="160"/>
    </row>
    <row r="12" spans="2:9" x14ac:dyDescent="0.2">
      <c r="B12" s="155"/>
      <c r="C12" s="167" t="s">
        <v>193</v>
      </c>
      <c r="E12" s="162"/>
      <c r="F12" s="70"/>
      <c r="G12" s="163"/>
    </row>
    <row r="13" spans="2:9" ht="17.25" customHeight="1" x14ac:dyDescent="0.2">
      <c r="B13" s="155"/>
      <c r="C13" s="206" t="s">
        <v>196</v>
      </c>
      <c r="D13" s="206"/>
      <c r="E13" s="206"/>
      <c r="F13" s="206"/>
      <c r="G13" s="206"/>
    </row>
    <row r="14" spans="2:9" ht="43.5" customHeight="1" x14ac:dyDescent="0.2">
      <c r="B14" s="155"/>
      <c r="C14" s="206" t="s">
        <v>194</v>
      </c>
      <c r="D14" s="206"/>
      <c r="E14" s="206"/>
      <c r="F14" s="206"/>
      <c r="G14" s="206"/>
    </row>
    <row r="15" spans="2:9" ht="43.5" customHeight="1" x14ac:dyDescent="0.2">
      <c r="B15" s="79"/>
      <c r="C15" s="206" t="s">
        <v>195</v>
      </c>
      <c r="D15" s="206"/>
      <c r="E15" s="206"/>
      <c r="F15" s="206"/>
      <c r="G15" s="206"/>
    </row>
    <row r="16" spans="2:9" ht="46.5" customHeight="1" x14ac:dyDescent="0.2">
      <c r="B16" s="79"/>
      <c r="C16" s="207" t="s">
        <v>197</v>
      </c>
      <c r="D16" s="206"/>
      <c r="E16" s="206"/>
      <c r="F16" s="206"/>
      <c r="G16" s="206"/>
    </row>
    <row r="17" spans="1:7" x14ac:dyDescent="0.2">
      <c r="A17" s="99"/>
      <c r="B17" s="139"/>
      <c r="D17" s="51"/>
      <c r="E17" s="51"/>
    </row>
    <row r="18" spans="1:7" ht="25.5" x14ac:dyDescent="0.2">
      <c r="A18" s="99"/>
      <c r="B18" s="169" t="s">
        <v>13</v>
      </c>
      <c r="C18" s="170" t="s">
        <v>14</v>
      </c>
      <c r="D18" s="169" t="s">
        <v>15</v>
      </c>
      <c r="E18" s="169" t="s">
        <v>16</v>
      </c>
      <c r="F18" s="169" t="s">
        <v>122</v>
      </c>
      <c r="G18" s="169" t="s">
        <v>123</v>
      </c>
    </row>
    <row r="19" spans="1:7" x14ac:dyDescent="0.2">
      <c r="A19" s="99"/>
      <c r="B19" s="83" t="s">
        <v>10</v>
      </c>
      <c r="C19" s="124" t="s">
        <v>5</v>
      </c>
      <c r="D19" s="108"/>
      <c r="E19" s="109"/>
      <c r="F19" s="125"/>
      <c r="G19" s="125"/>
    </row>
    <row r="20" spans="1:7" x14ac:dyDescent="0.2">
      <c r="A20" s="99"/>
      <c r="B20" s="106" t="s">
        <v>17</v>
      </c>
      <c r="C20" s="125" t="s">
        <v>42</v>
      </c>
      <c r="D20" s="108"/>
      <c r="E20" s="109"/>
      <c r="F20" s="125"/>
      <c r="G20" s="125"/>
    </row>
    <row r="21" spans="1:7" ht="51" x14ac:dyDescent="0.2">
      <c r="A21" s="99"/>
      <c r="B21" s="106" t="s">
        <v>101</v>
      </c>
      <c r="C21" s="171" t="s">
        <v>36</v>
      </c>
      <c r="D21" s="172" t="s">
        <v>1</v>
      </c>
      <c r="E21" s="120">
        <v>219.64999999999998</v>
      </c>
      <c r="F21" s="199"/>
      <c r="G21" s="122">
        <f>+ROUND((E21*F21),2)</f>
        <v>0</v>
      </c>
    </row>
    <row r="22" spans="1:7" ht="38.25" x14ac:dyDescent="0.2">
      <c r="A22" s="99"/>
      <c r="B22" s="106" t="s">
        <v>88</v>
      </c>
      <c r="C22" s="126" t="s">
        <v>37</v>
      </c>
      <c r="D22" s="173" t="s">
        <v>2</v>
      </c>
      <c r="E22" s="120">
        <v>11</v>
      </c>
      <c r="F22" s="199"/>
      <c r="G22" s="122">
        <f>+ROUND((E22*F22),2)</f>
        <v>0</v>
      </c>
    </row>
    <row r="23" spans="1:7" ht="63.75" x14ac:dyDescent="0.2">
      <c r="A23" s="99"/>
      <c r="B23" s="106" t="s">
        <v>89</v>
      </c>
      <c r="C23" s="126" t="s">
        <v>117</v>
      </c>
      <c r="D23" s="108" t="s">
        <v>1</v>
      </c>
      <c r="E23" s="120">
        <v>219.64999999999998</v>
      </c>
      <c r="F23" s="199"/>
      <c r="G23" s="122">
        <f>+ROUND((E23*F23),2)</f>
        <v>0</v>
      </c>
    </row>
    <row r="24" spans="1:7" ht="42" customHeight="1" x14ac:dyDescent="0.2">
      <c r="A24" s="99"/>
      <c r="B24" s="106" t="s">
        <v>90</v>
      </c>
      <c r="C24" s="127" t="s">
        <v>38</v>
      </c>
      <c r="D24" s="108" t="s">
        <v>1</v>
      </c>
      <c r="E24" s="120">
        <v>219.64999999999998</v>
      </c>
      <c r="F24" s="199"/>
      <c r="G24" s="122">
        <f>+ROUND((E24*F24),2)</f>
        <v>0</v>
      </c>
    </row>
    <row r="25" spans="1:7" x14ac:dyDescent="0.2">
      <c r="A25" s="99"/>
      <c r="B25" s="106" t="s">
        <v>20</v>
      </c>
      <c r="C25" s="174" t="s">
        <v>44</v>
      </c>
      <c r="D25" s="108"/>
      <c r="E25" s="120"/>
      <c r="F25" s="121"/>
      <c r="G25" s="122"/>
    </row>
    <row r="26" spans="1:7" ht="38.25" x14ac:dyDescent="0.2">
      <c r="A26" s="99"/>
      <c r="B26" s="175" t="s">
        <v>39</v>
      </c>
      <c r="C26" s="176" t="s">
        <v>46</v>
      </c>
      <c r="D26" s="177" t="s">
        <v>1</v>
      </c>
      <c r="E26" s="178">
        <v>219.64999999999998</v>
      </c>
      <c r="F26" s="199"/>
      <c r="G26" s="128">
        <f t="shared" ref="G26:G28" si="0">E26*F26</f>
        <v>0</v>
      </c>
    </row>
    <row r="27" spans="1:7" ht="63.75" x14ac:dyDescent="0.2">
      <c r="A27" s="99"/>
      <c r="B27" s="175" t="s">
        <v>40</v>
      </c>
      <c r="C27" s="176" t="s">
        <v>80</v>
      </c>
      <c r="D27" s="177" t="s">
        <v>1</v>
      </c>
      <c r="E27" s="178">
        <v>219.64999999999998</v>
      </c>
      <c r="F27" s="199"/>
      <c r="G27" s="128">
        <f t="shared" si="0"/>
        <v>0</v>
      </c>
    </row>
    <row r="28" spans="1:7" ht="63.75" x14ac:dyDescent="0.2">
      <c r="A28" s="99"/>
      <c r="B28" s="175" t="s">
        <v>41</v>
      </c>
      <c r="C28" s="180" t="s">
        <v>48</v>
      </c>
      <c r="D28" s="177" t="s">
        <v>18</v>
      </c>
      <c r="E28" s="178">
        <v>3</v>
      </c>
      <c r="F28" s="199"/>
      <c r="G28" s="128">
        <f t="shared" si="0"/>
        <v>0</v>
      </c>
    </row>
    <row r="29" spans="1:7" x14ac:dyDescent="0.2">
      <c r="A29" s="99"/>
      <c r="B29" s="106" t="s">
        <v>43</v>
      </c>
      <c r="C29" s="119" t="s">
        <v>49</v>
      </c>
      <c r="D29" s="108"/>
      <c r="E29" s="120"/>
      <c r="F29" s="121"/>
      <c r="G29" s="128"/>
    </row>
    <row r="30" spans="1:7" ht="25.5" x14ac:dyDescent="0.2">
      <c r="A30" s="99"/>
      <c r="B30" s="175" t="s">
        <v>45</v>
      </c>
      <c r="C30" s="176" t="s">
        <v>50</v>
      </c>
      <c r="D30" s="177" t="s">
        <v>9</v>
      </c>
      <c r="E30" s="178">
        <v>10</v>
      </c>
      <c r="F30" s="199"/>
      <c r="G30" s="128">
        <f>E30*F30</f>
        <v>0</v>
      </c>
    </row>
    <row r="31" spans="1:7" ht="38.25" x14ac:dyDescent="0.2">
      <c r="A31" s="99"/>
      <c r="B31" s="106" t="s">
        <v>47</v>
      </c>
      <c r="C31" s="176" t="s">
        <v>52</v>
      </c>
      <c r="D31" s="177" t="s">
        <v>9</v>
      </c>
      <c r="E31" s="178">
        <v>3</v>
      </c>
      <c r="F31" s="199"/>
      <c r="G31" s="128">
        <f>E31*F31</f>
        <v>0</v>
      </c>
    </row>
    <row r="32" spans="1:7" ht="38.25" x14ac:dyDescent="0.2">
      <c r="A32" s="99"/>
      <c r="B32" s="106" t="s">
        <v>103</v>
      </c>
      <c r="C32" s="119" t="s">
        <v>53</v>
      </c>
      <c r="D32" s="177" t="s">
        <v>9</v>
      </c>
      <c r="E32" s="178">
        <v>2</v>
      </c>
      <c r="F32" s="199"/>
      <c r="G32" s="128">
        <f>E32*F32</f>
        <v>0</v>
      </c>
    </row>
    <row r="33" spans="1:8" ht="38.25" x14ac:dyDescent="0.2">
      <c r="A33" s="99"/>
      <c r="B33" s="106" t="s">
        <v>51</v>
      </c>
      <c r="C33" s="119" t="s">
        <v>19</v>
      </c>
      <c r="D33" s="108"/>
      <c r="E33" s="120"/>
      <c r="F33" s="121"/>
      <c r="G33" s="122">
        <f>+ROUND((SUM(G21:G32)*0.1),-1)</f>
        <v>0</v>
      </c>
    </row>
    <row r="34" spans="1:8" x14ac:dyDescent="0.2">
      <c r="A34" s="99"/>
      <c r="B34" s="106"/>
      <c r="C34" s="124" t="s">
        <v>6</v>
      </c>
      <c r="D34" s="108"/>
      <c r="E34" s="120"/>
      <c r="F34" s="121"/>
      <c r="G34" s="123">
        <f>SUM(G21:G33)</f>
        <v>0</v>
      </c>
    </row>
    <row r="35" spans="1:8" x14ac:dyDescent="0.2">
      <c r="A35" s="99"/>
      <c r="B35" s="83" t="s">
        <v>11</v>
      </c>
      <c r="C35" s="124" t="s">
        <v>183</v>
      </c>
      <c r="D35" s="108"/>
      <c r="E35" s="109"/>
      <c r="F35" s="125"/>
      <c r="G35" s="125"/>
    </row>
    <row r="36" spans="1:8" x14ac:dyDescent="0.2">
      <c r="A36" s="99"/>
      <c r="B36" s="83"/>
      <c r="C36" s="124" t="s">
        <v>133</v>
      </c>
      <c r="D36" s="108"/>
      <c r="E36" s="109"/>
      <c r="F36" s="125"/>
      <c r="G36" s="125"/>
    </row>
    <row r="37" spans="1:8" x14ac:dyDescent="0.2">
      <c r="A37" s="99"/>
      <c r="B37" s="83" t="s">
        <v>12</v>
      </c>
      <c r="C37" s="124" t="s">
        <v>55</v>
      </c>
      <c r="D37" s="108"/>
      <c r="E37" s="120"/>
      <c r="F37" s="121"/>
      <c r="G37" s="122"/>
      <c r="H37" s="117"/>
    </row>
    <row r="38" spans="1:8" x14ac:dyDescent="0.2">
      <c r="A38" s="99"/>
      <c r="B38" s="106"/>
      <c r="C38" s="124" t="s">
        <v>133</v>
      </c>
      <c r="D38" s="108"/>
      <c r="E38" s="120"/>
      <c r="F38" s="121"/>
      <c r="G38" s="123"/>
    </row>
    <row r="39" spans="1:8" x14ac:dyDescent="0.2">
      <c r="A39" s="99"/>
      <c r="B39" s="83" t="s">
        <v>23</v>
      </c>
      <c r="C39" s="124" t="s">
        <v>7</v>
      </c>
      <c r="D39" s="181"/>
      <c r="E39" s="182"/>
      <c r="F39" s="183"/>
      <c r="G39" s="184"/>
    </row>
    <row r="40" spans="1:8" x14ac:dyDescent="0.2">
      <c r="A40" s="99"/>
      <c r="B40" s="106" t="s">
        <v>24</v>
      </c>
      <c r="C40" s="119" t="s">
        <v>21</v>
      </c>
      <c r="D40" s="108"/>
      <c r="E40" s="120"/>
      <c r="F40" s="121"/>
      <c r="G40" s="122"/>
    </row>
    <row r="41" spans="1:8" ht="31.5" customHeight="1" x14ac:dyDescent="0.2">
      <c r="A41" s="99"/>
      <c r="B41" s="106"/>
      <c r="C41" s="208" t="s">
        <v>268</v>
      </c>
      <c r="D41" s="209"/>
      <c r="E41" s="209"/>
      <c r="F41" s="209"/>
      <c r="G41" s="210"/>
    </row>
    <row r="42" spans="1:8" ht="51" x14ac:dyDescent="0.2">
      <c r="A42" s="99"/>
      <c r="B42" s="106" t="s">
        <v>58</v>
      </c>
      <c r="C42" s="119" t="s">
        <v>184</v>
      </c>
      <c r="D42" s="108" t="s">
        <v>3</v>
      </c>
      <c r="E42" s="120">
        <v>1369.6</v>
      </c>
      <c r="F42" s="199"/>
      <c r="G42" s="122">
        <f t="shared" ref="G42:G52" si="1">+ROUND((E42*F42),2)</f>
        <v>0</v>
      </c>
    </row>
    <row r="43" spans="1:8" ht="25.5" x14ac:dyDescent="0.2">
      <c r="A43" s="99"/>
      <c r="B43" s="106" t="s">
        <v>114</v>
      </c>
      <c r="C43" s="119" t="s">
        <v>105</v>
      </c>
      <c r="D43" s="108" t="s">
        <v>4</v>
      </c>
      <c r="E43" s="120">
        <v>736.37</v>
      </c>
      <c r="F43" s="199"/>
      <c r="G43" s="122">
        <f t="shared" si="1"/>
        <v>0</v>
      </c>
    </row>
    <row r="44" spans="1:8" ht="25.5" x14ac:dyDescent="0.2">
      <c r="A44" s="99"/>
      <c r="B44" s="106" t="s">
        <v>115</v>
      </c>
      <c r="C44" s="119" t="s">
        <v>106</v>
      </c>
      <c r="D44" s="108" t="s">
        <v>4</v>
      </c>
      <c r="E44" s="120">
        <v>7.3637000000000006</v>
      </c>
      <c r="F44" s="199"/>
      <c r="G44" s="122">
        <f t="shared" si="1"/>
        <v>0</v>
      </c>
    </row>
    <row r="45" spans="1:8" ht="25.5" x14ac:dyDescent="0.2">
      <c r="A45" s="99"/>
      <c r="B45" s="106" t="s">
        <v>116</v>
      </c>
      <c r="C45" s="119" t="s">
        <v>121</v>
      </c>
      <c r="D45" s="108" t="s">
        <v>9</v>
      </c>
      <c r="E45" s="120">
        <v>10</v>
      </c>
      <c r="F45" s="199"/>
      <c r="G45" s="122">
        <f t="shared" si="1"/>
        <v>0</v>
      </c>
    </row>
    <row r="46" spans="1:8" x14ac:dyDescent="0.2">
      <c r="A46" s="99"/>
      <c r="B46" s="106" t="s">
        <v>27</v>
      </c>
      <c r="C46" s="119" t="s">
        <v>59</v>
      </c>
      <c r="D46" s="108"/>
      <c r="E46" s="120"/>
      <c r="F46" s="121"/>
      <c r="G46" s="122"/>
    </row>
    <row r="47" spans="1:8" ht="25.5" x14ac:dyDescent="0.2">
      <c r="A47" s="99"/>
      <c r="B47" s="106" t="s">
        <v>167</v>
      </c>
      <c r="C47" s="119" t="s">
        <v>60</v>
      </c>
      <c r="D47" s="108" t="s">
        <v>3</v>
      </c>
      <c r="E47" s="120">
        <v>230.63249999999999</v>
      </c>
      <c r="F47" s="199"/>
      <c r="G47" s="122">
        <f t="shared" si="1"/>
        <v>0</v>
      </c>
    </row>
    <row r="48" spans="1:8" ht="76.5" x14ac:dyDescent="0.2">
      <c r="A48" s="99"/>
      <c r="B48" s="106" t="s">
        <v>61</v>
      </c>
      <c r="C48" s="119" t="s">
        <v>62</v>
      </c>
      <c r="D48" s="108" t="s">
        <v>4</v>
      </c>
      <c r="E48" s="120">
        <v>42.79</v>
      </c>
      <c r="F48" s="199"/>
      <c r="G48" s="122">
        <f t="shared" si="1"/>
        <v>0</v>
      </c>
    </row>
    <row r="49" spans="1:7" ht="63.75" x14ac:dyDescent="0.2">
      <c r="A49" s="99"/>
      <c r="B49" s="106" t="s">
        <v>168</v>
      </c>
      <c r="C49" s="119" t="s">
        <v>64</v>
      </c>
      <c r="D49" s="108" t="s">
        <v>4</v>
      </c>
      <c r="E49" s="120">
        <v>107.92</v>
      </c>
      <c r="F49" s="199"/>
      <c r="G49" s="122">
        <f t="shared" si="1"/>
        <v>0</v>
      </c>
    </row>
    <row r="50" spans="1:7" ht="51" x14ac:dyDescent="0.2">
      <c r="A50" s="99"/>
      <c r="B50" s="106" t="s">
        <v>63</v>
      </c>
      <c r="C50" s="119" t="s">
        <v>210</v>
      </c>
      <c r="D50" s="108" t="s">
        <v>3</v>
      </c>
      <c r="E50" s="120">
        <v>658.94999999999993</v>
      </c>
      <c r="F50" s="199"/>
      <c r="G50" s="122">
        <f t="shared" si="1"/>
        <v>0</v>
      </c>
    </row>
    <row r="51" spans="1:7" ht="63.75" x14ac:dyDescent="0.2">
      <c r="A51" s="99"/>
      <c r="B51" s="106" t="s">
        <v>158</v>
      </c>
      <c r="C51" s="119" t="s">
        <v>160</v>
      </c>
      <c r="D51" s="108" t="s">
        <v>4</v>
      </c>
      <c r="E51" s="120">
        <v>461.95200000000006</v>
      </c>
      <c r="F51" s="199"/>
      <c r="G51" s="122">
        <f t="shared" si="1"/>
        <v>0</v>
      </c>
    </row>
    <row r="52" spans="1:7" ht="69" customHeight="1" x14ac:dyDescent="0.2">
      <c r="A52" s="99"/>
      <c r="B52" s="106" t="s">
        <v>159</v>
      </c>
      <c r="C52" s="119" t="s">
        <v>161</v>
      </c>
      <c r="D52" s="108" t="s">
        <v>4</v>
      </c>
      <c r="E52" s="120">
        <v>115.48800000000001</v>
      </c>
      <c r="F52" s="199"/>
      <c r="G52" s="122">
        <f t="shared" si="1"/>
        <v>0</v>
      </c>
    </row>
    <row r="53" spans="1:7" x14ac:dyDescent="0.2">
      <c r="A53" s="99"/>
      <c r="B53" s="106" t="s">
        <v>104</v>
      </c>
      <c r="C53" s="119" t="s">
        <v>108</v>
      </c>
      <c r="D53" s="108"/>
      <c r="E53" s="185"/>
      <c r="F53" s="121"/>
      <c r="G53" s="122"/>
    </row>
    <row r="54" spans="1:7" ht="25.5" x14ac:dyDescent="0.2">
      <c r="A54" s="99"/>
      <c r="B54" s="106" t="s">
        <v>107</v>
      </c>
      <c r="C54" s="119" t="s">
        <v>109</v>
      </c>
      <c r="D54" s="108" t="s">
        <v>4</v>
      </c>
      <c r="E54" s="185">
        <v>620.88199999999995</v>
      </c>
      <c r="F54" s="199"/>
      <c r="G54" s="122">
        <f t="shared" ref="G54:G55" si="2">+ROUND((E54*F54),2)</f>
        <v>0</v>
      </c>
    </row>
    <row r="55" spans="1:7" ht="25.5" x14ac:dyDescent="0.2">
      <c r="A55" s="99"/>
      <c r="B55" s="106" t="s">
        <v>110</v>
      </c>
      <c r="C55" s="119" t="s">
        <v>118</v>
      </c>
      <c r="D55" s="108" t="s">
        <v>4</v>
      </c>
      <c r="E55" s="185">
        <v>115.48800000000001</v>
      </c>
      <c r="F55" s="199"/>
      <c r="G55" s="122">
        <f t="shared" si="2"/>
        <v>0</v>
      </c>
    </row>
    <row r="56" spans="1:7" ht="38.25" x14ac:dyDescent="0.2">
      <c r="A56" s="99"/>
      <c r="B56" s="106" t="s">
        <v>113</v>
      </c>
      <c r="C56" s="119" t="s">
        <v>19</v>
      </c>
      <c r="D56" s="108"/>
      <c r="E56" s="185"/>
      <c r="F56" s="121"/>
      <c r="G56" s="122">
        <f>+ROUND((SUM(G42:G55)*0.1),-1)</f>
        <v>0</v>
      </c>
    </row>
    <row r="57" spans="1:7" x14ac:dyDescent="0.2">
      <c r="A57" s="99"/>
      <c r="B57" s="106"/>
      <c r="C57" s="124" t="s">
        <v>65</v>
      </c>
      <c r="D57" s="108"/>
      <c r="E57" s="185"/>
      <c r="F57" s="121"/>
      <c r="G57" s="123">
        <f>SUM(G42:G56)</f>
        <v>0</v>
      </c>
    </row>
    <row r="58" spans="1:7" x14ac:dyDescent="0.2">
      <c r="A58" s="99"/>
      <c r="B58" s="83" t="s">
        <v>66</v>
      </c>
      <c r="C58" s="124" t="s">
        <v>8</v>
      </c>
      <c r="D58" s="108"/>
      <c r="E58" s="120"/>
      <c r="F58" s="121"/>
      <c r="G58" s="122"/>
    </row>
    <row r="59" spans="1:7" x14ac:dyDescent="0.2">
      <c r="A59" s="99"/>
      <c r="B59" s="106" t="s">
        <v>67</v>
      </c>
      <c r="C59" s="119" t="s">
        <v>69</v>
      </c>
      <c r="D59" s="108"/>
      <c r="E59" s="120"/>
      <c r="F59" s="121"/>
      <c r="G59" s="122"/>
    </row>
    <row r="60" spans="1:7" ht="165.75" x14ac:dyDescent="0.2">
      <c r="A60" s="99"/>
      <c r="B60" s="106" t="s">
        <v>111</v>
      </c>
      <c r="C60" s="119" t="s">
        <v>135</v>
      </c>
      <c r="D60" s="108" t="s">
        <v>1</v>
      </c>
      <c r="E60" s="120">
        <v>219.64999999999998</v>
      </c>
      <c r="F60" s="199"/>
      <c r="G60" s="122">
        <f t="shared" ref="G60" si="3">+ROUND((E60*F60),2)</f>
        <v>0</v>
      </c>
    </row>
    <row r="61" spans="1:7" x14ac:dyDescent="0.2">
      <c r="A61" s="99"/>
      <c r="B61" s="106" t="s">
        <v>138</v>
      </c>
      <c r="C61" s="119" t="s">
        <v>71</v>
      </c>
      <c r="D61" s="108"/>
      <c r="E61" s="120"/>
      <c r="F61" s="121"/>
      <c r="G61" s="122"/>
    </row>
    <row r="62" spans="1:7" ht="102" x14ac:dyDescent="0.2">
      <c r="A62" s="99"/>
      <c r="B62" s="106" t="s">
        <v>139</v>
      </c>
      <c r="C62" s="119" t="s">
        <v>271</v>
      </c>
      <c r="D62" s="108" t="s">
        <v>18</v>
      </c>
      <c r="E62" s="120">
        <v>3</v>
      </c>
      <c r="F62" s="199"/>
      <c r="G62" s="122">
        <f t="shared" ref="G62:G65" si="4">+ROUND((E62*F62),2)</f>
        <v>0</v>
      </c>
    </row>
    <row r="63" spans="1:7" ht="93" customHeight="1" x14ac:dyDescent="0.2">
      <c r="A63" s="99"/>
      <c r="B63" s="106" t="s">
        <v>140</v>
      </c>
      <c r="C63" s="119" t="s">
        <v>270</v>
      </c>
      <c r="D63" s="108" t="s">
        <v>18</v>
      </c>
      <c r="E63" s="120">
        <v>6</v>
      </c>
      <c r="F63" s="199"/>
      <c r="G63" s="122">
        <f t="shared" si="4"/>
        <v>0</v>
      </c>
    </row>
    <row r="64" spans="1:7" ht="38.25" x14ac:dyDescent="0.2">
      <c r="A64" s="99"/>
      <c r="B64" s="106" t="s">
        <v>141</v>
      </c>
      <c r="C64" s="119" t="s">
        <v>162</v>
      </c>
      <c r="D64" s="108" t="s">
        <v>18</v>
      </c>
      <c r="E64" s="120">
        <v>1</v>
      </c>
      <c r="F64" s="199"/>
      <c r="G64" s="122">
        <f t="shared" si="4"/>
        <v>0</v>
      </c>
    </row>
    <row r="65" spans="1:9" ht="118.5" customHeight="1" x14ac:dyDescent="0.2">
      <c r="A65" s="99"/>
      <c r="B65" s="106" t="s">
        <v>124</v>
      </c>
      <c r="C65" s="119" t="s">
        <v>172</v>
      </c>
      <c r="D65" s="108" t="s">
        <v>18</v>
      </c>
      <c r="E65" s="120">
        <v>9</v>
      </c>
      <c r="F65" s="199"/>
      <c r="G65" s="122">
        <f t="shared" si="4"/>
        <v>0</v>
      </c>
    </row>
    <row r="66" spans="1:9" x14ac:dyDescent="0.2">
      <c r="A66" s="99"/>
      <c r="B66" s="106" t="s">
        <v>142</v>
      </c>
      <c r="C66" s="119" t="s">
        <v>120</v>
      </c>
      <c r="D66" s="108"/>
      <c r="E66" s="120"/>
      <c r="F66" s="121"/>
      <c r="G66" s="122"/>
    </row>
    <row r="67" spans="1:9" ht="51" x14ac:dyDescent="0.2">
      <c r="A67" s="99"/>
      <c r="B67" s="106" t="s">
        <v>143</v>
      </c>
      <c r="C67" s="119" t="s">
        <v>136</v>
      </c>
      <c r="D67" s="108" t="s">
        <v>18</v>
      </c>
      <c r="E67" s="120">
        <v>5</v>
      </c>
      <c r="F67" s="199"/>
      <c r="G67" s="122">
        <f t="shared" ref="G67:G77" si="5">+ROUND((E67*F67),2)</f>
        <v>0</v>
      </c>
    </row>
    <row r="68" spans="1:9" x14ac:dyDescent="0.2">
      <c r="A68" s="99"/>
      <c r="B68" s="106" t="s">
        <v>145</v>
      </c>
      <c r="C68" s="119" t="s">
        <v>73</v>
      </c>
      <c r="D68" s="108"/>
      <c r="E68" s="120"/>
      <c r="F68" s="121"/>
      <c r="G68" s="122"/>
    </row>
    <row r="69" spans="1:9" x14ac:dyDescent="0.2">
      <c r="A69" s="99"/>
      <c r="B69" s="106" t="s">
        <v>146</v>
      </c>
      <c r="C69" s="119" t="s">
        <v>72</v>
      </c>
      <c r="D69" s="108" t="s">
        <v>1</v>
      </c>
      <c r="E69" s="120">
        <v>219.64999999999998</v>
      </c>
      <c r="F69" s="199"/>
      <c r="G69" s="122">
        <f t="shared" si="5"/>
        <v>0</v>
      </c>
    </row>
    <row r="70" spans="1:9" ht="38.25" x14ac:dyDescent="0.2">
      <c r="A70" s="99"/>
      <c r="B70" s="106" t="s">
        <v>147</v>
      </c>
      <c r="C70" s="119" t="s">
        <v>74</v>
      </c>
      <c r="D70" s="108" t="s">
        <v>1</v>
      </c>
      <c r="E70" s="120">
        <v>219.64999999999998</v>
      </c>
      <c r="F70" s="199"/>
      <c r="G70" s="122">
        <f t="shared" si="5"/>
        <v>0</v>
      </c>
    </row>
    <row r="71" spans="1:9" ht="51" x14ac:dyDescent="0.2">
      <c r="A71" s="99"/>
      <c r="B71" s="106" t="s">
        <v>148</v>
      </c>
      <c r="C71" s="119" t="s">
        <v>75</v>
      </c>
      <c r="D71" s="108" t="s">
        <v>1</v>
      </c>
      <c r="E71" s="120">
        <v>219.64999999999998</v>
      </c>
      <c r="F71" s="199"/>
      <c r="G71" s="122">
        <f t="shared" si="5"/>
        <v>0</v>
      </c>
    </row>
    <row r="72" spans="1:9" x14ac:dyDescent="0.2">
      <c r="A72" s="99"/>
      <c r="B72" s="106" t="s">
        <v>149</v>
      </c>
      <c r="C72" s="119" t="s">
        <v>76</v>
      </c>
      <c r="D72" s="108"/>
      <c r="E72" s="120"/>
      <c r="F72" s="121"/>
      <c r="G72" s="122"/>
    </row>
    <row r="73" spans="1:9" ht="25.5" x14ac:dyDescent="0.2">
      <c r="A73" s="99"/>
      <c r="B73" s="106" t="s">
        <v>150</v>
      </c>
      <c r="C73" s="119" t="s">
        <v>77</v>
      </c>
      <c r="D73" s="108" t="s">
        <v>18</v>
      </c>
      <c r="E73" s="120">
        <v>1</v>
      </c>
      <c r="F73" s="199"/>
      <c r="G73" s="122">
        <f t="shared" si="5"/>
        <v>0</v>
      </c>
    </row>
    <row r="74" spans="1:9" ht="29.25" customHeight="1" x14ac:dyDescent="0.2">
      <c r="A74" s="99"/>
      <c r="B74" s="106" t="s">
        <v>151</v>
      </c>
      <c r="C74" s="119" t="s">
        <v>165</v>
      </c>
      <c r="D74" s="108" t="s">
        <v>18</v>
      </c>
      <c r="E74" s="120">
        <v>1</v>
      </c>
      <c r="F74" s="199"/>
      <c r="G74" s="122">
        <f t="shared" si="5"/>
        <v>0</v>
      </c>
    </row>
    <row r="75" spans="1:9" ht="29.25" customHeight="1" x14ac:dyDescent="0.2">
      <c r="A75" s="99"/>
      <c r="B75" s="106" t="s">
        <v>152</v>
      </c>
      <c r="C75" s="119" t="s">
        <v>189</v>
      </c>
      <c r="D75" s="108" t="s">
        <v>18</v>
      </c>
      <c r="E75" s="120">
        <v>1</v>
      </c>
      <c r="F75" s="199"/>
      <c r="G75" s="122">
        <f t="shared" si="5"/>
        <v>0</v>
      </c>
    </row>
    <row r="76" spans="1:9" ht="25.5" x14ac:dyDescent="0.2">
      <c r="A76" s="99"/>
      <c r="B76" s="106" t="s">
        <v>153</v>
      </c>
      <c r="C76" s="119" t="s">
        <v>166</v>
      </c>
      <c r="D76" s="108" t="s">
        <v>18</v>
      </c>
      <c r="E76" s="120">
        <v>3</v>
      </c>
      <c r="F76" s="199"/>
      <c r="G76" s="122">
        <f t="shared" si="5"/>
        <v>0</v>
      </c>
    </row>
    <row r="77" spans="1:9" ht="38.25" x14ac:dyDescent="0.2">
      <c r="A77" s="99"/>
      <c r="B77" s="106" t="s">
        <v>176</v>
      </c>
      <c r="C77" s="119" t="s">
        <v>78</v>
      </c>
      <c r="D77" s="108" t="s">
        <v>18</v>
      </c>
      <c r="E77" s="120">
        <v>3</v>
      </c>
      <c r="F77" s="199"/>
      <c r="G77" s="122">
        <f t="shared" si="5"/>
        <v>0</v>
      </c>
    </row>
    <row r="78" spans="1:9" ht="38.25" x14ac:dyDescent="0.2">
      <c r="A78" s="99"/>
      <c r="B78" s="106" t="s">
        <v>192</v>
      </c>
      <c r="C78" s="119" t="s">
        <v>19</v>
      </c>
      <c r="D78" s="108"/>
      <c r="E78" s="120"/>
      <c r="F78" s="121"/>
      <c r="G78" s="122">
        <f>+ROUND((SUM(G60:G77)*0.1),-1)</f>
        <v>0</v>
      </c>
    </row>
    <row r="79" spans="1:9" x14ac:dyDescent="0.2">
      <c r="A79" s="99"/>
      <c r="B79" s="106"/>
      <c r="C79" s="124" t="s">
        <v>79</v>
      </c>
      <c r="D79" s="108"/>
      <c r="E79" s="120"/>
      <c r="F79" s="121"/>
      <c r="G79" s="123">
        <f>SUM(G60:G78)</f>
        <v>0</v>
      </c>
    </row>
    <row r="80" spans="1:9" x14ac:dyDescent="0.2">
      <c r="A80" s="71"/>
      <c r="B80" s="83" t="s">
        <v>68</v>
      </c>
      <c r="C80" s="124" t="s">
        <v>264</v>
      </c>
      <c r="D80" s="108"/>
      <c r="E80" s="120"/>
      <c r="F80" s="121"/>
      <c r="G80" s="122"/>
      <c r="H80" s="71"/>
      <c r="I80" s="71"/>
    </row>
    <row r="81" spans="1:9" ht="306" x14ac:dyDescent="0.2">
      <c r="A81" s="71"/>
      <c r="B81" s="106" t="s">
        <v>155</v>
      </c>
      <c r="C81" s="119" t="s">
        <v>173</v>
      </c>
      <c r="D81" s="108" t="s">
        <v>1</v>
      </c>
      <c r="E81" s="120">
        <v>36.299999999999997</v>
      </c>
      <c r="F81" s="199"/>
      <c r="G81" s="122">
        <f t="shared" ref="G81:G82" si="6">+ROUND((E81*F81),2)</f>
        <v>0</v>
      </c>
      <c r="H81" s="71"/>
      <c r="I81" s="71"/>
    </row>
    <row r="82" spans="1:9" ht="109.5" customHeight="1" x14ac:dyDescent="0.2">
      <c r="A82" s="71"/>
      <c r="B82" s="106" t="s">
        <v>156</v>
      </c>
      <c r="C82" s="119" t="s">
        <v>175</v>
      </c>
      <c r="D82" s="108" t="s">
        <v>18</v>
      </c>
      <c r="E82" s="120">
        <v>5</v>
      </c>
      <c r="F82" s="199"/>
      <c r="G82" s="122">
        <f t="shared" si="6"/>
        <v>0</v>
      </c>
      <c r="H82" s="71"/>
      <c r="I82" s="71"/>
    </row>
    <row r="83" spans="1:9" ht="38.25" x14ac:dyDescent="0.2">
      <c r="B83" s="106" t="s">
        <v>70</v>
      </c>
      <c r="C83" s="119" t="s">
        <v>19</v>
      </c>
      <c r="D83" s="108"/>
      <c r="E83" s="120"/>
      <c r="F83" s="121"/>
      <c r="G83" s="122">
        <f>+ROUND((SUM(G81:G82)*0.1),-1)</f>
        <v>0</v>
      </c>
      <c r="H83" s="71"/>
      <c r="I83" s="198"/>
    </row>
    <row r="84" spans="1:9" x14ac:dyDescent="0.2">
      <c r="B84" s="106"/>
      <c r="C84" s="124" t="s">
        <v>81</v>
      </c>
      <c r="D84" s="108"/>
      <c r="E84" s="120"/>
      <c r="F84" s="121"/>
      <c r="G84" s="123">
        <f>SUM(G81:G83)</f>
        <v>0</v>
      </c>
      <c r="H84" s="71"/>
      <c r="I84" s="71"/>
    </row>
    <row r="85" spans="1:9" x14ac:dyDescent="0.2">
      <c r="C85" s="75"/>
      <c r="D85" s="66"/>
      <c r="E85" s="74"/>
      <c r="F85" s="85"/>
      <c r="G85" s="68"/>
    </row>
    <row r="86" spans="1:9" x14ac:dyDescent="0.2">
      <c r="C86" s="75"/>
      <c r="D86" s="66"/>
      <c r="E86" s="74"/>
      <c r="F86" s="85"/>
      <c r="G86" s="68"/>
    </row>
    <row r="87" spans="1:9" x14ac:dyDescent="0.2">
      <c r="C87" s="72"/>
      <c r="D87" s="66"/>
      <c r="E87" s="73"/>
      <c r="F87" s="85"/>
      <c r="G87" s="68"/>
    </row>
    <row r="88" spans="1:9" x14ac:dyDescent="0.2">
      <c r="C88" s="72"/>
      <c r="D88" s="69"/>
      <c r="E88" s="81"/>
      <c r="F88" s="85"/>
      <c r="G88" s="68"/>
    </row>
    <row r="89" spans="1:9" x14ac:dyDescent="0.2">
      <c r="C89" s="72"/>
      <c r="D89" s="66"/>
      <c r="E89" s="74"/>
      <c r="F89" s="85"/>
      <c r="G89" s="68"/>
    </row>
    <row r="90" spans="1:9" x14ac:dyDescent="0.2">
      <c r="C90" s="76"/>
      <c r="D90" s="66"/>
      <c r="E90" s="74"/>
      <c r="F90" s="85"/>
      <c r="G90" s="68"/>
    </row>
    <row r="91" spans="1:9" x14ac:dyDescent="0.2">
      <c r="C91" s="74"/>
      <c r="D91" s="69"/>
      <c r="E91" s="74"/>
      <c r="F91" s="85"/>
      <c r="G91" s="68"/>
    </row>
    <row r="92" spans="1:9" x14ac:dyDescent="0.2">
      <c r="C92" s="68"/>
      <c r="D92" s="66"/>
      <c r="E92" s="73"/>
      <c r="F92" s="85"/>
      <c r="G92" s="68"/>
    </row>
    <row r="93" spans="1:9" x14ac:dyDescent="0.2">
      <c r="C93" s="67"/>
      <c r="D93" s="69"/>
      <c r="E93" s="74"/>
      <c r="F93" s="85"/>
      <c r="G93" s="68"/>
    </row>
    <row r="94" spans="1:9" x14ac:dyDescent="0.2">
      <c r="C94" s="72"/>
      <c r="D94" s="66"/>
      <c r="E94" s="74"/>
      <c r="F94" s="85"/>
      <c r="G94" s="68"/>
    </row>
    <row r="95" spans="1:9" x14ac:dyDescent="0.2">
      <c r="C95" s="68"/>
      <c r="D95" s="66"/>
      <c r="E95" s="74"/>
      <c r="F95" s="85"/>
      <c r="G95" s="68"/>
    </row>
    <row r="96" spans="1:9" x14ac:dyDescent="0.2">
      <c r="C96" s="72"/>
      <c r="D96" s="66"/>
      <c r="E96" s="74"/>
      <c r="F96" s="85"/>
      <c r="G96" s="68"/>
    </row>
    <row r="97" spans="2:7" x14ac:dyDescent="0.2">
      <c r="C97" s="72"/>
      <c r="D97" s="66"/>
      <c r="E97" s="74"/>
      <c r="F97" s="85"/>
      <c r="G97" s="68"/>
    </row>
    <row r="98" spans="2:7" x14ac:dyDescent="0.2">
      <c r="C98" s="68"/>
      <c r="D98" s="69"/>
      <c r="E98" s="74"/>
      <c r="F98" s="85"/>
      <c r="G98" s="68"/>
    </row>
    <row r="99" spans="2:7" x14ac:dyDescent="0.2">
      <c r="C99" s="72"/>
      <c r="D99" s="66"/>
      <c r="E99" s="74"/>
      <c r="F99" s="85"/>
      <c r="G99" s="68"/>
    </row>
    <row r="101" spans="2:7" x14ac:dyDescent="0.2">
      <c r="B101" s="51"/>
      <c r="D101" s="51"/>
      <c r="E101" s="51"/>
    </row>
    <row r="102" spans="2:7" x14ac:dyDescent="0.2">
      <c r="C102" s="72"/>
      <c r="D102" s="66"/>
      <c r="E102" s="74"/>
      <c r="F102" s="85"/>
      <c r="G102" s="68"/>
    </row>
    <row r="103" spans="2:7" x14ac:dyDescent="0.2">
      <c r="B103" s="51"/>
      <c r="D103" s="51"/>
      <c r="E103" s="51"/>
    </row>
    <row r="104" spans="2:7" x14ac:dyDescent="0.2">
      <c r="B104" s="51"/>
      <c r="D104" s="51"/>
      <c r="E104" s="51"/>
    </row>
    <row r="105" spans="2:7" x14ac:dyDescent="0.2">
      <c r="B105" s="51"/>
      <c r="D105" s="51"/>
      <c r="E105" s="51"/>
    </row>
    <row r="106" spans="2:7" x14ac:dyDescent="0.2">
      <c r="B106" s="51"/>
      <c r="D106" s="51"/>
      <c r="E106" s="51"/>
    </row>
    <row r="107" spans="2:7" x14ac:dyDescent="0.2">
      <c r="B107" s="94"/>
      <c r="C107" s="67"/>
      <c r="D107" s="69"/>
      <c r="E107" s="74"/>
      <c r="F107" s="85"/>
      <c r="G107" s="68"/>
    </row>
    <row r="108" spans="2:7" x14ac:dyDescent="0.2">
      <c r="B108" s="95"/>
      <c r="C108" s="71"/>
      <c r="D108" s="82"/>
      <c r="E108" s="80"/>
      <c r="F108" s="71"/>
      <c r="G108" s="71"/>
    </row>
    <row r="109" spans="2:7" x14ac:dyDescent="0.2">
      <c r="B109" s="95"/>
      <c r="C109" s="71"/>
      <c r="D109" s="82"/>
      <c r="E109" s="80"/>
      <c r="F109" s="71"/>
      <c r="G109" s="71"/>
    </row>
    <row r="110" spans="2:7" x14ac:dyDescent="0.2">
      <c r="B110" s="95"/>
      <c r="C110" s="71"/>
      <c r="D110" s="82"/>
      <c r="E110" s="80"/>
      <c r="F110" s="71"/>
      <c r="G110" s="71"/>
    </row>
    <row r="111" spans="2:7" x14ac:dyDescent="0.2">
      <c r="B111" s="95"/>
      <c r="C111" s="71"/>
      <c r="D111" s="82"/>
      <c r="E111" s="80"/>
      <c r="F111" s="71"/>
      <c r="G111" s="71"/>
    </row>
    <row r="112" spans="2:7" x14ac:dyDescent="0.2">
      <c r="B112" s="95"/>
      <c r="C112" s="71"/>
      <c r="D112" s="82"/>
      <c r="E112" s="80"/>
      <c r="F112" s="71"/>
      <c r="G112" s="71"/>
    </row>
    <row r="113" spans="2:7" x14ac:dyDescent="0.2">
      <c r="B113" s="95"/>
      <c r="C113" s="71"/>
      <c r="D113" s="82"/>
      <c r="E113" s="80"/>
      <c r="F113" s="71"/>
      <c r="G113" s="71"/>
    </row>
    <row r="114" spans="2:7" x14ac:dyDescent="0.2">
      <c r="B114" s="95"/>
      <c r="C114" s="71"/>
      <c r="D114" s="82"/>
      <c r="E114" s="80"/>
      <c r="F114" s="71"/>
      <c r="G114" s="71"/>
    </row>
    <row r="115" spans="2:7" x14ac:dyDescent="0.2">
      <c r="B115" s="95"/>
      <c r="C115" s="71"/>
      <c r="D115" s="82"/>
      <c r="E115" s="80"/>
      <c r="F115" s="71"/>
      <c r="G115" s="71"/>
    </row>
    <row r="116" spans="2:7" x14ac:dyDescent="0.2">
      <c r="B116" s="95"/>
      <c r="C116" s="71"/>
      <c r="D116" s="82"/>
      <c r="E116" s="80"/>
      <c r="F116" s="71"/>
      <c r="G116" s="71"/>
    </row>
    <row r="117" spans="2:7" x14ac:dyDescent="0.2">
      <c r="B117" s="95"/>
      <c r="C117" s="71"/>
      <c r="D117" s="82"/>
      <c r="E117" s="80"/>
      <c r="F117" s="71"/>
      <c r="G117" s="71"/>
    </row>
    <row r="118" spans="2:7" x14ac:dyDescent="0.2">
      <c r="B118" s="95"/>
      <c r="C118" s="71"/>
      <c r="D118" s="82"/>
      <c r="E118" s="80"/>
      <c r="F118" s="71"/>
      <c r="G118" s="71"/>
    </row>
    <row r="119" spans="2:7" x14ac:dyDescent="0.2">
      <c r="B119" s="95"/>
      <c r="C119" s="71"/>
      <c r="D119" s="82"/>
      <c r="E119" s="80"/>
      <c r="F119" s="71"/>
      <c r="G119" s="71"/>
    </row>
  </sheetData>
  <sheetProtection algorithmName="SHA-512" hashValue="b3vS0Vbxc8mdOJqEAZa3UfG5fi56RvSiwrW3Q/Gy083V596zUd6ia2DNqfXF+BPt1RY/hG3/SrJ9k9KUEgf25w==" saltValue="2yoI+czTrGTiEqdIQ3PQHg==" spinCount="100000" sheet="1" objects="1" scenarios="1"/>
  <mergeCells count="5">
    <mergeCell ref="C13:G13"/>
    <mergeCell ref="C14:G14"/>
    <mergeCell ref="C15:G15"/>
    <mergeCell ref="C16:G16"/>
    <mergeCell ref="C41:G41"/>
  </mergeCells>
  <conditionalFormatting sqref="F21">
    <cfRule type="expression" dxfId="171" priority="77">
      <formula>F21=""</formula>
    </cfRule>
  </conditionalFormatting>
  <conditionalFormatting sqref="I83">
    <cfRule type="expression" dxfId="170" priority="39">
      <formula>I83=""</formula>
    </cfRule>
  </conditionalFormatting>
  <conditionalFormatting sqref="F22">
    <cfRule type="expression" dxfId="169" priority="37">
      <formula>F22=""</formula>
    </cfRule>
  </conditionalFormatting>
  <conditionalFormatting sqref="F23">
    <cfRule type="expression" dxfId="168" priority="36">
      <formula>F23=""</formula>
    </cfRule>
  </conditionalFormatting>
  <conditionalFormatting sqref="F24">
    <cfRule type="expression" dxfId="167" priority="35">
      <formula>F24=""</formula>
    </cfRule>
  </conditionalFormatting>
  <conditionalFormatting sqref="F26">
    <cfRule type="expression" dxfId="166" priority="34">
      <formula>F26=""</formula>
    </cfRule>
  </conditionalFormatting>
  <conditionalFormatting sqref="F27">
    <cfRule type="expression" dxfId="165" priority="33">
      <formula>F27=""</formula>
    </cfRule>
  </conditionalFormatting>
  <conditionalFormatting sqref="F28">
    <cfRule type="expression" dxfId="164" priority="32">
      <formula>F28=""</formula>
    </cfRule>
  </conditionalFormatting>
  <conditionalFormatting sqref="F30">
    <cfRule type="expression" dxfId="163" priority="31">
      <formula>F30=""</formula>
    </cfRule>
  </conditionalFormatting>
  <conditionalFormatting sqref="F31">
    <cfRule type="expression" dxfId="162" priority="30">
      <formula>F31=""</formula>
    </cfRule>
  </conditionalFormatting>
  <conditionalFormatting sqref="F32">
    <cfRule type="expression" dxfId="161" priority="29">
      <formula>F32=""</formula>
    </cfRule>
  </conditionalFormatting>
  <conditionalFormatting sqref="F42">
    <cfRule type="expression" dxfId="160" priority="28">
      <formula>F42=""</formula>
    </cfRule>
  </conditionalFormatting>
  <conditionalFormatting sqref="F43">
    <cfRule type="expression" dxfId="159" priority="27">
      <formula>F43=""</formula>
    </cfRule>
  </conditionalFormatting>
  <conditionalFormatting sqref="F44">
    <cfRule type="expression" dxfId="158" priority="26">
      <formula>F44=""</formula>
    </cfRule>
  </conditionalFormatting>
  <conditionalFormatting sqref="F45">
    <cfRule type="expression" dxfId="157" priority="25">
      <formula>F45=""</formula>
    </cfRule>
  </conditionalFormatting>
  <conditionalFormatting sqref="F47">
    <cfRule type="expression" dxfId="156" priority="24">
      <formula>F47=""</formula>
    </cfRule>
  </conditionalFormatting>
  <conditionalFormatting sqref="F48">
    <cfRule type="expression" dxfId="155" priority="23">
      <formula>F48=""</formula>
    </cfRule>
  </conditionalFormatting>
  <conditionalFormatting sqref="F49">
    <cfRule type="expression" dxfId="154" priority="22">
      <formula>F49=""</formula>
    </cfRule>
  </conditionalFormatting>
  <conditionalFormatting sqref="F50">
    <cfRule type="expression" dxfId="153" priority="21">
      <formula>F50=""</formula>
    </cfRule>
  </conditionalFormatting>
  <conditionalFormatting sqref="F51">
    <cfRule type="expression" dxfId="152" priority="20">
      <formula>F51=""</formula>
    </cfRule>
  </conditionalFormatting>
  <conditionalFormatting sqref="F52">
    <cfRule type="expression" dxfId="151" priority="19">
      <formula>F52=""</formula>
    </cfRule>
  </conditionalFormatting>
  <conditionalFormatting sqref="F54">
    <cfRule type="expression" dxfId="150" priority="18">
      <formula>F54=""</formula>
    </cfRule>
  </conditionalFormatting>
  <conditionalFormatting sqref="F55">
    <cfRule type="expression" dxfId="149" priority="17">
      <formula>F55=""</formula>
    </cfRule>
  </conditionalFormatting>
  <conditionalFormatting sqref="F60">
    <cfRule type="expression" dxfId="148" priority="16">
      <formula>F60=""</formula>
    </cfRule>
  </conditionalFormatting>
  <conditionalFormatting sqref="F62">
    <cfRule type="expression" dxfId="147" priority="15">
      <formula>F62=""</formula>
    </cfRule>
  </conditionalFormatting>
  <conditionalFormatting sqref="F63">
    <cfRule type="expression" dxfId="146" priority="14">
      <formula>F63=""</formula>
    </cfRule>
  </conditionalFormatting>
  <conditionalFormatting sqref="F64">
    <cfRule type="expression" dxfId="145" priority="13">
      <formula>F64=""</formula>
    </cfRule>
  </conditionalFormatting>
  <conditionalFormatting sqref="F65">
    <cfRule type="expression" dxfId="144" priority="12">
      <formula>F65=""</formula>
    </cfRule>
  </conditionalFormatting>
  <conditionalFormatting sqref="F67">
    <cfRule type="expression" dxfId="143" priority="11">
      <formula>F67=""</formula>
    </cfRule>
  </conditionalFormatting>
  <conditionalFormatting sqref="F69">
    <cfRule type="expression" dxfId="142" priority="10">
      <formula>F69=""</formula>
    </cfRule>
  </conditionalFormatting>
  <conditionalFormatting sqref="F70">
    <cfRule type="expression" dxfId="141" priority="9">
      <formula>F70=""</formula>
    </cfRule>
  </conditionalFormatting>
  <conditionalFormatting sqref="F71">
    <cfRule type="expression" dxfId="140" priority="8">
      <formula>F71=""</formula>
    </cfRule>
  </conditionalFormatting>
  <conditionalFormatting sqref="F73">
    <cfRule type="expression" dxfId="139" priority="7">
      <formula>F73=""</formula>
    </cfRule>
  </conditionalFormatting>
  <conditionalFormatting sqref="F74">
    <cfRule type="expression" dxfId="138" priority="6">
      <formula>F74=""</formula>
    </cfRule>
  </conditionalFormatting>
  <conditionalFormatting sqref="F75">
    <cfRule type="expression" dxfId="137" priority="5">
      <formula>F75=""</formula>
    </cfRule>
  </conditionalFormatting>
  <conditionalFormatting sqref="F76">
    <cfRule type="expression" dxfId="136" priority="4">
      <formula>F76=""</formula>
    </cfRule>
  </conditionalFormatting>
  <conditionalFormatting sqref="F77">
    <cfRule type="expression" dxfId="135" priority="3">
      <formula>F77=""</formula>
    </cfRule>
  </conditionalFormatting>
  <conditionalFormatting sqref="F81">
    <cfRule type="expression" dxfId="134" priority="2">
      <formula>F81=""</formula>
    </cfRule>
  </conditionalFormatting>
  <conditionalFormatting sqref="F82">
    <cfRule type="expression" dxfId="133" priority="1">
      <formula>F82=""</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4" manualBreakCount="4">
    <brk id="28" min="1" max="6" man="1"/>
    <brk id="52" min="1" max="6" man="1"/>
    <brk id="67" min="1" max="6" man="1"/>
    <brk id="79"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123"/>
  <sheetViews>
    <sheetView view="pageBreakPreview" topLeftCell="B10" zoomScale="115" zoomScaleSheetLayoutView="115" workbookViewId="0">
      <selection activeCell="I66" sqref="I66"/>
    </sheetView>
  </sheetViews>
  <sheetFormatPr defaultRowHeight="12.75" x14ac:dyDescent="0.2"/>
  <cols>
    <col min="1" max="1" width="1.83203125" style="51" hidden="1" customWidth="1"/>
    <col min="2" max="2" width="7.1640625" style="93" bestFit="1" customWidth="1"/>
    <col min="3" max="3" width="57.33203125" style="51" customWidth="1"/>
    <col min="4" max="4" width="6.6640625" style="70" customWidth="1"/>
    <col min="5" max="5" width="9.5" style="77" bestFit="1" customWidth="1"/>
    <col min="6" max="6" width="10.5" style="51" customWidth="1"/>
    <col min="7" max="7" width="16.5" style="51" customWidth="1"/>
    <col min="8" max="8" width="6.6640625" style="51" customWidth="1"/>
    <col min="9" max="16384" width="9.33203125" style="51"/>
  </cols>
  <sheetData>
    <row r="1" spans="2:9" ht="18.75" customHeight="1" x14ac:dyDescent="0.2">
      <c r="B1" s="96" t="s">
        <v>255</v>
      </c>
      <c r="C1" s="91" t="s">
        <v>258</v>
      </c>
      <c r="D1" s="92"/>
      <c r="E1" s="92"/>
      <c r="F1" s="92"/>
      <c r="G1" s="92"/>
    </row>
    <row r="2" spans="2:9" ht="16.5" customHeight="1" x14ac:dyDescent="0.2">
      <c r="B2" s="164"/>
      <c r="C2" s="87" t="s">
        <v>207</v>
      </c>
      <c r="D2" s="165"/>
      <c r="E2" s="165"/>
      <c r="F2" s="165"/>
      <c r="G2" s="165"/>
    </row>
    <row r="3" spans="2:9" x14ac:dyDescent="0.2">
      <c r="B3" s="79"/>
      <c r="C3" s="87"/>
      <c r="D3" s="69"/>
      <c r="E3" s="74"/>
      <c r="F3" s="68"/>
    </row>
    <row r="4" spans="2:9" x14ac:dyDescent="0.2">
      <c r="B4" s="106" t="s">
        <v>10</v>
      </c>
      <c r="C4" s="107" t="s">
        <v>5</v>
      </c>
      <c r="D4" s="108"/>
      <c r="E4" s="109"/>
      <c r="F4" s="107"/>
      <c r="G4" s="110">
        <f>+G34</f>
        <v>0</v>
      </c>
    </row>
    <row r="5" spans="2:9" x14ac:dyDescent="0.2">
      <c r="B5" s="106" t="s">
        <v>11</v>
      </c>
      <c r="C5" s="107" t="s">
        <v>54</v>
      </c>
      <c r="D5" s="138" t="s">
        <v>132</v>
      </c>
      <c r="E5" s="109"/>
      <c r="F5" s="107"/>
      <c r="G5" s="110"/>
    </row>
    <row r="6" spans="2:9" x14ac:dyDescent="0.2">
      <c r="B6" s="106" t="s">
        <v>12</v>
      </c>
      <c r="C6" s="107" t="s">
        <v>55</v>
      </c>
      <c r="D6" s="138" t="s">
        <v>132</v>
      </c>
      <c r="E6" s="109"/>
      <c r="F6" s="107"/>
      <c r="G6" s="110"/>
    </row>
    <row r="7" spans="2:9" x14ac:dyDescent="0.2">
      <c r="B7" s="106" t="s">
        <v>23</v>
      </c>
      <c r="C7" s="107" t="s">
        <v>7</v>
      </c>
      <c r="D7" s="108"/>
      <c r="E7" s="109"/>
      <c r="F7" s="107"/>
      <c r="G7" s="110">
        <f>+G56</f>
        <v>0</v>
      </c>
    </row>
    <row r="8" spans="2:9" x14ac:dyDescent="0.2">
      <c r="B8" s="106" t="s">
        <v>66</v>
      </c>
      <c r="C8" s="107" t="s">
        <v>8</v>
      </c>
      <c r="D8" s="108"/>
      <c r="E8" s="109"/>
      <c r="F8" s="107"/>
      <c r="G8" s="110">
        <f>+G83</f>
        <v>0</v>
      </c>
    </row>
    <row r="9" spans="2:9" x14ac:dyDescent="0.2">
      <c r="B9" s="111" t="s">
        <v>68</v>
      </c>
      <c r="C9" s="107" t="s">
        <v>265</v>
      </c>
      <c r="D9" s="108"/>
      <c r="E9" s="109"/>
      <c r="F9" s="107"/>
      <c r="G9" s="110">
        <f>+G88</f>
        <v>0</v>
      </c>
    </row>
    <row r="10" spans="2:9" x14ac:dyDescent="0.2">
      <c r="B10" s="106"/>
      <c r="C10" s="113" t="s">
        <v>0</v>
      </c>
      <c r="D10" s="84"/>
      <c r="E10" s="112"/>
      <c r="F10" s="114"/>
      <c r="G10" s="115">
        <f>SUM(G4:G9)</f>
        <v>0</v>
      </c>
      <c r="I10" s="51">
        <f>+G10/E$21</f>
        <v>0</v>
      </c>
    </row>
    <row r="11" spans="2:9" x14ac:dyDescent="0.2">
      <c r="B11" s="155"/>
      <c r="C11" s="156"/>
      <c r="D11" s="157"/>
      <c r="E11" s="158"/>
      <c r="F11" s="159"/>
      <c r="G11" s="160"/>
    </row>
    <row r="12" spans="2:9" x14ac:dyDescent="0.2">
      <c r="B12" s="155"/>
      <c r="C12" s="161" t="s">
        <v>193</v>
      </c>
      <c r="E12" s="162"/>
      <c r="F12" s="70"/>
      <c r="G12" s="163"/>
    </row>
    <row r="13" spans="2:9" ht="17.25" customHeight="1" x14ac:dyDescent="0.2">
      <c r="B13" s="155"/>
      <c r="C13" s="206" t="s">
        <v>196</v>
      </c>
      <c r="D13" s="206"/>
      <c r="E13" s="206"/>
      <c r="F13" s="206"/>
      <c r="G13" s="206"/>
    </row>
    <row r="14" spans="2:9" ht="43.5" customHeight="1" x14ac:dyDescent="0.2">
      <c r="B14" s="155"/>
      <c r="C14" s="206" t="s">
        <v>194</v>
      </c>
      <c r="D14" s="206"/>
      <c r="E14" s="206"/>
      <c r="F14" s="206"/>
      <c r="G14" s="206"/>
    </row>
    <row r="15" spans="2:9" ht="43.5" customHeight="1" x14ac:dyDescent="0.2">
      <c r="B15" s="79"/>
      <c r="C15" s="206" t="s">
        <v>195</v>
      </c>
      <c r="D15" s="206"/>
      <c r="E15" s="206"/>
      <c r="F15" s="206"/>
      <c r="G15" s="206"/>
    </row>
    <row r="16" spans="2:9" ht="46.5" customHeight="1" x14ac:dyDescent="0.2">
      <c r="B16" s="79"/>
      <c r="C16" s="207" t="s">
        <v>197</v>
      </c>
      <c r="D16" s="206"/>
      <c r="E16" s="206"/>
      <c r="F16" s="206"/>
      <c r="G16" s="206"/>
    </row>
    <row r="17" spans="1:7" x14ac:dyDescent="0.2">
      <c r="A17" s="99"/>
      <c r="B17" s="139"/>
      <c r="D17" s="51"/>
      <c r="E17" s="51"/>
    </row>
    <row r="18" spans="1:7" ht="25.5" x14ac:dyDescent="0.2">
      <c r="A18" s="99"/>
      <c r="B18" s="169" t="s">
        <v>13</v>
      </c>
      <c r="C18" s="170" t="s">
        <v>14</v>
      </c>
      <c r="D18" s="169" t="s">
        <v>15</v>
      </c>
      <c r="E18" s="169" t="s">
        <v>16</v>
      </c>
      <c r="F18" s="201" t="s">
        <v>122</v>
      </c>
      <c r="G18" s="169" t="s">
        <v>123</v>
      </c>
    </row>
    <row r="19" spans="1:7" x14ac:dyDescent="0.2">
      <c r="A19" s="99"/>
      <c r="B19" s="83" t="s">
        <v>10</v>
      </c>
      <c r="C19" s="124" t="s">
        <v>5</v>
      </c>
      <c r="D19" s="108"/>
      <c r="E19" s="109"/>
      <c r="F19" s="202"/>
      <c r="G19" s="125"/>
    </row>
    <row r="20" spans="1:7" x14ac:dyDescent="0.2">
      <c r="A20" s="99"/>
      <c r="B20" s="106" t="s">
        <v>17</v>
      </c>
      <c r="C20" s="125" t="s">
        <v>42</v>
      </c>
      <c r="D20" s="108"/>
      <c r="E20" s="109"/>
      <c r="F20" s="202"/>
      <c r="G20" s="125"/>
    </row>
    <row r="21" spans="1:7" ht="51" x14ac:dyDescent="0.2">
      <c r="A21" s="99"/>
      <c r="B21" s="106" t="s">
        <v>101</v>
      </c>
      <c r="C21" s="171" t="s">
        <v>36</v>
      </c>
      <c r="D21" s="172" t="s">
        <v>1</v>
      </c>
      <c r="E21" s="120">
        <v>217.78</v>
      </c>
      <c r="F21" s="199"/>
      <c r="G21" s="122">
        <f>+ROUND((E21*F21),2)</f>
        <v>0</v>
      </c>
    </row>
    <row r="22" spans="1:7" ht="38.25" x14ac:dyDescent="0.2">
      <c r="A22" s="99"/>
      <c r="B22" s="106" t="s">
        <v>88</v>
      </c>
      <c r="C22" s="126" t="s">
        <v>37</v>
      </c>
      <c r="D22" s="173" t="s">
        <v>2</v>
      </c>
      <c r="E22" s="120">
        <v>10</v>
      </c>
      <c r="F22" s="199"/>
      <c r="G22" s="122">
        <f>+ROUND((E22*F22),2)</f>
        <v>0</v>
      </c>
    </row>
    <row r="23" spans="1:7" ht="63.75" x14ac:dyDescent="0.2">
      <c r="A23" s="99"/>
      <c r="B23" s="106" t="s">
        <v>89</v>
      </c>
      <c r="C23" s="126" t="s">
        <v>117</v>
      </c>
      <c r="D23" s="108" t="s">
        <v>1</v>
      </c>
      <c r="E23" s="120">
        <v>217.78</v>
      </c>
      <c r="F23" s="199"/>
      <c r="G23" s="122">
        <f>+ROUND((E23*F23),2)</f>
        <v>0</v>
      </c>
    </row>
    <row r="24" spans="1:7" ht="42" customHeight="1" x14ac:dyDescent="0.2">
      <c r="A24" s="99"/>
      <c r="B24" s="106" t="s">
        <v>90</v>
      </c>
      <c r="C24" s="127" t="s">
        <v>38</v>
      </c>
      <c r="D24" s="108" t="s">
        <v>1</v>
      </c>
      <c r="E24" s="120">
        <v>217.78</v>
      </c>
      <c r="F24" s="199"/>
      <c r="G24" s="122">
        <f>+ROUND((E24*F24),2)</f>
        <v>0</v>
      </c>
    </row>
    <row r="25" spans="1:7" x14ac:dyDescent="0.2">
      <c r="A25" s="99"/>
      <c r="B25" s="106" t="s">
        <v>20</v>
      </c>
      <c r="C25" s="174" t="s">
        <v>44</v>
      </c>
      <c r="D25" s="108"/>
      <c r="E25" s="120"/>
      <c r="F25" s="121"/>
      <c r="G25" s="122"/>
    </row>
    <row r="26" spans="1:7" ht="38.25" x14ac:dyDescent="0.2">
      <c r="A26" s="99"/>
      <c r="B26" s="175" t="s">
        <v>39</v>
      </c>
      <c r="C26" s="176" t="s">
        <v>46</v>
      </c>
      <c r="D26" s="177" t="s">
        <v>1</v>
      </c>
      <c r="E26" s="178">
        <v>217.78</v>
      </c>
      <c r="F26" s="199"/>
      <c r="G26" s="128">
        <f t="shared" ref="G26:G28" si="0">E26*F26</f>
        <v>0</v>
      </c>
    </row>
    <row r="27" spans="1:7" ht="63.75" x14ac:dyDescent="0.2">
      <c r="A27" s="99"/>
      <c r="B27" s="175" t="s">
        <v>40</v>
      </c>
      <c r="C27" s="176" t="s">
        <v>80</v>
      </c>
      <c r="D27" s="177" t="s">
        <v>1</v>
      </c>
      <c r="E27" s="178">
        <v>217.78</v>
      </c>
      <c r="F27" s="199"/>
      <c r="G27" s="128">
        <f t="shared" si="0"/>
        <v>0</v>
      </c>
    </row>
    <row r="28" spans="1:7" ht="63.75" x14ac:dyDescent="0.2">
      <c r="A28" s="99"/>
      <c r="B28" s="175" t="s">
        <v>41</v>
      </c>
      <c r="C28" s="180" t="s">
        <v>48</v>
      </c>
      <c r="D28" s="177" t="s">
        <v>18</v>
      </c>
      <c r="E28" s="178">
        <v>2</v>
      </c>
      <c r="F28" s="199"/>
      <c r="G28" s="128">
        <f t="shared" si="0"/>
        <v>0</v>
      </c>
    </row>
    <row r="29" spans="1:7" x14ac:dyDescent="0.2">
      <c r="A29" s="99"/>
      <c r="B29" s="106" t="s">
        <v>43</v>
      </c>
      <c r="C29" s="119" t="s">
        <v>49</v>
      </c>
      <c r="D29" s="108"/>
      <c r="E29" s="120"/>
      <c r="F29" s="121"/>
      <c r="G29" s="128"/>
    </row>
    <row r="30" spans="1:7" ht="25.5" x14ac:dyDescent="0.2">
      <c r="A30" s="99"/>
      <c r="B30" s="175" t="s">
        <v>45</v>
      </c>
      <c r="C30" s="176" t="s">
        <v>50</v>
      </c>
      <c r="D30" s="177" t="s">
        <v>9</v>
      </c>
      <c r="E30" s="178">
        <v>5</v>
      </c>
      <c r="F30" s="199"/>
      <c r="G30" s="128">
        <f>E30*F30</f>
        <v>0</v>
      </c>
    </row>
    <row r="31" spans="1:7" ht="38.25" x14ac:dyDescent="0.2">
      <c r="A31" s="99"/>
      <c r="B31" s="106" t="s">
        <v>47</v>
      </c>
      <c r="C31" s="176" t="s">
        <v>52</v>
      </c>
      <c r="D31" s="177" t="s">
        <v>9</v>
      </c>
      <c r="E31" s="178">
        <v>2</v>
      </c>
      <c r="F31" s="199"/>
      <c r="G31" s="128">
        <f>E31*F31</f>
        <v>0</v>
      </c>
    </row>
    <row r="32" spans="1:7" ht="38.25" x14ac:dyDescent="0.2">
      <c r="A32" s="99"/>
      <c r="B32" s="106" t="s">
        <v>103</v>
      </c>
      <c r="C32" s="119" t="s">
        <v>53</v>
      </c>
      <c r="D32" s="177" t="s">
        <v>9</v>
      </c>
      <c r="E32" s="178">
        <v>1</v>
      </c>
      <c r="F32" s="199"/>
      <c r="G32" s="128">
        <f>E32*F32</f>
        <v>0</v>
      </c>
    </row>
    <row r="33" spans="1:8" ht="38.25" x14ac:dyDescent="0.2">
      <c r="A33" s="99"/>
      <c r="B33" s="106" t="s">
        <v>51</v>
      </c>
      <c r="C33" s="119" t="s">
        <v>19</v>
      </c>
      <c r="D33" s="108"/>
      <c r="E33" s="120"/>
      <c r="F33" s="121"/>
      <c r="G33" s="122">
        <f>+ROUND((SUM(G21:G32)*0.1),-1)</f>
        <v>0</v>
      </c>
    </row>
    <row r="34" spans="1:8" x14ac:dyDescent="0.2">
      <c r="A34" s="99"/>
      <c r="B34" s="106"/>
      <c r="C34" s="124" t="s">
        <v>6</v>
      </c>
      <c r="D34" s="108"/>
      <c r="E34" s="120"/>
      <c r="F34" s="121"/>
      <c r="G34" s="123">
        <f>SUM(G21:G33)</f>
        <v>0</v>
      </c>
    </row>
    <row r="35" spans="1:8" x14ac:dyDescent="0.2">
      <c r="A35" s="99"/>
      <c r="B35" s="83" t="s">
        <v>11</v>
      </c>
      <c r="C35" s="124" t="s">
        <v>183</v>
      </c>
      <c r="D35" s="108"/>
      <c r="E35" s="109"/>
      <c r="F35" s="202"/>
      <c r="G35" s="125"/>
    </row>
    <row r="36" spans="1:8" x14ac:dyDescent="0.2">
      <c r="A36" s="99"/>
      <c r="B36" s="83"/>
      <c r="C36" s="124" t="s">
        <v>133</v>
      </c>
      <c r="D36" s="108"/>
      <c r="E36" s="109"/>
      <c r="F36" s="202"/>
      <c r="G36" s="125"/>
    </row>
    <row r="37" spans="1:8" x14ac:dyDescent="0.2">
      <c r="A37" s="99"/>
      <c r="B37" s="83" t="s">
        <v>12</v>
      </c>
      <c r="C37" s="124" t="s">
        <v>55</v>
      </c>
      <c r="D37" s="108"/>
      <c r="E37" s="120"/>
      <c r="F37" s="121"/>
      <c r="G37" s="122"/>
      <c r="H37" s="117"/>
    </row>
    <row r="38" spans="1:8" x14ac:dyDescent="0.2">
      <c r="A38" s="99"/>
      <c r="B38" s="106"/>
      <c r="C38" s="124" t="s">
        <v>133</v>
      </c>
      <c r="D38" s="108"/>
      <c r="E38" s="120"/>
      <c r="F38" s="121"/>
      <c r="G38" s="123"/>
    </row>
    <row r="39" spans="1:8" x14ac:dyDescent="0.2">
      <c r="A39" s="99"/>
      <c r="B39" s="83" t="s">
        <v>23</v>
      </c>
      <c r="C39" s="124" t="s">
        <v>7</v>
      </c>
      <c r="D39" s="181"/>
      <c r="E39" s="182"/>
      <c r="F39" s="183"/>
      <c r="G39" s="184"/>
    </row>
    <row r="40" spans="1:8" x14ac:dyDescent="0.2">
      <c r="A40" s="99"/>
      <c r="B40" s="106" t="s">
        <v>24</v>
      </c>
      <c r="C40" s="119" t="s">
        <v>21</v>
      </c>
      <c r="D40" s="108"/>
      <c r="E40" s="120"/>
      <c r="F40" s="121"/>
      <c r="G40" s="122"/>
    </row>
    <row r="41" spans="1:8" ht="43.5" customHeight="1" x14ac:dyDescent="0.2">
      <c r="A41" s="99"/>
      <c r="B41" s="106"/>
      <c r="C41" s="208" t="s">
        <v>279</v>
      </c>
      <c r="D41" s="209"/>
      <c r="E41" s="209"/>
      <c r="F41" s="209"/>
      <c r="G41" s="210"/>
    </row>
    <row r="42" spans="1:8" ht="25.5" x14ac:dyDescent="0.2">
      <c r="A42" s="99"/>
      <c r="B42" s="106" t="s">
        <v>58</v>
      </c>
      <c r="C42" s="119" t="s">
        <v>105</v>
      </c>
      <c r="D42" s="108" t="s">
        <v>4</v>
      </c>
      <c r="E42" s="120">
        <v>528.08000000000004</v>
      </c>
      <c r="F42" s="199"/>
      <c r="G42" s="122">
        <f t="shared" ref="G42:G51" si="1">+ROUND((E42*F42),2)</f>
        <v>0</v>
      </c>
    </row>
    <row r="43" spans="1:8" ht="25.5" x14ac:dyDescent="0.2">
      <c r="A43" s="99"/>
      <c r="B43" s="106" t="s">
        <v>114</v>
      </c>
      <c r="C43" s="119" t="s">
        <v>106</v>
      </c>
      <c r="D43" s="108" t="s">
        <v>4</v>
      </c>
      <c r="E43" s="120">
        <v>5.2808000000000002</v>
      </c>
      <c r="F43" s="199"/>
      <c r="G43" s="122">
        <f t="shared" si="1"/>
        <v>0</v>
      </c>
    </row>
    <row r="44" spans="1:8" ht="25.5" x14ac:dyDescent="0.2">
      <c r="A44" s="99"/>
      <c r="B44" s="106" t="s">
        <v>115</v>
      </c>
      <c r="C44" s="119" t="s">
        <v>121</v>
      </c>
      <c r="D44" s="108" t="s">
        <v>9</v>
      </c>
      <c r="E44" s="120">
        <v>5</v>
      </c>
      <c r="F44" s="199"/>
      <c r="G44" s="122">
        <f t="shared" ref="G44" si="2">+ROUND((E44*F44),2)</f>
        <v>0</v>
      </c>
    </row>
    <row r="45" spans="1:8" x14ac:dyDescent="0.2">
      <c r="A45" s="99"/>
      <c r="B45" s="106" t="s">
        <v>27</v>
      </c>
      <c r="C45" s="119" t="s">
        <v>59</v>
      </c>
      <c r="D45" s="108"/>
      <c r="E45" s="120"/>
      <c r="F45" s="121"/>
      <c r="G45" s="122"/>
    </row>
    <row r="46" spans="1:8" ht="25.5" x14ac:dyDescent="0.2">
      <c r="A46" s="99"/>
      <c r="B46" s="106" t="s">
        <v>167</v>
      </c>
      <c r="C46" s="119" t="s">
        <v>60</v>
      </c>
      <c r="D46" s="108" t="s">
        <v>3</v>
      </c>
      <c r="E46" s="120">
        <v>228.66900000000001</v>
      </c>
      <c r="F46" s="199"/>
      <c r="G46" s="122">
        <f t="shared" si="1"/>
        <v>0</v>
      </c>
    </row>
    <row r="47" spans="1:8" ht="76.5" x14ac:dyDescent="0.2">
      <c r="A47" s="99"/>
      <c r="B47" s="106" t="s">
        <v>61</v>
      </c>
      <c r="C47" s="119" t="s">
        <v>62</v>
      </c>
      <c r="D47" s="108" t="s">
        <v>4</v>
      </c>
      <c r="E47" s="120">
        <v>48.88</v>
      </c>
      <c r="F47" s="199"/>
      <c r="G47" s="122">
        <f t="shared" si="1"/>
        <v>0</v>
      </c>
    </row>
    <row r="48" spans="1:8" ht="63.75" x14ac:dyDescent="0.2">
      <c r="A48" s="99"/>
      <c r="B48" s="106" t="s">
        <v>168</v>
      </c>
      <c r="C48" s="119" t="s">
        <v>64</v>
      </c>
      <c r="D48" s="108" t="s">
        <v>4</v>
      </c>
      <c r="E48" s="120">
        <v>116.51</v>
      </c>
      <c r="F48" s="199"/>
      <c r="G48" s="122">
        <f t="shared" si="1"/>
        <v>0</v>
      </c>
    </row>
    <row r="49" spans="1:7" ht="51" x14ac:dyDescent="0.2">
      <c r="A49" s="99"/>
      <c r="B49" s="106" t="s">
        <v>63</v>
      </c>
      <c r="C49" s="119" t="s">
        <v>210</v>
      </c>
      <c r="D49" s="108" t="s">
        <v>3</v>
      </c>
      <c r="E49" s="120">
        <v>653.34</v>
      </c>
      <c r="F49" s="199"/>
      <c r="G49" s="122">
        <f t="shared" si="1"/>
        <v>0</v>
      </c>
    </row>
    <row r="50" spans="1:7" ht="63.75" x14ac:dyDescent="0.2">
      <c r="A50" s="99"/>
      <c r="B50" s="106" t="s">
        <v>158</v>
      </c>
      <c r="C50" s="119" t="s">
        <v>160</v>
      </c>
      <c r="D50" s="108" t="s">
        <v>4</v>
      </c>
      <c r="E50" s="120">
        <v>270.55200000000002</v>
      </c>
      <c r="F50" s="199"/>
      <c r="G50" s="122">
        <f t="shared" si="1"/>
        <v>0</v>
      </c>
    </row>
    <row r="51" spans="1:7" ht="69" customHeight="1" x14ac:dyDescent="0.2">
      <c r="A51" s="99"/>
      <c r="B51" s="106" t="s">
        <v>159</v>
      </c>
      <c r="C51" s="119" t="s">
        <v>161</v>
      </c>
      <c r="D51" s="108" t="s">
        <v>4</v>
      </c>
      <c r="E51" s="120">
        <v>67.638000000000005</v>
      </c>
      <c r="F51" s="199"/>
      <c r="G51" s="122">
        <f t="shared" si="1"/>
        <v>0</v>
      </c>
    </row>
    <row r="52" spans="1:7" x14ac:dyDescent="0.2">
      <c r="A52" s="99"/>
      <c r="B52" s="106" t="s">
        <v>104</v>
      </c>
      <c r="C52" s="119" t="s">
        <v>108</v>
      </c>
      <c r="D52" s="108"/>
      <c r="E52" s="185"/>
      <c r="F52" s="121"/>
      <c r="G52" s="122"/>
    </row>
    <row r="53" spans="1:7" ht="25.5" x14ac:dyDescent="0.2">
      <c r="A53" s="99"/>
      <c r="B53" s="106" t="s">
        <v>107</v>
      </c>
      <c r="C53" s="119" t="s">
        <v>109</v>
      </c>
      <c r="D53" s="108" t="s">
        <v>4</v>
      </c>
      <c r="E53" s="185">
        <v>460.44200000000001</v>
      </c>
      <c r="F53" s="199"/>
      <c r="G53" s="122">
        <f t="shared" ref="G53:G54" si="3">+ROUND((E53*F53),2)</f>
        <v>0</v>
      </c>
    </row>
    <row r="54" spans="1:7" ht="25.5" x14ac:dyDescent="0.2">
      <c r="A54" s="99"/>
      <c r="B54" s="106" t="s">
        <v>110</v>
      </c>
      <c r="C54" s="119" t="s">
        <v>118</v>
      </c>
      <c r="D54" s="108" t="s">
        <v>4</v>
      </c>
      <c r="E54" s="185">
        <v>67.638000000000005</v>
      </c>
      <c r="F54" s="199"/>
      <c r="G54" s="122">
        <f t="shared" si="3"/>
        <v>0</v>
      </c>
    </row>
    <row r="55" spans="1:7" ht="38.25" x14ac:dyDescent="0.2">
      <c r="A55" s="99"/>
      <c r="B55" s="106" t="s">
        <v>113</v>
      </c>
      <c r="C55" s="119" t="s">
        <v>19</v>
      </c>
      <c r="D55" s="108"/>
      <c r="E55" s="185"/>
      <c r="F55" s="121"/>
      <c r="G55" s="122">
        <f>+ROUND((SUM(G42:G54)*0.1),-1)</f>
        <v>0</v>
      </c>
    </row>
    <row r="56" spans="1:7" x14ac:dyDescent="0.2">
      <c r="A56" s="99"/>
      <c r="B56" s="106"/>
      <c r="C56" s="124" t="s">
        <v>65</v>
      </c>
      <c r="D56" s="108"/>
      <c r="E56" s="185"/>
      <c r="F56" s="121"/>
      <c r="G56" s="123">
        <f>SUM(G42:G55)</f>
        <v>0</v>
      </c>
    </row>
    <row r="57" spans="1:7" x14ac:dyDescent="0.2">
      <c r="A57" s="99"/>
      <c r="B57" s="83" t="s">
        <v>66</v>
      </c>
      <c r="C57" s="124" t="s">
        <v>8</v>
      </c>
      <c r="D57" s="108"/>
      <c r="E57" s="120"/>
      <c r="F57" s="121"/>
      <c r="G57" s="122"/>
    </row>
    <row r="58" spans="1:7" x14ac:dyDescent="0.2">
      <c r="A58" s="99"/>
      <c r="B58" s="106" t="s">
        <v>67</v>
      </c>
      <c r="C58" s="119" t="s">
        <v>69</v>
      </c>
      <c r="D58" s="108"/>
      <c r="E58" s="120"/>
      <c r="F58" s="121"/>
      <c r="G58" s="122"/>
    </row>
    <row r="59" spans="1:7" ht="73.5" customHeight="1" x14ac:dyDescent="0.2">
      <c r="A59" s="99"/>
      <c r="B59" s="106" t="s">
        <v>111</v>
      </c>
      <c r="C59" s="119" t="s">
        <v>185</v>
      </c>
      <c r="D59" s="108" t="s">
        <v>1</v>
      </c>
      <c r="E59" s="120">
        <v>11.94</v>
      </c>
      <c r="F59" s="199"/>
      <c r="G59" s="122">
        <f t="shared" ref="G59" si="4">+ROUND((E59*F59),2)</f>
        <v>0</v>
      </c>
    </row>
    <row r="60" spans="1:7" ht="73.5" customHeight="1" x14ac:dyDescent="0.2">
      <c r="A60" s="99"/>
      <c r="B60" s="106" t="s">
        <v>112</v>
      </c>
      <c r="C60" s="119" t="s">
        <v>252</v>
      </c>
      <c r="D60" s="108" t="s">
        <v>1</v>
      </c>
      <c r="E60" s="120">
        <v>64.5</v>
      </c>
      <c r="F60" s="199"/>
      <c r="G60" s="122">
        <f t="shared" ref="G60" si="5">+ROUND((E60*F60),2)</f>
        <v>0</v>
      </c>
    </row>
    <row r="61" spans="1:7" ht="73.5" customHeight="1" x14ac:dyDescent="0.2">
      <c r="A61" s="99"/>
      <c r="B61" s="106" t="s">
        <v>191</v>
      </c>
      <c r="C61" s="119" t="s">
        <v>186</v>
      </c>
      <c r="D61" s="108" t="s">
        <v>1</v>
      </c>
      <c r="E61" s="120">
        <v>146.34</v>
      </c>
      <c r="F61" s="199"/>
      <c r="G61" s="122">
        <f t="shared" ref="G61" si="6">+ROUND((E61*F61),2)</f>
        <v>0</v>
      </c>
    </row>
    <row r="62" spans="1:7" x14ac:dyDescent="0.2">
      <c r="A62" s="99"/>
      <c r="B62" s="106" t="s">
        <v>138</v>
      </c>
      <c r="C62" s="119" t="s">
        <v>71</v>
      </c>
      <c r="D62" s="108"/>
      <c r="E62" s="120"/>
      <c r="F62" s="121"/>
      <c r="G62" s="122"/>
    </row>
    <row r="63" spans="1:7" ht="102" x14ac:dyDescent="0.2">
      <c r="A63" s="99"/>
      <c r="B63" s="106" t="s">
        <v>139</v>
      </c>
      <c r="C63" s="119" t="s">
        <v>273</v>
      </c>
      <c r="D63" s="108" t="s">
        <v>18</v>
      </c>
      <c r="E63" s="120">
        <v>3</v>
      </c>
      <c r="F63" s="199"/>
      <c r="G63" s="122">
        <f t="shared" ref="G63:G67" si="7">+ROUND((E63*F63),2)</f>
        <v>0</v>
      </c>
    </row>
    <row r="64" spans="1:7" ht="102" x14ac:dyDescent="0.2">
      <c r="A64" s="99"/>
      <c r="B64" s="106" t="s">
        <v>140</v>
      </c>
      <c r="C64" s="119" t="s">
        <v>274</v>
      </c>
      <c r="D64" s="108" t="s">
        <v>18</v>
      </c>
      <c r="E64" s="120">
        <v>1</v>
      </c>
      <c r="F64" s="199"/>
      <c r="G64" s="122">
        <f t="shared" ref="G64" si="8">+ROUND((E64*F64),2)</f>
        <v>0</v>
      </c>
    </row>
    <row r="65" spans="1:9" ht="102" x14ac:dyDescent="0.2">
      <c r="A65" s="99"/>
      <c r="B65" s="106" t="s">
        <v>141</v>
      </c>
      <c r="C65" s="119" t="s">
        <v>275</v>
      </c>
      <c r="D65" s="108" t="s">
        <v>18</v>
      </c>
      <c r="E65" s="120">
        <v>2</v>
      </c>
      <c r="F65" s="199"/>
      <c r="G65" s="122">
        <f t="shared" si="7"/>
        <v>0</v>
      </c>
    </row>
    <row r="66" spans="1:9" ht="102" x14ac:dyDescent="0.2">
      <c r="A66" s="99"/>
      <c r="B66" s="106" t="s">
        <v>124</v>
      </c>
      <c r="C66" s="119" t="s">
        <v>276</v>
      </c>
      <c r="D66" s="108" t="s">
        <v>18</v>
      </c>
      <c r="E66" s="120">
        <v>2</v>
      </c>
      <c r="F66" s="199"/>
      <c r="G66" s="122">
        <f t="shared" ref="G66" si="9">+ROUND((E66*F66),2)</f>
        <v>0</v>
      </c>
      <c r="I66" s="168"/>
    </row>
    <row r="67" spans="1:9" ht="118.5" customHeight="1" x14ac:dyDescent="0.2">
      <c r="A67" s="99"/>
      <c r="B67" s="106" t="s">
        <v>254</v>
      </c>
      <c r="C67" s="119" t="s">
        <v>172</v>
      </c>
      <c r="D67" s="108" t="s">
        <v>18</v>
      </c>
      <c r="E67" s="120">
        <v>8</v>
      </c>
      <c r="F67" s="199"/>
      <c r="G67" s="122">
        <f t="shared" si="7"/>
        <v>0</v>
      </c>
    </row>
    <row r="68" spans="1:9" x14ac:dyDescent="0.2">
      <c r="A68" s="99"/>
      <c r="B68" s="106" t="s">
        <v>142</v>
      </c>
      <c r="C68" s="119" t="s">
        <v>120</v>
      </c>
      <c r="D68" s="108"/>
      <c r="E68" s="120"/>
      <c r="F68" s="121"/>
      <c r="G68" s="122"/>
    </row>
    <row r="69" spans="1:9" ht="42.75" customHeight="1" x14ac:dyDescent="0.2">
      <c r="A69" s="99"/>
      <c r="B69" s="106" t="s">
        <v>143</v>
      </c>
      <c r="C69" s="127" t="s">
        <v>253</v>
      </c>
      <c r="D69" s="186" t="s">
        <v>2</v>
      </c>
      <c r="E69" s="187">
        <v>3</v>
      </c>
      <c r="F69" s="199"/>
      <c r="G69" s="188">
        <f t="shared" ref="G69:G71" si="10">+E69*F69</f>
        <v>0</v>
      </c>
    </row>
    <row r="70" spans="1:9" ht="42.75" customHeight="1" x14ac:dyDescent="0.2">
      <c r="A70" s="99"/>
      <c r="B70" s="106" t="s">
        <v>144</v>
      </c>
      <c r="C70" s="127" t="s">
        <v>188</v>
      </c>
      <c r="D70" s="186" t="s">
        <v>2</v>
      </c>
      <c r="E70" s="187">
        <v>9</v>
      </c>
      <c r="F70" s="199"/>
      <c r="G70" s="188">
        <f t="shared" si="10"/>
        <v>0</v>
      </c>
    </row>
    <row r="71" spans="1:9" ht="33" customHeight="1" x14ac:dyDescent="0.2">
      <c r="A71" s="99"/>
      <c r="B71" s="106" t="s">
        <v>163</v>
      </c>
      <c r="C71" s="127" t="s">
        <v>164</v>
      </c>
      <c r="D71" s="186" t="s">
        <v>2</v>
      </c>
      <c r="E71" s="187">
        <v>1</v>
      </c>
      <c r="F71" s="199"/>
      <c r="G71" s="188">
        <f t="shared" si="10"/>
        <v>0</v>
      </c>
    </row>
    <row r="72" spans="1:9" x14ac:dyDescent="0.2">
      <c r="A72" s="99"/>
      <c r="B72" s="106" t="s">
        <v>145</v>
      </c>
      <c r="C72" s="119" t="s">
        <v>73</v>
      </c>
      <c r="D72" s="108"/>
      <c r="E72" s="120"/>
      <c r="F72" s="121"/>
      <c r="G72" s="122"/>
    </row>
    <row r="73" spans="1:9" x14ac:dyDescent="0.2">
      <c r="A73" s="99"/>
      <c r="B73" s="106" t="s">
        <v>146</v>
      </c>
      <c r="C73" s="119" t="s">
        <v>72</v>
      </c>
      <c r="D73" s="108" t="s">
        <v>1</v>
      </c>
      <c r="E73" s="120">
        <v>217.78</v>
      </c>
      <c r="F73" s="199"/>
      <c r="G73" s="122">
        <f t="shared" ref="G73:G81" si="11">+ROUND((E73*F73),2)</f>
        <v>0</v>
      </c>
    </row>
    <row r="74" spans="1:9" ht="38.25" x14ac:dyDescent="0.2">
      <c r="A74" s="99"/>
      <c r="B74" s="106" t="s">
        <v>147</v>
      </c>
      <c r="C74" s="119" t="s">
        <v>74</v>
      </c>
      <c r="D74" s="108" t="s">
        <v>1</v>
      </c>
      <c r="E74" s="120">
        <v>217.78</v>
      </c>
      <c r="F74" s="199"/>
      <c r="G74" s="122">
        <f t="shared" si="11"/>
        <v>0</v>
      </c>
    </row>
    <row r="75" spans="1:9" ht="51" x14ac:dyDescent="0.2">
      <c r="A75" s="99"/>
      <c r="B75" s="106" t="s">
        <v>148</v>
      </c>
      <c r="C75" s="119" t="s">
        <v>75</v>
      </c>
      <c r="D75" s="108" t="s">
        <v>1</v>
      </c>
      <c r="E75" s="120">
        <v>217.78</v>
      </c>
      <c r="F75" s="199"/>
      <c r="G75" s="122">
        <f t="shared" si="11"/>
        <v>0</v>
      </c>
    </row>
    <row r="76" spans="1:9" x14ac:dyDescent="0.2">
      <c r="A76" s="99"/>
      <c r="B76" s="106" t="s">
        <v>149</v>
      </c>
      <c r="C76" s="119" t="s">
        <v>76</v>
      </c>
      <c r="D76" s="108"/>
      <c r="E76" s="120"/>
      <c r="F76" s="121"/>
      <c r="G76" s="122"/>
    </row>
    <row r="77" spans="1:9" ht="25.5" x14ac:dyDescent="0.2">
      <c r="A77" s="99"/>
      <c r="B77" s="106" t="s">
        <v>150</v>
      </c>
      <c r="C77" s="119" t="s">
        <v>77</v>
      </c>
      <c r="D77" s="108" t="s">
        <v>18</v>
      </c>
      <c r="E77" s="120">
        <v>1</v>
      </c>
      <c r="F77" s="199"/>
      <c r="G77" s="122">
        <f t="shared" si="11"/>
        <v>0</v>
      </c>
    </row>
    <row r="78" spans="1:9" ht="29.25" customHeight="1" x14ac:dyDescent="0.2">
      <c r="A78" s="99"/>
      <c r="B78" s="106" t="s">
        <v>151</v>
      </c>
      <c r="C78" s="119" t="s">
        <v>165</v>
      </c>
      <c r="D78" s="108" t="s">
        <v>18</v>
      </c>
      <c r="E78" s="120">
        <v>1</v>
      </c>
      <c r="F78" s="199"/>
      <c r="G78" s="122">
        <f t="shared" ref="G78:G80" si="12">+ROUND((E78*F78),2)</f>
        <v>0</v>
      </c>
    </row>
    <row r="79" spans="1:9" ht="29.25" customHeight="1" x14ac:dyDescent="0.2">
      <c r="A79" s="99"/>
      <c r="B79" s="106" t="s">
        <v>152</v>
      </c>
      <c r="C79" s="119" t="s">
        <v>189</v>
      </c>
      <c r="D79" s="108" t="s">
        <v>18</v>
      </c>
      <c r="E79" s="120">
        <v>1</v>
      </c>
      <c r="F79" s="199"/>
      <c r="G79" s="122">
        <f t="shared" ref="G79" si="13">+ROUND((E79*F79),2)</f>
        <v>0</v>
      </c>
    </row>
    <row r="80" spans="1:9" ht="25.5" x14ac:dyDescent="0.2">
      <c r="A80" s="99"/>
      <c r="B80" s="106" t="s">
        <v>153</v>
      </c>
      <c r="C80" s="119" t="s">
        <v>166</v>
      </c>
      <c r="D80" s="108" t="s">
        <v>18</v>
      </c>
      <c r="E80" s="120">
        <v>3</v>
      </c>
      <c r="F80" s="199"/>
      <c r="G80" s="122">
        <f t="shared" si="12"/>
        <v>0</v>
      </c>
    </row>
    <row r="81" spans="1:9" ht="38.25" x14ac:dyDescent="0.2">
      <c r="A81" s="99"/>
      <c r="B81" s="106" t="s">
        <v>176</v>
      </c>
      <c r="C81" s="119" t="s">
        <v>78</v>
      </c>
      <c r="D81" s="108" t="s">
        <v>18</v>
      </c>
      <c r="E81" s="120">
        <v>3</v>
      </c>
      <c r="F81" s="199"/>
      <c r="G81" s="122">
        <f t="shared" si="11"/>
        <v>0</v>
      </c>
    </row>
    <row r="82" spans="1:9" ht="38.25" x14ac:dyDescent="0.2">
      <c r="A82" s="99"/>
      <c r="B82" s="106" t="s">
        <v>192</v>
      </c>
      <c r="C82" s="119" t="s">
        <v>19</v>
      </c>
      <c r="D82" s="108"/>
      <c r="E82" s="120"/>
      <c r="F82" s="121"/>
      <c r="G82" s="122">
        <f>+ROUND((SUM(G59:G81)*0.1),-1)</f>
        <v>0</v>
      </c>
    </row>
    <row r="83" spans="1:9" x14ac:dyDescent="0.2">
      <c r="A83" s="99"/>
      <c r="B83" s="106"/>
      <c r="C83" s="124" t="s">
        <v>79</v>
      </c>
      <c r="D83" s="108"/>
      <c r="E83" s="120"/>
      <c r="F83" s="121"/>
      <c r="G83" s="123">
        <f>SUM(G59:G82)</f>
        <v>0</v>
      </c>
    </row>
    <row r="84" spans="1:9" x14ac:dyDescent="0.2">
      <c r="A84" s="71"/>
      <c r="B84" s="83" t="s">
        <v>68</v>
      </c>
      <c r="C84" s="124" t="s">
        <v>265</v>
      </c>
      <c r="D84" s="108"/>
      <c r="E84" s="120"/>
      <c r="F84" s="121"/>
      <c r="G84" s="122"/>
      <c r="H84" s="71"/>
      <c r="I84" s="71"/>
    </row>
    <row r="85" spans="1:9" ht="16.5" customHeight="1" x14ac:dyDescent="0.2">
      <c r="A85" s="71"/>
      <c r="B85" s="83"/>
      <c r="C85" s="211" t="s">
        <v>190</v>
      </c>
      <c r="D85" s="212"/>
      <c r="E85" s="212"/>
      <c r="F85" s="212"/>
      <c r="G85" s="213"/>
      <c r="H85" s="71"/>
      <c r="I85" s="71"/>
    </row>
    <row r="86" spans="1:9" ht="63.75" x14ac:dyDescent="0.2">
      <c r="A86" s="71"/>
      <c r="B86" s="106" t="s">
        <v>155</v>
      </c>
      <c r="C86" s="119" t="s">
        <v>174</v>
      </c>
      <c r="D86" s="108" t="s">
        <v>1</v>
      </c>
      <c r="E86" s="120">
        <v>79.2</v>
      </c>
      <c r="F86" s="199"/>
      <c r="G86" s="122">
        <f t="shared" ref="G86" si="14">+ROUND((E86*F86),2)</f>
        <v>0</v>
      </c>
      <c r="H86" s="71"/>
      <c r="I86" s="71"/>
    </row>
    <row r="87" spans="1:9" ht="38.25" x14ac:dyDescent="0.2">
      <c r="B87" s="106" t="s">
        <v>70</v>
      </c>
      <c r="C87" s="119" t="s">
        <v>19</v>
      </c>
      <c r="D87" s="108"/>
      <c r="E87" s="120"/>
      <c r="F87" s="121"/>
      <c r="G87" s="122">
        <f>+ROUND((SUM(G86:G86)*0.1),-1)</f>
        <v>0</v>
      </c>
      <c r="H87" s="71"/>
      <c r="I87" s="71"/>
    </row>
    <row r="88" spans="1:9" x14ac:dyDescent="0.2">
      <c r="B88" s="106"/>
      <c r="C88" s="124" t="s">
        <v>81</v>
      </c>
      <c r="D88" s="108"/>
      <c r="E88" s="120"/>
      <c r="F88" s="121"/>
      <c r="G88" s="123">
        <f>SUM(G86:G87)</f>
        <v>0</v>
      </c>
      <c r="H88" s="71"/>
      <c r="I88" s="71"/>
    </row>
    <row r="89" spans="1:9" x14ac:dyDescent="0.2">
      <c r="C89" s="75"/>
      <c r="D89" s="66"/>
      <c r="E89" s="74"/>
      <c r="F89" s="85"/>
      <c r="G89" s="68"/>
    </row>
    <row r="90" spans="1:9" x14ac:dyDescent="0.2">
      <c r="C90" s="75"/>
      <c r="D90" s="66"/>
      <c r="E90" s="74"/>
      <c r="F90" s="85"/>
      <c r="G90" s="68"/>
    </row>
    <row r="91" spans="1:9" x14ac:dyDescent="0.2">
      <c r="C91" s="72"/>
      <c r="D91" s="66"/>
      <c r="E91" s="73"/>
      <c r="F91" s="85"/>
      <c r="G91" s="68"/>
    </row>
    <row r="92" spans="1:9" x14ac:dyDescent="0.2">
      <c r="C92" s="72"/>
      <c r="D92" s="69"/>
      <c r="E92" s="81"/>
      <c r="F92" s="85"/>
      <c r="G92" s="68"/>
    </row>
    <row r="93" spans="1:9" x14ac:dyDescent="0.2">
      <c r="C93" s="72"/>
      <c r="D93" s="66"/>
      <c r="E93" s="74"/>
      <c r="F93" s="85"/>
      <c r="G93" s="68"/>
    </row>
    <row r="94" spans="1:9" x14ac:dyDescent="0.2">
      <c r="C94" s="76"/>
      <c r="D94" s="66"/>
      <c r="E94" s="74"/>
      <c r="F94" s="85"/>
      <c r="G94" s="68"/>
    </row>
    <row r="95" spans="1:9" x14ac:dyDescent="0.2">
      <c r="C95" s="74"/>
      <c r="D95" s="69"/>
      <c r="E95" s="74"/>
      <c r="F95" s="85"/>
      <c r="G95" s="68"/>
    </row>
    <row r="96" spans="1:9" x14ac:dyDescent="0.2">
      <c r="C96" s="68"/>
      <c r="D96" s="66"/>
      <c r="E96" s="73"/>
      <c r="F96" s="85"/>
      <c r="G96" s="68"/>
    </row>
    <row r="97" spans="2:7" x14ac:dyDescent="0.2">
      <c r="C97" s="67"/>
      <c r="D97" s="69"/>
      <c r="E97" s="74"/>
      <c r="F97" s="85"/>
      <c r="G97" s="68"/>
    </row>
    <row r="98" spans="2:7" x14ac:dyDescent="0.2">
      <c r="C98" s="72"/>
      <c r="D98" s="66"/>
      <c r="E98" s="74"/>
      <c r="F98" s="85"/>
      <c r="G98" s="68"/>
    </row>
    <row r="99" spans="2:7" x14ac:dyDescent="0.2">
      <c r="C99" s="68"/>
      <c r="D99" s="66"/>
      <c r="E99" s="74"/>
      <c r="F99" s="85"/>
      <c r="G99" s="68"/>
    </row>
    <row r="100" spans="2:7" x14ac:dyDescent="0.2">
      <c r="C100" s="72"/>
      <c r="D100" s="66"/>
      <c r="E100" s="74"/>
      <c r="F100" s="85"/>
      <c r="G100" s="68"/>
    </row>
    <row r="101" spans="2:7" x14ac:dyDescent="0.2">
      <c r="C101" s="72"/>
      <c r="D101" s="66"/>
      <c r="E101" s="74"/>
      <c r="F101" s="85"/>
      <c r="G101" s="68"/>
    </row>
    <row r="102" spans="2:7" x14ac:dyDescent="0.2">
      <c r="C102" s="68"/>
      <c r="D102" s="69"/>
      <c r="E102" s="74"/>
      <c r="F102" s="85"/>
      <c r="G102" s="68"/>
    </row>
    <row r="103" spans="2:7" x14ac:dyDescent="0.2">
      <c r="C103" s="72"/>
      <c r="D103" s="66"/>
      <c r="E103" s="74"/>
      <c r="F103" s="85"/>
      <c r="G103" s="68"/>
    </row>
    <row r="105" spans="2:7" x14ac:dyDescent="0.2">
      <c r="B105" s="51"/>
      <c r="D105" s="51"/>
      <c r="E105" s="51"/>
    </row>
    <row r="106" spans="2:7" x14ac:dyDescent="0.2">
      <c r="C106" s="72"/>
      <c r="D106" s="66"/>
      <c r="E106" s="74"/>
      <c r="F106" s="85"/>
      <c r="G106" s="68"/>
    </row>
    <row r="107" spans="2:7" x14ac:dyDescent="0.2">
      <c r="B107" s="51"/>
      <c r="D107" s="51"/>
      <c r="E107" s="51"/>
    </row>
    <row r="108" spans="2:7" x14ac:dyDescent="0.2">
      <c r="B108" s="51"/>
      <c r="D108" s="51"/>
      <c r="E108" s="51"/>
    </row>
    <row r="109" spans="2:7" x14ac:dyDescent="0.2">
      <c r="B109" s="51"/>
      <c r="D109" s="51"/>
      <c r="E109" s="51"/>
    </row>
    <row r="110" spans="2:7" x14ac:dyDescent="0.2">
      <c r="B110" s="51"/>
      <c r="D110" s="51"/>
      <c r="E110" s="51"/>
    </row>
    <row r="111" spans="2:7" x14ac:dyDescent="0.2">
      <c r="B111" s="94"/>
      <c r="C111" s="67"/>
      <c r="D111" s="69"/>
      <c r="E111" s="74"/>
      <c r="F111" s="85"/>
      <c r="G111" s="68"/>
    </row>
    <row r="112" spans="2:7" x14ac:dyDescent="0.2">
      <c r="B112" s="95"/>
      <c r="C112" s="71"/>
      <c r="D112" s="82"/>
      <c r="E112" s="80"/>
      <c r="F112" s="71"/>
      <c r="G112" s="71"/>
    </row>
    <row r="113" spans="2:7" x14ac:dyDescent="0.2">
      <c r="B113" s="95"/>
      <c r="C113" s="71"/>
      <c r="D113" s="82"/>
      <c r="E113" s="80"/>
      <c r="F113" s="71"/>
      <c r="G113" s="71"/>
    </row>
    <row r="114" spans="2:7" x14ac:dyDescent="0.2">
      <c r="B114" s="95"/>
      <c r="C114" s="71"/>
      <c r="D114" s="82"/>
      <c r="E114" s="80"/>
      <c r="F114" s="71"/>
      <c r="G114" s="71"/>
    </row>
    <row r="115" spans="2:7" x14ac:dyDescent="0.2">
      <c r="B115" s="95"/>
      <c r="C115" s="71"/>
      <c r="D115" s="82"/>
      <c r="E115" s="80"/>
      <c r="F115" s="71"/>
      <c r="G115" s="71"/>
    </row>
    <row r="116" spans="2:7" x14ac:dyDescent="0.2">
      <c r="B116" s="95"/>
      <c r="C116" s="71"/>
      <c r="D116" s="82"/>
      <c r="E116" s="80"/>
      <c r="F116" s="71"/>
      <c r="G116" s="71"/>
    </row>
    <row r="117" spans="2:7" x14ac:dyDescent="0.2">
      <c r="B117" s="95"/>
      <c r="C117" s="71"/>
      <c r="D117" s="82"/>
      <c r="E117" s="80"/>
      <c r="F117" s="71"/>
      <c r="G117" s="71"/>
    </row>
    <row r="118" spans="2:7" x14ac:dyDescent="0.2">
      <c r="B118" s="95"/>
      <c r="C118" s="71"/>
      <c r="D118" s="82"/>
      <c r="E118" s="80"/>
      <c r="F118" s="71"/>
      <c r="G118" s="71"/>
    </row>
    <row r="119" spans="2:7" x14ac:dyDescent="0.2">
      <c r="B119" s="95"/>
      <c r="C119" s="71"/>
      <c r="D119" s="82"/>
      <c r="E119" s="80"/>
      <c r="F119" s="71"/>
      <c r="G119" s="71"/>
    </row>
    <row r="120" spans="2:7" x14ac:dyDescent="0.2">
      <c r="B120" s="95"/>
      <c r="C120" s="71"/>
      <c r="D120" s="82"/>
      <c r="E120" s="80"/>
      <c r="F120" s="71"/>
      <c r="G120" s="71"/>
    </row>
    <row r="121" spans="2:7" x14ac:dyDescent="0.2">
      <c r="B121" s="95"/>
      <c r="C121" s="71"/>
      <c r="D121" s="82"/>
      <c r="E121" s="80"/>
      <c r="F121" s="71"/>
      <c r="G121" s="71"/>
    </row>
    <row r="122" spans="2:7" x14ac:dyDescent="0.2">
      <c r="B122" s="95"/>
      <c r="C122" s="71"/>
      <c r="D122" s="82"/>
      <c r="E122" s="80"/>
      <c r="F122" s="71"/>
      <c r="G122" s="71"/>
    </row>
    <row r="123" spans="2:7" x14ac:dyDescent="0.2">
      <c r="B123" s="95"/>
      <c r="C123" s="71"/>
      <c r="D123" s="82"/>
      <c r="E123" s="80"/>
      <c r="F123" s="71"/>
      <c r="G123" s="71"/>
    </row>
  </sheetData>
  <sheetProtection algorithmName="SHA-512" hashValue="lJGshxZ/EmohkTPM0kDrRQ9wcxmYZFL9VQOjsxAYApoMMzlvEwqEM3sa8IKgMMhMIF5K2KR4Yl6ZpXgDd14Q5A==" saltValue="lcnpI/GwJMisl9cQLNRP7g==" spinCount="100000" sheet="1" objects="1" scenarios="1"/>
  <mergeCells count="6">
    <mergeCell ref="C85:G85"/>
    <mergeCell ref="C41:G41"/>
    <mergeCell ref="C13:G13"/>
    <mergeCell ref="C14:G14"/>
    <mergeCell ref="C15:G15"/>
    <mergeCell ref="C16:G16"/>
  </mergeCells>
  <conditionalFormatting sqref="F21">
    <cfRule type="expression" dxfId="132" priority="41">
      <formula>F21=""</formula>
    </cfRule>
  </conditionalFormatting>
  <conditionalFormatting sqref="F22">
    <cfRule type="expression" dxfId="131" priority="40">
      <formula>F22=""</formula>
    </cfRule>
  </conditionalFormatting>
  <conditionalFormatting sqref="F23">
    <cfRule type="expression" dxfId="130" priority="39">
      <formula>F23=""</formula>
    </cfRule>
  </conditionalFormatting>
  <conditionalFormatting sqref="F24">
    <cfRule type="expression" dxfId="129" priority="38">
      <formula>F24=""</formula>
    </cfRule>
  </conditionalFormatting>
  <conditionalFormatting sqref="F26">
    <cfRule type="expression" dxfId="128" priority="37">
      <formula>F26=""</formula>
    </cfRule>
  </conditionalFormatting>
  <conditionalFormatting sqref="F27">
    <cfRule type="expression" dxfId="127" priority="36">
      <formula>F27=""</formula>
    </cfRule>
  </conditionalFormatting>
  <conditionalFormatting sqref="F28">
    <cfRule type="expression" dxfId="126" priority="35">
      <formula>F28=""</formula>
    </cfRule>
  </conditionalFormatting>
  <conditionalFormatting sqref="F30">
    <cfRule type="expression" dxfId="125" priority="34">
      <formula>F30=""</formula>
    </cfRule>
  </conditionalFormatting>
  <conditionalFormatting sqref="F31">
    <cfRule type="expression" dxfId="124" priority="33">
      <formula>F31=""</formula>
    </cfRule>
  </conditionalFormatting>
  <conditionalFormatting sqref="F32">
    <cfRule type="expression" dxfId="123" priority="32">
      <formula>F32=""</formula>
    </cfRule>
  </conditionalFormatting>
  <conditionalFormatting sqref="F42">
    <cfRule type="expression" dxfId="122" priority="31">
      <formula>F42=""</formula>
    </cfRule>
  </conditionalFormatting>
  <conditionalFormatting sqref="F43">
    <cfRule type="expression" dxfId="121" priority="30">
      <formula>F43=""</formula>
    </cfRule>
  </conditionalFormatting>
  <conditionalFormatting sqref="F44">
    <cfRule type="expression" dxfId="120" priority="29">
      <formula>F44=""</formula>
    </cfRule>
  </conditionalFormatting>
  <conditionalFormatting sqref="F46">
    <cfRule type="expression" dxfId="119" priority="28">
      <formula>F46=""</formula>
    </cfRule>
  </conditionalFormatting>
  <conditionalFormatting sqref="F47">
    <cfRule type="expression" dxfId="118" priority="27">
      <formula>F47=""</formula>
    </cfRule>
  </conditionalFormatting>
  <conditionalFormatting sqref="F48">
    <cfRule type="expression" dxfId="117" priority="26">
      <formula>F48=""</formula>
    </cfRule>
  </conditionalFormatting>
  <conditionalFormatting sqref="F49">
    <cfRule type="expression" dxfId="116" priority="25">
      <formula>F49=""</formula>
    </cfRule>
  </conditionalFormatting>
  <conditionalFormatting sqref="F50">
    <cfRule type="expression" dxfId="115" priority="24">
      <formula>F50=""</formula>
    </cfRule>
  </conditionalFormatting>
  <conditionalFormatting sqref="F51">
    <cfRule type="expression" dxfId="114" priority="23">
      <formula>F51=""</formula>
    </cfRule>
  </conditionalFormatting>
  <conditionalFormatting sqref="F53">
    <cfRule type="expression" dxfId="113" priority="22">
      <formula>F53=""</formula>
    </cfRule>
  </conditionalFormatting>
  <conditionalFormatting sqref="F54">
    <cfRule type="expression" dxfId="112" priority="21">
      <formula>F54=""</formula>
    </cfRule>
  </conditionalFormatting>
  <conditionalFormatting sqref="F59">
    <cfRule type="expression" dxfId="111" priority="20">
      <formula>F59=""</formula>
    </cfRule>
  </conditionalFormatting>
  <conditionalFormatting sqref="F60">
    <cfRule type="expression" dxfId="110" priority="19">
      <formula>F60=""</formula>
    </cfRule>
  </conditionalFormatting>
  <conditionalFormatting sqref="F61">
    <cfRule type="expression" dxfId="109" priority="18">
      <formula>F61=""</formula>
    </cfRule>
  </conditionalFormatting>
  <conditionalFormatting sqref="F63">
    <cfRule type="expression" dxfId="108" priority="17">
      <formula>F63=""</formula>
    </cfRule>
  </conditionalFormatting>
  <conditionalFormatting sqref="F64">
    <cfRule type="expression" dxfId="107" priority="16">
      <formula>F64=""</formula>
    </cfRule>
  </conditionalFormatting>
  <conditionalFormatting sqref="F65">
    <cfRule type="expression" dxfId="106" priority="15">
      <formula>F65=""</formula>
    </cfRule>
  </conditionalFormatting>
  <conditionalFormatting sqref="F66">
    <cfRule type="expression" dxfId="105" priority="14">
      <formula>F66=""</formula>
    </cfRule>
  </conditionalFormatting>
  <conditionalFormatting sqref="F67">
    <cfRule type="expression" dxfId="104" priority="13">
      <formula>F67=""</formula>
    </cfRule>
  </conditionalFormatting>
  <conditionalFormatting sqref="F69">
    <cfRule type="expression" dxfId="103" priority="12">
      <formula>F69=""</formula>
    </cfRule>
  </conditionalFormatting>
  <conditionalFormatting sqref="F70">
    <cfRule type="expression" dxfId="102" priority="11">
      <formula>F70=""</formula>
    </cfRule>
  </conditionalFormatting>
  <conditionalFormatting sqref="F71">
    <cfRule type="expression" dxfId="101" priority="10">
      <formula>F71=""</formula>
    </cfRule>
  </conditionalFormatting>
  <conditionalFormatting sqref="F73">
    <cfRule type="expression" dxfId="100" priority="9">
      <formula>F73=""</formula>
    </cfRule>
  </conditionalFormatting>
  <conditionalFormatting sqref="F74">
    <cfRule type="expression" dxfId="99" priority="8">
      <formula>F74=""</formula>
    </cfRule>
  </conditionalFormatting>
  <conditionalFormatting sqref="F75">
    <cfRule type="expression" dxfId="98" priority="7">
      <formula>F75=""</formula>
    </cfRule>
  </conditionalFormatting>
  <conditionalFormatting sqref="F77">
    <cfRule type="expression" dxfId="97" priority="6">
      <formula>F77=""</formula>
    </cfRule>
  </conditionalFormatting>
  <conditionalFormatting sqref="F78">
    <cfRule type="expression" dxfId="96" priority="5">
      <formula>F78=""</formula>
    </cfRule>
  </conditionalFormatting>
  <conditionalFormatting sqref="F79">
    <cfRule type="expression" dxfId="95" priority="4">
      <formula>F79=""</formula>
    </cfRule>
  </conditionalFormatting>
  <conditionalFormatting sqref="F80">
    <cfRule type="expression" dxfId="94" priority="3">
      <formula>F80=""</formula>
    </cfRule>
  </conditionalFormatting>
  <conditionalFormatting sqref="F81">
    <cfRule type="expression" dxfId="93" priority="2">
      <formula>F81=""</formula>
    </cfRule>
  </conditionalFormatting>
  <conditionalFormatting sqref="F86">
    <cfRule type="expression" dxfId="92" priority="1">
      <formula>F86=""</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4" manualBreakCount="4">
    <brk id="28" min="1" max="6" man="1"/>
    <brk id="51" min="1" max="6" man="1"/>
    <brk id="65" min="1" max="6" man="1"/>
    <brk id="83"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I138"/>
  <sheetViews>
    <sheetView view="pageBreakPreview" topLeftCell="B100" zoomScaleSheetLayoutView="100" workbookViewId="0">
      <selection activeCell="F101" sqref="F101"/>
    </sheetView>
  </sheetViews>
  <sheetFormatPr defaultRowHeight="12.75" x14ac:dyDescent="0.2"/>
  <cols>
    <col min="1" max="1" width="1.83203125" style="51" hidden="1" customWidth="1"/>
    <col min="2" max="2" width="7.1640625" style="93" bestFit="1" customWidth="1"/>
    <col min="3" max="3" width="57.33203125" style="51" customWidth="1"/>
    <col min="4" max="4" width="6.6640625" style="70" customWidth="1"/>
    <col min="5" max="5" width="9.5" style="77" bestFit="1" customWidth="1"/>
    <col min="6" max="6" width="10.5" style="51" customWidth="1"/>
    <col min="7" max="7" width="16.5" style="51" customWidth="1"/>
    <col min="8" max="8" width="6.6640625" style="51" customWidth="1"/>
    <col min="9" max="16384" width="9.33203125" style="51"/>
  </cols>
  <sheetData>
    <row r="1" spans="2:9" ht="18.75" customHeight="1" x14ac:dyDescent="0.2">
      <c r="B1" s="96" t="s">
        <v>259</v>
      </c>
      <c r="C1" s="91" t="s">
        <v>262</v>
      </c>
      <c r="D1" s="92"/>
      <c r="E1" s="92"/>
      <c r="F1" s="92"/>
      <c r="G1" s="92"/>
    </row>
    <row r="2" spans="2:9" ht="14.25" customHeight="1" x14ac:dyDescent="0.2">
      <c r="B2" s="96"/>
      <c r="C2" s="166" t="s">
        <v>208</v>
      </c>
      <c r="D2" s="92"/>
      <c r="E2" s="92"/>
      <c r="F2" s="92"/>
      <c r="G2" s="92"/>
    </row>
    <row r="3" spans="2:9" x14ac:dyDescent="0.2">
      <c r="B3" s="79"/>
      <c r="C3" s="87"/>
      <c r="D3" s="69"/>
      <c r="E3" s="74"/>
      <c r="F3" s="68"/>
    </row>
    <row r="4" spans="2:9" x14ac:dyDescent="0.2">
      <c r="B4" s="106" t="s">
        <v>10</v>
      </c>
      <c r="C4" s="107" t="s">
        <v>5</v>
      </c>
      <c r="D4" s="108"/>
      <c r="E4" s="109"/>
      <c r="F4" s="107"/>
      <c r="G4" s="110">
        <f>+G35</f>
        <v>0</v>
      </c>
    </row>
    <row r="5" spans="2:9" x14ac:dyDescent="0.2">
      <c r="B5" s="106" t="s">
        <v>11</v>
      </c>
      <c r="C5" s="107" t="s">
        <v>54</v>
      </c>
      <c r="D5" s="138"/>
      <c r="E5" s="109"/>
      <c r="F5" s="107"/>
      <c r="G5" s="110">
        <f>G54</f>
        <v>0</v>
      </c>
    </row>
    <row r="6" spans="2:9" x14ac:dyDescent="0.2">
      <c r="B6" s="106" t="s">
        <v>12</v>
      </c>
      <c r="C6" s="107" t="s">
        <v>55</v>
      </c>
      <c r="D6" s="138" t="s">
        <v>132</v>
      </c>
      <c r="E6" s="109"/>
      <c r="F6" s="107"/>
      <c r="G6" s="110"/>
    </row>
    <row r="7" spans="2:9" x14ac:dyDescent="0.2">
      <c r="B7" s="106" t="s">
        <v>23</v>
      </c>
      <c r="C7" s="107" t="s">
        <v>7</v>
      </c>
      <c r="D7" s="108"/>
      <c r="E7" s="109"/>
      <c r="F7" s="107"/>
      <c r="G7" s="110">
        <f>+G75</f>
        <v>0</v>
      </c>
    </row>
    <row r="8" spans="2:9" x14ac:dyDescent="0.2">
      <c r="B8" s="106" t="s">
        <v>66</v>
      </c>
      <c r="C8" s="107" t="s">
        <v>8</v>
      </c>
      <c r="D8" s="108"/>
      <c r="E8" s="109"/>
      <c r="F8" s="107"/>
      <c r="G8" s="110">
        <f>+G97</f>
        <v>0</v>
      </c>
    </row>
    <row r="9" spans="2:9" x14ac:dyDescent="0.2">
      <c r="B9" s="111" t="s">
        <v>68</v>
      </c>
      <c r="C9" s="107" t="s">
        <v>125</v>
      </c>
      <c r="D9" s="108"/>
      <c r="E9" s="109"/>
      <c r="F9" s="107"/>
      <c r="G9" s="110">
        <f>+G103</f>
        <v>0</v>
      </c>
    </row>
    <row r="10" spans="2:9" x14ac:dyDescent="0.2">
      <c r="B10" s="106"/>
      <c r="C10" s="113" t="s">
        <v>0</v>
      </c>
      <c r="D10" s="84"/>
      <c r="E10" s="112"/>
      <c r="F10" s="114"/>
      <c r="G10" s="115">
        <f>SUM(G4:G9)</f>
        <v>0</v>
      </c>
      <c r="I10" s="51">
        <f>+G10/E$22</f>
        <v>0</v>
      </c>
    </row>
    <row r="11" spans="2:9" x14ac:dyDescent="0.2">
      <c r="B11" s="155"/>
      <c r="C11" s="156"/>
      <c r="D11" s="157"/>
      <c r="E11" s="158"/>
      <c r="F11" s="159"/>
      <c r="G11" s="160"/>
    </row>
    <row r="12" spans="2:9" x14ac:dyDescent="0.2">
      <c r="B12" s="155"/>
      <c r="C12" s="167" t="s">
        <v>193</v>
      </c>
      <c r="E12" s="162"/>
      <c r="F12" s="70"/>
      <c r="G12" s="163"/>
    </row>
    <row r="13" spans="2:9" ht="15.75" customHeight="1" x14ac:dyDescent="0.2">
      <c r="B13" s="155"/>
      <c r="C13" s="206" t="s">
        <v>196</v>
      </c>
      <c r="D13" s="206"/>
      <c r="E13" s="206"/>
      <c r="F13" s="206"/>
      <c r="G13" s="206"/>
    </row>
    <row r="14" spans="2:9" ht="39" customHeight="1" x14ac:dyDescent="0.2">
      <c r="B14" s="155"/>
      <c r="C14" s="206" t="s">
        <v>194</v>
      </c>
      <c r="D14" s="206"/>
      <c r="E14" s="206"/>
      <c r="F14" s="206"/>
      <c r="G14" s="206"/>
    </row>
    <row r="15" spans="2:9" ht="42.75" customHeight="1" x14ac:dyDescent="0.2">
      <c r="B15" s="155"/>
      <c r="C15" s="206" t="s">
        <v>195</v>
      </c>
      <c r="D15" s="206"/>
      <c r="E15" s="206"/>
      <c r="F15" s="206"/>
      <c r="G15" s="206"/>
    </row>
    <row r="16" spans="2:9" ht="44.25" customHeight="1" x14ac:dyDescent="0.2">
      <c r="B16" s="155"/>
      <c r="C16" s="207" t="s">
        <v>198</v>
      </c>
      <c r="D16" s="206"/>
      <c r="E16" s="206"/>
      <c r="F16" s="206"/>
      <c r="G16" s="206"/>
    </row>
    <row r="17" spans="1:7" ht="30.75" customHeight="1" x14ac:dyDescent="0.2">
      <c r="B17" s="155"/>
      <c r="C17" s="214" t="s">
        <v>199</v>
      </c>
      <c r="D17" s="215"/>
      <c r="E17" s="215"/>
      <c r="F17" s="215"/>
      <c r="G17" s="215"/>
    </row>
    <row r="18" spans="1:7" ht="24.75" customHeight="1" x14ac:dyDescent="0.2">
      <c r="B18" s="155"/>
      <c r="D18" s="51"/>
      <c r="E18" s="51"/>
    </row>
    <row r="19" spans="1:7" ht="25.5" x14ac:dyDescent="0.2">
      <c r="A19" s="99"/>
      <c r="B19" s="169" t="s">
        <v>13</v>
      </c>
      <c r="C19" s="170" t="s">
        <v>14</v>
      </c>
      <c r="D19" s="169" t="s">
        <v>15</v>
      </c>
      <c r="E19" s="169" t="s">
        <v>16</v>
      </c>
      <c r="F19" s="169" t="s">
        <v>122</v>
      </c>
      <c r="G19" s="169" t="s">
        <v>123</v>
      </c>
    </row>
    <row r="20" spans="1:7" x14ac:dyDescent="0.2">
      <c r="A20" s="99"/>
      <c r="B20" s="83" t="s">
        <v>10</v>
      </c>
      <c r="C20" s="124" t="s">
        <v>5</v>
      </c>
      <c r="D20" s="108"/>
      <c r="E20" s="109"/>
      <c r="F20" s="125"/>
      <c r="G20" s="125"/>
    </row>
    <row r="21" spans="1:7" x14ac:dyDescent="0.2">
      <c r="A21" s="99"/>
      <c r="B21" s="106" t="s">
        <v>17</v>
      </c>
      <c r="C21" s="125" t="s">
        <v>42</v>
      </c>
      <c r="D21" s="108"/>
      <c r="E21" s="109"/>
      <c r="F21" s="125"/>
      <c r="G21" s="125"/>
    </row>
    <row r="22" spans="1:7" ht="51" x14ac:dyDescent="0.2">
      <c r="A22" s="99"/>
      <c r="B22" s="106" t="s">
        <v>101</v>
      </c>
      <c r="C22" s="171" t="s">
        <v>36</v>
      </c>
      <c r="D22" s="172" t="s">
        <v>1</v>
      </c>
      <c r="E22" s="120">
        <v>451.49</v>
      </c>
      <c r="F22" s="199"/>
      <c r="G22" s="122">
        <f>+ROUND((E22*F22),2)</f>
        <v>0</v>
      </c>
    </row>
    <row r="23" spans="1:7" ht="38.25" x14ac:dyDescent="0.2">
      <c r="A23" s="99"/>
      <c r="B23" s="106" t="s">
        <v>88</v>
      </c>
      <c r="C23" s="126" t="s">
        <v>37</v>
      </c>
      <c r="D23" s="173" t="s">
        <v>2</v>
      </c>
      <c r="E23" s="120">
        <v>14</v>
      </c>
      <c r="F23" s="199"/>
      <c r="G23" s="122">
        <f>+ROUND((E23*F23),2)</f>
        <v>0</v>
      </c>
    </row>
    <row r="24" spans="1:7" ht="63.75" x14ac:dyDescent="0.2">
      <c r="A24" s="99"/>
      <c r="B24" s="106" t="s">
        <v>89</v>
      </c>
      <c r="C24" s="126" t="s">
        <v>117</v>
      </c>
      <c r="D24" s="108" t="s">
        <v>1</v>
      </c>
      <c r="E24" s="120">
        <v>451.49</v>
      </c>
      <c r="F24" s="199"/>
      <c r="G24" s="122">
        <f>+ROUND((E24*F24),2)</f>
        <v>0</v>
      </c>
    </row>
    <row r="25" spans="1:7" ht="42" customHeight="1" x14ac:dyDescent="0.2">
      <c r="A25" s="99"/>
      <c r="B25" s="106" t="s">
        <v>90</v>
      </c>
      <c r="C25" s="127" t="s">
        <v>38</v>
      </c>
      <c r="D25" s="108" t="s">
        <v>1</v>
      </c>
      <c r="E25" s="120">
        <v>451.49</v>
      </c>
      <c r="F25" s="199"/>
      <c r="G25" s="122">
        <f>+ROUND((E25*F25),2)</f>
        <v>0</v>
      </c>
    </row>
    <row r="26" spans="1:7" x14ac:dyDescent="0.2">
      <c r="A26" s="99"/>
      <c r="B26" s="106" t="s">
        <v>20</v>
      </c>
      <c r="C26" s="174" t="s">
        <v>44</v>
      </c>
      <c r="D26" s="108"/>
      <c r="E26" s="120"/>
      <c r="F26" s="121"/>
      <c r="G26" s="122"/>
    </row>
    <row r="27" spans="1:7" ht="38.25" x14ac:dyDescent="0.2">
      <c r="A27" s="99"/>
      <c r="B27" s="175" t="s">
        <v>39</v>
      </c>
      <c r="C27" s="176" t="s">
        <v>46</v>
      </c>
      <c r="D27" s="177" t="s">
        <v>1</v>
      </c>
      <c r="E27" s="178">
        <v>451.49</v>
      </c>
      <c r="F27" s="199"/>
      <c r="G27" s="128">
        <f t="shared" ref="G27:G29" si="0">E27*F27</f>
        <v>0</v>
      </c>
    </row>
    <row r="28" spans="1:7" ht="63.75" x14ac:dyDescent="0.2">
      <c r="A28" s="99"/>
      <c r="B28" s="175" t="s">
        <v>40</v>
      </c>
      <c r="C28" s="176" t="s">
        <v>80</v>
      </c>
      <c r="D28" s="177" t="s">
        <v>1</v>
      </c>
      <c r="E28" s="178">
        <v>451.49</v>
      </c>
      <c r="F28" s="199"/>
      <c r="G28" s="128">
        <f t="shared" si="0"/>
        <v>0</v>
      </c>
    </row>
    <row r="29" spans="1:7" ht="63.75" x14ac:dyDescent="0.2">
      <c r="A29" s="99"/>
      <c r="B29" s="175" t="s">
        <v>41</v>
      </c>
      <c r="C29" s="180" t="s">
        <v>48</v>
      </c>
      <c r="D29" s="177" t="s">
        <v>18</v>
      </c>
      <c r="E29" s="178">
        <v>12</v>
      </c>
      <c r="F29" s="199"/>
      <c r="G29" s="128">
        <f t="shared" si="0"/>
        <v>0</v>
      </c>
    </row>
    <row r="30" spans="1:7" x14ac:dyDescent="0.2">
      <c r="A30" s="99"/>
      <c r="B30" s="106" t="s">
        <v>43</v>
      </c>
      <c r="C30" s="119" t="s">
        <v>49</v>
      </c>
      <c r="D30" s="108"/>
      <c r="E30" s="120"/>
      <c r="F30" s="121"/>
      <c r="G30" s="128"/>
    </row>
    <row r="31" spans="1:7" ht="25.5" x14ac:dyDescent="0.2">
      <c r="A31" s="99"/>
      <c r="B31" s="175" t="s">
        <v>45</v>
      </c>
      <c r="C31" s="176" t="s">
        <v>50</v>
      </c>
      <c r="D31" s="177" t="s">
        <v>9</v>
      </c>
      <c r="E31" s="178">
        <v>18</v>
      </c>
      <c r="F31" s="199"/>
      <c r="G31" s="128">
        <f>E31*F31</f>
        <v>0</v>
      </c>
    </row>
    <row r="32" spans="1:7" ht="38.25" x14ac:dyDescent="0.2">
      <c r="A32" s="99"/>
      <c r="B32" s="106" t="s">
        <v>47</v>
      </c>
      <c r="C32" s="176" t="s">
        <v>52</v>
      </c>
      <c r="D32" s="177" t="s">
        <v>9</v>
      </c>
      <c r="E32" s="178">
        <v>5</v>
      </c>
      <c r="F32" s="199"/>
      <c r="G32" s="128">
        <f>E32*F32</f>
        <v>0</v>
      </c>
    </row>
    <row r="33" spans="1:7" ht="38.25" x14ac:dyDescent="0.2">
      <c r="A33" s="99"/>
      <c r="B33" s="106" t="s">
        <v>103</v>
      </c>
      <c r="C33" s="119" t="s">
        <v>53</v>
      </c>
      <c r="D33" s="177" t="s">
        <v>9</v>
      </c>
      <c r="E33" s="178">
        <v>3</v>
      </c>
      <c r="F33" s="199"/>
      <c r="G33" s="128">
        <f>E33*F33</f>
        <v>0</v>
      </c>
    </row>
    <row r="34" spans="1:7" ht="38.25" x14ac:dyDescent="0.2">
      <c r="A34" s="99"/>
      <c r="B34" s="106" t="s">
        <v>51</v>
      </c>
      <c r="C34" s="119" t="s">
        <v>19</v>
      </c>
      <c r="D34" s="108"/>
      <c r="E34" s="120"/>
      <c r="F34" s="121"/>
      <c r="G34" s="122">
        <f>+ROUND((SUM(G22:G33)*0.1),-1)</f>
        <v>0</v>
      </c>
    </row>
    <row r="35" spans="1:7" x14ac:dyDescent="0.2">
      <c r="A35" s="99"/>
      <c r="B35" s="106"/>
      <c r="C35" s="124" t="s">
        <v>6</v>
      </c>
      <c r="D35" s="108"/>
      <c r="E35" s="120"/>
      <c r="F35" s="121"/>
      <c r="G35" s="123">
        <f>SUM(G22:G34)</f>
        <v>0</v>
      </c>
    </row>
    <row r="36" spans="1:7" x14ac:dyDescent="0.2">
      <c r="A36" s="99"/>
      <c r="B36" s="189" t="s">
        <v>11</v>
      </c>
      <c r="C36" s="190" t="s">
        <v>183</v>
      </c>
      <c r="D36" s="172"/>
      <c r="E36" s="120"/>
      <c r="F36" s="121"/>
      <c r="G36" s="188"/>
    </row>
    <row r="37" spans="1:7" ht="39.75" customHeight="1" x14ac:dyDescent="0.2">
      <c r="A37" s="99"/>
      <c r="B37" s="106"/>
      <c r="C37" s="191" t="s">
        <v>245</v>
      </c>
      <c r="D37" s="172"/>
      <c r="E37" s="120"/>
      <c r="F37" s="121"/>
      <c r="G37" s="188"/>
    </row>
    <row r="38" spans="1:7" x14ac:dyDescent="0.2">
      <c r="A38" s="99"/>
      <c r="B38" s="106" t="s">
        <v>232</v>
      </c>
      <c r="C38" s="191" t="s">
        <v>22</v>
      </c>
      <c r="D38" s="172"/>
      <c r="E38" s="120"/>
      <c r="F38" s="121"/>
      <c r="G38" s="188"/>
    </row>
    <row r="39" spans="1:7" ht="25.5" x14ac:dyDescent="0.2">
      <c r="A39" s="99"/>
      <c r="B39" s="106" t="s">
        <v>214</v>
      </c>
      <c r="C39" s="191" t="s">
        <v>215</v>
      </c>
      <c r="D39" s="172" t="s">
        <v>1</v>
      </c>
      <c r="E39" s="120">
        <v>30</v>
      </c>
      <c r="F39" s="199"/>
      <c r="G39" s="188">
        <f t="shared" ref="G39:G52" si="1">+E39*F39</f>
        <v>0</v>
      </c>
    </row>
    <row r="40" spans="1:7" ht="51" x14ac:dyDescent="0.2">
      <c r="A40" s="99"/>
      <c r="B40" s="106" t="s">
        <v>216</v>
      </c>
      <c r="C40" s="191" t="s">
        <v>217</v>
      </c>
      <c r="D40" s="172" t="s">
        <v>3</v>
      </c>
      <c r="E40" s="120">
        <v>710</v>
      </c>
      <c r="F40" s="199"/>
      <c r="G40" s="188">
        <f t="shared" si="1"/>
        <v>0</v>
      </c>
    </row>
    <row r="41" spans="1:7" ht="51" x14ac:dyDescent="0.2">
      <c r="A41" s="99"/>
      <c r="B41" s="106" t="s">
        <v>218</v>
      </c>
      <c r="C41" s="191" t="s">
        <v>219</v>
      </c>
      <c r="D41" s="172" t="s">
        <v>1</v>
      </c>
      <c r="E41" s="120">
        <v>2</v>
      </c>
      <c r="F41" s="199"/>
      <c r="G41" s="188">
        <f t="shared" si="1"/>
        <v>0</v>
      </c>
    </row>
    <row r="42" spans="1:7" ht="51" x14ac:dyDescent="0.2">
      <c r="A42" s="99"/>
      <c r="B42" s="106" t="s">
        <v>238</v>
      </c>
      <c r="C42" s="191" t="s">
        <v>233</v>
      </c>
      <c r="D42" s="172" t="s">
        <v>4</v>
      </c>
      <c r="E42" s="120">
        <v>177.5</v>
      </c>
      <c r="F42" s="199"/>
      <c r="G42" s="188">
        <f t="shared" si="1"/>
        <v>0</v>
      </c>
    </row>
    <row r="43" spans="1:7" x14ac:dyDescent="0.2">
      <c r="A43" s="99"/>
      <c r="B43" s="106" t="s">
        <v>236</v>
      </c>
      <c r="C43" s="191" t="s">
        <v>237</v>
      </c>
      <c r="D43" s="172"/>
      <c r="E43" s="120"/>
      <c r="F43" s="121"/>
      <c r="G43" s="188"/>
    </row>
    <row r="44" spans="1:7" ht="25.5" x14ac:dyDescent="0.2">
      <c r="A44" s="99"/>
      <c r="B44" s="106" t="s">
        <v>220</v>
      </c>
      <c r="C44" s="191" t="s">
        <v>221</v>
      </c>
      <c r="D44" s="172" t="s">
        <v>3</v>
      </c>
      <c r="E44" s="120">
        <v>710</v>
      </c>
      <c r="F44" s="199"/>
      <c r="G44" s="188">
        <f t="shared" si="1"/>
        <v>0</v>
      </c>
    </row>
    <row r="45" spans="1:7" ht="38.25" x14ac:dyDescent="0.2">
      <c r="A45" s="99"/>
      <c r="B45" s="106" t="s">
        <v>222</v>
      </c>
      <c r="C45" s="119" t="s">
        <v>225</v>
      </c>
      <c r="D45" s="108" t="s">
        <v>4</v>
      </c>
      <c r="E45" s="120">
        <v>177.5</v>
      </c>
      <c r="F45" s="199"/>
      <c r="G45" s="188">
        <f t="shared" si="1"/>
        <v>0</v>
      </c>
    </row>
    <row r="46" spans="1:7" ht="38.25" x14ac:dyDescent="0.2">
      <c r="A46" s="99"/>
      <c r="B46" s="106" t="s">
        <v>223</v>
      </c>
      <c r="C46" s="119" t="s">
        <v>226</v>
      </c>
      <c r="D46" s="108" t="s">
        <v>3</v>
      </c>
      <c r="E46" s="120">
        <v>710</v>
      </c>
      <c r="F46" s="199"/>
      <c r="G46" s="188">
        <f t="shared" si="1"/>
        <v>0</v>
      </c>
    </row>
    <row r="47" spans="1:7" ht="38.25" x14ac:dyDescent="0.2">
      <c r="A47" s="99"/>
      <c r="B47" s="106" t="s">
        <v>239</v>
      </c>
      <c r="C47" s="119" t="s">
        <v>227</v>
      </c>
      <c r="D47" s="108" t="s">
        <v>3</v>
      </c>
      <c r="E47" s="120">
        <v>710</v>
      </c>
      <c r="F47" s="199"/>
      <c r="G47" s="188">
        <f>+E47*F47</f>
        <v>0</v>
      </c>
    </row>
    <row r="48" spans="1:7" ht="25.5" x14ac:dyDescent="0.2">
      <c r="A48" s="99"/>
      <c r="B48" s="106" t="s">
        <v>240</v>
      </c>
      <c r="C48" s="119" t="s">
        <v>228</v>
      </c>
      <c r="D48" s="108" t="s">
        <v>3</v>
      </c>
      <c r="E48" s="120">
        <v>710</v>
      </c>
      <c r="F48" s="199"/>
      <c r="G48" s="188">
        <f t="shared" si="1"/>
        <v>0</v>
      </c>
    </row>
    <row r="49" spans="1:8" ht="25.5" x14ac:dyDescent="0.2">
      <c r="A49" s="99"/>
      <c r="B49" s="106" t="s">
        <v>241</v>
      </c>
      <c r="C49" s="119" t="s">
        <v>229</v>
      </c>
      <c r="D49" s="108" t="s">
        <v>3</v>
      </c>
      <c r="E49" s="120">
        <v>710</v>
      </c>
      <c r="F49" s="199"/>
      <c r="G49" s="188">
        <f t="shared" si="1"/>
        <v>0</v>
      </c>
    </row>
    <row r="50" spans="1:8" ht="51" x14ac:dyDescent="0.2">
      <c r="A50" s="99"/>
      <c r="B50" s="106" t="s">
        <v>242</v>
      </c>
      <c r="C50" s="119" t="s">
        <v>230</v>
      </c>
      <c r="D50" s="108" t="s">
        <v>1</v>
      </c>
      <c r="E50" s="120">
        <v>30</v>
      </c>
      <c r="F50" s="199"/>
      <c r="G50" s="188">
        <f t="shared" si="1"/>
        <v>0</v>
      </c>
    </row>
    <row r="51" spans="1:8" ht="25.5" x14ac:dyDescent="0.2">
      <c r="A51" s="99"/>
      <c r="B51" s="106" t="s">
        <v>243</v>
      </c>
      <c r="C51" s="119" t="s">
        <v>231</v>
      </c>
      <c r="D51" s="108" t="s">
        <v>1</v>
      </c>
      <c r="E51" s="120">
        <v>2</v>
      </c>
      <c r="F51" s="199"/>
      <c r="G51" s="188">
        <f t="shared" si="1"/>
        <v>0</v>
      </c>
    </row>
    <row r="52" spans="1:8" x14ac:dyDescent="0.2">
      <c r="A52" s="99"/>
      <c r="B52" s="106" t="s">
        <v>244</v>
      </c>
      <c r="C52" s="119" t="s">
        <v>234</v>
      </c>
      <c r="D52" s="108" t="s">
        <v>18</v>
      </c>
      <c r="E52" s="120">
        <v>3</v>
      </c>
      <c r="F52" s="199"/>
      <c r="G52" s="188">
        <f t="shared" si="1"/>
        <v>0</v>
      </c>
    </row>
    <row r="53" spans="1:8" ht="38.25" x14ac:dyDescent="0.2">
      <c r="A53" s="99"/>
      <c r="B53" s="106" t="s">
        <v>224</v>
      </c>
      <c r="C53" s="119" t="s">
        <v>19</v>
      </c>
      <c r="D53" s="108"/>
      <c r="E53" s="120"/>
      <c r="F53" s="121"/>
      <c r="G53" s="188">
        <f>+ROUND((SUM(G39:G52)*0.1),-1)</f>
        <v>0</v>
      </c>
    </row>
    <row r="54" spans="1:8" x14ac:dyDescent="0.2">
      <c r="A54" s="99"/>
      <c r="B54" s="106"/>
      <c r="C54" s="192" t="s">
        <v>235</v>
      </c>
      <c r="D54" s="84"/>
      <c r="E54" s="193"/>
      <c r="F54" s="194"/>
      <c r="G54" s="195">
        <f>SUM(G39:G53)</f>
        <v>0</v>
      </c>
    </row>
    <row r="55" spans="1:8" x14ac:dyDescent="0.2">
      <c r="A55" s="99"/>
      <c r="B55" s="83" t="s">
        <v>12</v>
      </c>
      <c r="C55" s="124" t="s">
        <v>55</v>
      </c>
      <c r="D55" s="108"/>
      <c r="E55" s="120"/>
      <c r="F55" s="121"/>
      <c r="G55" s="122"/>
      <c r="H55" s="117"/>
    </row>
    <row r="56" spans="1:8" x14ac:dyDescent="0.2">
      <c r="A56" s="99"/>
      <c r="B56" s="106"/>
      <c r="C56" s="196" t="s">
        <v>133</v>
      </c>
      <c r="D56" s="108"/>
      <c r="E56" s="120"/>
      <c r="F56" s="121"/>
      <c r="G56" s="122"/>
      <c r="H56" s="155"/>
    </row>
    <row r="57" spans="1:8" x14ac:dyDescent="0.2">
      <c r="A57" s="99"/>
      <c r="B57" s="83" t="s">
        <v>23</v>
      </c>
      <c r="C57" s="124" t="s">
        <v>7</v>
      </c>
      <c r="D57" s="181"/>
      <c r="E57" s="182"/>
      <c r="F57" s="183"/>
      <c r="G57" s="184"/>
    </row>
    <row r="58" spans="1:8" x14ac:dyDescent="0.2">
      <c r="A58" s="99"/>
      <c r="B58" s="106" t="s">
        <v>24</v>
      </c>
      <c r="C58" s="119" t="s">
        <v>21</v>
      </c>
      <c r="D58" s="108"/>
      <c r="E58" s="120"/>
      <c r="F58" s="121"/>
      <c r="G58" s="122"/>
    </row>
    <row r="59" spans="1:8" ht="30" customHeight="1" x14ac:dyDescent="0.2">
      <c r="A59" s="99"/>
      <c r="B59" s="106"/>
      <c r="C59" s="208" t="s">
        <v>209</v>
      </c>
      <c r="D59" s="209"/>
      <c r="E59" s="209"/>
      <c r="F59" s="209"/>
      <c r="G59" s="210"/>
    </row>
    <row r="60" spans="1:8" ht="51" x14ac:dyDescent="0.2">
      <c r="A60" s="99"/>
      <c r="B60" s="106" t="s">
        <v>58</v>
      </c>
      <c r="C60" s="119" t="s">
        <v>184</v>
      </c>
      <c r="D60" s="108" t="s">
        <v>3</v>
      </c>
      <c r="E60" s="120">
        <v>2646.6</v>
      </c>
      <c r="F60" s="199"/>
      <c r="G60" s="122">
        <f t="shared" ref="G60:G70" si="2">+ROUND((E60*F60),2)</f>
        <v>0</v>
      </c>
    </row>
    <row r="61" spans="1:8" ht="25.5" x14ac:dyDescent="0.2">
      <c r="A61" s="99"/>
      <c r="B61" s="106" t="s">
        <v>114</v>
      </c>
      <c r="C61" s="119" t="s">
        <v>105</v>
      </c>
      <c r="D61" s="108" t="s">
        <v>4</v>
      </c>
      <c r="E61" s="120">
        <v>1667.89</v>
      </c>
      <c r="F61" s="199"/>
      <c r="G61" s="122">
        <f t="shared" si="2"/>
        <v>0</v>
      </c>
    </row>
    <row r="62" spans="1:8" ht="25.5" x14ac:dyDescent="0.2">
      <c r="A62" s="99"/>
      <c r="B62" s="106" t="s">
        <v>115</v>
      </c>
      <c r="C62" s="119" t="s">
        <v>106</v>
      </c>
      <c r="D62" s="108" t="s">
        <v>4</v>
      </c>
      <c r="E62" s="120">
        <v>16.678900000000002</v>
      </c>
      <c r="F62" s="199"/>
      <c r="G62" s="122">
        <f t="shared" si="2"/>
        <v>0</v>
      </c>
    </row>
    <row r="63" spans="1:8" ht="25.5" x14ac:dyDescent="0.2">
      <c r="A63" s="99"/>
      <c r="B63" s="106" t="s">
        <v>116</v>
      </c>
      <c r="C63" s="119" t="s">
        <v>121</v>
      </c>
      <c r="D63" s="108" t="s">
        <v>9</v>
      </c>
      <c r="E63" s="120">
        <v>35</v>
      </c>
      <c r="F63" s="199"/>
      <c r="G63" s="122">
        <f t="shared" si="2"/>
        <v>0</v>
      </c>
    </row>
    <row r="64" spans="1:8" x14ac:dyDescent="0.2">
      <c r="A64" s="99"/>
      <c r="B64" s="106" t="s">
        <v>27</v>
      </c>
      <c r="C64" s="119" t="s">
        <v>59</v>
      </c>
      <c r="D64" s="108"/>
      <c r="E64" s="120"/>
      <c r="F64" s="121"/>
      <c r="G64" s="122"/>
    </row>
    <row r="65" spans="1:7" ht="25.5" x14ac:dyDescent="0.2">
      <c r="A65" s="99"/>
      <c r="B65" s="106" t="s">
        <v>167</v>
      </c>
      <c r="C65" s="119" t="s">
        <v>60</v>
      </c>
      <c r="D65" s="108" t="s">
        <v>3</v>
      </c>
      <c r="E65" s="120">
        <v>451.49</v>
      </c>
      <c r="F65" s="199"/>
      <c r="G65" s="122">
        <f t="shared" si="2"/>
        <v>0</v>
      </c>
    </row>
    <row r="66" spans="1:7" ht="76.5" x14ac:dyDescent="0.2">
      <c r="A66" s="99"/>
      <c r="B66" s="106" t="s">
        <v>61</v>
      </c>
      <c r="C66" s="119" t="s">
        <v>62</v>
      </c>
      <c r="D66" s="108" t="s">
        <v>4</v>
      </c>
      <c r="E66" s="120">
        <v>108.11</v>
      </c>
      <c r="F66" s="199"/>
      <c r="G66" s="122">
        <f t="shared" si="2"/>
        <v>0</v>
      </c>
    </row>
    <row r="67" spans="1:7" ht="63.75" x14ac:dyDescent="0.2">
      <c r="A67" s="99"/>
      <c r="B67" s="106" t="s">
        <v>168</v>
      </c>
      <c r="C67" s="119" t="s">
        <v>64</v>
      </c>
      <c r="D67" s="108" t="s">
        <v>4</v>
      </c>
      <c r="E67" s="120">
        <v>274.58000000000004</v>
      </c>
      <c r="F67" s="199"/>
      <c r="G67" s="122">
        <f t="shared" si="2"/>
        <v>0</v>
      </c>
    </row>
    <row r="68" spans="1:7" ht="51" x14ac:dyDescent="0.2">
      <c r="A68" s="99"/>
      <c r="B68" s="106" t="s">
        <v>63</v>
      </c>
      <c r="C68" s="119" t="s">
        <v>210</v>
      </c>
      <c r="D68" s="108" t="s">
        <v>3</v>
      </c>
      <c r="E68" s="120">
        <v>1354.47</v>
      </c>
      <c r="F68" s="199"/>
      <c r="G68" s="122">
        <f t="shared" si="2"/>
        <v>0</v>
      </c>
    </row>
    <row r="69" spans="1:7" ht="63.75" x14ac:dyDescent="0.2">
      <c r="A69" s="99"/>
      <c r="B69" s="106" t="s">
        <v>158</v>
      </c>
      <c r="C69" s="119" t="s">
        <v>160</v>
      </c>
      <c r="D69" s="108" t="s">
        <v>4</v>
      </c>
      <c r="E69" s="120">
        <v>955.61599999999999</v>
      </c>
      <c r="F69" s="199"/>
      <c r="G69" s="122">
        <f t="shared" si="2"/>
        <v>0</v>
      </c>
    </row>
    <row r="70" spans="1:7" ht="69" customHeight="1" x14ac:dyDescent="0.2">
      <c r="A70" s="99"/>
      <c r="B70" s="106" t="s">
        <v>159</v>
      </c>
      <c r="C70" s="119" t="s">
        <v>161</v>
      </c>
      <c r="D70" s="108" t="s">
        <v>4</v>
      </c>
      <c r="E70" s="120">
        <v>238.904</v>
      </c>
      <c r="F70" s="199"/>
      <c r="G70" s="122">
        <f t="shared" si="2"/>
        <v>0</v>
      </c>
    </row>
    <row r="71" spans="1:7" x14ac:dyDescent="0.2">
      <c r="A71" s="99"/>
      <c r="B71" s="106" t="s">
        <v>104</v>
      </c>
      <c r="C71" s="119" t="s">
        <v>108</v>
      </c>
      <c r="D71" s="108"/>
      <c r="E71" s="185"/>
      <c r="F71" s="121"/>
      <c r="G71" s="122"/>
    </row>
    <row r="72" spans="1:7" ht="25.5" x14ac:dyDescent="0.2">
      <c r="A72" s="99"/>
      <c r="B72" s="106" t="s">
        <v>107</v>
      </c>
      <c r="C72" s="119" t="s">
        <v>109</v>
      </c>
      <c r="D72" s="108" t="s">
        <v>4</v>
      </c>
      <c r="E72" s="185">
        <v>1428.9860000000001</v>
      </c>
      <c r="F72" s="199"/>
      <c r="G72" s="122">
        <f t="shared" ref="G72:G73" si="3">+ROUND((E72*F72),2)</f>
        <v>0</v>
      </c>
    </row>
    <row r="73" spans="1:7" ht="25.5" x14ac:dyDescent="0.2">
      <c r="A73" s="99"/>
      <c r="B73" s="106" t="s">
        <v>110</v>
      </c>
      <c r="C73" s="119" t="s">
        <v>118</v>
      </c>
      <c r="D73" s="108" t="s">
        <v>4</v>
      </c>
      <c r="E73" s="185">
        <v>238.904</v>
      </c>
      <c r="F73" s="199"/>
      <c r="G73" s="122">
        <f t="shared" si="3"/>
        <v>0</v>
      </c>
    </row>
    <row r="74" spans="1:7" ht="38.25" x14ac:dyDescent="0.2">
      <c r="A74" s="99"/>
      <c r="B74" s="106" t="s">
        <v>113</v>
      </c>
      <c r="C74" s="119" t="s">
        <v>19</v>
      </c>
      <c r="D74" s="108"/>
      <c r="E74" s="185"/>
      <c r="F74" s="121"/>
      <c r="G74" s="122">
        <f>+ROUND((SUM(G60:G73)*0.1),-1)</f>
        <v>0</v>
      </c>
    </row>
    <row r="75" spans="1:7" x14ac:dyDescent="0.2">
      <c r="A75" s="99"/>
      <c r="B75" s="106"/>
      <c r="C75" s="124" t="s">
        <v>65</v>
      </c>
      <c r="D75" s="108"/>
      <c r="E75" s="185"/>
      <c r="F75" s="121"/>
      <c r="G75" s="123">
        <f>SUM(G60:G74)</f>
        <v>0</v>
      </c>
    </row>
    <row r="76" spans="1:7" x14ac:dyDescent="0.2">
      <c r="A76" s="99"/>
      <c r="B76" s="83" t="s">
        <v>66</v>
      </c>
      <c r="C76" s="124" t="s">
        <v>8</v>
      </c>
      <c r="D76" s="108"/>
      <c r="E76" s="120"/>
      <c r="F76" s="121"/>
      <c r="G76" s="122"/>
    </row>
    <row r="77" spans="1:7" x14ac:dyDescent="0.2">
      <c r="A77" s="99"/>
      <c r="B77" s="106" t="s">
        <v>67</v>
      </c>
      <c r="C77" s="119" t="s">
        <v>69</v>
      </c>
      <c r="D77" s="108"/>
      <c r="E77" s="120"/>
      <c r="F77" s="121"/>
      <c r="G77" s="122"/>
    </row>
    <row r="78" spans="1:7" ht="165.75" x14ac:dyDescent="0.2">
      <c r="A78" s="99"/>
      <c r="B78" s="106" t="s">
        <v>111</v>
      </c>
      <c r="C78" s="119" t="s">
        <v>135</v>
      </c>
      <c r="D78" s="108" t="s">
        <v>1</v>
      </c>
      <c r="E78" s="120">
        <v>451.49</v>
      </c>
      <c r="F78" s="199"/>
      <c r="G78" s="122">
        <f t="shared" ref="G78" si="4">+ROUND((E78*F78),2)</f>
        <v>0</v>
      </c>
    </row>
    <row r="79" spans="1:7" x14ac:dyDescent="0.2">
      <c r="A79" s="99"/>
      <c r="B79" s="106" t="s">
        <v>138</v>
      </c>
      <c r="C79" s="119" t="s">
        <v>71</v>
      </c>
      <c r="D79" s="108"/>
      <c r="E79" s="120"/>
      <c r="F79" s="121"/>
      <c r="G79" s="122"/>
    </row>
    <row r="80" spans="1:7" ht="102" x14ac:dyDescent="0.2">
      <c r="A80" s="99"/>
      <c r="B80" s="106" t="s">
        <v>139</v>
      </c>
      <c r="C80" s="119" t="s">
        <v>272</v>
      </c>
      <c r="D80" s="108" t="s">
        <v>18</v>
      </c>
      <c r="E80" s="120">
        <v>3</v>
      </c>
      <c r="F80" s="199"/>
      <c r="G80" s="122">
        <f t="shared" ref="G80:G83" si="5">+ROUND((E80*F80),2)</f>
        <v>0</v>
      </c>
    </row>
    <row r="81" spans="1:9" ht="102" x14ac:dyDescent="0.2">
      <c r="A81" s="99"/>
      <c r="B81" s="106" t="s">
        <v>140</v>
      </c>
      <c r="C81" s="119" t="s">
        <v>271</v>
      </c>
      <c r="D81" s="108" t="s">
        <v>18</v>
      </c>
      <c r="E81" s="120">
        <v>6</v>
      </c>
      <c r="F81" s="199"/>
      <c r="G81" s="122">
        <f t="shared" si="5"/>
        <v>0</v>
      </c>
    </row>
    <row r="82" spans="1:9" ht="93" customHeight="1" x14ac:dyDescent="0.2">
      <c r="A82" s="99"/>
      <c r="B82" s="106" t="s">
        <v>141</v>
      </c>
      <c r="C82" s="119" t="s">
        <v>270</v>
      </c>
      <c r="D82" s="108" t="s">
        <v>18</v>
      </c>
      <c r="E82" s="120">
        <v>5</v>
      </c>
      <c r="F82" s="199"/>
      <c r="G82" s="122">
        <f t="shared" si="5"/>
        <v>0</v>
      </c>
      <c r="I82" s="168"/>
    </row>
    <row r="83" spans="1:9" ht="118.5" customHeight="1" x14ac:dyDescent="0.2">
      <c r="A83" s="99"/>
      <c r="B83" s="106" t="s">
        <v>124</v>
      </c>
      <c r="C83" s="119" t="s">
        <v>172</v>
      </c>
      <c r="D83" s="108" t="s">
        <v>18</v>
      </c>
      <c r="E83" s="120">
        <v>14</v>
      </c>
      <c r="F83" s="199"/>
      <c r="G83" s="122">
        <f t="shared" si="5"/>
        <v>0</v>
      </c>
    </row>
    <row r="84" spans="1:9" x14ac:dyDescent="0.2">
      <c r="A84" s="99"/>
      <c r="B84" s="106" t="s">
        <v>142</v>
      </c>
      <c r="C84" s="119" t="s">
        <v>120</v>
      </c>
      <c r="D84" s="108"/>
      <c r="E84" s="120"/>
      <c r="F84" s="121"/>
      <c r="G84" s="122"/>
    </row>
    <row r="85" spans="1:9" ht="51" x14ac:dyDescent="0.2">
      <c r="A85" s="99"/>
      <c r="B85" s="106" t="s">
        <v>143</v>
      </c>
      <c r="C85" s="119" t="s">
        <v>136</v>
      </c>
      <c r="D85" s="108" t="s">
        <v>18</v>
      </c>
      <c r="E85" s="120">
        <v>10</v>
      </c>
      <c r="F85" s="199"/>
      <c r="G85" s="122">
        <f t="shared" ref="G85:G95" si="6">+ROUND((E85*F85),2)</f>
        <v>0</v>
      </c>
    </row>
    <row r="86" spans="1:9" ht="38.25" x14ac:dyDescent="0.2">
      <c r="A86" s="99"/>
      <c r="B86" s="106" t="s">
        <v>144</v>
      </c>
      <c r="C86" s="119" t="s">
        <v>137</v>
      </c>
      <c r="D86" s="108" t="s">
        <v>18</v>
      </c>
      <c r="E86" s="120">
        <v>10</v>
      </c>
      <c r="F86" s="199"/>
      <c r="G86" s="122">
        <f t="shared" si="6"/>
        <v>0</v>
      </c>
    </row>
    <row r="87" spans="1:9" ht="30" customHeight="1" x14ac:dyDescent="0.2">
      <c r="A87" s="99"/>
      <c r="B87" s="106" t="s">
        <v>163</v>
      </c>
      <c r="C87" s="119" t="s">
        <v>164</v>
      </c>
      <c r="D87" s="108" t="s">
        <v>18</v>
      </c>
      <c r="E87" s="120">
        <v>1</v>
      </c>
      <c r="F87" s="199"/>
      <c r="G87" s="122">
        <f>+ROUND((E87*F87),2)</f>
        <v>0</v>
      </c>
    </row>
    <row r="88" spans="1:9" x14ac:dyDescent="0.2">
      <c r="A88" s="99"/>
      <c r="B88" s="106" t="s">
        <v>145</v>
      </c>
      <c r="C88" s="119" t="s">
        <v>73</v>
      </c>
      <c r="D88" s="108"/>
      <c r="E88" s="120"/>
      <c r="F88" s="121"/>
      <c r="G88" s="122"/>
    </row>
    <row r="89" spans="1:9" x14ac:dyDescent="0.2">
      <c r="A89" s="99"/>
      <c r="B89" s="106" t="s">
        <v>146</v>
      </c>
      <c r="C89" s="119" t="s">
        <v>72</v>
      </c>
      <c r="D89" s="108" t="s">
        <v>1</v>
      </c>
      <c r="E89" s="120">
        <v>451.49</v>
      </c>
      <c r="F89" s="199"/>
      <c r="G89" s="122">
        <f t="shared" si="6"/>
        <v>0</v>
      </c>
    </row>
    <row r="90" spans="1:9" ht="38.25" x14ac:dyDescent="0.2">
      <c r="A90" s="99"/>
      <c r="B90" s="106" t="s">
        <v>147</v>
      </c>
      <c r="C90" s="119" t="s">
        <v>74</v>
      </c>
      <c r="D90" s="108" t="s">
        <v>1</v>
      </c>
      <c r="E90" s="120">
        <v>451.49</v>
      </c>
      <c r="F90" s="199"/>
      <c r="G90" s="122">
        <f t="shared" si="6"/>
        <v>0</v>
      </c>
    </row>
    <row r="91" spans="1:9" ht="51" x14ac:dyDescent="0.2">
      <c r="A91" s="99"/>
      <c r="B91" s="106" t="s">
        <v>148</v>
      </c>
      <c r="C91" s="119" t="s">
        <v>75</v>
      </c>
      <c r="D91" s="108" t="s">
        <v>1</v>
      </c>
      <c r="E91" s="120">
        <v>451.49</v>
      </c>
      <c r="F91" s="199"/>
      <c r="G91" s="122">
        <f t="shared" si="6"/>
        <v>0</v>
      </c>
    </row>
    <row r="92" spans="1:9" x14ac:dyDescent="0.2">
      <c r="A92" s="99"/>
      <c r="B92" s="106" t="s">
        <v>149</v>
      </c>
      <c r="C92" s="119" t="s">
        <v>76</v>
      </c>
      <c r="D92" s="108"/>
      <c r="E92" s="120"/>
      <c r="F92" s="121"/>
      <c r="G92" s="122"/>
    </row>
    <row r="93" spans="1:9" ht="25.5" x14ac:dyDescent="0.2">
      <c r="A93" s="99"/>
      <c r="B93" s="106" t="s">
        <v>150</v>
      </c>
      <c r="C93" s="119" t="s">
        <v>77</v>
      </c>
      <c r="D93" s="108" t="s">
        <v>18</v>
      </c>
      <c r="E93" s="120">
        <v>3</v>
      </c>
      <c r="F93" s="199"/>
      <c r="G93" s="122">
        <f t="shared" si="6"/>
        <v>0</v>
      </c>
    </row>
    <row r="94" spans="1:9" ht="25.5" x14ac:dyDescent="0.2">
      <c r="A94" s="99"/>
      <c r="B94" s="106" t="s">
        <v>151</v>
      </c>
      <c r="C94" s="119" t="s">
        <v>166</v>
      </c>
      <c r="D94" s="108" t="s">
        <v>18</v>
      </c>
      <c r="E94" s="120">
        <v>1</v>
      </c>
      <c r="F94" s="199"/>
      <c r="G94" s="122">
        <f t="shared" si="6"/>
        <v>0</v>
      </c>
    </row>
    <row r="95" spans="1:9" ht="38.25" x14ac:dyDescent="0.2">
      <c r="A95" s="99"/>
      <c r="B95" s="106" t="s">
        <v>152</v>
      </c>
      <c r="C95" s="119" t="s">
        <v>78</v>
      </c>
      <c r="D95" s="108" t="s">
        <v>18</v>
      </c>
      <c r="E95" s="120">
        <v>3</v>
      </c>
      <c r="F95" s="199"/>
      <c r="G95" s="122">
        <f t="shared" si="6"/>
        <v>0</v>
      </c>
    </row>
    <row r="96" spans="1:9" ht="38.25" x14ac:dyDescent="0.2">
      <c r="A96" s="99"/>
      <c r="B96" s="106" t="s">
        <v>154</v>
      </c>
      <c r="C96" s="119" t="s">
        <v>19</v>
      </c>
      <c r="D96" s="108"/>
      <c r="E96" s="120"/>
      <c r="F96" s="121"/>
      <c r="G96" s="122">
        <f>+ROUND((SUM(G78:G95)*0.1),-1)</f>
        <v>0</v>
      </c>
    </row>
    <row r="97" spans="1:9" x14ac:dyDescent="0.2">
      <c r="A97" s="99"/>
      <c r="B97" s="106"/>
      <c r="C97" s="124" t="s">
        <v>79</v>
      </c>
      <c r="D97" s="108"/>
      <c r="E97" s="120"/>
      <c r="F97" s="121"/>
      <c r="G97" s="123">
        <f>SUM(G78:G96)</f>
        <v>0</v>
      </c>
    </row>
    <row r="98" spans="1:9" x14ac:dyDescent="0.2">
      <c r="A98" s="71"/>
      <c r="B98" s="83" t="s">
        <v>68</v>
      </c>
      <c r="C98" s="124" t="s">
        <v>264</v>
      </c>
      <c r="D98" s="108"/>
      <c r="E98" s="120"/>
      <c r="F98" s="121"/>
      <c r="G98" s="122"/>
      <c r="H98" s="71"/>
      <c r="I98" s="71"/>
    </row>
    <row r="99" spans="1:9" ht="306" x14ac:dyDescent="0.2">
      <c r="A99" s="71"/>
      <c r="B99" s="106" t="s">
        <v>155</v>
      </c>
      <c r="C99" s="119" t="s">
        <v>173</v>
      </c>
      <c r="D99" s="108" t="s">
        <v>1</v>
      </c>
      <c r="E99" s="120">
        <v>111.6</v>
      </c>
      <c r="F99" s="199"/>
      <c r="G99" s="122">
        <f t="shared" ref="G99:G101" si="7">+ROUND((E99*F99),2)</f>
        <v>0</v>
      </c>
      <c r="H99" s="71"/>
      <c r="I99" s="71"/>
    </row>
    <row r="100" spans="1:9" ht="105.75" customHeight="1" x14ac:dyDescent="0.2">
      <c r="A100" s="71"/>
      <c r="B100" s="106" t="s">
        <v>156</v>
      </c>
      <c r="C100" s="119" t="s">
        <v>134</v>
      </c>
      <c r="D100" s="108" t="s">
        <v>18</v>
      </c>
      <c r="E100" s="120">
        <v>6</v>
      </c>
      <c r="F100" s="199"/>
      <c r="G100" s="122">
        <f t="shared" si="7"/>
        <v>0</v>
      </c>
      <c r="H100" s="71"/>
      <c r="I100" s="71"/>
    </row>
    <row r="101" spans="1:9" ht="109.5" customHeight="1" x14ac:dyDescent="0.2">
      <c r="A101" s="71"/>
      <c r="B101" s="106" t="s">
        <v>157</v>
      </c>
      <c r="C101" s="119" t="s">
        <v>175</v>
      </c>
      <c r="D101" s="108" t="s">
        <v>18</v>
      </c>
      <c r="E101" s="120">
        <v>15</v>
      </c>
      <c r="F101" s="199"/>
      <c r="G101" s="122">
        <f t="shared" si="7"/>
        <v>0</v>
      </c>
      <c r="H101" s="71"/>
      <c r="I101" s="71"/>
    </row>
    <row r="102" spans="1:9" ht="38.25" x14ac:dyDescent="0.2">
      <c r="B102" s="106" t="s">
        <v>70</v>
      </c>
      <c r="C102" s="119" t="s">
        <v>19</v>
      </c>
      <c r="D102" s="108"/>
      <c r="E102" s="120"/>
      <c r="F102" s="121"/>
      <c r="G102" s="122">
        <f>+ROUND((SUM(G99:G101)*0.1),-1)</f>
        <v>0</v>
      </c>
      <c r="H102" s="71"/>
      <c r="I102" s="71"/>
    </row>
    <row r="103" spans="1:9" x14ac:dyDescent="0.2">
      <c r="B103" s="106"/>
      <c r="C103" s="124" t="s">
        <v>81</v>
      </c>
      <c r="D103" s="108"/>
      <c r="E103" s="120"/>
      <c r="F103" s="121"/>
      <c r="G103" s="123">
        <f>SUM(G99:G102)</f>
        <v>0</v>
      </c>
      <c r="H103" s="71"/>
      <c r="I103" s="71"/>
    </row>
    <row r="104" spans="1:9" x14ac:dyDescent="0.2">
      <c r="C104" s="75"/>
      <c r="D104" s="66"/>
      <c r="E104" s="74"/>
      <c r="F104" s="85"/>
      <c r="G104" s="68"/>
    </row>
    <row r="105" spans="1:9" x14ac:dyDescent="0.2">
      <c r="C105" s="75"/>
      <c r="D105" s="66"/>
      <c r="E105" s="74"/>
      <c r="F105" s="85"/>
      <c r="G105" s="68"/>
    </row>
    <row r="106" spans="1:9" x14ac:dyDescent="0.2">
      <c r="C106" s="72"/>
      <c r="D106" s="66"/>
      <c r="E106" s="73"/>
      <c r="F106" s="85"/>
      <c r="G106" s="68"/>
    </row>
    <row r="107" spans="1:9" x14ac:dyDescent="0.2">
      <c r="C107" s="72"/>
      <c r="D107" s="69"/>
      <c r="E107" s="81"/>
      <c r="F107" s="85"/>
      <c r="G107" s="68"/>
    </row>
    <row r="108" spans="1:9" x14ac:dyDescent="0.2">
      <c r="C108" s="72"/>
      <c r="D108" s="66"/>
      <c r="E108" s="74"/>
      <c r="F108" s="85"/>
      <c r="G108" s="68"/>
    </row>
    <row r="109" spans="1:9" x14ac:dyDescent="0.2">
      <c r="C109" s="76"/>
      <c r="D109" s="66"/>
      <c r="E109" s="74"/>
      <c r="F109" s="85"/>
      <c r="G109" s="68"/>
    </row>
    <row r="110" spans="1:9" x14ac:dyDescent="0.2">
      <c r="C110" s="74"/>
      <c r="D110" s="69"/>
      <c r="E110" s="74"/>
      <c r="F110" s="85"/>
      <c r="G110" s="68"/>
    </row>
    <row r="111" spans="1:9" x14ac:dyDescent="0.2">
      <c r="C111" s="68"/>
      <c r="D111" s="66"/>
      <c r="E111" s="73"/>
      <c r="F111" s="85"/>
      <c r="G111" s="68"/>
    </row>
    <row r="112" spans="1:9" x14ac:dyDescent="0.2">
      <c r="C112" s="67"/>
      <c r="D112" s="69"/>
      <c r="E112" s="74"/>
      <c r="F112" s="85"/>
      <c r="G112" s="68"/>
    </row>
    <row r="113" spans="2:7" x14ac:dyDescent="0.2">
      <c r="C113" s="72"/>
      <c r="D113" s="66"/>
      <c r="E113" s="74"/>
      <c r="F113" s="85"/>
      <c r="G113" s="68"/>
    </row>
    <row r="114" spans="2:7" x14ac:dyDescent="0.2">
      <c r="C114" s="68"/>
      <c r="D114" s="66"/>
      <c r="E114" s="74"/>
      <c r="F114" s="85"/>
      <c r="G114" s="68"/>
    </row>
    <row r="115" spans="2:7" x14ac:dyDescent="0.2">
      <c r="C115" s="72"/>
      <c r="D115" s="66"/>
      <c r="E115" s="74"/>
      <c r="F115" s="85"/>
      <c r="G115" s="68"/>
    </row>
    <row r="116" spans="2:7" x14ac:dyDescent="0.2">
      <c r="C116" s="72"/>
      <c r="D116" s="66"/>
      <c r="E116" s="74"/>
      <c r="F116" s="85"/>
      <c r="G116" s="68"/>
    </row>
    <row r="117" spans="2:7" x14ac:dyDescent="0.2">
      <c r="C117" s="68"/>
      <c r="D117" s="69"/>
      <c r="E117" s="74"/>
      <c r="F117" s="85"/>
      <c r="G117" s="68"/>
    </row>
    <row r="118" spans="2:7" x14ac:dyDescent="0.2">
      <c r="C118" s="72"/>
      <c r="D118" s="66"/>
      <c r="E118" s="74"/>
      <c r="F118" s="85"/>
      <c r="G118" s="68"/>
    </row>
    <row r="120" spans="2:7" x14ac:dyDescent="0.2">
      <c r="B120" s="51"/>
      <c r="D120" s="51"/>
      <c r="E120" s="51"/>
    </row>
    <row r="121" spans="2:7" x14ac:dyDescent="0.2">
      <c r="C121" s="72"/>
      <c r="D121" s="66"/>
      <c r="E121" s="74"/>
      <c r="F121" s="85"/>
      <c r="G121" s="68"/>
    </row>
    <row r="122" spans="2:7" x14ac:dyDescent="0.2">
      <c r="B122" s="51"/>
      <c r="D122" s="51"/>
      <c r="E122" s="51"/>
    </row>
    <row r="123" spans="2:7" x14ac:dyDescent="0.2">
      <c r="B123" s="51"/>
      <c r="D123" s="51"/>
      <c r="E123" s="51"/>
    </row>
    <row r="124" spans="2:7" x14ac:dyDescent="0.2">
      <c r="B124" s="51"/>
      <c r="D124" s="51"/>
      <c r="E124" s="51"/>
    </row>
    <row r="125" spans="2:7" x14ac:dyDescent="0.2">
      <c r="B125" s="51"/>
      <c r="D125" s="51"/>
      <c r="E125" s="51"/>
    </row>
    <row r="126" spans="2:7" x14ac:dyDescent="0.2">
      <c r="B126" s="94"/>
      <c r="C126" s="67"/>
      <c r="D126" s="69"/>
      <c r="E126" s="74"/>
      <c r="F126" s="85"/>
      <c r="G126" s="68"/>
    </row>
    <row r="127" spans="2:7" x14ac:dyDescent="0.2">
      <c r="B127" s="95"/>
      <c r="C127" s="71"/>
      <c r="D127" s="82"/>
      <c r="E127" s="80"/>
      <c r="F127" s="71"/>
      <c r="G127" s="71"/>
    </row>
    <row r="128" spans="2:7" x14ac:dyDescent="0.2">
      <c r="B128" s="95"/>
      <c r="C128" s="71"/>
      <c r="D128" s="82"/>
      <c r="E128" s="80"/>
      <c r="F128" s="71"/>
      <c r="G128" s="71"/>
    </row>
    <row r="129" spans="2:7" x14ac:dyDescent="0.2">
      <c r="B129" s="95"/>
      <c r="C129" s="71"/>
      <c r="D129" s="82"/>
      <c r="E129" s="80"/>
      <c r="F129" s="71"/>
      <c r="G129" s="71"/>
    </row>
    <row r="130" spans="2:7" x14ac:dyDescent="0.2">
      <c r="B130" s="95"/>
      <c r="C130" s="71"/>
      <c r="D130" s="82"/>
      <c r="E130" s="80"/>
      <c r="F130" s="71"/>
      <c r="G130" s="71"/>
    </row>
    <row r="131" spans="2:7" x14ac:dyDescent="0.2">
      <c r="B131" s="95"/>
      <c r="C131" s="71"/>
      <c r="D131" s="82"/>
      <c r="E131" s="80"/>
      <c r="F131" s="71"/>
      <c r="G131" s="71"/>
    </row>
    <row r="132" spans="2:7" x14ac:dyDescent="0.2">
      <c r="B132" s="95"/>
      <c r="C132" s="71"/>
      <c r="D132" s="82"/>
      <c r="E132" s="80"/>
      <c r="F132" s="71"/>
      <c r="G132" s="71"/>
    </row>
    <row r="133" spans="2:7" x14ac:dyDescent="0.2">
      <c r="B133" s="95"/>
      <c r="C133" s="71"/>
      <c r="D133" s="82"/>
      <c r="E133" s="80"/>
      <c r="F133" s="71"/>
      <c r="G133" s="71"/>
    </row>
    <row r="134" spans="2:7" x14ac:dyDescent="0.2">
      <c r="B134" s="95"/>
      <c r="C134" s="71"/>
      <c r="D134" s="82"/>
      <c r="E134" s="80"/>
      <c r="F134" s="71"/>
      <c r="G134" s="71"/>
    </row>
    <row r="135" spans="2:7" x14ac:dyDescent="0.2">
      <c r="B135" s="95"/>
      <c r="C135" s="71"/>
      <c r="D135" s="82"/>
      <c r="E135" s="80"/>
      <c r="F135" s="71"/>
      <c r="G135" s="71"/>
    </row>
    <row r="136" spans="2:7" x14ac:dyDescent="0.2">
      <c r="B136" s="95"/>
      <c r="C136" s="71"/>
      <c r="D136" s="82"/>
      <c r="E136" s="80"/>
      <c r="F136" s="71"/>
      <c r="G136" s="71"/>
    </row>
    <row r="137" spans="2:7" x14ac:dyDescent="0.2">
      <c r="B137" s="95"/>
      <c r="C137" s="71"/>
      <c r="D137" s="82"/>
      <c r="E137" s="80"/>
      <c r="F137" s="71"/>
      <c r="G137" s="71"/>
    </row>
    <row r="138" spans="2:7" x14ac:dyDescent="0.2">
      <c r="B138" s="95"/>
      <c r="C138" s="71"/>
      <c r="D138" s="82"/>
      <c r="E138" s="80"/>
      <c r="F138" s="71"/>
      <c r="G138" s="71"/>
    </row>
  </sheetData>
  <sheetProtection algorithmName="SHA-512" hashValue="JiBHYBO/hmtT3ERvBZW1q+3goz1RqzBPw5h+ZjLKnrP0CJuuHm1w67R6V3bV3Sl5d3wT8pkbfEhr1P2/DC4WhA==" saltValue="ER+PgObU6pBpiEhPncO3Cw==" spinCount="100000" sheet="1" objects="1" scenarios="1"/>
  <mergeCells count="6">
    <mergeCell ref="C59:G59"/>
    <mergeCell ref="C13:G13"/>
    <mergeCell ref="C14:G14"/>
    <mergeCell ref="C15:G15"/>
    <mergeCell ref="C16:G16"/>
    <mergeCell ref="C17:G17"/>
  </mergeCells>
  <conditionalFormatting sqref="F22">
    <cfRule type="expression" dxfId="91" priority="52">
      <formula>F22=""</formula>
    </cfRule>
  </conditionalFormatting>
  <conditionalFormatting sqref="F23">
    <cfRule type="expression" dxfId="90" priority="51">
      <formula>F23=""</formula>
    </cfRule>
  </conditionalFormatting>
  <conditionalFormatting sqref="F24">
    <cfRule type="expression" dxfId="89" priority="50">
      <formula>F24=""</formula>
    </cfRule>
  </conditionalFormatting>
  <conditionalFormatting sqref="F25">
    <cfRule type="expression" dxfId="88" priority="49">
      <formula>F25=""</formula>
    </cfRule>
  </conditionalFormatting>
  <conditionalFormatting sqref="F27">
    <cfRule type="expression" dxfId="87" priority="48">
      <formula>F27=""</formula>
    </cfRule>
  </conditionalFormatting>
  <conditionalFormatting sqref="F28">
    <cfRule type="expression" dxfId="86" priority="47">
      <formula>F28=""</formula>
    </cfRule>
  </conditionalFormatting>
  <conditionalFormatting sqref="F29">
    <cfRule type="expression" dxfId="85" priority="46">
      <formula>F29=""</formula>
    </cfRule>
  </conditionalFormatting>
  <conditionalFormatting sqref="F31">
    <cfRule type="expression" dxfId="84" priority="45">
      <formula>F31=""</formula>
    </cfRule>
  </conditionalFormatting>
  <conditionalFormatting sqref="F32">
    <cfRule type="expression" dxfId="83" priority="44">
      <formula>F32=""</formula>
    </cfRule>
  </conditionalFormatting>
  <conditionalFormatting sqref="F33">
    <cfRule type="expression" dxfId="82" priority="43">
      <formula>F33=""</formula>
    </cfRule>
  </conditionalFormatting>
  <conditionalFormatting sqref="F39">
    <cfRule type="expression" dxfId="81" priority="42">
      <formula>F39=""</formula>
    </cfRule>
  </conditionalFormatting>
  <conditionalFormatting sqref="F40">
    <cfRule type="expression" dxfId="80" priority="41">
      <formula>F40=""</formula>
    </cfRule>
  </conditionalFormatting>
  <conditionalFormatting sqref="F41">
    <cfRule type="expression" dxfId="79" priority="40">
      <formula>F41=""</formula>
    </cfRule>
  </conditionalFormatting>
  <conditionalFormatting sqref="F42">
    <cfRule type="expression" dxfId="78" priority="39">
      <formula>F42=""</formula>
    </cfRule>
  </conditionalFormatting>
  <conditionalFormatting sqref="F44">
    <cfRule type="expression" dxfId="77" priority="38">
      <formula>F44=""</formula>
    </cfRule>
  </conditionalFormatting>
  <conditionalFormatting sqref="F45">
    <cfRule type="expression" dxfId="76" priority="37">
      <formula>F45=""</formula>
    </cfRule>
  </conditionalFormatting>
  <conditionalFormatting sqref="F46">
    <cfRule type="expression" dxfId="75" priority="36">
      <formula>F46=""</formula>
    </cfRule>
  </conditionalFormatting>
  <conditionalFormatting sqref="F47">
    <cfRule type="expression" dxfId="74" priority="35">
      <formula>F47=""</formula>
    </cfRule>
  </conditionalFormatting>
  <conditionalFormatting sqref="F48">
    <cfRule type="expression" dxfId="73" priority="34">
      <formula>F48=""</formula>
    </cfRule>
  </conditionalFormatting>
  <conditionalFormatting sqref="F49">
    <cfRule type="expression" dxfId="72" priority="33">
      <formula>F49=""</formula>
    </cfRule>
  </conditionalFormatting>
  <conditionalFormatting sqref="F50">
    <cfRule type="expression" dxfId="71" priority="32">
      <formula>F50=""</formula>
    </cfRule>
  </conditionalFormatting>
  <conditionalFormatting sqref="F51">
    <cfRule type="expression" dxfId="70" priority="31">
      <formula>F51=""</formula>
    </cfRule>
  </conditionalFormatting>
  <conditionalFormatting sqref="F52">
    <cfRule type="expression" dxfId="69" priority="30">
      <formula>F52=""</formula>
    </cfRule>
  </conditionalFormatting>
  <conditionalFormatting sqref="F60">
    <cfRule type="expression" dxfId="68" priority="29">
      <formula>F60=""</formula>
    </cfRule>
  </conditionalFormatting>
  <conditionalFormatting sqref="F61">
    <cfRule type="expression" dxfId="67" priority="28">
      <formula>F61=""</formula>
    </cfRule>
  </conditionalFormatting>
  <conditionalFormatting sqref="F62">
    <cfRule type="expression" dxfId="66" priority="27">
      <formula>F62=""</formula>
    </cfRule>
  </conditionalFormatting>
  <conditionalFormatting sqref="F63">
    <cfRule type="expression" dxfId="65" priority="26">
      <formula>F63=""</formula>
    </cfRule>
  </conditionalFormatting>
  <conditionalFormatting sqref="F65">
    <cfRule type="expression" dxfId="64" priority="25">
      <formula>F65=""</formula>
    </cfRule>
  </conditionalFormatting>
  <conditionalFormatting sqref="F66">
    <cfRule type="expression" dxfId="63" priority="24">
      <formula>F66=""</formula>
    </cfRule>
  </conditionalFormatting>
  <conditionalFormatting sqref="F67">
    <cfRule type="expression" dxfId="62" priority="23">
      <formula>F67=""</formula>
    </cfRule>
  </conditionalFormatting>
  <conditionalFormatting sqref="F68">
    <cfRule type="expression" dxfId="61" priority="22">
      <formula>F68=""</formula>
    </cfRule>
  </conditionalFormatting>
  <conditionalFormatting sqref="F69">
    <cfRule type="expression" dxfId="60" priority="21">
      <formula>F69=""</formula>
    </cfRule>
  </conditionalFormatting>
  <conditionalFormatting sqref="F70">
    <cfRule type="expression" dxfId="59" priority="20">
      <formula>F70=""</formula>
    </cfRule>
  </conditionalFormatting>
  <conditionalFormatting sqref="F72">
    <cfRule type="expression" dxfId="58" priority="19">
      <formula>F72=""</formula>
    </cfRule>
  </conditionalFormatting>
  <conditionalFormatting sqref="F73">
    <cfRule type="expression" dxfId="57" priority="18">
      <formula>F73=""</formula>
    </cfRule>
  </conditionalFormatting>
  <conditionalFormatting sqref="F78">
    <cfRule type="expression" dxfId="56" priority="17">
      <formula>F78=""</formula>
    </cfRule>
  </conditionalFormatting>
  <conditionalFormatting sqref="F80">
    <cfRule type="expression" dxfId="55" priority="16">
      <formula>F80=""</formula>
    </cfRule>
  </conditionalFormatting>
  <conditionalFormatting sqref="F81">
    <cfRule type="expression" dxfId="54" priority="15">
      <formula>F81=""</formula>
    </cfRule>
  </conditionalFormatting>
  <conditionalFormatting sqref="F82">
    <cfRule type="expression" dxfId="53" priority="14">
      <formula>F82=""</formula>
    </cfRule>
  </conditionalFormatting>
  <conditionalFormatting sqref="F83">
    <cfRule type="expression" dxfId="52" priority="13">
      <formula>F83=""</formula>
    </cfRule>
  </conditionalFormatting>
  <conditionalFormatting sqref="F85">
    <cfRule type="expression" dxfId="51" priority="12">
      <formula>F85=""</formula>
    </cfRule>
  </conditionalFormatting>
  <conditionalFormatting sqref="F86">
    <cfRule type="expression" dxfId="50" priority="11">
      <formula>F86=""</formula>
    </cfRule>
  </conditionalFormatting>
  <conditionalFormatting sqref="F87">
    <cfRule type="expression" dxfId="49" priority="10">
      <formula>F87=""</formula>
    </cfRule>
  </conditionalFormatting>
  <conditionalFormatting sqref="F89">
    <cfRule type="expression" dxfId="48" priority="9">
      <formula>F89=""</formula>
    </cfRule>
  </conditionalFormatting>
  <conditionalFormatting sqref="F90">
    <cfRule type="expression" dxfId="47" priority="8">
      <formula>F90=""</formula>
    </cfRule>
  </conditionalFormatting>
  <conditionalFormatting sqref="F91">
    <cfRule type="expression" dxfId="46" priority="7">
      <formula>F91=""</formula>
    </cfRule>
  </conditionalFormatting>
  <conditionalFormatting sqref="F93">
    <cfRule type="expression" dxfId="45" priority="6">
      <formula>F93=""</formula>
    </cfRule>
  </conditionalFormatting>
  <conditionalFormatting sqref="F94">
    <cfRule type="expression" dxfId="44" priority="5">
      <formula>F94=""</formula>
    </cfRule>
  </conditionalFormatting>
  <conditionalFormatting sqref="F95">
    <cfRule type="expression" dxfId="43" priority="4">
      <formula>F95=""</formula>
    </cfRule>
  </conditionalFormatting>
  <conditionalFormatting sqref="F99">
    <cfRule type="expression" dxfId="42" priority="3">
      <formula>F99=""</formula>
    </cfRule>
  </conditionalFormatting>
  <conditionalFormatting sqref="F100">
    <cfRule type="expression" dxfId="41" priority="2">
      <formula>F100=""</formula>
    </cfRule>
  </conditionalFormatting>
  <conditionalFormatting sqref="F101">
    <cfRule type="expression" dxfId="40" priority="1">
      <formula>F101=""</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3" manualBreakCount="3">
    <brk id="56" min="1" max="6" man="1"/>
    <brk id="75" min="1" max="6" man="1"/>
    <brk id="87"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I127"/>
  <sheetViews>
    <sheetView view="pageBreakPreview" topLeftCell="B75" zoomScaleSheetLayoutView="100" workbookViewId="0">
      <selection activeCell="J90" sqref="J90"/>
    </sheetView>
  </sheetViews>
  <sheetFormatPr defaultRowHeight="12.75" x14ac:dyDescent="0.2"/>
  <cols>
    <col min="1" max="1" width="1.83203125" style="51" hidden="1" customWidth="1"/>
    <col min="2" max="2" width="7.1640625" style="93" bestFit="1" customWidth="1"/>
    <col min="3" max="3" width="57.33203125" style="51" customWidth="1"/>
    <col min="4" max="4" width="6.6640625" style="70" customWidth="1"/>
    <col min="5" max="5" width="9.5" style="77" bestFit="1" customWidth="1"/>
    <col min="6" max="6" width="10.5" style="51" customWidth="1"/>
    <col min="7" max="7" width="16.5" style="51" customWidth="1"/>
    <col min="8" max="8" width="6.6640625" style="51" customWidth="1"/>
    <col min="9" max="16384" width="9.33203125" style="51"/>
  </cols>
  <sheetData>
    <row r="1" spans="2:9" ht="18.75" customHeight="1" x14ac:dyDescent="0.2">
      <c r="B1" s="96" t="s">
        <v>260</v>
      </c>
      <c r="C1" s="91" t="s">
        <v>261</v>
      </c>
      <c r="D1" s="92"/>
      <c r="E1" s="92"/>
      <c r="F1" s="92"/>
      <c r="G1" s="92"/>
    </row>
    <row r="2" spans="2:9" ht="14.25" customHeight="1" x14ac:dyDescent="0.2">
      <c r="B2" s="96"/>
      <c r="C2" s="166" t="s">
        <v>208</v>
      </c>
      <c r="D2" s="92"/>
      <c r="E2" s="92"/>
      <c r="F2" s="92"/>
      <c r="G2" s="92"/>
    </row>
    <row r="3" spans="2:9" x14ac:dyDescent="0.2">
      <c r="B3" s="79"/>
      <c r="C3" s="87"/>
      <c r="D3" s="69"/>
      <c r="E3" s="74"/>
      <c r="F3" s="68"/>
    </row>
    <row r="4" spans="2:9" x14ac:dyDescent="0.2">
      <c r="B4" s="106" t="s">
        <v>10</v>
      </c>
      <c r="C4" s="107" t="s">
        <v>5</v>
      </c>
      <c r="D4" s="108"/>
      <c r="E4" s="109"/>
      <c r="F4" s="107"/>
      <c r="G4" s="110">
        <f>+G35</f>
        <v>0</v>
      </c>
    </row>
    <row r="5" spans="2:9" x14ac:dyDescent="0.2">
      <c r="B5" s="106" t="s">
        <v>11</v>
      </c>
      <c r="C5" s="107" t="s">
        <v>54</v>
      </c>
      <c r="D5" s="138" t="s">
        <v>269</v>
      </c>
      <c r="E5" s="109"/>
      <c r="F5" s="107"/>
      <c r="G5" s="110"/>
    </row>
    <row r="6" spans="2:9" x14ac:dyDescent="0.2">
      <c r="B6" s="106" t="s">
        <v>12</v>
      </c>
      <c r="C6" s="107" t="s">
        <v>55</v>
      </c>
      <c r="D6" s="138"/>
      <c r="E6" s="109"/>
      <c r="F6" s="107"/>
      <c r="G6" s="110">
        <f>G44</f>
        <v>0</v>
      </c>
    </row>
    <row r="7" spans="2:9" x14ac:dyDescent="0.2">
      <c r="B7" s="106" t="s">
        <v>23</v>
      </c>
      <c r="C7" s="107" t="s">
        <v>7</v>
      </c>
      <c r="D7" s="108"/>
      <c r="E7" s="109"/>
      <c r="F7" s="107"/>
      <c r="G7" s="110">
        <f>+G63</f>
        <v>0</v>
      </c>
    </row>
    <row r="8" spans="2:9" x14ac:dyDescent="0.2">
      <c r="B8" s="106" t="s">
        <v>66</v>
      </c>
      <c r="C8" s="107" t="s">
        <v>8</v>
      </c>
      <c r="D8" s="108"/>
      <c r="E8" s="109"/>
      <c r="F8" s="107"/>
      <c r="G8" s="110">
        <f>+G87</f>
        <v>0</v>
      </c>
    </row>
    <row r="9" spans="2:9" x14ac:dyDescent="0.2">
      <c r="B9" s="111" t="s">
        <v>68</v>
      </c>
      <c r="C9" s="107" t="s">
        <v>265</v>
      </c>
      <c r="D9" s="108"/>
      <c r="E9" s="109"/>
      <c r="F9" s="107"/>
      <c r="G9" s="110">
        <f>+G92</f>
        <v>0</v>
      </c>
    </row>
    <row r="10" spans="2:9" x14ac:dyDescent="0.2">
      <c r="B10" s="106"/>
      <c r="C10" s="113" t="s">
        <v>0</v>
      </c>
      <c r="D10" s="84"/>
      <c r="E10" s="112"/>
      <c r="F10" s="114"/>
      <c r="G10" s="115">
        <f>SUM(G4:G9)</f>
        <v>0</v>
      </c>
      <c r="I10" s="51">
        <f>+G10/E$22</f>
        <v>0</v>
      </c>
    </row>
    <row r="11" spans="2:9" x14ac:dyDescent="0.2">
      <c r="B11" s="155"/>
      <c r="C11" s="156"/>
      <c r="D11" s="157"/>
      <c r="E11" s="158"/>
      <c r="F11" s="159"/>
      <c r="G11" s="160"/>
    </row>
    <row r="12" spans="2:9" x14ac:dyDescent="0.2">
      <c r="B12" s="155"/>
      <c r="C12" s="161" t="s">
        <v>193</v>
      </c>
      <c r="E12" s="162"/>
      <c r="F12" s="70"/>
      <c r="G12" s="163"/>
    </row>
    <row r="13" spans="2:9" ht="15.75" customHeight="1" x14ac:dyDescent="0.2">
      <c r="B13" s="155"/>
      <c r="C13" s="206" t="s">
        <v>196</v>
      </c>
      <c r="D13" s="206"/>
      <c r="E13" s="206"/>
      <c r="F13" s="206"/>
      <c r="G13" s="206"/>
    </row>
    <row r="14" spans="2:9" ht="39" customHeight="1" x14ac:dyDescent="0.2">
      <c r="B14" s="155"/>
      <c r="C14" s="206" t="s">
        <v>194</v>
      </c>
      <c r="D14" s="206"/>
      <c r="E14" s="206"/>
      <c r="F14" s="206"/>
      <c r="G14" s="206"/>
    </row>
    <row r="15" spans="2:9" ht="42.75" customHeight="1" x14ac:dyDescent="0.2">
      <c r="B15" s="155"/>
      <c r="C15" s="206" t="s">
        <v>195</v>
      </c>
      <c r="D15" s="206"/>
      <c r="E15" s="206"/>
      <c r="F15" s="206"/>
      <c r="G15" s="206"/>
    </row>
    <row r="16" spans="2:9" ht="44.25" customHeight="1" x14ac:dyDescent="0.2">
      <c r="B16" s="155"/>
      <c r="C16" s="207" t="s">
        <v>198</v>
      </c>
      <c r="D16" s="206"/>
      <c r="E16" s="206"/>
      <c r="F16" s="206"/>
      <c r="G16" s="206"/>
    </row>
    <row r="17" spans="1:7" ht="15" customHeight="1" x14ac:dyDescent="0.2">
      <c r="B17" s="155"/>
      <c r="C17" s="214" t="s">
        <v>277</v>
      </c>
      <c r="D17" s="215"/>
      <c r="E17" s="215"/>
      <c r="F17" s="215"/>
      <c r="G17" s="215"/>
    </row>
    <row r="18" spans="1:7" ht="24.75" customHeight="1" x14ac:dyDescent="0.2">
      <c r="B18" s="155"/>
      <c r="D18" s="51"/>
      <c r="E18" s="51"/>
    </row>
    <row r="19" spans="1:7" ht="25.5" x14ac:dyDescent="0.2">
      <c r="A19" s="99"/>
      <c r="B19" s="169" t="s">
        <v>13</v>
      </c>
      <c r="C19" s="170" t="s">
        <v>14</v>
      </c>
      <c r="D19" s="169" t="s">
        <v>15</v>
      </c>
      <c r="E19" s="169" t="s">
        <v>16</v>
      </c>
      <c r="F19" s="169" t="s">
        <v>122</v>
      </c>
      <c r="G19" s="169" t="s">
        <v>123</v>
      </c>
    </row>
    <row r="20" spans="1:7" x14ac:dyDescent="0.2">
      <c r="A20" s="99"/>
      <c r="B20" s="83" t="s">
        <v>10</v>
      </c>
      <c r="C20" s="124" t="s">
        <v>5</v>
      </c>
      <c r="D20" s="108"/>
      <c r="E20" s="109"/>
      <c r="F20" s="125"/>
      <c r="G20" s="125"/>
    </row>
    <row r="21" spans="1:7" x14ac:dyDescent="0.2">
      <c r="A21" s="99"/>
      <c r="B21" s="106" t="s">
        <v>17</v>
      </c>
      <c r="C21" s="125" t="s">
        <v>42</v>
      </c>
      <c r="D21" s="108"/>
      <c r="E21" s="109"/>
      <c r="F21" s="125"/>
      <c r="G21" s="125"/>
    </row>
    <row r="22" spans="1:7" ht="51" x14ac:dyDescent="0.2">
      <c r="A22" s="99"/>
      <c r="B22" s="106" t="s">
        <v>101</v>
      </c>
      <c r="C22" s="171" t="s">
        <v>36</v>
      </c>
      <c r="D22" s="172" t="s">
        <v>1</v>
      </c>
      <c r="E22" s="120">
        <v>266.19</v>
      </c>
      <c r="F22" s="199"/>
      <c r="G22" s="122">
        <f>+ROUND((E22*F22),2)</f>
        <v>0</v>
      </c>
    </row>
    <row r="23" spans="1:7" ht="38.25" x14ac:dyDescent="0.2">
      <c r="A23" s="99"/>
      <c r="B23" s="106" t="s">
        <v>88</v>
      </c>
      <c r="C23" s="126" t="s">
        <v>37</v>
      </c>
      <c r="D23" s="173" t="s">
        <v>2</v>
      </c>
      <c r="E23" s="120">
        <v>9</v>
      </c>
      <c r="F23" s="199"/>
      <c r="G23" s="122">
        <f>+ROUND((E23*F23),2)</f>
        <v>0</v>
      </c>
    </row>
    <row r="24" spans="1:7" ht="63.75" x14ac:dyDescent="0.2">
      <c r="A24" s="99"/>
      <c r="B24" s="106" t="s">
        <v>89</v>
      </c>
      <c r="C24" s="126" t="s">
        <v>117</v>
      </c>
      <c r="D24" s="108" t="s">
        <v>1</v>
      </c>
      <c r="E24" s="120">
        <v>266.19</v>
      </c>
      <c r="F24" s="199"/>
      <c r="G24" s="122">
        <f>+ROUND((E24*F24),2)</f>
        <v>0</v>
      </c>
    </row>
    <row r="25" spans="1:7" ht="42" customHeight="1" x14ac:dyDescent="0.2">
      <c r="A25" s="99"/>
      <c r="B25" s="106" t="s">
        <v>90</v>
      </c>
      <c r="C25" s="127" t="s">
        <v>38</v>
      </c>
      <c r="D25" s="108" t="s">
        <v>1</v>
      </c>
      <c r="E25" s="120">
        <v>266.19</v>
      </c>
      <c r="F25" s="199"/>
      <c r="G25" s="122">
        <f>+ROUND((E25*F25),2)</f>
        <v>0</v>
      </c>
    </row>
    <row r="26" spans="1:7" x14ac:dyDescent="0.2">
      <c r="A26" s="99"/>
      <c r="B26" s="106" t="s">
        <v>20</v>
      </c>
      <c r="C26" s="174" t="s">
        <v>44</v>
      </c>
      <c r="D26" s="108"/>
      <c r="E26" s="120"/>
      <c r="F26" s="121"/>
      <c r="G26" s="122"/>
    </row>
    <row r="27" spans="1:7" ht="38.25" x14ac:dyDescent="0.2">
      <c r="A27" s="99"/>
      <c r="B27" s="175" t="s">
        <v>39</v>
      </c>
      <c r="C27" s="176" t="s">
        <v>46</v>
      </c>
      <c r="D27" s="177" t="s">
        <v>1</v>
      </c>
      <c r="E27" s="178">
        <v>266.19</v>
      </c>
      <c r="F27" s="199"/>
      <c r="G27" s="128">
        <f t="shared" ref="G27:G29" si="0">E27*F27</f>
        <v>0</v>
      </c>
    </row>
    <row r="28" spans="1:7" ht="63.75" x14ac:dyDescent="0.2">
      <c r="A28" s="99"/>
      <c r="B28" s="175" t="s">
        <v>40</v>
      </c>
      <c r="C28" s="176" t="s">
        <v>80</v>
      </c>
      <c r="D28" s="177" t="s">
        <v>1</v>
      </c>
      <c r="E28" s="178">
        <v>266.19</v>
      </c>
      <c r="F28" s="199"/>
      <c r="G28" s="128">
        <f t="shared" si="0"/>
        <v>0</v>
      </c>
    </row>
    <row r="29" spans="1:7" ht="63.75" x14ac:dyDescent="0.2">
      <c r="A29" s="99"/>
      <c r="B29" s="175" t="s">
        <v>41</v>
      </c>
      <c r="C29" s="180" t="s">
        <v>48</v>
      </c>
      <c r="D29" s="177" t="s">
        <v>18</v>
      </c>
      <c r="E29" s="178">
        <v>3</v>
      </c>
      <c r="F29" s="199"/>
      <c r="G29" s="128">
        <f t="shared" si="0"/>
        <v>0</v>
      </c>
    </row>
    <row r="30" spans="1:7" x14ac:dyDescent="0.2">
      <c r="A30" s="99"/>
      <c r="B30" s="106" t="s">
        <v>43</v>
      </c>
      <c r="C30" s="119" t="s">
        <v>49</v>
      </c>
      <c r="D30" s="108"/>
      <c r="E30" s="120"/>
      <c r="F30" s="121"/>
      <c r="G30" s="128"/>
    </row>
    <row r="31" spans="1:7" ht="25.5" x14ac:dyDescent="0.2">
      <c r="A31" s="99"/>
      <c r="B31" s="175" t="s">
        <v>45</v>
      </c>
      <c r="C31" s="176" t="s">
        <v>50</v>
      </c>
      <c r="D31" s="177" t="s">
        <v>9</v>
      </c>
      <c r="E31" s="178">
        <v>7</v>
      </c>
      <c r="F31" s="199"/>
      <c r="G31" s="128">
        <f>E31*F31</f>
        <v>0</v>
      </c>
    </row>
    <row r="32" spans="1:7" ht="38.25" x14ac:dyDescent="0.2">
      <c r="A32" s="99"/>
      <c r="B32" s="106" t="s">
        <v>47</v>
      </c>
      <c r="C32" s="176" t="s">
        <v>52</v>
      </c>
      <c r="D32" s="177" t="s">
        <v>9</v>
      </c>
      <c r="E32" s="178">
        <v>3</v>
      </c>
      <c r="F32" s="199"/>
      <c r="G32" s="128">
        <f>E32*F32</f>
        <v>0</v>
      </c>
    </row>
    <row r="33" spans="1:8" ht="38.25" x14ac:dyDescent="0.2">
      <c r="A33" s="99"/>
      <c r="B33" s="106" t="s">
        <v>103</v>
      </c>
      <c r="C33" s="119" t="s">
        <v>53</v>
      </c>
      <c r="D33" s="177" t="s">
        <v>9</v>
      </c>
      <c r="E33" s="178">
        <v>1</v>
      </c>
      <c r="F33" s="199"/>
      <c r="G33" s="128">
        <f>E33*F33</f>
        <v>0</v>
      </c>
    </row>
    <row r="34" spans="1:8" ht="38.25" x14ac:dyDescent="0.2">
      <c r="A34" s="99"/>
      <c r="B34" s="106" t="s">
        <v>51</v>
      </c>
      <c r="C34" s="119" t="s">
        <v>19</v>
      </c>
      <c r="D34" s="108"/>
      <c r="E34" s="120"/>
      <c r="F34" s="121"/>
      <c r="G34" s="122">
        <f>+ROUND((SUM(G22:G33)*0.1),-1)</f>
        <v>0</v>
      </c>
    </row>
    <row r="35" spans="1:8" x14ac:dyDescent="0.2">
      <c r="A35" s="99"/>
      <c r="B35" s="106"/>
      <c r="C35" s="124" t="s">
        <v>6</v>
      </c>
      <c r="D35" s="108"/>
      <c r="E35" s="120"/>
      <c r="F35" s="121"/>
      <c r="G35" s="123">
        <f>SUM(G22:G34)</f>
        <v>0</v>
      </c>
    </row>
    <row r="36" spans="1:8" x14ac:dyDescent="0.2">
      <c r="A36" s="99"/>
      <c r="B36" s="189" t="s">
        <v>11</v>
      </c>
      <c r="C36" s="190" t="s">
        <v>183</v>
      </c>
      <c r="D36" s="172"/>
      <c r="E36" s="120"/>
      <c r="F36" s="121"/>
      <c r="G36" s="188"/>
    </row>
    <row r="37" spans="1:8" ht="42" customHeight="1" x14ac:dyDescent="0.2">
      <c r="A37" s="99"/>
      <c r="B37" s="106"/>
      <c r="C37" s="191" t="s">
        <v>278</v>
      </c>
      <c r="D37" s="172"/>
      <c r="E37" s="120"/>
      <c r="F37" s="121"/>
      <c r="G37" s="188"/>
    </row>
    <row r="38" spans="1:8" x14ac:dyDescent="0.2">
      <c r="A38" s="99"/>
      <c r="B38" s="83" t="s">
        <v>12</v>
      </c>
      <c r="C38" s="124" t="s">
        <v>55</v>
      </c>
      <c r="D38" s="108"/>
      <c r="E38" s="120"/>
      <c r="F38" s="121"/>
      <c r="G38" s="122"/>
      <c r="H38" s="117"/>
    </row>
    <row r="39" spans="1:8" x14ac:dyDescent="0.2">
      <c r="A39" s="99"/>
      <c r="B39" s="106" t="s">
        <v>56</v>
      </c>
      <c r="C39" s="119" t="s">
        <v>22</v>
      </c>
      <c r="D39" s="108"/>
      <c r="E39" s="120"/>
      <c r="F39" s="121"/>
      <c r="G39" s="122"/>
      <c r="H39" s="155"/>
    </row>
    <row r="40" spans="1:8" ht="38.25" x14ac:dyDescent="0.2">
      <c r="A40" s="99"/>
      <c r="B40" s="106" t="s">
        <v>169</v>
      </c>
      <c r="C40" s="119" t="s">
        <v>170</v>
      </c>
      <c r="D40" s="108" t="s">
        <v>3</v>
      </c>
      <c r="E40" s="120">
        <v>21</v>
      </c>
      <c r="F40" s="199"/>
      <c r="G40" s="122">
        <f t="shared" ref="G40" si="1">+ROUND((E40*F40),2)</f>
        <v>0</v>
      </c>
      <c r="H40" s="155"/>
    </row>
    <row r="41" spans="1:8" x14ac:dyDescent="0.2">
      <c r="A41" s="99"/>
      <c r="B41" s="106" t="s">
        <v>129</v>
      </c>
      <c r="C41" s="119" t="s">
        <v>130</v>
      </c>
      <c r="D41" s="108"/>
      <c r="E41" s="120"/>
      <c r="F41" s="121"/>
      <c r="G41" s="122"/>
      <c r="H41" s="155"/>
    </row>
    <row r="42" spans="1:8" ht="63.75" x14ac:dyDescent="0.2">
      <c r="A42" s="99"/>
      <c r="B42" s="106" t="s">
        <v>126</v>
      </c>
      <c r="C42" s="119" t="s">
        <v>171</v>
      </c>
      <c r="D42" s="108" t="s">
        <v>3</v>
      </c>
      <c r="E42" s="120">
        <v>21</v>
      </c>
      <c r="F42" s="199"/>
      <c r="G42" s="122">
        <f t="shared" ref="G42" si="2">+ROUND((E42*F42),2)</f>
        <v>0</v>
      </c>
      <c r="H42" s="155"/>
    </row>
    <row r="43" spans="1:8" ht="38.25" x14ac:dyDescent="0.2">
      <c r="A43" s="99"/>
      <c r="B43" s="106" t="s">
        <v>224</v>
      </c>
      <c r="C43" s="119" t="s">
        <v>19</v>
      </c>
      <c r="D43" s="108"/>
      <c r="E43" s="120"/>
      <c r="F43" s="121"/>
      <c r="G43" s="122">
        <f>+ROUND((SUM(G40:G42)*0.1),-1)</f>
        <v>0</v>
      </c>
      <c r="H43" s="155"/>
    </row>
    <row r="44" spans="1:8" x14ac:dyDescent="0.2">
      <c r="A44" s="99"/>
      <c r="B44" s="106"/>
      <c r="C44" s="124" t="s">
        <v>57</v>
      </c>
      <c r="D44" s="108"/>
      <c r="E44" s="120"/>
      <c r="F44" s="121"/>
      <c r="G44" s="123">
        <f>SUM(G40:G43)</f>
        <v>0</v>
      </c>
      <c r="H44" s="155"/>
    </row>
    <row r="45" spans="1:8" x14ac:dyDescent="0.2">
      <c r="A45" s="99"/>
      <c r="B45" s="83" t="s">
        <v>23</v>
      </c>
      <c r="C45" s="124" t="s">
        <v>7</v>
      </c>
      <c r="D45" s="181"/>
      <c r="E45" s="182"/>
      <c r="F45" s="183"/>
      <c r="G45" s="184"/>
    </row>
    <row r="46" spans="1:8" x14ac:dyDescent="0.2">
      <c r="A46" s="99"/>
      <c r="B46" s="106" t="s">
        <v>24</v>
      </c>
      <c r="C46" s="119" t="s">
        <v>21</v>
      </c>
      <c r="D46" s="108"/>
      <c r="E46" s="120"/>
      <c r="F46" s="121"/>
      <c r="G46" s="122"/>
    </row>
    <row r="47" spans="1:8" ht="45.75" customHeight="1" x14ac:dyDescent="0.2">
      <c r="A47" s="99"/>
      <c r="B47" s="106"/>
      <c r="C47" s="208" t="s">
        <v>280</v>
      </c>
      <c r="D47" s="209"/>
      <c r="E47" s="209"/>
      <c r="F47" s="209"/>
      <c r="G47" s="210"/>
    </row>
    <row r="48" spans="1:8" ht="25.5" x14ac:dyDescent="0.2">
      <c r="A48" s="99"/>
      <c r="B48" s="106" t="s">
        <v>58</v>
      </c>
      <c r="C48" s="119" t="s">
        <v>105</v>
      </c>
      <c r="D48" s="108" t="s">
        <v>4</v>
      </c>
      <c r="E48" s="120">
        <v>461.8</v>
      </c>
      <c r="F48" s="199"/>
      <c r="G48" s="122">
        <f t="shared" ref="G48:G58" si="3">+ROUND((E48*F48),2)</f>
        <v>0</v>
      </c>
    </row>
    <row r="49" spans="1:7" ht="38.25" x14ac:dyDescent="0.2">
      <c r="A49" s="99"/>
      <c r="B49" s="106" t="s">
        <v>114</v>
      </c>
      <c r="C49" s="119" t="s">
        <v>206</v>
      </c>
      <c r="D49" s="108" t="s">
        <v>4</v>
      </c>
      <c r="E49" s="120">
        <v>96.83</v>
      </c>
      <c r="F49" s="199"/>
      <c r="G49" s="122">
        <f t="shared" ref="G49" si="4">+E49*F49</f>
        <v>0</v>
      </c>
    </row>
    <row r="50" spans="1:7" ht="25.5" x14ac:dyDescent="0.2">
      <c r="A50" s="99"/>
      <c r="B50" s="106" t="s">
        <v>115</v>
      </c>
      <c r="C50" s="119" t="s">
        <v>106</v>
      </c>
      <c r="D50" s="108" t="s">
        <v>4</v>
      </c>
      <c r="E50" s="120">
        <v>5.5863000000000005</v>
      </c>
      <c r="F50" s="199"/>
      <c r="G50" s="122">
        <f t="shared" si="3"/>
        <v>0</v>
      </c>
    </row>
    <row r="51" spans="1:7" ht="25.5" x14ac:dyDescent="0.2">
      <c r="A51" s="99"/>
      <c r="B51" s="106" t="s">
        <v>116</v>
      </c>
      <c r="C51" s="119" t="s">
        <v>121</v>
      </c>
      <c r="D51" s="108" t="s">
        <v>9</v>
      </c>
      <c r="E51" s="120">
        <v>15</v>
      </c>
      <c r="F51" s="199"/>
      <c r="G51" s="122">
        <f t="shared" si="3"/>
        <v>0</v>
      </c>
    </row>
    <row r="52" spans="1:7" x14ac:dyDescent="0.2">
      <c r="A52" s="99"/>
      <c r="B52" s="106" t="s">
        <v>27</v>
      </c>
      <c r="C52" s="119" t="s">
        <v>59</v>
      </c>
      <c r="D52" s="108"/>
      <c r="E52" s="120"/>
      <c r="F52" s="121"/>
      <c r="G52" s="122"/>
    </row>
    <row r="53" spans="1:7" ht="25.5" x14ac:dyDescent="0.2">
      <c r="A53" s="99"/>
      <c r="B53" s="106" t="s">
        <v>167</v>
      </c>
      <c r="C53" s="119" t="s">
        <v>60</v>
      </c>
      <c r="D53" s="108" t="s">
        <v>3</v>
      </c>
      <c r="E53" s="120">
        <v>266.19</v>
      </c>
      <c r="F53" s="199"/>
      <c r="G53" s="122">
        <f t="shared" si="3"/>
        <v>0</v>
      </c>
    </row>
    <row r="54" spans="1:7" ht="76.5" x14ac:dyDescent="0.2">
      <c r="A54" s="99"/>
      <c r="B54" s="106" t="s">
        <v>61</v>
      </c>
      <c r="C54" s="119" t="s">
        <v>62</v>
      </c>
      <c r="D54" s="108" t="s">
        <v>4</v>
      </c>
      <c r="E54" s="120">
        <v>48.019999999999996</v>
      </c>
      <c r="F54" s="199"/>
      <c r="G54" s="122">
        <f t="shared" si="3"/>
        <v>0</v>
      </c>
    </row>
    <row r="55" spans="1:7" ht="63.75" x14ac:dyDescent="0.2">
      <c r="A55" s="99"/>
      <c r="B55" s="106" t="s">
        <v>168</v>
      </c>
      <c r="C55" s="119" t="s">
        <v>64</v>
      </c>
      <c r="D55" s="108" t="s">
        <v>4</v>
      </c>
      <c r="E55" s="120">
        <v>130.10000000000002</v>
      </c>
      <c r="F55" s="199"/>
      <c r="G55" s="122">
        <f t="shared" si="3"/>
        <v>0</v>
      </c>
    </row>
    <row r="56" spans="1:7" ht="51" x14ac:dyDescent="0.2">
      <c r="A56" s="99"/>
      <c r="B56" s="106" t="s">
        <v>63</v>
      </c>
      <c r="C56" s="119" t="s">
        <v>210</v>
      </c>
      <c r="D56" s="108" t="s">
        <v>3</v>
      </c>
      <c r="E56" s="120">
        <v>798.56999999999994</v>
      </c>
      <c r="F56" s="199"/>
      <c r="G56" s="122">
        <f t="shared" si="3"/>
        <v>0</v>
      </c>
    </row>
    <row r="57" spans="1:7" ht="63.75" x14ac:dyDescent="0.2">
      <c r="A57" s="99"/>
      <c r="B57" s="106" t="s">
        <v>158</v>
      </c>
      <c r="C57" s="119" t="s">
        <v>160</v>
      </c>
      <c r="D57" s="108" t="s">
        <v>4</v>
      </c>
      <c r="E57" s="120">
        <v>273.07200000000006</v>
      </c>
      <c r="F57" s="199"/>
      <c r="G57" s="122">
        <f t="shared" si="3"/>
        <v>0</v>
      </c>
    </row>
    <row r="58" spans="1:7" ht="69" customHeight="1" x14ac:dyDescent="0.2">
      <c r="A58" s="99"/>
      <c r="B58" s="106" t="s">
        <v>159</v>
      </c>
      <c r="C58" s="119" t="s">
        <v>161</v>
      </c>
      <c r="D58" s="108" t="s">
        <v>4</v>
      </c>
      <c r="E58" s="120">
        <v>68.268000000000015</v>
      </c>
      <c r="F58" s="199"/>
      <c r="G58" s="122">
        <f t="shared" si="3"/>
        <v>0</v>
      </c>
    </row>
    <row r="59" spans="1:7" x14ac:dyDescent="0.2">
      <c r="A59" s="99"/>
      <c r="B59" s="106" t="s">
        <v>104</v>
      </c>
      <c r="C59" s="119" t="s">
        <v>108</v>
      </c>
      <c r="D59" s="108"/>
      <c r="E59" s="185"/>
      <c r="F59" s="121"/>
      <c r="G59" s="122"/>
    </row>
    <row r="60" spans="1:7" ht="25.5" x14ac:dyDescent="0.2">
      <c r="A60" s="99"/>
      <c r="B60" s="106" t="s">
        <v>107</v>
      </c>
      <c r="C60" s="119" t="s">
        <v>109</v>
      </c>
      <c r="D60" s="108" t="s">
        <v>4</v>
      </c>
      <c r="E60" s="185">
        <v>490.36199999999997</v>
      </c>
      <c r="F60" s="199"/>
      <c r="G60" s="122">
        <f t="shared" ref="G60:G61" si="5">+ROUND((E60*F60),2)</f>
        <v>0</v>
      </c>
    </row>
    <row r="61" spans="1:7" ht="25.5" x14ac:dyDescent="0.2">
      <c r="A61" s="99"/>
      <c r="B61" s="106" t="s">
        <v>110</v>
      </c>
      <c r="C61" s="119" t="s">
        <v>118</v>
      </c>
      <c r="D61" s="108" t="s">
        <v>4</v>
      </c>
      <c r="E61" s="185">
        <v>68.268000000000015</v>
      </c>
      <c r="F61" s="199"/>
      <c r="G61" s="122">
        <f t="shared" si="5"/>
        <v>0</v>
      </c>
    </row>
    <row r="62" spans="1:7" ht="38.25" x14ac:dyDescent="0.2">
      <c r="A62" s="99"/>
      <c r="B62" s="106" t="s">
        <v>113</v>
      </c>
      <c r="C62" s="119" t="s">
        <v>19</v>
      </c>
      <c r="D62" s="108"/>
      <c r="E62" s="185"/>
      <c r="F62" s="121"/>
      <c r="G62" s="122">
        <f>+ROUND((SUM(G48:G61)*0.1),-1)</f>
        <v>0</v>
      </c>
    </row>
    <row r="63" spans="1:7" x14ac:dyDescent="0.2">
      <c r="A63" s="99"/>
      <c r="B63" s="106"/>
      <c r="C63" s="124" t="s">
        <v>65</v>
      </c>
      <c r="D63" s="108"/>
      <c r="E63" s="185"/>
      <c r="F63" s="121"/>
      <c r="G63" s="123">
        <f>SUM(G48:G62)</f>
        <v>0</v>
      </c>
    </row>
    <row r="64" spans="1:7" x14ac:dyDescent="0.2">
      <c r="A64" s="99"/>
      <c r="B64" s="83" t="s">
        <v>66</v>
      </c>
      <c r="C64" s="124" t="s">
        <v>8</v>
      </c>
      <c r="D64" s="108"/>
      <c r="E64" s="120"/>
      <c r="F64" s="121"/>
      <c r="G64" s="122"/>
    </row>
    <row r="65" spans="1:7" x14ac:dyDescent="0.2">
      <c r="A65" s="99"/>
      <c r="B65" s="106" t="s">
        <v>67</v>
      </c>
      <c r="C65" s="119" t="s">
        <v>69</v>
      </c>
      <c r="D65" s="108"/>
      <c r="E65" s="120"/>
      <c r="F65" s="121"/>
      <c r="G65" s="122"/>
    </row>
    <row r="66" spans="1:7" ht="73.5" customHeight="1" x14ac:dyDescent="0.2">
      <c r="A66" s="99"/>
      <c r="B66" s="106" t="s">
        <v>111</v>
      </c>
      <c r="C66" s="119" t="s">
        <v>185</v>
      </c>
      <c r="D66" s="108" t="s">
        <v>1</v>
      </c>
      <c r="E66" s="120">
        <v>266.19</v>
      </c>
      <c r="F66" s="199"/>
      <c r="G66" s="122">
        <f t="shared" ref="G66" si="6">+ROUND((E66*F66),2)</f>
        <v>0</v>
      </c>
    </row>
    <row r="67" spans="1:7" x14ac:dyDescent="0.2">
      <c r="A67" s="99"/>
      <c r="B67" s="106" t="s">
        <v>138</v>
      </c>
      <c r="C67" s="119" t="s">
        <v>71</v>
      </c>
      <c r="D67" s="108"/>
      <c r="E67" s="120"/>
      <c r="F67" s="121"/>
      <c r="G67" s="122"/>
    </row>
    <row r="68" spans="1:7" ht="102" x14ac:dyDescent="0.2">
      <c r="A68" s="99"/>
      <c r="B68" s="106" t="s">
        <v>139</v>
      </c>
      <c r="C68" s="119" t="s">
        <v>281</v>
      </c>
      <c r="D68" s="108" t="s">
        <v>18</v>
      </c>
      <c r="E68" s="120">
        <v>2</v>
      </c>
      <c r="F68" s="199"/>
      <c r="G68" s="122">
        <f t="shared" ref="G68" si="7">+ROUND((E68*F68),2)</f>
        <v>0</v>
      </c>
    </row>
    <row r="69" spans="1:7" ht="102" x14ac:dyDescent="0.2">
      <c r="A69" s="99"/>
      <c r="B69" s="106" t="s">
        <v>140</v>
      </c>
      <c r="C69" s="119" t="s">
        <v>282</v>
      </c>
      <c r="D69" s="108" t="s">
        <v>18</v>
      </c>
      <c r="E69" s="120">
        <v>7</v>
      </c>
      <c r="F69" s="199"/>
      <c r="G69" s="122">
        <f t="shared" ref="G69:G71" si="8">+ROUND((E69*F69),2)</f>
        <v>0</v>
      </c>
    </row>
    <row r="70" spans="1:7" ht="93" customHeight="1" x14ac:dyDescent="0.2">
      <c r="A70" s="99"/>
      <c r="B70" s="106" t="s">
        <v>141</v>
      </c>
      <c r="C70" s="119" t="s">
        <v>211</v>
      </c>
      <c r="D70" s="108" t="s">
        <v>18</v>
      </c>
      <c r="E70" s="120">
        <v>2</v>
      </c>
      <c r="F70" s="199"/>
      <c r="G70" s="122">
        <f t="shared" ref="G70" si="9">+ROUND((E70*F70),2)</f>
        <v>0</v>
      </c>
    </row>
    <row r="71" spans="1:7" ht="118.5" customHeight="1" x14ac:dyDescent="0.2">
      <c r="A71" s="99"/>
      <c r="B71" s="106" t="s">
        <v>124</v>
      </c>
      <c r="C71" s="119" t="s">
        <v>172</v>
      </c>
      <c r="D71" s="108" t="s">
        <v>18</v>
      </c>
      <c r="E71" s="120">
        <v>7</v>
      </c>
      <c r="F71" s="199"/>
      <c r="G71" s="122">
        <f t="shared" si="8"/>
        <v>0</v>
      </c>
    </row>
    <row r="72" spans="1:7" x14ac:dyDescent="0.2">
      <c r="A72" s="99"/>
      <c r="B72" s="106" t="s">
        <v>142</v>
      </c>
      <c r="C72" s="119" t="s">
        <v>120</v>
      </c>
      <c r="D72" s="108"/>
      <c r="E72" s="120"/>
      <c r="F72" s="121"/>
      <c r="G72" s="122"/>
    </row>
    <row r="73" spans="1:7" ht="42.75" customHeight="1" x14ac:dyDescent="0.2">
      <c r="A73" s="99"/>
      <c r="B73" s="106" t="s">
        <v>143</v>
      </c>
      <c r="C73" s="127" t="s">
        <v>187</v>
      </c>
      <c r="D73" s="186" t="s">
        <v>2</v>
      </c>
      <c r="E73" s="187">
        <v>7</v>
      </c>
      <c r="F73" s="199"/>
      <c r="G73" s="188">
        <f t="shared" ref="G73:G75" si="10">+E73*F73</f>
        <v>0</v>
      </c>
    </row>
    <row r="74" spans="1:7" ht="42.75" customHeight="1" x14ac:dyDescent="0.2">
      <c r="A74" s="99"/>
      <c r="B74" s="106" t="s">
        <v>144</v>
      </c>
      <c r="C74" s="197" t="s">
        <v>212</v>
      </c>
      <c r="D74" s="108" t="s">
        <v>2</v>
      </c>
      <c r="E74" s="120">
        <v>2</v>
      </c>
      <c r="F74" s="199"/>
      <c r="G74" s="122">
        <f t="shared" si="10"/>
        <v>0</v>
      </c>
    </row>
    <row r="75" spans="1:7" ht="30.75" customHeight="1" x14ac:dyDescent="0.2">
      <c r="A75" s="99"/>
      <c r="B75" s="106" t="s">
        <v>143</v>
      </c>
      <c r="C75" s="127" t="s">
        <v>164</v>
      </c>
      <c r="D75" s="186" t="s">
        <v>2</v>
      </c>
      <c r="E75" s="187">
        <v>4</v>
      </c>
      <c r="F75" s="199"/>
      <c r="G75" s="188">
        <f t="shared" si="10"/>
        <v>0</v>
      </c>
    </row>
    <row r="76" spans="1:7" ht="16.5" customHeight="1" x14ac:dyDescent="0.2">
      <c r="A76" s="99"/>
      <c r="B76" s="106" t="s">
        <v>145</v>
      </c>
      <c r="C76" s="119" t="s">
        <v>246</v>
      </c>
      <c r="D76" s="108"/>
      <c r="E76" s="120"/>
      <c r="F76" s="121"/>
      <c r="G76" s="122"/>
    </row>
    <row r="77" spans="1:7" ht="52.5" customHeight="1" x14ac:dyDescent="0.2">
      <c r="A77" s="99"/>
      <c r="B77" s="106" t="s">
        <v>146</v>
      </c>
      <c r="C77" s="119" t="s">
        <v>247</v>
      </c>
      <c r="D77" s="108" t="s">
        <v>18</v>
      </c>
      <c r="E77" s="120">
        <v>1</v>
      </c>
      <c r="F77" s="199"/>
      <c r="G77" s="122">
        <f t="shared" ref="G77" si="11">+ROUND((E77*F77),2)</f>
        <v>0</v>
      </c>
    </row>
    <row r="78" spans="1:7" x14ac:dyDescent="0.2">
      <c r="A78" s="99"/>
      <c r="B78" s="106" t="s">
        <v>149</v>
      </c>
      <c r="C78" s="119" t="s">
        <v>73</v>
      </c>
      <c r="D78" s="108"/>
      <c r="E78" s="120"/>
      <c r="F78" s="121"/>
      <c r="G78" s="122"/>
    </row>
    <row r="79" spans="1:7" x14ac:dyDescent="0.2">
      <c r="A79" s="99"/>
      <c r="B79" s="106" t="s">
        <v>150</v>
      </c>
      <c r="C79" s="119" t="s">
        <v>72</v>
      </c>
      <c r="D79" s="108" t="s">
        <v>1</v>
      </c>
      <c r="E79" s="120">
        <v>266.19</v>
      </c>
      <c r="F79" s="199"/>
      <c r="G79" s="122">
        <f t="shared" ref="G79:G85" si="12">+ROUND((E79*F79),2)</f>
        <v>0</v>
      </c>
    </row>
    <row r="80" spans="1:7" ht="38.25" x14ac:dyDescent="0.2">
      <c r="A80" s="99"/>
      <c r="B80" s="106" t="s">
        <v>151</v>
      </c>
      <c r="C80" s="119" t="s">
        <v>74</v>
      </c>
      <c r="D80" s="108" t="s">
        <v>1</v>
      </c>
      <c r="E80" s="120">
        <v>266.19</v>
      </c>
      <c r="F80" s="199"/>
      <c r="G80" s="122">
        <f t="shared" si="12"/>
        <v>0</v>
      </c>
    </row>
    <row r="81" spans="1:9" ht="51" x14ac:dyDescent="0.2">
      <c r="A81" s="99"/>
      <c r="B81" s="106" t="s">
        <v>152</v>
      </c>
      <c r="C81" s="119" t="s">
        <v>75</v>
      </c>
      <c r="D81" s="108" t="s">
        <v>1</v>
      </c>
      <c r="E81" s="120">
        <v>266.19</v>
      </c>
      <c r="F81" s="199"/>
      <c r="G81" s="122">
        <f t="shared" si="12"/>
        <v>0</v>
      </c>
    </row>
    <row r="82" spans="1:9" x14ac:dyDescent="0.2">
      <c r="A82" s="99"/>
      <c r="B82" s="106" t="s">
        <v>248</v>
      </c>
      <c r="C82" s="119" t="s">
        <v>76</v>
      </c>
      <c r="D82" s="108"/>
      <c r="E82" s="120"/>
      <c r="F82" s="121"/>
      <c r="G82" s="122"/>
    </row>
    <row r="83" spans="1:9" ht="25.5" x14ac:dyDescent="0.2">
      <c r="A83" s="99"/>
      <c r="B83" s="106" t="s">
        <v>154</v>
      </c>
      <c r="C83" s="119" t="s">
        <v>77</v>
      </c>
      <c r="D83" s="108" t="s">
        <v>18</v>
      </c>
      <c r="E83" s="120">
        <v>1</v>
      </c>
      <c r="F83" s="199"/>
      <c r="G83" s="122">
        <f t="shared" si="12"/>
        <v>0</v>
      </c>
    </row>
    <row r="84" spans="1:9" ht="25.5" x14ac:dyDescent="0.2">
      <c r="A84" s="99"/>
      <c r="B84" s="106" t="s">
        <v>283</v>
      </c>
      <c r="C84" s="119" t="s">
        <v>166</v>
      </c>
      <c r="D84" s="108" t="s">
        <v>18</v>
      </c>
      <c r="E84" s="120">
        <v>1</v>
      </c>
      <c r="F84" s="199"/>
      <c r="G84" s="122">
        <f t="shared" si="12"/>
        <v>0</v>
      </c>
    </row>
    <row r="85" spans="1:9" ht="38.25" x14ac:dyDescent="0.2">
      <c r="A85" s="99"/>
      <c r="B85" s="106" t="s">
        <v>249</v>
      </c>
      <c r="C85" s="119" t="s">
        <v>78</v>
      </c>
      <c r="D85" s="108" t="s">
        <v>18</v>
      </c>
      <c r="E85" s="120">
        <v>4</v>
      </c>
      <c r="F85" s="199"/>
      <c r="G85" s="122">
        <f t="shared" si="12"/>
        <v>0</v>
      </c>
    </row>
    <row r="86" spans="1:9" ht="38.25" x14ac:dyDescent="0.2">
      <c r="A86" s="99"/>
      <c r="B86" s="106" t="s">
        <v>250</v>
      </c>
      <c r="C86" s="119" t="s">
        <v>19</v>
      </c>
      <c r="D86" s="108"/>
      <c r="E86" s="120"/>
      <c r="F86" s="121"/>
      <c r="G86" s="122">
        <f>+ROUND((SUM(G66:G85)*0.1),-1)</f>
        <v>0</v>
      </c>
    </row>
    <row r="87" spans="1:9" x14ac:dyDescent="0.2">
      <c r="A87" s="99"/>
      <c r="B87" s="106"/>
      <c r="C87" s="124" t="s">
        <v>79</v>
      </c>
      <c r="D87" s="108"/>
      <c r="E87" s="120"/>
      <c r="F87" s="121"/>
      <c r="G87" s="123">
        <f>SUM(G66:G86)</f>
        <v>0</v>
      </c>
    </row>
    <row r="88" spans="1:9" x14ac:dyDescent="0.2">
      <c r="A88" s="71"/>
      <c r="B88" s="83" t="s">
        <v>68</v>
      </c>
      <c r="C88" s="124" t="s">
        <v>265</v>
      </c>
      <c r="D88" s="108"/>
      <c r="E88" s="120"/>
      <c r="F88" s="121"/>
      <c r="G88" s="122"/>
      <c r="H88" s="71"/>
      <c r="I88" s="71"/>
    </row>
    <row r="89" spans="1:9" ht="30.75" customHeight="1" x14ac:dyDescent="0.2">
      <c r="A89" s="71"/>
      <c r="B89" s="83"/>
      <c r="C89" s="211" t="s">
        <v>213</v>
      </c>
      <c r="D89" s="212"/>
      <c r="E89" s="212"/>
      <c r="F89" s="212"/>
      <c r="G89" s="213"/>
      <c r="H89" s="71"/>
      <c r="I89" s="71"/>
    </row>
    <row r="90" spans="1:9" ht="63.75" x14ac:dyDescent="0.2">
      <c r="A90" s="71"/>
      <c r="B90" s="106" t="s">
        <v>155</v>
      </c>
      <c r="C90" s="119" t="s">
        <v>174</v>
      </c>
      <c r="D90" s="108" t="s">
        <v>1</v>
      </c>
      <c r="E90" s="120">
        <v>122.9</v>
      </c>
      <c r="F90" s="199"/>
      <c r="G90" s="122">
        <f t="shared" ref="G90" si="13">+ROUND((E90*F90),2)</f>
        <v>0</v>
      </c>
      <c r="H90" s="71"/>
      <c r="I90" s="71"/>
    </row>
    <row r="91" spans="1:9" ht="38.25" x14ac:dyDescent="0.2">
      <c r="B91" s="106" t="s">
        <v>70</v>
      </c>
      <c r="C91" s="119" t="s">
        <v>19</v>
      </c>
      <c r="D91" s="108"/>
      <c r="E91" s="120"/>
      <c r="F91" s="121"/>
      <c r="G91" s="122">
        <f>+ROUND((SUM(G90:G90)*0.1),-1)</f>
        <v>0</v>
      </c>
      <c r="H91" s="71"/>
      <c r="I91" s="71"/>
    </row>
    <row r="92" spans="1:9" x14ac:dyDescent="0.2">
      <c r="B92" s="106"/>
      <c r="C92" s="124" t="s">
        <v>81</v>
      </c>
      <c r="D92" s="108"/>
      <c r="E92" s="120"/>
      <c r="F92" s="121"/>
      <c r="G92" s="123">
        <f>SUM(G90:G91)</f>
        <v>0</v>
      </c>
      <c r="H92" s="71"/>
      <c r="I92" s="71"/>
    </row>
    <row r="93" spans="1:9" x14ac:dyDescent="0.2">
      <c r="C93" s="75"/>
      <c r="D93" s="66"/>
      <c r="E93" s="74"/>
      <c r="F93" s="85"/>
      <c r="G93" s="68"/>
    </row>
    <row r="94" spans="1:9" x14ac:dyDescent="0.2">
      <c r="C94" s="75"/>
      <c r="D94" s="66"/>
      <c r="E94" s="74"/>
      <c r="F94" s="85"/>
      <c r="G94" s="68"/>
    </row>
    <row r="95" spans="1:9" x14ac:dyDescent="0.2">
      <c r="C95" s="72"/>
      <c r="D95" s="66"/>
      <c r="E95" s="73"/>
      <c r="F95" s="85"/>
      <c r="G95" s="68"/>
    </row>
    <row r="96" spans="1:9" x14ac:dyDescent="0.2">
      <c r="C96" s="72"/>
      <c r="D96" s="69"/>
      <c r="E96" s="81"/>
      <c r="F96" s="85"/>
      <c r="G96" s="68"/>
    </row>
    <row r="97" spans="2:7" x14ac:dyDescent="0.2">
      <c r="C97" s="72"/>
      <c r="D97" s="66"/>
      <c r="E97" s="74"/>
      <c r="F97" s="85"/>
      <c r="G97" s="68"/>
    </row>
    <row r="98" spans="2:7" x14ac:dyDescent="0.2">
      <c r="C98" s="76"/>
      <c r="D98" s="66"/>
      <c r="E98" s="74"/>
      <c r="F98" s="85"/>
      <c r="G98" s="68"/>
    </row>
    <row r="99" spans="2:7" x14ac:dyDescent="0.2">
      <c r="C99" s="74"/>
      <c r="D99" s="69"/>
      <c r="E99" s="74"/>
      <c r="F99" s="85"/>
      <c r="G99" s="68"/>
    </row>
    <row r="100" spans="2:7" x14ac:dyDescent="0.2">
      <c r="C100" s="68"/>
      <c r="D100" s="66"/>
      <c r="E100" s="73"/>
      <c r="F100" s="85"/>
      <c r="G100" s="68"/>
    </row>
    <row r="101" spans="2:7" x14ac:dyDescent="0.2">
      <c r="C101" s="67"/>
      <c r="D101" s="69"/>
      <c r="E101" s="74"/>
      <c r="F101" s="85"/>
      <c r="G101" s="68"/>
    </row>
    <row r="102" spans="2:7" x14ac:dyDescent="0.2">
      <c r="C102" s="72"/>
      <c r="D102" s="66"/>
      <c r="E102" s="74"/>
      <c r="F102" s="85"/>
      <c r="G102" s="68"/>
    </row>
    <row r="103" spans="2:7" x14ac:dyDescent="0.2">
      <c r="C103" s="68"/>
      <c r="D103" s="66"/>
      <c r="E103" s="74"/>
      <c r="F103" s="85"/>
      <c r="G103" s="68"/>
    </row>
    <row r="104" spans="2:7" x14ac:dyDescent="0.2">
      <c r="C104" s="72"/>
      <c r="D104" s="66"/>
      <c r="E104" s="74"/>
      <c r="F104" s="85"/>
      <c r="G104" s="68"/>
    </row>
    <row r="105" spans="2:7" x14ac:dyDescent="0.2">
      <c r="C105" s="72"/>
      <c r="D105" s="66"/>
      <c r="E105" s="74"/>
      <c r="F105" s="85"/>
      <c r="G105" s="68"/>
    </row>
    <row r="106" spans="2:7" x14ac:dyDescent="0.2">
      <c r="C106" s="68"/>
      <c r="D106" s="69"/>
      <c r="E106" s="74"/>
      <c r="F106" s="85"/>
      <c r="G106" s="68"/>
    </row>
    <row r="107" spans="2:7" x14ac:dyDescent="0.2">
      <c r="C107" s="72"/>
      <c r="D107" s="66"/>
      <c r="E107" s="74"/>
      <c r="F107" s="85"/>
      <c r="G107" s="68"/>
    </row>
    <row r="109" spans="2:7" x14ac:dyDescent="0.2">
      <c r="B109" s="51"/>
      <c r="D109" s="51"/>
      <c r="E109" s="51"/>
    </row>
    <row r="110" spans="2:7" x14ac:dyDescent="0.2">
      <c r="C110" s="72"/>
      <c r="D110" s="66"/>
      <c r="E110" s="74"/>
      <c r="F110" s="85"/>
      <c r="G110" s="68"/>
    </row>
    <row r="111" spans="2:7" x14ac:dyDescent="0.2">
      <c r="B111" s="51"/>
      <c r="D111" s="51"/>
      <c r="E111" s="51"/>
    </row>
    <row r="112" spans="2:7" x14ac:dyDescent="0.2">
      <c r="B112" s="51"/>
      <c r="D112" s="51"/>
      <c r="E112" s="51"/>
    </row>
    <row r="113" spans="2:7" x14ac:dyDescent="0.2">
      <c r="B113" s="51"/>
      <c r="D113" s="51"/>
      <c r="E113" s="51"/>
    </row>
    <row r="114" spans="2:7" x14ac:dyDescent="0.2">
      <c r="B114" s="51"/>
      <c r="D114" s="51"/>
      <c r="E114" s="51"/>
    </row>
    <row r="115" spans="2:7" x14ac:dyDescent="0.2">
      <c r="B115" s="94"/>
      <c r="C115" s="67"/>
      <c r="D115" s="69"/>
      <c r="E115" s="74"/>
      <c r="F115" s="85"/>
      <c r="G115" s="68"/>
    </row>
    <row r="116" spans="2:7" x14ac:dyDescent="0.2">
      <c r="B116" s="95"/>
      <c r="C116" s="71"/>
      <c r="D116" s="82"/>
      <c r="E116" s="80"/>
      <c r="F116" s="71"/>
      <c r="G116" s="71"/>
    </row>
    <row r="117" spans="2:7" x14ac:dyDescent="0.2">
      <c r="B117" s="95"/>
      <c r="C117" s="71"/>
      <c r="D117" s="82"/>
      <c r="E117" s="80"/>
      <c r="F117" s="71"/>
      <c r="G117" s="71"/>
    </row>
    <row r="118" spans="2:7" x14ac:dyDescent="0.2">
      <c r="B118" s="95"/>
      <c r="C118" s="71"/>
      <c r="D118" s="82"/>
      <c r="E118" s="80"/>
      <c r="F118" s="71"/>
      <c r="G118" s="71"/>
    </row>
    <row r="119" spans="2:7" x14ac:dyDescent="0.2">
      <c r="B119" s="95"/>
      <c r="C119" s="71"/>
      <c r="D119" s="82"/>
      <c r="E119" s="80"/>
      <c r="F119" s="71"/>
      <c r="G119" s="71"/>
    </row>
    <row r="120" spans="2:7" x14ac:dyDescent="0.2">
      <c r="B120" s="95"/>
      <c r="C120" s="71"/>
      <c r="D120" s="82"/>
      <c r="E120" s="80"/>
      <c r="F120" s="71"/>
      <c r="G120" s="71"/>
    </row>
    <row r="121" spans="2:7" x14ac:dyDescent="0.2">
      <c r="B121" s="95"/>
      <c r="C121" s="71"/>
      <c r="D121" s="82"/>
      <c r="E121" s="80"/>
      <c r="F121" s="71"/>
      <c r="G121" s="71"/>
    </row>
    <row r="122" spans="2:7" x14ac:dyDescent="0.2">
      <c r="B122" s="95"/>
      <c r="C122" s="71"/>
      <c r="D122" s="82"/>
      <c r="E122" s="80"/>
      <c r="F122" s="71"/>
      <c r="G122" s="71"/>
    </row>
    <row r="123" spans="2:7" x14ac:dyDescent="0.2">
      <c r="B123" s="95"/>
      <c r="C123" s="71"/>
      <c r="D123" s="82"/>
      <c r="E123" s="80"/>
      <c r="F123" s="71"/>
      <c r="G123" s="71"/>
    </row>
    <row r="124" spans="2:7" x14ac:dyDescent="0.2">
      <c r="B124" s="95"/>
      <c r="C124" s="71"/>
      <c r="D124" s="82"/>
      <c r="E124" s="80"/>
      <c r="F124" s="71"/>
      <c r="G124" s="71"/>
    </row>
    <row r="125" spans="2:7" x14ac:dyDescent="0.2">
      <c r="B125" s="95"/>
      <c r="C125" s="71"/>
      <c r="D125" s="82"/>
      <c r="E125" s="80"/>
      <c r="F125" s="71"/>
      <c r="G125" s="71"/>
    </row>
    <row r="126" spans="2:7" x14ac:dyDescent="0.2">
      <c r="B126" s="95"/>
      <c r="C126" s="71"/>
      <c r="D126" s="82"/>
      <c r="E126" s="80"/>
      <c r="F126" s="71"/>
      <c r="G126" s="71"/>
    </row>
    <row r="127" spans="2:7" x14ac:dyDescent="0.2">
      <c r="B127" s="95"/>
      <c r="C127" s="71"/>
      <c r="D127" s="82"/>
      <c r="E127" s="80"/>
      <c r="F127" s="71"/>
      <c r="G127" s="71"/>
    </row>
  </sheetData>
  <sheetProtection algorithmName="SHA-512" hashValue="ZVeI055diXdN2q5S2BSU5XOCWLrh/IAcHRK4B6aR9hy9muaXM7diEAW3moLs4OfxOkDEp23I1uvJKPIAhqD5gg==" saltValue="2EEtA9uzsQA7n3T9ukWrGQ==" spinCount="100000" sheet="1" objects="1" scenarios="1"/>
  <mergeCells count="7">
    <mergeCell ref="C89:G89"/>
    <mergeCell ref="C13:G13"/>
    <mergeCell ref="C14:G14"/>
    <mergeCell ref="C15:G15"/>
    <mergeCell ref="C16:G16"/>
    <mergeCell ref="C17:G17"/>
    <mergeCell ref="C47:G47"/>
  </mergeCells>
  <conditionalFormatting sqref="F22">
    <cfRule type="expression" dxfId="39" priority="40">
      <formula>F22=""</formula>
    </cfRule>
  </conditionalFormatting>
  <conditionalFormatting sqref="F23">
    <cfRule type="expression" dxfId="38" priority="39">
      <formula>F23=""</formula>
    </cfRule>
  </conditionalFormatting>
  <conditionalFormatting sqref="F24">
    <cfRule type="expression" dxfId="37" priority="38">
      <formula>F24=""</formula>
    </cfRule>
  </conditionalFormatting>
  <conditionalFormatting sqref="F25">
    <cfRule type="expression" dxfId="36" priority="37">
      <formula>F25=""</formula>
    </cfRule>
  </conditionalFormatting>
  <conditionalFormatting sqref="F27">
    <cfRule type="expression" dxfId="35" priority="36">
      <formula>F27=""</formula>
    </cfRule>
  </conditionalFormatting>
  <conditionalFormatting sqref="F28">
    <cfRule type="expression" dxfId="34" priority="35">
      <formula>F28=""</formula>
    </cfRule>
  </conditionalFormatting>
  <conditionalFormatting sqref="F29">
    <cfRule type="expression" dxfId="33" priority="34">
      <formula>F29=""</formula>
    </cfRule>
  </conditionalFormatting>
  <conditionalFormatting sqref="F31">
    <cfRule type="expression" dxfId="32" priority="33">
      <formula>F31=""</formula>
    </cfRule>
  </conditionalFormatting>
  <conditionalFormatting sqref="F32">
    <cfRule type="expression" dxfId="31" priority="32">
      <formula>F32=""</formula>
    </cfRule>
  </conditionalFormatting>
  <conditionalFormatting sqref="F33">
    <cfRule type="expression" dxfId="30" priority="31">
      <formula>F33=""</formula>
    </cfRule>
  </conditionalFormatting>
  <conditionalFormatting sqref="F40">
    <cfRule type="expression" dxfId="29" priority="30">
      <formula>F40=""</formula>
    </cfRule>
  </conditionalFormatting>
  <conditionalFormatting sqref="F42">
    <cfRule type="expression" dxfId="28" priority="29">
      <formula>F42=""</formula>
    </cfRule>
  </conditionalFormatting>
  <conditionalFormatting sqref="F48">
    <cfRule type="expression" dxfId="27" priority="28">
      <formula>F48=""</formula>
    </cfRule>
  </conditionalFormatting>
  <conditionalFormatting sqref="F49">
    <cfRule type="expression" dxfId="26" priority="27">
      <formula>F49=""</formula>
    </cfRule>
  </conditionalFormatting>
  <conditionalFormatting sqref="F50">
    <cfRule type="expression" dxfId="25" priority="26">
      <formula>F50=""</formula>
    </cfRule>
  </conditionalFormatting>
  <conditionalFormatting sqref="F51">
    <cfRule type="expression" dxfId="24" priority="25">
      <formula>F51=""</formula>
    </cfRule>
  </conditionalFormatting>
  <conditionalFormatting sqref="F53">
    <cfRule type="expression" dxfId="23" priority="24">
      <formula>F53=""</formula>
    </cfRule>
  </conditionalFormatting>
  <conditionalFormatting sqref="F54">
    <cfRule type="expression" dxfId="22" priority="23">
      <formula>F54=""</formula>
    </cfRule>
  </conditionalFormatting>
  <conditionalFormatting sqref="F55">
    <cfRule type="expression" dxfId="21" priority="22">
      <formula>F55=""</formula>
    </cfRule>
  </conditionalFormatting>
  <conditionalFormatting sqref="F56">
    <cfRule type="expression" dxfId="20" priority="21">
      <formula>F56=""</formula>
    </cfRule>
  </conditionalFormatting>
  <conditionalFormatting sqref="F57">
    <cfRule type="expression" dxfId="19" priority="20">
      <formula>F57=""</formula>
    </cfRule>
  </conditionalFormatting>
  <conditionalFormatting sqref="F58">
    <cfRule type="expression" dxfId="18" priority="19">
      <formula>F58=""</formula>
    </cfRule>
  </conditionalFormatting>
  <conditionalFormatting sqref="F60">
    <cfRule type="expression" dxfId="17" priority="18">
      <formula>F60=""</formula>
    </cfRule>
  </conditionalFormatting>
  <conditionalFormatting sqref="F61">
    <cfRule type="expression" dxfId="16" priority="17">
      <formula>F61=""</formula>
    </cfRule>
  </conditionalFormatting>
  <conditionalFormatting sqref="F66">
    <cfRule type="expression" dxfId="15" priority="16">
      <formula>F66=""</formula>
    </cfRule>
  </conditionalFormatting>
  <conditionalFormatting sqref="F68">
    <cfRule type="expression" dxfId="14" priority="15">
      <formula>F68=""</formula>
    </cfRule>
  </conditionalFormatting>
  <conditionalFormatting sqref="F69">
    <cfRule type="expression" dxfId="13" priority="14">
      <formula>F69=""</formula>
    </cfRule>
  </conditionalFormatting>
  <conditionalFormatting sqref="F70">
    <cfRule type="expression" dxfId="12" priority="13">
      <formula>F70=""</formula>
    </cfRule>
  </conditionalFormatting>
  <conditionalFormatting sqref="F71">
    <cfRule type="expression" dxfId="11" priority="12">
      <formula>F71=""</formula>
    </cfRule>
  </conditionalFormatting>
  <conditionalFormatting sqref="F73">
    <cfRule type="expression" dxfId="10" priority="11">
      <formula>F73=""</formula>
    </cfRule>
  </conditionalFormatting>
  <conditionalFormatting sqref="F74">
    <cfRule type="expression" dxfId="9" priority="10">
      <formula>F74=""</formula>
    </cfRule>
  </conditionalFormatting>
  <conditionalFormatting sqref="F75">
    <cfRule type="expression" dxfId="8" priority="9">
      <formula>F75=""</formula>
    </cfRule>
  </conditionalFormatting>
  <conditionalFormatting sqref="F77">
    <cfRule type="expression" dxfId="7" priority="8">
      <formula>F77=""</formula>
    </cfRule>
  </conditionalFormatting>
  <conditionalFormatting sqref="F79">
    <cfRule type="expression" dxfId="6" priority="7">
      <formula>F79=""</formula>
    </cfRule>
  </conditionalFormatting>
  <conditionalFormatting sqref="F80">
    <cfRule type="expression" dxfId="5" priority="6">
      <formula>F80=""</formula>
    </cfRule>
  </conditionalFormatting>
  <conditionalFormatting sqref="F81">
    <cfRule type="expression" dxfId="4" priority="5">
      <formula>F81=""</formula>
    </cfRule>
  </conditionalFormatting>
  <conditionalFormatting sqref="F83">
    <cfRule type="expression" dxfId="3" priority="4">
      <formula>F83=""</formula>
    </cfRule>
  </conditionalFormatting>
  <conditionalFormatting sqref="F84">
    <cfRule type="expression" dxfId="2" priority="3">
      <formula>F84=""</formula>
    </cfRule>
  </conditionalFormatting>
  <conditionalFormatting sqref="F85">
    <cfRule type="expression" dxfId="1" priority="2">
      <formula>F85=""</formula>
    </cfRule>
  </conditionalFormatting>
  <conditionalFormatting sqref="F90">
    <cfRule type="expression" dxfId="0" priority="1">
      <formula>F90=""</formula>
    </cfRule>
  </conditionalFormatting>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rowBreaks count="1" manualBreakCount="1">
    <brk id="29"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Rekapitulacija</vt:lpstr>
      <vt:lpstr>0-Preddela</vt:lpstr>
      <vt:lpstr>KANAL S5</vt:lpstr>
      <vt:lpstr>KANAL M5</vt:lpstr>
      <vt:lpstr>KANAL S5a, S5b</vt:lpstr>
      <vt:lpstr>KANAL M5a, M5b, M6</vt:lpstr>
      <vt:lpstr>'0-Preddela'!Področje_tiskanja</vt:lpstr>
      <vt:lpstr>'KANAL M5'!Področje_tiskanja</vt:lpstr>
      <vt:lpstr>'KANAL M5a, M5b, M6'!Področje_tiskanja</vt:lpstr>
      <vt:lpstr>'KANAL S5'!Področje_tiskanja</vt:lpstr>
      <vt:lpstr>'KANAL S5a, S5b'!Področje_tiskanja</vt:lpstr>
      <vt:lpstr>Rekapitulacija!Področje_tiskanja</vt:lpstr>
      <vt:lpstr>'KANAL M5'!Tiskanje_naslovov</vt:lpstr>
      <vt:lpstr>'KANAL M5a, M5b, M6'!Tiskanje_naslovov</vt:lpstr>
      <vt:lpstr>'KANAL S5'!Tiskanje_naslovov</vt:lpstr>
      <vt:lpstr>'KANAL S5a, S5b'!Tiskanje_naslovov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JK</cp:lastModifiedBy>
  <cp:lastPrinted>2021-12-21T10:13:31Z</cp:lastPrinted>
  <dcterms:created xsi:type="dcterms:W3CDTF">2001-04-14T14:29:31Z</dcterms:created>
  <dcterms:modified xsi:type="dcterms:W3CDTF">2022-01-20T10:09:38Z</dcterms:modified>
</cp:coreProperties>
</file>