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!Silvo 2021\JN SJN, MOL 2021\JPE SIR 307-21 GD PO Videm - Dol (JHL-1-22)\"/>
    </mc:Choice>
  </mc:AlternateContent>
  <workbookProtection workbookAlgorithmName="SHA-512" workbookHashValue="kpvcPWP00RkWipmHwcmbGeBWjZgM4wbUe8Ua62QgqiHRrUzof6mt0FkkYCnulOiNJ1rPuNm3XAHeQygWLKC/9g==" workbookSaltValue="Y0iKnwkH5aFT08boI2DsYA==" workbookSpinCount="100000" lockStructure="1"/>
  <bookViews>
    <workbookView xWindow="-15" yWindow="-15" windowWidth="14400" windowHeight="14805" tabRatio="956"/>
  </bookViews>
  <sheets>
    <sheet name="Rekapitulacija_GD" sheetId="42" r:id="rId1"/>
    <sheet name="S-2010_GD" sheetId="1" r:id="rId2"/>
    <sheet name="S-2072_GD" sheetId="51" r:id="rId3"/>
    <sheet name="S-2018_GD" sheetId="52" r:id="rId4"/>
    <sheet name="S-2015_GD" sheetId="54" r:id="rId5"/>
    <sheet name="S-2014_GD" sheetId="55" r:id="rId6"/>
    <sheet name="S-2021_GD" sheetId="57" r:id="rId7"/>
    <sheet name="S-2016_GD" sheetId="58" r:id="rId8"/>
    <sheet name="PRIKL. SON_PE 32_GD" sheetId="45" r:id="rId9"/>
    <sheet name="PRIKLJUČKI TIP 1 PE 32_GD" sheetId="44" r:id="rId10"/>
    <sheet name="PRIKLJUČKI TIP 1 PE 32 KPL" sheetId="49" r:id="rId11"/>
  </sheets>
  <definedNames>
    <definedName name="_xlnm._FilterDatabase" localSheetId="8" hidden="1">'PRIKL. SON_PE 32_GD'!#REF!</definedName>
    <definedName name="_xlnm._FilterDatabase" localSheetId="10" hidden="1">'PRIKLJUČKI TIP 1 PE 32 KPL'!#REF!</definedName>
    <definedName name="_xlnm._FilterDatabase" localSheetId="9" hidden="1">'PRIKLJUČKI TIP 1 PE 32_GD'!#REF!</definedName>
    <definedName name="_xlnm._FilterDatabase" localSheetId="1" hidden="1">'S-2010_GD'!$A$6:$F$6</definedName>
    <definedName name="_xlnm._FilterDatabase" localSheetId="5" hidden="1">'S-2014_GD'!$A$6:$F$6</definedName>
    <definedName name="_xlnm._FilterDatabase" localSheetId="4" hidden="1">'S-2015_GD'!$A$6:$F$6</definedName>
    <definedName name="_xlnm._FilterDatabase" localSheetId="7" hidden="1">'S-2016_GD'!$A$6:$F$6</definedName>
    <definedName name="_xlnm._FilterDatabase" localSheetId="3" hidden="1">'S-2018_GD'!$A$6:$F$6</definedName>
    <definedName name="_xlnm._FilterDatabase" localSheetId="6" hidden="1">'S-2021_GD'!$A$6:$F$6</definedName>
    <definedName name="_xlnm._FilterDatabase" localSheetId="2" hidden="1">'S-2072_GD'!$A$6:$F$6</definedName>
    <definedName name="investicija" localSheetId="8">#REF!</definedName>
    <definedName name="investicija" localSheetId="10">#REF!</definedName>
    <definedName name="investicija" localSheetId="9">#REF!</definedName>
    <definedName name="investicija" localSheetId="0">Rekapitulacija_GD!#REF!</definedName>
    <definedName name="investicija" localSheetId="5">#REF!</definedName>
    <definedName name="investicija" localSheetId="4">#REF!</definedName>
    <definedName name="investicija" localSheetId="7">#REF!</definedName>
    <definedName name="investicija" localSheetId="3">#REF!</definedName>
    <definedName name="investicija" localSheetId="6">#REF!</definedName>
    <definedName name="investicija" localSheetId="2">#REF!</definedName>
    <definedName name="investicija">#REF!</definedName>
    <definedName name="_xlnm.Print_Area" localSheetId="8">'PRIKL. SON_PE 32_GD'!$A$1:$F$192</definedName>
    <definedName name="_xlnm.Print_Area" localSheetId="10">'PRIKLJUČKI TIP 1 PE 32 KPL'!$A$1:$F$200</definedName>
    <definedName name="_xlnm.Print_Area" localSheetId="9">'PRIKLJUČKI TIP 1 PE 32_GD'!$A$1:$F$19</definedName>
    <definedName name="_xlnm.Print_Area" localSheetId="0">Rekapitulacija_GD!$A$1:$G$58</definedName>
    <definedName name="_xlnm.Print_Area" localSheetId="5">'S-2014_GD'!$A$1:$F$123</definedName>
    <definedName name="_xlnm.Print_Area" localSheetId="4">'S-2015_GD'!$A$1:$F$93</definedName>
    <definedName name="_xlnm.Print_Area" localSheetId="7">'S-2016_GD'!$A$1:$F$123</definedName>
    <definedName name="_xlnm.Print_Area" localSheetId="3">'S-2018_GD'!$A$1:$F$128</definedName>
    <definedName name="_xlnm.Print_Area" localSheetId="6">'S-2021_GD'!$A$1:$F$128</definedName>
    <definedName name="_xlnm.Print_Area" localSheetId="2">'S-2072_GD'!$A$1:$F$93</definedName>
    <definedName name="_xlnm.Print_Titles" localSheetId="8">'PRIKL. SON_PE 32_GD'!$5:$5</definedName>
    <definedName name="_xlnm.Print_Titles" localSheetId="10">'PRIKLJUČKI TIP 1 PE 32 KPL'!$5:$5</definedName>
    <definedName name="_xlnm.Print_Titles" localSheetId="9">'PRIKLJUČKI TIP 1 PE 32_GD'!$5:$5</definedName>
    <definedName name="_xlnm.Print_Titles" localSheetId="1">'S-2010_GD'!$5:$5</definedName>
    <definedName name="_xlnm.Print_Titles" localSheetId="5">'S-2014_GD'!$5:$5</definedName>
    <definedName name="_xlnm.Print_Titles" localSheetId="4">'S-2015_GD'!$5:$5</definedName>
    <definedName name="_xlnm.Print_Titles" localSheetId="7">'S-2016_GD'!$5:$5</definedName>
    <definedName name="_xlnm.Print_Titles" localSheetId="3">'S-2018_GD'!$5:$5</definedName>
    <definedName name="_xlnm.Print_Titles" localSheetId="6">'S-2021_GD'!$5:$5</definedName>
    <definedName name="_xlnm.Print_Titles" localSheetId="2">'S-2072_GD'!$5:$5</definedName>
  </definedNames>
  <calcPr calcId="162913"/>
</workbook>
</file>

<file path=xl/calcChain.xml><?xml version="1.0" encoding="utf-8"?>
<calcChain xmlns="http://schemas.openxmlformats.org/spreadsheetml/2006/main">
  <c r="F9" i="57" l="1"/>
  <c r="F112" i="58" l="1"/>
  <c r="F107" i="58"/>
  <c r="F102" i="58"/>
  <c r="F97" i="58"/>
  <c r="F92" i="58"/>
  <c r="F87" i="58"/>
  <c r="F82" i="58"/>
  <c r="F77" i="58"/>
  <c r="F76" i="58"/>
  <c r="F71" i="58"/>
  <c r="F66" i="58"/>
  <c r="F61" i="58"/>
  <c r="F56" i="58"/>
  <c r="F51" i="58"/>
  <c r="F50" i="58"/>
  <c r="F44" i="58"/>
  <c r="F39" i="58"/>
  <c r="F34" i="58"/>
  <c r="F29" i="58"/>
  <c r="F24" i="58"/>
  <c r="F19" i="58"/>
  <c r="F14" i="58"/>
  <c r="F9" i="58"/>
  <c r="A7" i="58"/>
  <c r="F117" i="57"/>
  <c r="F112" i="57"/>
  <c r="F107" i="57"/>
  <c r="F102" i="57"/>
  <c r="F97" i="57"/>
  <c r="F92" i="57"/>
  <c r="F87" i="57"/>
  <c r="F82" i="57"/>
  <c r="F81" i="57"/>
  <c r="F76" i="57"/>
  <c r="F71" i="57"/>
  <c r="F66" i="57"/>
  <c r="F61" i="57"/>
  <c r="F56" i="57"/>
  <c r="F55" i="57"/>
  <c r="F49" i="57"/>
  <c r="F44" i="57"/>
  <c r="F39" i="57"/>
  <c r="F34" i="57"/>
  <c r="F29" i="57"/>
  <c r="F24" i="57"/>
  <c r="F19" i="57"/>
  <c r="F14" i="57"/>
  <c r="A7" i="57"/>
  <c r="A12" i="57" s="1"/>
  <c r="F112" i="55"/>
  <c r="F107" i="55"/>
  <c r="F102" i="55"/>
  <c r="F97" i="55"/>
  <c r="F92" i="55"/>
  <c r="F87" i="55"/>
  <c r="F82" i="55"/>
  <c r="F77" i="55"/>
  <c r="F76" i="55"/>
  <c r="F71" i="55"/>
  <c r="F66" i="55"/>
  <c r="F61" i="55"/>
  <c r="F56" i="55"/>
  <c r="F51" i="55"/>
  <c r="F50" i="55"/>
  <c r="F44" i="55"/>
  <c r="F39" i="55"/>
  <c r="F34" i="55"/>
  <c r="F29" i="55"/>
  <c r="F24" i="55"/>
  <c r="F19" i="55"/>
  <c r="F14" i="55"/>
  <c r="F9" i="55"/>
  <c r="A7" i="55"/>
  <c r="F82" i="54"/>
  <c r="F77" i="54"/>
  <c r="F72" i="54"/>
  <c r="F67" i="54"/>
  <c r="F62" i="54"/>
  <c r="F57" i="54"/>
  <c r="F52" i="54"/>
  <c r="F47" i="54"/>
  <c r="F46" i="54"/>
  <c r="F41" i="54"/>
  <c r="F36" i="54"/>
  <c r="F31" i="54"/>
  <c r="F30" i="54"/>
  <c r="F24" i="54"/>
  <c r="F19" i="54"/>
  <c r="F14" i="54"/>
  <c r="A12" i="54"/>
  <c r="F9" i="54"/>
  <c r="A7" i="54"/>
  <c r="F117" i="52"/>
  <c r="F112" i="52"/>
  <c r="F107" i="52"/>
  <c r="F102" i="52"/>
  <c r="F97" i="52"/>
  <c r="F92" i="52"/>
  <c r="F87" i="52"/>
  <c r="F82" i="52"/>
  <c r="F81" i="52"/>
  <c r="F76" i="52"/>
  <c r="F71" i="52"/>
  <c r="F66" i="52"/>
  <c r="F61" i="52"/>
  <c r="F56" i="52"/>
  <c r="F55" i="52"/>
  <c r="F49" i="52"/>
  <c r="F44" i="52"/>
  <c r="F39" i="52"/>
  <c r="F34" i="52"/>
  <c r="F29" i="52"/>
  <c r="F24" i="52"/>
  <c r="F19" i="52"/>
  <c r="F14" i="52"/>
  <c r="F9" i="52"/>
  <c r="A7" i="52"/>
  <c r="F82" i="51"/>
  <c r="F77" i="51"/>
  <c r="F72" i="51"/>
  <c r="F67" i="51"/>
  <c r="F62" i="51"/>
  <c r="F57" i="51"/>
  <c r="F52" i="51"/>
  <c r="F47" i="51"/>
  <c r="F46" i="51"/>
  <c r="F41" i="51"/>
  <c r="F36" i="51"/>
  <c r="F31" i="51"/>
  <c r="F30" i="51"/>
  <c r="F24" i="51"/>
  <c r="F19" i="51"/>
  <c r="F14" i="51"/>
  <c r="F9" i="51"/>
  <c r="A7" i="51"/>
  <c r="F117" i="58" l="1"/>
  <c r="F121" i="58"/>
  <c r="F126" i="57"/>
  <c r="F122" i="57"/>
  <c r="F121" i="55"/>
  <c r="F91" i="51"/>
  <c r="F87" i="51"/>
  <c r="F122" i="52"/>
  <c r="F126" i="52"/>
  <c r="F87" i="54"/>
  <c r="F91" i="54"/>
  <c r="F117" i="55"/>
  <c r="A12" i="58"/>
  <c r="A17" i="57"/>
  <c r="A22" i="57" s="1"/>
  <c r="A12" i="55"/>
  <c r="A17" i="54"/>
  <c r="F123" i="58" l="1"/>
  <c r="G29" i="42" s="1"/>
  <c r="A17" i="58"/>
  <c r="F128" i="57"/>
  <c r="G28" i="42" s="1"/>
  <c r="A27" i="57"/>
  <c r="A32" i="57" s="1"/>
  <c r="F123" i="55"/>
  <c r="G27" i="42" s="1"/>
  <c r="A17" i="55"/>
  <c r="A22" i="55" s="1"/>
  <c r="F93" i="54"/>
  <c r="G26" i="42" s="1"/>
  <c r="A22" i="54"/>
  <c r="F128" i="52"/>
  <c r="G25" i="42" s="1"/>
  <c r="A12" i="52"/>
  <c r="F93" i="51"/>
  <c r="G24" i="42" s="1"/>
  <c r="A22" i="58" l="1"/>
  <c r="A27" i="58" s="1"/>
  <c r="A37" i="57"/>
  <c r="A42" i="57" s="1"/>
  <c r="A27" i="55"/>
  <c r="A32" i="55"/>
  <c r="A27" i="54"/>
  <c r="A17" i="52"/>
  <c r="A32" i="58" l="1"/>
  <c r="A47" i="57"/>
  <c r="A37" i="55"/>
  <c r="A42" i="55" s="1"/>
  <c r="A34" i="54"/>
  <c r="A22" i="52"/>
  <c r="A12" i="51"/>
  <c r="A52" i="57" l="1"/>
  <c r="A59" i="57" s="1"/>
  <c r="A37" i="58"/>
  <c r="A42" i="58" s="1"/>
  <c r="A47" i="55"/>
  <c r="A39" i="54"/>
  <c r="A44" i="54" s="1"/>
  <c r="A27" i="52"/>
  <c r="A17" i="51"/>
  <c r="A64" i="57" l="1"/>
  <c r="A69" i="57" s="1"/>
  <c r="A74" i="57"/>
  <c r="A85" i="57" s="1"/>
  <c r="A90" i="57" s="1"/>
  <c r="A95" i="57" s="1"/>
  <c r="A100" i="57" s="1"/>
  <c r="A105" i="57" s="1"/>
  <c r="A110" i="57" s="1"/>
  <c r="A115" i="57" s="1"/>
  <c r="A120" i="57" s="1"/>
  <c r="A125" i="57" s="1"/>
  <c r="A79" i="57"/>
  <c r="A47" i="58"/>
  <c r="A54" i="58" s="1"/>
  <c r="A54" i="55"/>
  <c r="A64" i="55" s="1"/>
  <c r="A59" i="55"/>
  <c r="A50" i="54"/>
  <c r="A32" i="52"/>
  <c r="A37" i="52" s="1"/>
  <c r="A22" i="51"/>
  <c r="A69" i="55" l="1"/>
  <c r="A74" i="55" s="1"/>
  <c r="A59" i="58"/>
  <c r="A64" i="58" s="1"/>
  <c r="A69" i="58" s="1"/>
  <c r="A74" i="58" s="1"/>
  <c r="A80" i="58" s="1"/>
  <c r="A80" i="55"/>
  <c r="A55" i="54"/>
  <c r="A42" i="52"/>
  <c r="A47" i="52" s="1"/>
  <c r="A27" i="51"/>
  <c r="A34" i="51" s="1"/>
  <c r="A85" i="58" l="1"/>
  <c r="A90" i="58" s="1"/>
  <c r="A95" i="58" s="1"/>
  <c r="A100" i="58" s="1"/>
  <c r="A52" i="52"/>
  <c r="A59" i="52" s="1"/>
  <c r="A64" i="52" s="1"/>
  <c r="A69" i="52" s="1"/>
  <c r="A74" i="52" s="1"/>
  <c r="A85" i="55"/>
  <c r="A90" i="55" s="1"/>
  <c r="A95" i="55" s="1"/>
  <c r="A100" i="55" s="1"/>
  <c r="A105" i="55" s="1"/>
  <c r="A110" i="55" s="1"/>
  <c r="A115" i="55" s="1"/>
  <c r="A120" i="55" s="1"/>
  <c r="A60" i="54"/>
  <c r="A65" i="54" s="1"/>
  <c r="A70" i="54" s="1"/>
  <c r="A75" i="54" s="1"/>
  <c r="A80" i="54" s="1"/>
  <c r="A85" i="54" s="1"/>
  <c r="A90" i="54" s="1"/>
  <c r="A79" i="52"/>
  <c r="A85" i="52" s="1"/>
  <c r="A90" i="52" s="1"/>
  <c r="A95" i="52" s="1"/>
  <c r="A100" i="52" s="1"/>
  <c r="A105" i="52" s="1"/>
  <c r="A110" i="52" s="1"/>
  <c r="A115" i="52" s="1"/>
  <c r="A120" i="52" s="1"/>
  <c r="A125" i="52" s="1"/>
  <c r="A39" i="51"/>
  <c r="A44" i="51" s="1"/>
  <c r="A50" i="51" s="1"/>
  <c r="A55" i="51" s="1"/>
  <c r="A60" i="51" s="1"/>
  <c r="A65" i="51" s="1"/>
  <c r="A70" i="51" s="1"/>
  <c r="A75" i="51" s="1"/>
  <c r="A80" i="51" s="1"/>
  <c r="A85" i="51" s="1"/>
  <c r="A90" i="51" s="1"/>
  <c r="A105" i="58" l="1"/>
  <c r="A110" i="58" s="1"/>
  <c r="A115" i="58" s="1"/>
  <c r="A120" i="58" s="1"/>
  <c r="F185" i="49"/>
  <c r="F180" i="49"/>
  <c r="F175" i="49"/>
  <c r="F170" i="49"/>
  <c r="F165" i="49"/>
  <c r="F160" i="49"/>
  <c r="F155" i="49"/>
  <c r="F150" i="49"/>
  <c r="F145" i="49"/>
  <c r="F140" i="49"/>
  <c r="F139" i="49"/>
  <c r="F134" i="49"/>
  <c r="F129" i="49"/>
  <c r="F124" i="49"/>
  <c r="F119" i="49"/>
  <c r="F114" i="49"/>
  <c r="F109" i="49"/>
  <c r="F104" i="49"/>
  <c r="F99" i="49"/>
  <c r="F94" i="49"/>
  <c r="F89" i="49"/>
  <c r="F84" i="49"/>
  <c r="F79" i="49"/>
  <c r="F74" i="49"/>
  <c r="F69" i="49"/>
  <c r="F64" i="49"/>
  <c r="F59" i="49"/>
  <c r="F54" i="49"/>
  <c r="F49" i="49"/>
  <c r="F44" i="49"/>
  <c r="F39" i="49"/>
  <c r="F34" i="49"/>
  <c r="F29" i="49"/>
  <c r="F24" i="49"/>
  <c r="F19" i="49"/>
  <c r="F14" i="49"/>
  <c r="A12" i="49"/>
  <c r="A17" i="49" s="1"/>
  <c r="F9" i="49"/>
  <c r="F187" i="49" l="1"/>
  <c r="G54" i="42" s="1"/>
  <c r="A27" i="49"/>
  <c r="A32" i="49" s="1"/>
  <c r="A22" i="49"/>
  <c r="A37" i="49" l="1"/>
  <c r="A42" i="49" s="1"/>
  <c r="A47" i="49" s="1"/>
  <c r="F9" i="44"/>
  <c r="F11" i="44" s="1"/>
  <c r="G53" i="42" s="1"/>
  <c r="A52" i="49" l="1"/>
  <c r="A57" i="49" l="1"/>
  <c r="A62" i="49" l="1"/>
  <c r="A67" i="49"/>
  <c r="A72" i="49" l="1"/>
  <c r="A77" i="49" l="1"/>
  <c r="A82" i="49" s="1"/>
  <c r="A87" i="49" l="1"/>
  <c r="A92" i="49" s="1"/>
  <c r="A97" i="49" s="1"/>
  <c r="A102" i="49" s="1"/>
  <c r="A107" i="49" s="1"/>
  <c r="A112" i="49" s="1"/>
  <c r="A117" i="49" s="1"/>
  <c r="A122" i="49" s="1"/>
  <c r="A127" i="49" s="1"/>
  <c r="A132" i="49" s="1"/>
  <c r="A137" i="49" s="1"/>
  <c r="A143" i="49" s="1"/>
  <c r="A148" i="49" s="1"/>
  <c r="A153" i="49" s="1"/>
  <c r="A158" i="49" s="1"/>
  <c r="A163" i="49" s="1"/>
  <c r="A168" i="49" l="1"/>
  <c r="A173" i="49" s="1"/>
  <c r="A178" i="49" s="1"/>
  <c r="A183" i="49" s="1"/>
  <c r="F175" i="45"/>
  <c r="F170" i="45"/>
  <c r="F165" i="45"/>
  <c r="F160" i="45"/>
  <c r="F155" i="45"/>
  <c r="F150" i="45"/>
  <c r="F145" i="45"/>
  <c r="F140" i="45"/>
  <c r="F139" i="45"/>
  <c r="F134" i="45"/>
  <c r="F129" i="45"/>
  <c r="F124" i="45"/>
  <c r="F119" i="45"/>
  <c r="F114" i="45"/>
  <c r="F109" i="45"/>
  <c r="F104" i="45"/>
  <c r="F99" i="45"/>
  <c r="F94" i="45"/>
  <c r="F89" i="45"/>
  <c r="F84" i="45"/>
  <c r="F79" i="45"/>
  <c r="F74" i="45"/>
  <c r="F69" i="45"/>
  <c r="F64" i="45"/>
  <c r="F59" i="45"/>
  <c r="F54" i="45"/>
  <c r="F49" i="45"/>
  <c r="F44" i="45"/>
  <c r="F39" i="45"/>
  <c r="F34" i="45"/>
  <c r="F29" i="45"/>
  <c r="F24" i="45"/>
  <c r="F19" i="45"/>
  <c r="F14" i="45"/>
  <c r="A12" i="45"/>
  <c r="F9" i="45"/>
  <c r="G36" i="42" l="1"/>
  <c r="F180" i="45"/>
  <c r="A17" i="45"/>
  <c r="A22" i="45" s="1"/>
  <c r="A27" i="45" l="1"/>
  <c r="A32" i="45" s="1"/>
  <c r="A37" i="45" s="1"/>
  <c r="A42" i="45" l="1"/>
  <c r="A47" i="45" s="1"/>
  <c r="A52" i="45" l="1"/>
  <c r="A57" i="45" l="1"/>
  <c r="A62" i="45" l="1"/>
  <c r="A67" i="45" l="1"/>
  <c r="A72" i="45" l="1"/>
  <c r="A77" i="45" l="1"/>
  <c r="A82" i="45" s="1"/>
  <c r="A87" i="45" s="1"/>
  <c r="A92" i="45" s="1"/>
  <c r="A97" i="45" s="1"/>
  <c r="A102" i="45" s="1"/>
  <c r="A107" i="45" s="1"/>
  <c r="A112" i="45" s="1"/>
  <c r="A117" i="45" s="1"/>
  <c r="A122" i="45" s="1"/>
  <c r="A127" i="45" s="1"/>
  <c r="A132" i="45" s="1"/>
  <c r="A137" i="45" s="1"/>
  <c r="A143" i="45" s="1"/>
  <c r="A148" i="45" s="1"/>
  <c r="A153" i="45" s="1"/>
  <c r="A158" i="45" s="1"/>
  <c r="A163" i="45" s="1"/>
  <c r="A168" i="45" s="1"/>
  <c r="A173" i="45" s="1"/>
  <c r="A178" i="45" s="1"/>
  <c r="F185" i="45" l="1"/>
  <c r="F187" i="45" l="1"/>
  <c r="G37" i="42" s="1"/>
  <c r="G39" i="42" s="1"/>
  <c r="G41" i="42" s="1"/>
  <c r="G8" i="42" l="1"/>
  <c r="A183" i="45"/>
  <c r="G57" i="42" l="1"/>
  <c r="G12" i="42" s="1"/>
  <c r="A7" i="1" l="1"/>
  <c r="F142" i="1" l="1"/>
  <c r="F141" i="1"/>
  <c r="F140" i="1"/>
  <c r="F139" i="1"/>
  <c r="F137" i="1"/>
  <c r="F132" i="1"/>
  <c r="F127" i="1"/>
  <c r="F122" i="1"/>
  <c r="F117" i="1"/>
  <c r="F112" i="1"/>
  <c r="F107" i="1"/>
  <c r="F102" i="1"/>
  <c r="F97" i="1"/>
  <c r="F96" i="1"/>
  <c r="F91" i="1"/>
  <c r="F86" i="1"/>
  <c r="F81" i="1"/>
  <c r="F76" i="1"/>
  <c r="F71" i="1"/>
  <c r="F66" i="1"/>
  <c r="F61" i="1"/>
  <c r="F60" i="1"/>
  <c r="F54" i="1"/>
  <c r="F49" i="1"/>
  <c r="F44" i="1"/>
  <c r="F39" i="1"/>
  <c r="F34" i="1"/>
  <c r="F29" i="1"/>
  <c r="F24" i="1"/>
  <c r="F19" i="1"/>
  <c r="F14" i="1"/>
  <c r="F9" i="1"/>
  <c r="F147" i="1" l="1"/>
  <c r="F151" i="1"/>
  <c r="F153" i="1" l="1"/>
  <c r="G23" i="42" s="1"/>
  <c r="G30" i="42" s="1"/>
  <c r="G7" i="42" s="1"/>
  <c r="G14" i="42" s="1"/>
  <c r="G10" i="42" l="1"/>
  <c r="A12" i="1" l="1"/>
  <c r="A17" i="1" l="1"/>
  <c r="A22" i="1" s="1"/>
  <c r="A27" i="1" s="1"/>
  <c r="A32" i="1" s="1"/>
  <c r="A37" i="1" s="1"/>
  <c r="A42" i="1" s="1"/>
  <c r="A47" i="1" s="1"/>
  <c r="A52" i="1" s="1"/>
  <c r="A57" i="1" s="1"/>
  <c r="A64" i="1" s="1"/>
  <c r="A69" i="1" s="1"/>
  <c r="A74" i="1" s="1"/>
  <c r="A79" i="1" s="1"/>
  <c r="A84" i="1" s="1"/>
  <c r="A89" i="1" s="1"/>
  <c r="A94" i="1" s="1"/>
  <c r="A100" i="1" s="1"/>
  <c r="A105" i="1" s="1"/>
  <c r="A110" i="1" s="1"/>
  <c r="A115" i="1" s="1"/>
  <c r="A120" i="1" s="1"/>
  <c r="A125" i="1" s="1"/>
  <c r="A130" i="1" s="1"/>
  <c r="A135" i="1" s="1"/>
  <c r="A145" i="1" l="1"/>
  <c r="A150" i="1" s="1"/>
</calcChain>
</file>

<file path=xl/sharedStrings.xml><?xml version="1.0" encoding="utf-8"?>
<sst xmlns="http://schemas.openxmlformats.org/spreadsheetml/2006/main" count="991" uniqueCount="237">
  <si>
    <t>Z. ŠT.</t>
  </si>
  <si>
    <t>kos</t>
  </si>
  <si>
    <t>ur</t>
  </si>
  <si>
    <t>SKUPAJ:</t>
  </si>
  <si>
    <t xml:space="preserve">R E K A P I T U L A C I J A </t>
  </si>
  <si>
    <t>material plinovoda</t>
  </si>
  <si>
    <t>dimenzija
plinovoda</t>
  </si>
  <si>
    <t>investicija</t>
  </si>
  <si>
    <t>( m )</t>
  </si>
  <si>
    <t xml:space="preserve">POPIS MATERIALA IN DEL S PREDRAČUNOM </t>
  </si>
  <si>
    <t>GRADBENA DELA</t>
  </si>
  <si>
    <t>KOLIČINA</t>
  </si>
  <si>
    <t>ENOTA</t>
  </si>
  <si>
    <t>PRIKLJUČEK I</t>
  </si>
  <si>
    <t>Zakoličba</t>
  </si>
  <si>
    <t>Kovinski stebriček</t>
  </si>
  <si>
    <t>Zid - nearmiran beton</t>
  </si>
  <si>
    <t>Zid - armiran beton</t>
  </si>
  <si>
    <t>Zid - kamniti ali opečni</t>
  </si>
  <si>
    <t>Žična ograja</t>
  </si>
  <si>
    <t>Asfalt na vozišču - rezanje in rušenje</t>
  </si>
  <si>
    <t>Betonski tlak</t>
  </si>
  <si>
    <t>Granitne kocke - tlak</t>
  </si>
  <si>
    <t>Granitne kocke - obroba</t>
  </si>
  <si>
    <t>Okrasno grmičevje in rože</t>
  </si>
  <si>
    <t>Živa meja</t>
  </si>
  <si>
    <t>Kanalizacijske zveze</t>
  </si>
  <si>
    <t>Planiranje dna jarka z natančnostjo +,- 3 cm.</t>
  </si>
  <si>
    <t>Planiranje dna jarka</t>
  </si>
  <si>
    <t>Odvoz odvečnega izkopanega materiala, z vsemi manipulacijami na stalno deponijo, vključno s pristojbino.</t>
  </si>
  <si>
    <t>Odvoz materiala</t>
  </si>
  <si>
    <t>Zasip - posteljica / plinovodi</t>
  </si>
  <si>
    <t>Polst</t>
  </si>
  <si>
    <t>Črpanje vode</t>
  </si>
  <si>
    <t>Opozorilni trak</t>
  </si>
  <si>
    <t>AB plošča</t>
  </si>
  <si>
    <t>Postavitev in obbetoniranje litoželezne kape.</t>
  </si>
  <si>
    <t>Obbetoniranje LŽ kape</t>
  </si>
  <si>
    <t>Zavarovanje in nadzor podzemnih instalacij</t>
  </si>
  <si>
    <t>Nepredvidena dela odobrena s strani nadzora in obračunana po analizi cen v skladu s kalkulativnimi elementi.</t>
  </si>
  <si>
    <r>
      <t>Pokrivanje dna jarka s plastjo PP polsti gramature 200 g/m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.</t>
    </r>
  </si>
  <si>
    <t>Rezanje, rušenje in odstranitev asfalta na vozišču, z vsemi manipulacijami, z odvozom na stalno deponijo in vključno s pristojbino.</t>
  </si>
  <si>
    <t>a) strojni izkop</t>
  </si>
  <si>
    <t>b) ročni izkop</t>
  </si>
  <si>
    <t xml:space="preserve">
OPIS POSTAVKE
</t>
  </si>
  <si>
    <t>kg</t>
  </si>
  <si>
    <t>Granitni robniki</t>
  </si>
  <si>
    <t>Odstranitev obstoječih kanalizacijskih zvez premera 20 - 30 cm za odvodnjavanje meteorne ali odpadne vode z vsemi preddeli, ter naprava novih polnoobbetoniranih zvez.</t>
  </si>
  <si>
    <r>
      <t xml:space="preserve">Dobava in polaganje opozorilnega PVC traku, rumene barve z oznako </t>
    </r>
    <r>
      <rPr>
        <b/>
        <sz val="10"/>
        <rFont val="Arial"/>
        <family val="2"/>
        <charset val="238"/>
      </rPr>
      <t>POZOR PLINOVOD</t>
    </r>
    <r>
      <rPr>
        <sz val="10"/>
        <rFont val="Arial"/>
        <family val="2"/>
        <charset val="238"/>
      </rPr>
      <t>.</t>
    </r>
  </si>
  <si>
    <r>
      <t>m</t>
    </r>
    <r>
      <rPr>
        <vertAlign val="superscript"/>
        <sz val="10"/>
        <rFont val="Arial"/>
        <family val="2"/>
        <charset val="238"/>
      </rPr>
      <t>1</t>
    </r>
  </si>
  <si>
    <t>CENA/ENOTO [EUR]</t>
  </si>
  <si>
    <t>CENA
[EUR]</t>
  </si>
  <si>
    <t>( EUR )</t>
  </si>
  <si>
    <t>EUR</t>
  </si>
  <si>
    <r>
      <t>m</t>
    </r>
    <r>
      <rPr>
        <vertAlign val="superscript"/>
        <sz val="10"/>
        <rFont val="Arial"/>
        <family val="2"/>
        <charset val="238"/>
      </rPr>
      <t>3</t>
    </r>
  </si>
  <si>
    <r>
      <t>m</t>
    </r>
    <r>
      <rPr>
        <vertAlign val="superscript"/>
        <sz val="10"/>
        <rFont val="Arial"/>
        <family val="2"/>
        <charset val="238"/>
      </rPr>
      <t>2</t>
    </r>
  </si>
  <si>
    <t>4.1 GRADBENA DELA</t>
  </si>
  <si>
    <t>A - GLAVNI PLINOVODI</t>
  </si>
  <si>
    <t>št.</t>
  </si>
  <si>
    <t>4.1.1</t>
  </si>
  <si>
    <t>4.1.2</t>
  </si>
  <si>
    <t>4.0</t>
  </si>
  <si>
    <t>4.1</t>
  </si>
  <si>
    <t xml:space="preserve"> PE100</t>
  </si>
  <si>
    <t>Priprava gradbišča, zarisovanje trase, določitev globin izkopa in zakoličba trase, zavarovanje zakoličbe in izdelava zakoličbenega načrta.</t>
  </si>
  <si>
    <t>Rušenje zidu iz nearmiranega betona, z vsemi manipulacijami, z odvozom v raztresenem stanju na stalno deponijo, vključno s pristojbino in ponovna postavitev.</t>
  </si>
  <si>
    <t xml:space="preserve">Rušenje zidu iz armiranega betona, z vsemi manipulacijami, z odvozom v raztresenem stanju na stalno deponijo, vključno s pristojbino in ponovna postavitev. </t>
  </si>
  <si>
    <t xml:space="preserve">Rušenje zidu iz kamna ali opeke, z vsemi manipulacijami, z odvozom v raztresenem stanju na stalno deponijo, vključno s pristojbino in ponovna postavitev. </t>
  </si>
  <si>
    <t>Linijska rešetka</t>
  </si>
  <si>
    <t xml:space="preserve">kos </t>
  </si>
  <si>
    <t>Grbina - montažna</t>
  </si>
  <si>
    <t>Demontaža, skladiščenje in ponovna montaža cestnega elementa za umirjanje prometa.</t>
  </si>
  <si>
    <t>Betonski tlakovci - peščena podlaga - vgradnja obstoječih</t>
  </si>
  <si>
    <t>Odstranitev betonskih tlakovcev vseh vrst (prane plošče, tlakovci…), s čiščenjem, odlaganjem na deponijo ob gradbišču in ponovna vgradnja obstoječih tlakovcev v peščeno podlago.</t>
  </si>
  <si>
    <t>Betonski tlakovci - peščena podlaga - vgradnja novih</t>
  </si>
  <si>
    <t>Odstranitev betonskih tlakovcev vseh vrst (prane plošče, tlakovci…) z vsemi manipulacijami, z odvozom na stalno deponijo, vključno s pristojbino in ureditvijo v prvotno stanje z vgradnjo novih tlakovcev v peščeno podlago.</t>
  </si>
  <si>
    <t>Betonski tlakovci - betonska podlaga - vgradnja novih</t>
  </si>
  <si>
    <t xml:space="preserve">Rušenje obstoječih betonskih tlakovcev vseh vrst z nakladanjem na kamion in z odvozom na stalno deponijo, vključno s pristojbino. Vgradnja novih tlakovcev na pripravljeno betonsko podlago. </t>
  </si>
  <si>
    <t>Rušenje betonskih površin (betonskih tlakov, koritnic…) debeline do 10cm, z vsemi manipulacijami, z odvozom ruševin na stalno deponijo, vključno s pristojbino in ponovna izdelava tlaka. (tlak je zalikan s fino cementno malto C 12/15).</t>
  </si>
  <si>
    <t>Betonska plošča</t>
  </si>
  <si>
    <t>Rušenje armirano betonske plošče debeline nad 10cm, z vsemi manipulacijami, z odvozom ruševin na stalno deponijo, vključno s pristojbino in ponovna izdelava tlaka z zalikanjem betonske površine s fino cementno malto C 12/15.</t>
  </si>
  <si>
    <t>Peščena površina - parkirišče</t>
  </si>
  <si>
    <t>Odstranitev peščene površine (parkirišče) debeline do 20 cm, z vsemi manipulacijami, z odvozom na stalno deponijo, vključno s pristojbino in ureditvijo v prvotno stanje. Nabava in dobava tamponskega drobjenca TD 32 v debelini 20 cm in drenažnega peska (4/8 ali 8/16) v debelini 3-5 cm.</t>
  </si>
  <si>
    <t>Peščena površina - makedamsko vozišče</t>
  </si>
  <si>
    <t>Odstranitev peščene površine (makedamskega vozišča) debeline do 20 cm, z vsemi manipulacijami, z odvozom na stalno deponijo, vključno s pristojbino in ureditvijo v prvotno stanje. Količina spodnjega in zgornjega ustroja je upoštevana pod postavko tamponov. Izvedba po zahtevi upravljalca ceste.</t>
  </si>
  <si>
    <t>Cestni požiralnik, peskolov</t>
  </si>
  <si>
    <t>Odstranitev in postavitev novega cestnega požiralnika premera 40 cm, z vsemi preddeli in manipulacijami, izvedbo požiralniške zveze iz betonske oz. PVC cevi obstoječega premera. Cevi so polnoobetonirane, rešetka oziroma pokrov se ohrani za kasnejšo vgradnjo.</t>
  </si>
  <si>
    <t>Vzdolžno varovanje - pesek</t>
  </si>
  <si>
    <r>
      <t>Vzdolžno varovanje energetskih vodov (optični in elektro kabli, vodovod, plin) kompletno z obešanjem, podpiranjem, varovanjem ter vzpostavitvijo v prvotno stanje (</t>
    </r>
    <r>
      <rPr>
        <b/>
        <sz val="10"/>
        <rFont val="Arial"/>
        <family val="2"/>
        <charset val="238"/>
      </rPr>
      <t>obsip s finim peskom</t>
    </r>
    <r>
      <rPr>
        <sz val="10"/>
        <rFont val="Arial"/>
        <family val="2"/>
        <charset val="238"/>
      </rPr>
      <t xml:space="preserve"> ter polaganje opozorilnega traku)</t>
    </r>
  </si>
  <si>
    <t>Prečno varovanje - pesek</t>
  </si>
  <si>
    <t xml:space="preserve">Prečno križanje in varovanje energetskih vodov (optični, telefonski in elektro kabli, vodovod,plin) kompletno z obešanjem, podpiranjem, varovanjem ter vzpostavitvijo v prvotno stanje (obsip s finim peskom ter polaganje opozorilnega traku) </t>
  </si>
  <si>
    <t>Površinski odkop humusa - odvoz na deponijo</t>
  </si>
  <si>
    <t xml:space="preserve">Površinski odkop humusa debeline do 30 cm, z vsemi manipulacijami, z odvozom na začasno deponijo, dovozom, razstiranjem, planiranjem, posejanjem travnatega semena in negovanjem do vzklitja. </t>
  </si>
  <si>
    <t xml:space="preserve">Površinski odkop humusa debeline do 30 cm, z odlaganjem na rob izkopa, premet do 10 m od gradbene jame z vsemi manipulacijami. Strojno razgrinjanje in fino ročno planiranje humusa, ponovna zatravitev v povprečni deb. 20 cm z odrivom ali s premetom materiala do 10 m. </t>
  </si>
  <si>
    <t>Odstranitev obstoječih rož in strojni posek grmičevja z ročno motorno žago z zlaganjem v gomile nakladanjem na prevozno sredstvo in odvozom na stalno deponijo, vključno s pristojbino. Ponovna zasaditev okrasnega grmičevja in rož.</t>
  </si>
  <si>
    <t>Izkop žive meje višine do 2,0 m z nakladanjem na kamion in z odvozom na deponijo, vključno s pristojbino in ponovna zasaditev žive meje.</t>
  </si>
  <si>
    <t>Grmovje</t>
  </si>
  <si>
    <t xml:space="preserve">Strojno in ročno obsekovanje rastlinja debeline do 50 mm ob gradbeni jami z nakladanjem na kamion in odvozom na stalno deponijo, vključno s pristojbino. </t>
  </si>
  <si>
    <t>Vertikalni stik - dilaplast</t>
  </si>
  <si>
    <t>Izdelava vertikalnih stikov med starim in novim asfaltom z dilaplastom 2-4 cm debela plast pri čemer je upoštevano 1kg Dilaplasta za 12 m stika.</t>
  </si>
  <si>
    <t>Zatesnitev stika - TC trak</t>
  </si>
  <si>
    <t>Zatesnitev stika med starim in novim asfaltom z bitumenskim TC trakom 30x10 mm.</t>
  </si>
  <si>
    <t>Asfalt - vgradnja vozišče 9 cm</t>
  </si>
  <si>
    <t>vozišče:</t>
  </si>
  <si>
    <r>
      <rPr>
        <b/>
        <sz val="10"/>
        <rFont val="Arial"/>
        <family val="2"/>
        <charset val="238"/>
      </rPr>
      <t>bitudrobir:</t>
    </r>
    <r>
      <rPr>
        <sz val="10"/>
        <rFont val="Arial"/>
        <family val="2"/>
        <charset val="238"/>
      </rPr>
      <t xml:space="preserve"> vezana nosilna zmes AC 22 base B 50/70 A3, d = 6 cm</t>
    </r>
  </si>
  <si>
    <t>Protiprašna zaščita</t>
  </si>
  <si>
    <t xml:space="preserve">Vzdrževanje vseh prekopanih javnih površin v času od rušitve asfalta do vzpostavitve v prvotno stanje, ki zajema polivanje - protiprašna zaščita, dosip udarnih jam, utrjevanje in planiranje, vključno z dobavo materiala in delom.
</t>
  </si>
  <si>
    <t>Rušenje obrobe iz granitnih kock vseh vrst, s čiščenjem, odlaganjem na deponijo ob gradbišču in ponovna vgradnja na betonsko podlago C 12/15 (0,05m3/m).</t>
  </si>
  <si>
    <t>Betonski robniki - obstoječi</t>
  </si>
  <si>
    <t>Rušenje obrobe iz betonskih robnikov vseh vrst na betonski podlagi, s čiščenjem, odlaganjem na deponijo ob gradbišču in ponovna vgradnja obstoječih robnikov na betonsko podlago C 12/15 (0,05m3/m).</t>
  </si>
  <si>
    <t>Betonski robniki - novi</t>
  </si>
  <si>
    <t>Rušenje obrobe iz betonskih robnikov vseh vrst na betonski podlagi z nakladanjem na kamion in z odvozom na stalno gradbeno deponijo, vključno s pristojbino. Vgradnja novih betonskih robnikov na betonsko podlago C 12/15 (0,05 m3/m).</t>
  </si>
  <si>
    <t>Rušenje obrobe iz granitnih robnikov vseh vrst, s čiščenjem, odlaganjem na deponijo ob gradbišču in ponovna vgradnja na betonsko podlago C 12/15 (0,05m3/m).</t>
  </si>
  <si>
    <t>Obbetoniranje pokrovov</t>
  </si>
  <si>
    <t>Postavitev pokrovov 60/60 cm ali fi 60 na novo višino nivelete asfalta, z obbetoniranjem, vsemi pomožnimi deli in materialom</t>
  </si>
  <si>
    <t>Obbetoniranje kap</t>
  </si>
  <si>
    <t>Postavitev vodovodnih ali plinskih kap na višino nivelete asfalta, z obbetoniranjem, vsemi pomožnimi deli in materialom</t>
  </si>
  <si>
    <t>Kombinirani izkop - odvoz na deponijo</t>
  </si>
  <si>
    <t>Dobava in vgradnja posteljice z dopeljanim peskom 0/4 mm za posteljico in obsip plinovoda, do višine 10 cm nad temenom cevi (po detajlu iz projekta), s planiranjem in utrjevanjem. Natančnost izdelave posteljice je +/- 1 cm.</t>
  </si>
  <si>
    <t>Zasip - tamponski material - 0/32 mm</t>
  </si>
  <si>
    <t>Zasip - tamponski material - 0/63 mm</t>
  </si>
  <si>
    <t>Črpanje vode iz gradbene jame s črpalko primerne kapacitete med izkopom in montažo (Obračun po dejansko porabljenem času).</t>
  </si>
  <si>
    <t>Dobava montažne armiranobetonske plošče iz C 12/15 za cestno kapo in postavitev na niveleto.</t>
  </si>
  <si>
    <t>Horizontalno vrtanje - vodeno vrtanje - za cev fi 63</t>
  </si>
  <si>
    <t>Izdelava vodene vrtine za cev fi 110mm za uvlačenje PE/HD cevi 1x fi 63mm po tehnologiji HDD, v zemljini III. - IV. kat.</t>
  </si>
  <si>
    <t>Dobava in montaža PE oplaščene plinske cevi fi 63 mm, PE 100, po SIST EN 12007-2, SDR 11 dodatno oplaščena z zaščitnim plaščem proti nastanku risov in brazd.</t>
  </si>
  <si>
    <t>PE 63x5,8</t>
  </si>
  <si>
    <t>Dobava vode za potrebe vrtanja</t>
  </si>
  <si>
    <t>m3</t>
  </si>
  <si>
    <t>Dobava bentonita za potrebe vrtanja</t>
  </si>
  <si>
    <t>Premik garniture</t>
  </si>
  <si>
    <t>Zazidava omarice - tip E</t>
  </si>
  <si>
    <t xml:space="preserve">Zakoličba obstoječih komunalnih naprav (križanja in približevanja) in nadzor upravljalca podzemnih instalacij (vodovod, kanalizacija, plin, vročevod, elektro, javna razsvetljava, TK voj, KTV), ki prečkajo ali kako drugače segajo v profil izkopa (glede na obsežnost objekta in po računu upravljalca). </t>
  </si>
  <si>
    <t>Nepredvidena dela</t>
  </si>
  <si>
    <t>Površinski odkop humusa - rob jarka</t>
  </si>
  <si>
    <t>Dobava in vgrajevanje dvoslojnega asfalta, odstranjevanje sloja tampona v debelini grobega in finega asfalta, fino planiranje in valjanje podlage, obrizg z emulzijo, obdelava stika med novim in starim asfaltom in (po potrebi) obnovitvitev horizontalne prometne signalizacije.</t>
  </si>
  <si>
    <t>asfaltbeton: vezana obrabno zaporna plast AC 8 surf B 70/100 A4, d = 3 cm</t>
  </si>
  <si>
    <t xml:space="preserve">Rušenje tlaka iz granitnih kock, s čiščenjem, odlaganjem na deponijo ob gradbišču in ponovna vgradnja obstoječih kock 10/10 cm na betonsko podlago kvalitete C12/15 in debeline od 7 do 10 cm. Fuge položenih granitnih kock se polnijo s epoksidno fugirno maso v prvotni barvi. </t>
  </si>
  <si>
    <t xml:space="preserve">S K U P A J - A : </t>
  </si>
  <si>
    <t xml:space="preserve">S K U P A J - B : </t>
  </si>
  <si>
    <t xml:space="preserve">S K U P A J - C : </t>
  </si>
  <si>
    <t>Dobava in vgrajevanje enoslojnega asfalta, odstranjevanje sloja tampona v debelini asfalta, fino planiranje in valjanje podlage, obrizg z emulzijo, obdelava stika med novim in starim asfaltom in (po potrebi) obnovitvitev horizontalne prometne signalizacije.</t>
  </si>
  <si>
    <t>OZN.</t>
  </si>
  <si>
    <t>( kos )</t>
  </si>
  <si>
    <t>število priključkov</t>
  </si>
  <si>
    <t>dolžina
plinovoda</t>
  </si>
  <si>
    <t>šifra plinovoda, ulica</t>
  </si>
  <si>
    <t>III</t>
  </si>
  <si>
    <t>II</t>
  </si>
  <si>
    <t>I</t>
  </si>
  <si>
    <t>vrednost
( EUR )</t>
  </si>
  <si>
    <t>Odstranitev kovinskega stebrička ali stojala, deponiranje ob trasi, zavarovanje pred poškodbo in ponovna postavitev.</t>
  </si>
  <si>
    <t>Odstranitev obstoječih linijskih rešetk širine do 30 cm komplet z betonskim koritom, deponiranje ob trasi, zavarovanje pred poškodbo in ponovna vgradnja.</t>
  </si>
  <si>
    <t xml:space="preserve">Odstranitev in ponovna postavitev žične ograje do višine 2 metra, z deponiranjem ob trasi, zavarovanjem pred poškodbo, vključno z nosilnimi in podpornimi stebrički, vrati in vezno žico. </t>
  </si>
  <si>
    <t xml:space="preserve">Dobava in vgradnja tamponskega drobljenca, zrnatosti od 0 do 32 mm za nosilni sloj, s komprimiranjem po slojih v deb. 20 - 30 cm do predpisane zbitosti in planiranje površine s točnostjo +- 1.0 cm. Vgradnja 0,40 cm pod zgornjim ustrojem ceste. </t>
  </si>
  <si>
    <t xml:space="preserve">Dobava in vgradnja gramoza za tamponsko plast, zrnatosti od 0 do 63 mm, s komprimiranjem po slojih v deb. 20 - 30 cm do predpisane zbitosti in planiranje površine s točnostjo +- 1.0 cm. </t>
  </si>
  <si>
    <t>Objekt:</t>
  </si>
  <si>
    <t>Kombinirani izkop jarka za cevovod v terenu III-V kategorije, globine do 2,0 m z direktnim nakladanjem na kamion in odvozom na stalno deponijo, vključno s pristojbino.</t>
  </si>
  <si>
    <t>PE100</t>
  </si>
  <si>
    <t>OZNAKA</t>
  </si>
  <si>
    <t>PE 32x3,0</t>
  </si>
  <si>
    <t>priključek DN 25 (srednji tlak)
omarica dimenzije: 350x600x250 mm</t>
  </si>
  <si>
    <t>količina</t>
  </si>
  <si>
    <t>dolžine</t>
  </si>
  <si>
    <t>m</t>
  </si>
  <si>
    <t xml:space="preserve"> </t>
  </si>
  <si>
    <t>Prod</t>
  </si>
  <si>
    <t>Odstranitev pasu Savskega proda 16-32 mm, deponiranje ob trasi in ponovna vgradnja obstoječega proda.</t>
  </si>
  <si>
    <t>Tlak iz naravnega kamna</t>
  </si>
  <si>
    <t>Rušenje tlaka iz naravnega materiala (pohorski škriljavec, porfir, granit…),  debeline do 5 cm, z vsemi manipulacijami, rušenjem in z odvozom ruševin na stalno deponijo, vključno s pristojbino in ponovna izdelava tlaka iz naravnega kamna po navodilih proizvajalca. Tlak se polaga s pomočjo lepila na prej pripravljen cementni estrih, tlak je zalikan s fino cementno malto.</t>
  </si>
  <si>
    <t xml:space="preserve">Asfalt -  rezanje, rušenje in vgradnja </t>
  </si>
  <si>
    <t>Horizontalno vrtanje - podbijanje (priključki)</t>
  </si>
  <si>
    <t>Podbijanje dela trase z napravo za horizontalno vrtanje - podbijanje z vsemi spremljajočimi manipulacijami. Vključno s cevjo, premikom garniture za podbijanje in izdelavo vstopne/izstopne gradbene jame.</t>
  </si>
  <si>
    <t>Izdelava in zazidava utora v zunanjem zidu za jekleni priključek in izdelava odprtine za omarico za glavno plinsko zaprono pipo po priloženi skici. Po končanih delih vzpostavitev zunanje fasade oz. zidu v prvotno stanje.</t>
  </si>
  <si>
    <t>OPOMBA:</t>
  </si>
  <si>
    <t>4.1.5</t>
  </si>
  <si>
    <r>
      <t xml:space="preserve">Ročno - strojni izkop in </t>
    </r>
    <r>
      <rPr>
        <b/>
        <u/>
        <sz val="10"/>
        <rFont val="Arial"/>
        <family val="2"/>
        <charset val="238"/>
      </rPr>
      <t>zasip z izkopanim materialom</t>
    </r>
  </si>
  <si>
    <t>Izvedba izkopa trase priključka s profilom izkopa globina 0,8 m širine dna jarka 0,2 m z izkopnim kotom 80⁰, izkop med instalacijami, planiranje dna jarka, odlaganjem materiala na rob jarka. Zasip trase priključka nad izvedenim obsipom cevi z izkopanim materialom  do višine končne ureditve terena in komprimiranjem v slojih deb. 20 - 30 cm do predpisane zbitosti. Planiranje površine s točnostjo +- 1.0 cm  (vključeno v ceno na meter trase).</t>
  </si>
  <si>
    <r>
      <t xml:space="preserve">Ročno - strojni izkop in </t>
    </r>
    <r>
      <rPr>
        <b/>
        <u/>
        <sz val="10"/>
        <rFont val="Arial"/>
        <family val="2"/>
        <charset val="238"/>
      </rPr>
      <t>zasip z novim materialom</t>
    </r>
  </si>
  <si>
    <t xml:space="preserve">Izvedba izkopa trase priključka s profilom izkopa globine 0,8 m, širine dna jarka 0,2 m z izkopnim kotom 80⁰, planiranje dna jarka, nalaganjem materiala na kamjon in odvozom na trajno deponijo s plačilom takse. Zasip trase priključka nad izvedenim obsipom cevi do višine pred končno ureditvijo z novim materialom in komprimiranjem v slojih deb. 20 - 30 cm do predpisane zbitosti. Planiranje površine s točnostjo +- 1.0 cm  (vključeno v ceno na meter trase) </t>
  </si>
  <si>
    <t>Transport obstoječega izkopanega materiala s samokolnico</t>
  </si>
  <si>
    <t>Nakladanje izkopanega materiala na pomožno transportno sredstvo (samokolnica) in ročni transport na razdaljo do 20 m od gradbene jame do začasne deponije. Postavka vključuje tudi ročno nakladanje na začasni deponiji in transport obstoječega materiala nazaj v zasip gradbene jame.</t>
  </si>
  <si>
    <t>Rušenje betonov</t>
  </si>
  <si>
    <t>Rušenje raznih betonov, z vsemi manipulacijami, z odvozom v raztresenem stanju na stalno deponijo, vključno s pristojbino in ponovna postavitev.</t>
  </si>
  <si>
    <t xml:space="preserve">Vgradnja betonov </t>
  </si>
  <si>
    <t>Dobava in vgradnja raznih betonov po potrebi, obbetoniranja instalacij, podbetoniranje, beton C16/20 z vsemi manipulacijami - vgradnja po odobritvi nadzora.</t>
  </si>
  <si>
    <t>AC16 base; deb. 5 cm</t>
  </si>
  <si>
    <t>AC 8 surf; deb 3 cm</t>
  </si>
  <si>
    <t>plinovod PE 32x3,0, zaš. cev PE 63</t>
  </si>
  <si>
    <t>Cene za postavke z vrednostjo 1,00 so informativne in bodo uporabljene v primeru dodatnih del pri izvedbi priključkov.</t>
  </si>
  <si>
    <t xml:space="preserve">SKUPAJ  A + B </t>
  </si>
  <si>
    <t>vrtina fi 110mm</t>
  </si>
  <si>
    <t>4.1.7</t>
  </si>
  <si>
    <t>4.1.8</t>
  </si>
  <si>
    <t>4.1.9</t>
  </si>
  <si>
    <t xml:space="preserve">Izkop trase v javni površini z nalaganjem materiala na kamion in odvozom na stalno trajno deponijo s plačilom takse. Dobava in vgradnja posteljice z peskom 0/4 mm in obsip priključnega plinovoda, do višine 10 cm nad temenom cevi v celotni dolžini priključka. Natančnost izdelave posteljice je +/- 1 cm.  Zasip trase priključka nad posteljico do višine pred končno ureditvijo z novim materialom (v javni površini) in komprimiranjem v slojih deb. 20 - 30 cm do predpisane zbitosti in planiranje površine s točnostjo +/- 1.0 cm  (vključeno v ceno na meter trase) Dobava in polaganje opozorilnega PVC traku, rumene barve z oznako POZOR PLINOVOD po celotni dolžini priključka. </t>
  </si>
  <si>
    <t>PRIKLJUČEK - SON PE 32
 (v javni površini)</t>
  </si>
  <si>
    <t>B - PLINSKI PRIKLJUČKI -  SON PE 32 in SON PE 63</t>
  </si>
  <si>
    <t>PRIKLJUČEK - SON PE 32</t>
  </si>
  <si>
    <t>PLINSKI PRIKLJUČKI - SON PE 32</t>
  </si>
  <si>
    <t>Izvedba priključka v javni površini  - kot SON PE 32</t>
  </si>
  <si>
    <t>B - PLINSKI PRIKLJUČKI - SON PE 32 in SON PE 63</t>
  </si>
  <si>
    <t xml:space="preserve">S K U P A J  SON PE 32  : </t>
  </si>
  <si>
    <t>C - PLINSKI PRIKLJUČKI - TIP 1 PE 32 in TIP 1 PE 32 KPL</t>
  </si>
  <si>
    <t xml:space="preserve">C - PLINSKI PRIKLJUČKI - TIP 1 PE 32 in TIP 1 PE 32 KPL </t>
  </si>
  <si>
    <t>TIP 1 PE 32 (v javni površini)</t>
  </si>
  <si>
    <t>PRIKLJUČEK  TIP 1 PE 32 KPL</t>
  </si>
  <si>
    <t>PLINSKI PRIKLJUČKI - TIP 1 PE 32</t>
  </si>
  <si>
    <t>Izvedba priključka v javni površini  - kot TIP 1 PE 32</t>
  </si>
  <si>
    <t>PLINSKI PRIKLJUČKI - TIP 1 PE 32 KPL</t>
  </si>
  <si>
    <t>Izvedba priključka v javni površini  - kot TIP 1 PE 32 KPL</t>
  </si>
  <si>
    <t>S 2010_Videm, Dol pri Ljubljani</t>
  </si>
  <si>
    <t>Videm, Dol pri Ljubljani</t>
  </si>
  <si>
    <t>Peščena površina - bankina</t>
  </si>
  <si>
    <t>Odstranitev peščene površine (bankina) debeline do 20 cm, z vsemi manipulacijami, z odvozom na stalno deponijo, vključno s pristojbino in ureditvijo v prvotno stanje. Nabava in dobava tamponskega drobjenca TD 32 v debelini 20 cm in drenažnega peska (4/8 ali 8/16) v debelini 3-5 cm.</t>
  </si>
  <si>
    <t>S 2072_Dol pri Ljubljani</t>
  </si>
  <si>
    <t>PE 110x6,6
PE 63x5,8</t>
  </si>
  <si>
    <t>Dol pri Ljubljani</t>
  </si>
  <si>
    <t>PLINOVOD S-2072, PE63x5.8</t>
  </si>
  <si>
    <t>PLINOVOD S-2010, PE110x6.6, PE63x5.8</t>
  </si>
  <si>
    <t>4.1.3</t>
  </si>
  <si>
    <t>S 2018_Videm</t>
  </si>
  <si>
    <t>PLINOVOD S-2018, PE63x5.8</t>
  </si>
  <si>
    <t>Videm</t>
  </si>
  <si>
    <t>4.1.4</t>
  </si>
  <si>
    <t>S 2015_Videm</t>
  </si>
  <si>
    <t>PLINOVOD S-2015, PE63x5.8</t>
  </si>
  <si>
    <t>S 2014_Videm</t>
  </si>
  <si>
    <t>PLINOVOD S-2014, PE63x5.8</t>
  </si>
  <si>
    <t>4.1.6</t>
  </si>
  <si>
    <t>PLINOVOD S-2021, PE63x5.8</t>
  </si>
  <si>
    <t>S 2021_Videm, Dol pri Ljubljani</t>
  </si>
  <si>
    <t>S 2016_Videm</t>
  </si>
  <si>
    <t>PLINOVOD S-2016, PE63x5.8</t>
  </si>
  <si>
    <t xml:space="preserve">SKUPAJ  A + B + C </t>
  </si>
  <si>
    <t>GRADNJA PLINOVODNEGA OMREŽJA NA OBMOČJU VIDEM-DOL</t>
  </si>
  <si>
    <t>4.1.10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</si>
</sst>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&quot;SIT&quot;_-;\-* #,##0.00\ &quot;SIT&quot;_-;_-* &quot;-&quot;??\ &quot;SIT&quot;_-;_-@_-"/>
    <numFmt numFmtId="165" formatCode=";;;"/>
  </numFmts>
  <fonts count="15" x14ac:knownFonts="1">
    <font>
      <sz val="10"/>
      <name val="Arial CE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trike/>
      <sz val="10"/>
      <name val="Arial"/>
      <family val="2"/>
      <charset val="238"/>
    </font>
    <font>
      <b/>
      <u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4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color rgb="FF7F7F7F"/>
      <name val="Arial"/>
      <family val="2"/>
      <charset val="238"/>
    </font>
    <font>
      <sz val="10"/>
      <name val="Times New Roman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67955565050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mediumDashDot">
        <color indexed="64"/>
      </bottom>
      <diagonal/>
    </border>
    <border>
      <left/>
      <right/>
      <top style="mediumDashDot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5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 applyNumberFormat="0" applyFill="0" applyBorder="0" applyAlignment="0" applyProtection="0"/>
    <xf numFmtId="0" fontId="14" fillId="0" borderId="0"/>
    <xf numFmtId="164" fontId="1" fillId="0" borderId="0" applyFont="0" applyFill="0" applyBorder="0" applyAlignment="0" applyProtection="0"/>
  </cellStyleXfs>
  <cellXfs count="214">
    <xf numFmtId="0" fontId="0" fillId="0" borderId="0" xfId="0"/>
    <xf numFmtId="0" fontId="3" fillId="0" borderId="0" xfId="0" applyFont="1" applyFill="1" applyProtection="1"/>
    <xf numFmtId="4" fontId="3" fillId="0" borderId="0" xfId="0" applyNumberFormat="1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left" vertical="top" wrapText="1"/>
    </xf>
    <xf numFmtId="4" fontId="4" fillId="0" borderId="5" xfId="0" applyNumberFormat="1" applyFont="1" applyFill="1" applyBorder="1" applyAlignment="1" applyProtection="1">
      <alignment horizontal="center" vertical="center"/>
    </xf>
    <xf numFmtId="49" fontId="3" fillId="0" borderId="6" xfId="0" applyNumberFormat="1" applyFont="1" applyFill="1" applyBorder="1" applyAlignment="1" applyProtection="1">
      <alignment vertical="center"/>
    </xf>
    <xf numFmtId="0" fontId="3" fillId="0" borderId="6" xfId="0" applyFont="1" applyFill="1" applyBorder="1" applyAlignment="1" applyProtection="1">
      <alignment horizontal="left" vertical="center"/>
    </xf>
    <xf numFmtId="4" fontId="3" fillId="0" borderId="6" xfId="2" applyNumberFormat="1" applyFont="1" applyFill="1" applyBorder="1" applyAlignment="1" applyProtection="1">
      <alignment horizontal="right" vertical="center"/>
    </xf>
    <xf numFmtId="0" fontId="4" fillId="0" borderId="0" xfId="0" applyFont="1" applyAlignment="1" applyProtection="1">
      <alignment horizontal="left"/>
    </xf>
    <xf numFmtId="0" fontId="3" fillId="0" borderId="0" xfId="0" applyFont="1" applyProtection="1"/>
    <xf numFmtId="0" fontId="4" fillId="3" borderId="6" xfId="13" applyFont="1" applyFill="1" applyBorder="1" applyAlignment="1" applyProtection="1">
      <alignment horizontal="center" vertical="center"/>
    </xf>
    <xf numFmtId="0" fontId="4" fillId="0" borderId="6" xfId="13" applyFont="1" applyBorder="1" applyAlignment="1" applyProtection="1">
      <alignment horizontal="center" vertical="center"/>
    </xf>
    <xf numFmtId="4" fontId="4" fillId="0" borderId="6" xfId="13" applyNumberFormat="1" applyFont="1" applyBorder="1" applyAlignment="1" applyProtection="1">
      <alignment horizontal="right" vertical="center"/>
    </xf>
    <xf numFmtId="0" fontId="4" fillId="0" borderId="6" xfId="13" applyFont="1" applyFill="1" applyBorder="1" applyAlignment="1" applyProtection="1">
      <alignment horizontal="center" vertical="center"/>
    </xf>
    <xf numFmtId="4" fontId="4" fillId="0" borderId="6" xfId="13" applyNumberFormat="1" applyFont="1" applyFill="1" applyBorder="1" applyAlignment="1" applyProtection="1">
      <alignment horizontal="right" vertical="center"/>
    </xf>
    <xf numFmtId="4" fontId="4" fillId="0" borderId="0" xfId="2" applyNumberFormat="1" applyFont="1" applyFill="1" applyBorder="1" applyAlignment="1" applyProtection="1">
      <alignment horizontal="right"/>
    </xf>
    <xf numFmtId="0" fontId="4" fillId="0" borderId="11" xfId="13" applyFont="1" applyBorder="1" applyAlignment="1" applyProtection="1">
      <alignment horizontal="center" vertical="center"/>
    </xf>
    <xf numFmtId="0" fontId="4" fillId="0" borderId="11" xfId="13" applyFont="1" applyBorder="1" applyAlignment="1" applyProtection="1">
      <alignment vertical="center" wrapText="1"/>
    </xf>
    <xf numFmtId="0" fontId="3" fillId="0" borderId="11" xfId="13" applyFont="1" applyBorder="1" applyAlignment="1" applyProtection="1">
      <alignment vertical="center" wrapText="1"/>
    </xf>
    <xf numFmtId="4" fontId="4" fillId="0" borderId="11" xfId="13" applyNumberFormat="1" applyFont="1" applyBorder="1" applyAlignment="1" applyProtection="1">
      <alignment horizontal="right" vertical="center"/>
    </xf>
    <xf numFmtId="0" fontId="4" fillId="0" borderId="12" xfId="0" applyFont="1" applyFill="1" applyBorder="1" applyAlignment="1" applyProtection="1"/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vertical="center"/>
    </xf>
    <xf numFmtId="0" fontId="3" fillId="0" borderId="6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Protection="1"/>
    <xf numFmtId="0" fontId="4" fillId="0" borderId="0" xfId="0" applyFont="1" applyFill="1" applyBorder="1" applyProtection="1"/>
    <xf numFmtId="0" fontId="5" fillId="0" borderId="0" xfId="0" applyFont="1" applyFill="1" applyBorder="1" applyProtection="1"/>
    <xf numFmtId="0" fontId="9" fillId="0" borderId="0" xfId="0" applyFont="1" applyFill="1" applyAlignment="1" applyProtection="1">
      <alignment vertical="center"/>
    </xf>
    <xf numFmtId="49" fontId="4" fillId="0" borderId="0" xfId="0" applyNumberFormat="1" applyFont="1" applyAlignment="1" applyProtection="1">
      <alignment horizontal="right" vertical="top"/>
    </xf>
    <xf numFmtId="0" fontId="4" fillId="0" borderId="0" xfId="0" applyFont="1" applyAlignment="1" applyProtection="1">
      <alignment horizontal="right" vertical="top"/>
    </xf>
    <xf numFmtId="0" fontId="4" fillId="0" borderId="0" xfId="0" applyFont="1" applyAlignment="1" applyProtection="1">
      <alignment horizontal="centerContinuous" vertical="top"/>
    </xf>
    <xf numFmtId="4" fontId="6" fillId="0" borderId="0" xfId="0" applyNumberFormat="1" applyFont="1" applyAlignment="1" applyProtection="1">
      <alignment horizontal="right" vertical="top"/>
    </xf>
    <xf numFmtId="0" fontId="3" fillId="0" borderId="0" xfId="0" applyFont="1" applyAlignment="1" applyProtection="1">
      <alignment horizontal="right" vertical="top"/>
    </xf>
    <xf numFmtId="0" fontId="3" fillId="0" borderId="0" xfId="0" applyFont="1" applyAlignment="1" applyProtection="1">
      <alignment vertical="top"/>
    </xf>
    <xf numFmtId="0" fontId="3" fillId="0" borderId="2" xfId="0" applyFont="1" applyBorder="1" applyAlignment="1" applyProtection="1">
      <alignment horizontal="left"/>
    </xf>
    <xf numFmtId="0" fontId="3" fillId="0" borderId="2" xfId="0" applyFont="1" applyBorder="1" applyAlignment="1" applyProtection="1">
      <alignment horizontal="right" vertical="top"/>
    </xf>
    <xf numFmtId="0" fontId="3" fillId="0" borderId="2" xfId="0" applyFont="1" applyBorder="1" applyAlignment="1" applyProtection="1">
      <alignment vertical="top"/>
    </xf>
    <xf numFmtId="4" fontId="6" fillId="0" borderId="2" xfId="0" applyNumberFormat="1" applyFont="1" applyBorder="1" applyAlignment="1" applyProtection="1">
      <alignment horizontal="right" vertical="top"/>
    </xf>
    <xf numFmtId="0" fontId="3" fillId="0" borderId="0" xfId="0" applyFont="1" applyFill="1" applyAlignment="1" applyProtection="1">
      <alignment horizontal="right"/>
    </xf>
    <xf numFmtId="2" fontId="3" fillId="0" borderId="0" xfId="0" applyNumberFormat="1" applyFont="1" applyFill="1" applyAlignment="1" applyProtection="1">
      <alignment horizontal="right"/>
    </xf>
    <xf numFmtId="4" fontId="3" fillId="0" borderId="0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/>
    </xf>
    <xf numFmtId="4" fontId="3" fillId="0" borderId="0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right" vertical="top"/>
    </xf>
    <xf numFmtId="0" fontId="3" fillId="0" borderId="3" xfId="0" applyFont="1" applyFill="1" applyBorder="1" applyAlignment="1" applyProtection="1">
      <alignment horizontal="right" vertical="top"/>
    </xf>
    <xf numFmtId="0" fontId="3" fillId="0" borderId="3" xfId="0" applyFont="1" applyFill="1" applyBorder="1" applyAlignment="1" applyProtection="1">
      <alignment horizontal="center" vertical="top"/>
    </xf>
    <xf numFmtId="4" fontId="4" fillId="0" borderId="3" xfId="0" applyNumberFormat="1" applyFont="1" applyFill="1" applyBorder="1" applyAlignment="1" applyProtection="1">
      <alignment horizontal="right" vertical="top"/>
    </xf>
    <xf numFmtId="0" fontId="3" fillId="0" borderId="0" xfId="0" applyFont="1" applyAlignment="1" applyProtection="1">
      <alignment horizontal="left"/>
    </xf>
    <xf numFmtId="4" fontId="3" fillId="0" borderId="16" xfId="0" applyNumberFormat="1" applyFont="1" applyFill="1" applyBorder="1" applyAlignment="1" applyProtection="1">
      <alignment horizontal="right"/>
      <protection locked="0"/>
    </xf>
    <xf numFmtId="4" fontId="3" fillId="0" borderId="16" xfId="0" applyNumberFormat="1" applyFont="1" applyBorder="1" applyAlignment="1" applyProtection="1">
      <alignment horizontal="right"/>
      <protection locked="0"/>
    </xf>
    <xf numFmtId="0" fontId="3" fillId="0" borderId="2" xfId="0" applyFont="1" applyFill="1" applyBorder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4" fontId="3" fillId="0" borderId="2" xfId="0" applyNumberFormat="1" applyFont="1" applyFill="1" applyBorder="1" applyAlignment="1" applyProtection="1">
      <alignment horizontal="right"/>
    </xf>
    <xf numFmtId="2" fontId="3" fillId="0" borderId="0" xfId="0" applyNumberFormat="1" applyFont="1" applyFill="1" applyBorder="1" applyAlignment="1" applyProtection="1">
      <alignment horizontal="right"/>
    </xf>
    <xf numFmtId="2" fontId="3" fillId="0" borderId="1" xfId="0" applyNumberFormat="1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4" fontId="3" fillId="0" borderId="1" xfId="0" applyNumberFormat="1" applyFont="1" applyFill="1" applyBorder="1" applyAlignment="1" applyProtection="1">
      <alignment horizontal="right"/>
    </xf>
    <xf numFmtId="2" fontId="3" fillId="0" borderId="2" xfId="0" applyNumberFormat="1" applyFont="1" applyFill="1" applyBorder="1" applyAlignment="1" applyProtection="1">
      <alignment horizontal="right"/>
    </xf>
    <xf numFmtId="0" fontId="3" fillId="0" borderId="0" xfId="0" applyFont="1" applyBorder="1" applyAlignment="1" applyProtection="1">
      <alignment vertical="top"/>
    </xf>
    <xf numFmtId="0" fontId="3" fillId="0" borderId="0" xfId="0" applyFont="1" applyBorder="1" applyAlignment="1" applyProtection="1">
      <alignment horizontal="right" vertical="top"/>
    </xf>
    <xf numFmtId="0" fontId="3" fillId="0" borderId="0" xfId="3" applyFont="1" applyBorder="1" applyAlignment="1" applyProtection="1">
      <alignment horizontal="center"/>
    </xf>
    <xf numFmtId="4" fontId="3" fillId="0" borderId="0" xfId="3" applyNumberFormat="1" applyFont="1" applyBorder="1" applyAlignment="1" applyProtection="1">
      <alignment horizontal="right"/>
    </xf>
    <xf numFmtId="0" fontId="3" fillId="0" borderId="0" xfId="3" applyFont="1" applyBorder="1" applyAlignment="1" applyProtection="1">
      <alignment horizontal="right"/>
    </xf>
    <xf numFmtId="0" fontId="3" fillId="0" borderId="0" xfId="9" applyFont="1" applyFill="1" applyBorder="1" applyAlignment="1" applyProtection="1">
      <alignment horizontal="left" vertical="top" wrapText="1"/>
    </xf>
    <xf numFmtId="0" fontId="4" fillId="0" borderId="0" xfId="5" applyFont="1" applyFill="1" applyBorder="1" applyAlignment="1" applyProtection="1">
      <alignment horizontal="left" vertical="top" wrapText="1"/>
    </xf>
    <xf numFmtId="0" fontId="3" fillId="0" borderId="0" xfId="5" applyFont="1" applyBorder="1" applyAlignment="1" applyProtection="1">
      <alignment horizontal="center"/>
    </xf>
    <xf numFmtId="0" fontId="3" fillId="0" borderId="0" xfId="5" applyFont="1" applyFill="1" applyBorder="1" applyAlignment="1" applyProtection="1">
      <alignment horizontal="left" vertical="top" wrapText="1"/>
    </xf>
    <xf numFmtId="4" fontId="6" fillId="0" borderId="0" xfId="0" applyNumberFormat="1" applyFont="1" applyFill="1" applyBorder="1" applyAlignment="1" applyProtection="1">
      <alignment horizontal="right"/>
    </xf>
    <xf numFmtId="0" fontId="6" fillId="0" borderId="0" xfId="0" applyFont="1" applyFill="1" applyBorder="1" applyAlignment="1" applyProtection="1">
      <alignment horizontal="right"/>
    </xf>
    <xf numFmtId="9" fontId="3" fillId="0" borderId="0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right"/>
    </xf>
    <xf numFmtId="0" fontId="4" fillId="0" borderId="0" xfId="0" applyFont="1" applyAlignment="1" applyProtection="1">
      <alignment horizontal="left" vertical="top"/>
    </xf>
    <xf numFmtId="0" fontId="3" fillId="0" borderId="2" xfId="0" applyFont="1" applyBorder="1" applyAlignment="1" applyProtection="1">
      <alignment horizontal="left" vertical="top"/>
    </xf>
    <xf numFmtId="0" fontId="3" fillId="0" borderId="2" xfId="0" applyFont="1" applyFill="1" applyBorder="1" applyAlignment="1" applyProtection="1">
      <alignment horizontal="left" vertical="top" wrapText="1"/>
    </xf>
    <xf numFmtId="0" fontId="3" fillId="0" borderId="1" xfId="0" applyFont="1" applyFill="1" applyBorder="1" applyAlignment="1" applyProtection="1">
      <alignment horizontal="left" vertical="top" wrapText="1"/>
    </xf>
    <xf numFmtId="0" fontId="11" fillId="0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horizontal="left" vertical="top"/>
    </xf>
    <xf numFmtId="0" fontId="4" fillId="0" borderId="3" xfId="0" applyFont="1" applyFill="1" applyBorder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4" fontId="3" fillId="0" borderId="1" xfId="0" applyNumberFormat="1" applyFont="1" applyFill="1" applyBorder="1" applyAlignment="1" applyProtection="1">
      <alignment horizontal="right"/>
      <protection locked="0"/>
    </xf>
    <xf numFmtId="0" fontId="3" fillId="0" borderId="2" xfId="0" applyFont="1" applyFill="1" applyBorder="1" applyAlignment="1" applyProtection="1">
      <alignment horizontal="left" vertical="top"/>
    </xf>
    <xf numFmtId="0" fontId="3" fillId="0" borderId="2" xfId="0" applyFont="1" applyFill="1" applyBorder="1" applyAlignment="1" applyProtection="1">
      <alignment vertical="top"/>
    </xf>
    <xf numFmtId="0" fontId="3" fillId="0" borderId="2" xfId="0" applyFont="1" applyFill="1" applyBorder="1" applyAlignment="1" applyProtection="1">
      <alignment horizontal="right" vertical="top"/>
    </xf>
    <xf numFmtId="0" fontId="3" fillId="0" borderId="2" xfId="0" applyFont="1" applyBorder="1" applyAlignment="1" applyProtection="1">
      <alignment horizontal="center"/>
    </xf>
    <xf numFmtId="4" fontId="3" fillId="0" borderId="2" xfId="0" applyNumberFormat="1" applyFont="1" applyBorder="1" applyAlignment="1" applyProtection="1">
      <alignment horizontal="right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right"/>
    </xf>
    <xf numFmtId="0" fontId="7" fillId="0" borderId="0" xfId="0" applyFont="1" applyFill="1" applyBorder="1" applyAlignment="1" applyProtection="1">
      <alignment horizontal="left" vertical="top" wrapText="1"/>
    </xf>
    <xf numFmtId="0" fontId="7" fillId="0" borderId="1" xfId="0" applyFont="1" applyFill="1" applyBorder="1" applyAlignment="1" applyProtection="1">
      <alignment horizontal="left" vertical="top" wrapText="1"/>
    </xf>
    <xf numFmtId="0" fontId="7" fillId="0" borderId="2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0" xfId="3" applyFont="1" applyFill="1" applyBorder="1" applyAlignment="1" applyProtection="1">
      <alignment horizontal="left" vertical="top"/>
    </xf>
    <xf numFmtId="0" fontId="4" fillId="0" borderId="0" xfId="6" applyFont="1" applyFill="1" applyBorder="1" applyAlignment="1" applyProtection="1">
      <alignment horizontal="left" vertical="top"/>
    </xf>
    <xf numFmtId="0" fontId="3" fillId="0" borderId="0" xfId="6" applyFont="1" applyFill="1" applyBorder="1" applyAlignment="1" applyProtection="1">
      <alignment horizontal="left" vertical="top" wrapText="1"/>
    </xf>
    <xf numFmtId="0" fontId="3" fillId="0" borderId="1" xfId="6" applyFont="1" applyFill="1" applyBorder="1" applyAlignment="1" applyProtection="1">
      <alignment horizontal="left" vertical="top" wrapText="1"/>
    </xf>
    <xf numFmtId="0" fontId="4" fillId="0" borderId="0" xfId="9" applyFont="1" applyFill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 wrapText="1"/>
    </xf>
    <xf numFmtId="0" fontId="11" fillId="0" borderId="2" xfId="0" applyFont="1" applyFill="1" applyBorder="1" applyAlignment="1" applyProtection="1">
      <alignment horizontal="left" vertical="top" wrapText="1"/>
    </xf>
    <xf numFmtId="0" fontId="11" fillId="0" borderId="1" xfId="0" applyFont="1" applyFill="1" applyBorder="1" applyAlignment="1" applyProtection="1">
      <alignment horizontal="left" vertical="top" wrapText="1"/>
    </xf>
    <xf numFmtId="0" fontId="4" fillId="0" borderId="0" xfId="11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left" vertical="top"/>
    </xf>
    <xf numFmtId="0" fontId="3" fillId="0" borderId="1" xfId="5" applyFont="1" applyFill="1" applyBorder="1" applyAlignment="1" applyProtection="1">
      <alignment horizontal="left" vertical="top" wrapText="1"/>
    </xf>
    <xf numFmtId="0" fontId="3" fillId="0" borderId="2" xfId="0" applyFont="1" applyFill="1" applyBorder="1" applyAlignment="1" applyProtection="1">
      <alignment horizontal="center" vertical="top"/>
    </xf>
    <xf numFmtId="0" fontId="12" fillId="0" borderId="0" xfId="0" applyFont="1" applyFill="1" applyBorder="1" applyAlignment="1" applyProtection="1">
      <alignment horizontal="left" vertical="top" wrapText="1"/>
    </xf>
    <xf numFmtId="0" fontId="12" fillId="0" borderId="1" xfId="0" applyFont="1" applyFill="1" applyBorder="1" applyAlignment="1" applyProtection="1">
      <alignment horizontal="left" vertical="top" wrapText="1"/>
    </xf>
    <xf numFmtId="0" fontId="6" fillId="0" borderId="1" xfId="0" applyFont="1" applyFill="1" applyBorder="1" applyAlignment="1" applyProtection="1">
      <alignment horizontal="right"/>
    </xf>
    <xf numFmtId="9" fontId="3" fillId="0" borderId="1" xfId="0" applyNumberFormat="1" applyFont="1" applyFill="1" applyBorder="1" applyAlignment="1" applyProtection="1">
      <alignment horizontal="center"/>
    </xf>
    <xf numFmtId="165" fontId="4" fillId="0" borderId="2" xfId="0" applyNumberFormat="1" applyFont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horizontal="center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0" fontId="4" fillId="0" borderId="0" xfId="0" applyFont="1" applyFill="1" applyBorder="1" applyAlignment="1" applyProtection="1">
      <alignment horizontal="center" vertical="top"/>
    </xf>
    <xf numFmtId="0" fontId="4" fillId="0" borderId="2" xfId="0" applyFont="1" applyFill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4" fillId="0" borderId="1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0" fontId="4" fillId="0" borderId="1" xfId="0" applyFont="1" applyFill="1" applyBorder="1" applyAlignment="1" applyProtection="1">
      <alignment horizontal="center" vertical="top"/>
    </xf>
    <xf numFmtId="2" fontId="3" fillId="0" borderId="0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justify"/>
    </xf>
    <xf numFmtId="0" fontId="3" fillId="0" borderId="1" xfId="0" applyFont="1" applyBorder="1" applyAlignment="1" applyProtection="1">
      <alignment horizontal="right" vertical="top"/>
    </xf>
    <xf numFmtId="0" fontId="3" fillId="0" borderId="0" xfId="0" applyFont="1" applyBorder="1" applyAlignment="1" applyProtection="1">
      <alignment horizontal="justify" vertical="top" wrapText="1"/>
    </xf>
    <xf numFmtId="0" fontId="3" fillId="0" borderId="1" xfId="0" applyFont="1" applyBorder="1" applyAlignment="1" applyProtection="1">
      <alignment vertical="top"/>
    </xf>
    <xf numFmtId="0" fontId="4" fillId="0" borderId="0" xfId="0" applyFont="1" applyBorder="1" applyAlignment="1" applyProtection="1">
      <alignment horizontal="center" vertical="top" wrapText="1"/>
    </xf>
    <xf numFmtId="49" fontId="4" fillId="0" borderId="17" xfId="0" applyNumberFormat="1" applyFont="1" applyBorder="1" applyAlignment="1" applyProtection="1">
      <alignment horizontal="center" vertical="center" textRotation="90"/>
    </xf>
    <xf numFmtId="0" fontId="4" fillId="0" borderId="17" xfId="0" applyFont="1" applyBorder="1" applyAlignment="1" applyProtection="1">
      <alignment horizontal="center" vertical="top" wrapText="1"/>
    </xf>
    <xf numFmtId="0" fontId="4" fillId="0" borderId="17" xfId="0" applyFont="1" applyBorder="1" applyAlignment="1" applyProtection="1">
      <alignment horizontal="center" vertical="center" textRotation="90"/>
    </xf>
    <xf numFmtId="4" fontId="4" fillId="0" borderId="17" xfId="0" applyNumberFormat="1" applyFont="1" applyBorder="1" applyAlignment="1" applyProtection="1">
      <alignment horizontal="right" vertical="center" textRotation="90" wrapText="1"/>
    </xf>
    <xf numFmtId="0" fontId="4" fillId="0" borderId="17" xfId="0" applyFont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vertical="center"/>
    </xf>
    <xf numFmtId="4" fontId="3" fillId="0" borderId="0" xfId="0" applyNumberFormat="1" applyFont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left" vertical="top"/>
    </xf>
    <xf numFmtId="0" fontId="3" fillId="0" borderId="0" xfId="0" applyFont="1" applyFill="1" applyBorder="1" applyAlignment="1" applyProtection="1">
      <alignment horizontal="right" vertical="top"/>
    </xf>
    <xf numFmtId="0" fontId="3" fillId="0" borderId="0" xfId="0" applyFont="1" applyFill="1" applyBorder="1" applyAlignment="1" applyProtection="1">
      <alignment horizontal="center" vertical="top"/>
    </xf>
    <xf numFmtId="4" fontId="4" fillId="0" borderId="0" xfId="0" applyNumberFormat="1" applyFont="1" applyFill="1" applyBorder="1" applyAlignment="1" applyProtection="1">
      <alignment horizontal="right" vertical="top"/>
    </xf>
    <xf numFmtId="0" fontId="4" fillId="0" borderId="0" xfId="0" applyFont="1" applyAlignment="1" applyProtection="1">
      <alignment horizontal="left" vertical="top" wrapText="1"/>
    </xf>
    <xf numFmtId="0" fontId="3" fillId="0" borderId="5" xfId="0" applyFont="1" applyFill="1" applyBorder="1" applyAlignment="1" applyProtection="1">
      <alignment horizontal="center" vertical="center"/>
    </xf>
    <xf numFmtId="4" fontId="3" fillId="0" borderId="5" xfId="2" applyNumberFormat="1" applyFont="1" applyFill="1" applyBorder="1" applyAlignment="1" applyProtection="1">
      <alignment horizontal="right" vertical="center"/>
    </xf>
    <xf numFmtId="1" fontId="4" fillId="0" borderId="0" xfId="0" applyNumberFormat="1" applyFont="1" applyFill="1" applyBorder="1" applyAlignment="1" applyProtection="1">
      <alignment horizontal="center" vertical="top" wrapText="1"/>
    </xf>
    <xf numFmtId="0" fontId="4" fillId="0" borderId="1" xfId="0" applyFont="1" applyBorder="1" applyAlignment="1" applyProtection="1">
      <alignment horizontal="right" vertical="top"/>
    </xf>
    <xf numFmtId="0" fontId="3" fillId="0" borderId="1" xfId="0" applyFont="1" applyBorder="1" applyAlignment="1" applyProtection="1">
      <alignment horizontal="left" vertical="top"/>
    </xf>
    <xf numFmtId="0" fontId="3" fillId="0" borderId="6" xfId="0" applyFont="1" applyFill="1" applyBorder="1" applyAlignment="1" applyProtection="1">
      <alignment horizontal="center" vertical="center" wrapText="1"/>
    </xf>
    <xf numFmtId="0" fontId="4" fillId="0" borderId="6" xfId="13" applyFont="1" applyBorder="1" applyAlignment="1" applyProtection="1">
      <alignment vertical="center" wrapText="1"/>
    </xf>
    <xf numFmtId="0" fontId="3" fillId="0" borderId="6" xfId="13" applyFont="1" applyBorder="1" applyAlignment="1" applyProtection="1">
      <alignment vertical="center" wrapText="1"/>
    </xf>
    <xf numFmtId="0" fontId="3" fillId="0" borderId="6" xfId="13" applyFont="1" applyBorder="1" applyAlignment="1" applyProtection="1">
      <alignment vertical="center"/>
    </xf>
    <xf numFmtId="0" fontId="3" fillId="0" borderId="7" xfId="0" applyFont="1" applyFill="1" applyBorder="1" applyAlignment="1" applyProtection="1">
      <alignment horizontal="left" vertical="center"/>
    </xf>
    <xf numFmtId="0" fontId="3" fillId="0" borderId="9" xfId="0" applyFont="1" applyFill="1" applyBorder="1" applyAlignment="1" applyProtection="1">
      <alignment horizontal="left" vertical="center"/>
    </xf>
    <xf numFmtId="0" fontId="3" fillId="0" borderId="7" xfId="0" applyFont="1" applyFill="1" applyBorder="1" applyAlignment="1" applyProtection="1">
      <alignment horizontal="left" vertical="center" wrapText="1"/>
    </xf>
    <xf numFmtId="0" fontId="4" fillId="3" borderId="6" xfId="13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 applyProtection="1">
      <alignment horizontal="right"/>
    </xf>
    <xf numFmtId="0" fontId="3" fillId="0" borderId="6" xfId="0" applyFont="1" applyFill="1" applyBorder="1" applyAlignment="1" applyProtection="1">
      <alignment horizontal="left" vertical="center" wrapText="1"/>
    </xf>
    <xf numFmtId="0" fontId="4" fillId="0" borderId="0" xfId="0" applyFont="1" applyFill="1" applyAlignment="1" applyProtection="1">
      <alignment horizontal="left" vertical="top" wrapText="1"/>
    </xf>
    <xf numFmtId="4" fontId="4" fillId="0" borderId="17" xfId="0" applyNumberFormat="1" applyFont="1" applyBorder="1" applyAlignment="1" applyProtection="1">
      <alignment horizontal="center" vertical="center" textRotation="90" wrapText="1"/>
    </xf>
    <xf numFmtId="4" fontId="6" fillId="0" borderId="1" xfId="0" applyNumberFormat="1" applyFont="1" applyBorder="1" applyAlignment="1" applyProtection="1">
      <alignment horizontal="right" vertical="top"/>
    </xf>
    <xf numFmtId="4" fontId="3" fillId="0" borderId="0" xfId="5" applyNumberFormat="1" applyFont="1" applyBorder="1" applyAlignment="1" applyProtection="1">
      <alignment horizontal="center"/>
    </xf>
    <xf numFmtId="4" fontId="6" fillId="0" borderId="0" xfId="0" applyNumberFormat="1" applyFont="1" applyBorder="1" applyAlignment="1" applyProtection="1">
      <alignment horizontal="right" vertical="top"/>
    </xf>
    <xf numFmtId="4" fontId="6" fillId="0" borderId="2" xfId="0" applyNumberFormat="1" applyFont="1" applyFill="1" applyBorder="1" applyAlignment="1" applyProtection="1">
      <alignment horizontal="right" vertical="top"/>
    </xf>
    <xf numFmtId="4" fontId="3" fillId="0" borderId="3" xfId="0" applyNumberFormat="1" applyFont="1" applyFill="1" applyBorder="1" applyAlignment="1" applyProtection="1">
      <alignment horizontal="right"/>
    </xf>
    <xf numFmtId="4" fontId="3" fillId="0" borderId="4" xfId="2" applyNumberFormat="1" applyFont="1" applyFill="1" applyBorder="1" applyAlignment="1" applyProtection="1">
      <alignment horizontal="right" vertical="center"/>
    </xf>
    <xf numFmtId="4" fontId="4" fillId="0" borderId="18" xfId="2" applyNumberFormat="1" applyFont="1" applyFill="1" applyBorder="1" applyAlignment="1" applyProtection="1">
      <alignment horizontal="right"/>
    </xf>
    <xf numFmtId="4" fontId="3" fillId="0" borderId="19" xfId="2" applyNumberFormat="1" applyFont="1" applyFill="1" applyBorder="1" applyAlignment="1" applyProtection="1">
      <alignment horizontal="right" vertical="center"/>
    </xf>
    <xf numFmtId="4" fontId="4" fillId="0" borderId="19" xfId="2" applyNumberFormat="1" applyFont="1" applyFill="1" applyBorder="1" applyAlignment="1" applyProtection="1">
      <alignment horizontal="right"/>
    </xf>
    <xf numFmtId="4" fontId="4" fillId="0" borderId="4" xfId="13" applyNumberFormat="1" applyFont="1" applyBorder="1" applyAlignment="1" applyProtection="1">
      <alignment horizontal="right" vertical="center"/>
    </xf>
    <xf numFmtId="4" fontId="4" fillId="0" borderId="5" xfId="13" applyNumberFormat="1" applyFont="1" applyBorder="1" applyAlignment="1" applyProtection="1">
      <alignment horizontal="right" vertical="center"/>
    </xf>
    <xf numFmtId="4" fontId="4" fillId="0" borderId="18" xfId="13" applyNumberFormat="1" applyFont="1" applyFill="1" applyBorder="1" applyAlignment="1" applyProtection="1">
      <alignment horizontal="right" vertical="center"/>
    </xf>
    <xf numFmtId="4" fontId="4" fillId="0" borderId="18" xfId="13" applyNumberFormat="1" applyFont="1" applyBorder="1" applyAlignment="1" applyProtection="1">
      <alignment horizontal="right" vertical="center"/>
    </xf>
    <xf numFmtId="0" fontId="4" fillId="0" borderId="5" xfId="13" applyFont="1" applyBorder="1" applyAlignment="1" applyProtection="1">
      <alignment vertical="center" wrapText="1"/>
    </xf>
    <xf numFmtId="0" fontId="3" fillId="0" borderId="5" xfId="13" applyFont="1" applyBorder="1" applyAlignment="1" applyProtection="1">
      <alignment vertical="center" wrapText="1"/>
    </xf>
    <xf numFmtId="0" fontId="4" fillId="0" borderId="4" xfId="13" applyFont="1" applyFill="1" applyBorder="1" applyAlignment="1" applyProtection="1">
      <alignment horizontal="center" vertical="center"/>
    </xf>
    <xf numFmtId="0" fontId="4" fillId="0" borderId="5" xfId="13" applyFont="1" applyFill="1" applyBorder="1" applyAlignment="1" applyProtection="1">
      <alignment horizontal="center" vertical="center"/>
    </xf>
    <xf numFmtId="0" fontId="4" fillId="0" borderId="4" xfId="13" applyFont="1" applyBorder="1" applyAlignment="1" applyProtection="1">
      <alignment vertical="center" wrapText="1"/>
    </xf>
    <xf numFmtId="0" fontId="3" fillId="0" borderId="4" xfId="13" applyFont="1" applyBorder="1" applyAlignment="1" applyProtection="1">
      <alignment vertical="center" wrapText="1"/>
    </xf>
    <xf numFmtId="0" fontId="4" fillId="0" borderId="16" xfId="13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/>
    <xf numFmtId="0" fontId="3" fillId="0" borderId="7" xfId="0" applyFont="1" applyFill="1" applyBorder="1" applyAlignment="1" applyProtection="1">
      <alignment horizontal="left" vertical="center"/>
    </xf>
    <xf numFmtId="0" fontId="3" fillId="0" borderId="9" xfId="0" applyFont="1" applyFill="1" applyBorder="1" applyAlignment="1" applyProtection="1">
      <alignment horizontal="left" vertical="center"/>
    </xf>
    <xf numFmtId="0" fontId="4" fillId="0" borderId="6" xfId="0" applyFont="1" applyFill="1" applyBorder="1" applyAlignment="1" applyProtection="1">
      <alignment horizontal="right"/>
    </xf>
    <xf numFmtId="0" fontId="4" fillId="0" borderId="7" xfId="0" applyFont="1" applyFill="1" applyBorder="1" applyAlignment="1" applyProtection="1">
      <alignment horizontal="right"/>
    </xf>
    <xf numFmtId="0" fontId="3" fillId="0" borderId="7" xfId="0" applyFont="1" applyFill="1" applyBorder="1" applyAlignment="1" applyProtection="1">
      <alignment horizontal="left" vertical="center" wrapText="1"/>
    </xf>
    <xf numFmtId="0" fontId="4" fillId="0" borderId="8" xfId="0" applyFont="1" applyFill="1" applyBorder="1" applyAlignment="1" applyProtection="1">
      <alignment horizontal="right"/>
    </xf>
    <xf numFmtId="0" fontId="4" fillId="2" borderId="7" xfId="0" applyFont="1" applyFill="1" applyBorder="1" applyAlignment="1" applyProtection="1">
      <alignment horizontal="left"/>
    </xf>
    <xf numFmtId="0" fontId="4" fillId="2" borderId="8" xfId="0" applyFont="1" applyFill="1" applyBorder="1" applyAlignment="1" applyProtection="1">
      <alignment horizontal="left"/>
    </xf>
    <xf numFmtId="0" fontId="4" fillId="2" borderId="9" xfId="0" applyFont="1" applyFill="1" applyBorder="1" applyAlignment="1" applyProtection="1">
      <alignment horizontal="left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3" borderId="6" xfId="13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 vertical="top"/>
    </xf>
    <xf numFmtId="0" fontId="4" fillId="0" borderId="0" xfId="0" applyFont="1" applyFill="1" applyAlignment="1" applyProtection="1">
      <alignment horizontal="left" vertical="top" wrapText="1"/>
    </xf>
    <xf numFmtId="0" fontId="4" fillId="0" borderId="6" xfId="13" applyFont="1" applyBorder="1" applyAlignment="1" applyProtection="1">
      <alignment horizontal="left" vertical="center" wrapText="1"/>
    </xf>
    <xf numFmtId="0" fontId="4" fillId="0" borderId="6" xfId="13" applyFont="1" applyBorder="1" applyAlignment="1" applyProtection="1">
      <alignment vertical="center" wrapText="1"/>
    </xf>
    <xf numFmtId="0" fontId="3" fillId="0" borderId="6" xfId="13" applyFont="1" applyBorder="1" applyAlignment="1" applyProtection="1">
      <alignment vertical="center" wrapText="1"/>
    </xf>
    <xf numFmtId="0" fontId="4" fillId="0" borderId="4" xfId="13" applyFont="1" applyBorder="1" applyAlignment="1" applyProtection="1">
      <alignment vertical="center" wrapText="1"/>
    </xf>
    <xf numFmtId="0" fontId="3" fillId="0" borderId="4" xfId="13" applyFont="1" applyBorder="1" applyAlignment="1" applyProtection="1">
      <alignment vertical="center" wrapText="1"/>
    </xf>
    <xf numFmtId="0" fontId="4" fillId="0" borderId="5" xfId="13" applyFont="1" applyBorder="1" applyAlignment="1" applyProtection="1">
      <alignment vertical="center" wrapText="1"/>
    </xf>
    <xf numFmtId="0" fontId="3" fillId="0" borderId="5" xfId="13" applyFont="1" applyBorder="1" applyAlignment="1" applyProtection="1">
      <alignment vertical="center" wrapText="1"/>
    </xf>
    <xf numFmtId="0" fontId="4" fillId="0" borderId="16" xfId="13" applyFont="1" applyBorder="1" applyAlignment="1" applyProtection="1">
      <alignment vertical="center" wrapText="1"/>
    </xf>
    <xf numFmtId="0" fontId="3" fillId="0" borderId="16" xfId="13" applyFont="1" applyBorder="1" applyAlignment="1" applyProtection="1">
      <alignment vertical="center" wrapText="1"/>
    </xf>
    <xf numFmtId="0" fontId="3" fillId="0" borderId="20" xfId="13" applyFont="1" applyBorder="1" applyAlignment="1" applyProtection="1">
      <alignment vertical="center"/>
    </xf>
    <xf numFmtId="4" fontId="3" fillId="0" borderId="16" xfId="0" applyNumberFormat="1" applyFont="1" applyFill="1" applyBorder="1" applyAlignment="1" applyProtection="1">
      <alignment horizontal="right"/>
    </xf>
  </cellXfs>
  <cellStyles count="15">
    <cellStyle name="Navadno" xfId="0" builtinId="0"/>
    <cellStyle name="Navadno 15" xfId="3"/>
    <cellStyle name="Navadno 16" xfId="4"/>
    <cellStyle name="Navadno 2 50" xfId="5"/>
    <cellStyle name="Navadno 49" xfId="6"/>
    <cellStyle name="Navadno 50" xfId="7"/>
    <cellStyle name="Navadno 51" xfId="11"/>
    <cellStyle name="Navadno 52" xfId="9"/>
    <cellStyle name="Navadno 53" xfId="10"/>
    <cellStyle name="Navadno 54" xfId="8"/>
    <cellStyle name="Navadno_POPIS DEL ZA GRADBENA DELA ILOVICA1" xfId="13"/>
    <cellStyle name="Normal_N36023 (2)" xfId="1"/>
    <cellStyle name="Pojasnjevalno besedilo 2" xfId="12"/>
    <cellStyle name="Valuta" xfId="2" builtinId="4"/>
    <cellStyle name="Valuta 2" xfId="1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showGridLines="0" showZeros="0" tabSelected="1" zoomScaleNormal="100" zoomScaleSheetLayoutView="100" workbookViewId="0">
      <selection activeCell="R23" sqref="R23"/>
    </sheetView>
  </sheetViews>
  <sheetFormatPr defaultColWidth="8.85546875" defaultRowHeight="12.75" x14ac:dyDescent="0.2"/>
  <cols>
    <col min="1" max="1" width="6.140625" style="1" customWidth="1"/>
    <col min="2" max="2" width="5.5703125" style="1" customWidth="1"/>
    <col min="3" max="3" width="27.42578125" style="1" customWidth="1"/>
    <col min="4" max="4" width="10" style="1" customWidth="1"/>
    <col min="5" max="5" width="11.140625" style="1" bestFit="1" customWidth="1"/>
    <col min="6" max="6" width="10" style="1" bestFit="1" customWidth="1"/>
    <col min="7" max="7" width="16.42578125" style="21" bestFit="1" customWidth="1"/>
    <col min="8" max="16384" width="8.85546875" style="1"/>
  </cols>
  <sheetData>
    <row r="1" spans="1:7" ht="27" customHeight="1" x14ac:dyDescent="0.2">
      <c r="A1" s="29" t="s">
        <v>4</v>
      </c>
      <c r="B1" s="29"/>
      <c r="C1" s="29"/>
      <c r="D1" s="29"/>
      <c r="E1" s="29"/>
      <c r="F1" s="29"/>
      <c r="G1" s="29"/>
    </row>
    <row r="2" spans="1:7" ht="15" customHeight="1" x14ac:dyDescent="0.2">
      <c r="A2" s="201" t="s">
        <v>156</v>
      </c>
      <c r="B2" s="201"/>
      <c r="C2" s="201"/>
      <c r="D2" s="201"/>
      <c r="E2" s="201"/>
      <c r="F2" s="201"/>
      <c r="G2" s="201"/>
    </row>
    <row r="3" spans="1:7" ht="15" customHeight="1" x14ac:dyDescent="0.2">
      <c r="A3" s="202" t="s">
        <v>235</v>
      </c>
      <c r="B3" s="201"/>
      <c r="C3" s="201"/>
      <c r="D3" s="201"/>
      <c r="E3" s="201"/>
      <c r="F3" s="201"/>
      <c r="G3" s="201"/>
    </row>
    <row r="4" spans="1:7" ht="15" customHeight="1" x14ac:dyDescent="0.2">
      <c r="A4" s="201"/>
      <c r="B4" s="201"/>
      <c r="C4" s="201"/>
      <c r="D4" s="201"/>
      <c r="E4" s="201"/>
      <c r="F4" s="201"/>
      <c r="G4" s="201"/>
    </row>
    <row r="5" spans="1:7" ht="25.5" x14ac:dyDescent="0.2">
      <c r="A5" s="10" t="s">
        <v>142</v>
      </c>
      <c r="B5" s="200" t="s">
        <v>10</v>
      </c>
      <c r="C5" s="200"/>
      <c r="D5" s="200"/>
      <c r="E5" s="200"/>
      <c r="F5" s="200"/>
      <c r="G5" s="155" t="s">
        <v>150</v>
      </c>
    </row>
    <row r="6" spans="1:7" ht="12.95" customHeight="1" x14ac:dyDescent="0.2">
      <c r="A6" s="11"/>
      <c r="B6" s="149"/>
      <c r="C6" s="150"/>
      <c r="D6" s="150"/>
      <c r="E6" s="150"/>
      <c r="F6" s="151"/>
      <c r="G6" s="14"/>
    </row>
    <row r="7" spans="1:7" ht="12.95" customHeight="1" x14ac:dyDescent="0.2">
      <c r="A7" s="11" t="s">
        <v>149</v>
      </c>
      <c r="B7" s="203" t="s">
        <v>57</v>
      </c>
      <c r="C7" s="203"/>
      <c r="D7" s="203"/>
      <c r="E7" s="203"/>
      <c r="F7" s="203"/>
      <c r="G7" s="12">
        <f>+G30</f>
        <v>0</v>
      </c>
    </row>
    <row r="8" spans="1:7" ht="12.95" customHeight="1" x14ac:dyDescent="0.2">
      <c r="A8" s="13" t="s">
        <v>148</v>
      </c>
      <c r="B8" s="204" t="s">
        <v>197</v>
      </c>
      <c r="C8" s="205"/>
      <c r="D8" s="205"/>
      <c r="E8" s="205"/>
      <c r="F8" s="205"/>
      <c r="G8" s="12">
        <f>+G41</f>
        <v>5250</v>
      </c>
    </row>
    <row r="9" spans="1:7" ht="12.95" customHeight="1" thickBot="1" x14ac:dyDescent="0.25">
      <c r="A9" s="177"/>
      <c r="B9" s="206"/>
      <c r="C9" s="207"/>
      <c r="D9" s="207"/>
      <c r="E9" s="207"/>
      <c r="F9" s="207"/>
      <c r="G9" s="171"/>
    </row>
    <row r="10" spans="1:7" ht="12.95" customHeight="1" thickBot="1" x14ac:dyDescent="0.25">
      <c r="A10" s="181"/>
      <c r="B10" s="210" t="s">
        <v>190</v>
      </c>
      <c r="C10" s="211"/>
      <c r="D10" s="211"/>
      <c r="E10" s="211"/>
      <c r="F10" s="212"/>
      <c r="G10" s="173">
        <f>+SUM(G7:G8)</f>
        <v>5250</v>
      </c>
    </row>
    <row r="11" spans="1:7" ht="12.95" customHeight="1" x14ac:dyDescent="0.2">
      <c r="A11" s="178"/>
      <c r="B11" s="175"/>
      <c r="C11" s="176"/>
      <c r="D11" s="176"/>
      <c r="E11" s="176"/>
      <c r="F11" s="176"/>
      <c r="G11" s="172"/>
    </row>
    <row r="12" spans="1:7" ht="12.95" customHeight="1" x14ac:dyDescent="0.2">
      <c r="A12" s="13" t="s">
        <v>147</v>
      </c>
      <c r="B12" s="204" t="s">
        <v>203</v>
      </c>
      <c r="C12" s="205"/>
      <c r="D12" s="205"/>
      <c r="E12" s="205"/>
      <c r="F12" s="205"/>
      <c r="G12" s="12">
        <f>+G57</f>
        <v>1250</v>
      </c>
    </row>
    <row r="13" spans="1:7" ht="12.95" customHeight="1" thickBot="1" x14ac:dyDescent="0.25">
      <c r="A13" s="177"/>
      <c r="B13" s="179"/>
      <c r="C13" s="180"/>
      <c r="D13" s="180"/>
      <c r="E13" s="180"/>
      <c r="F13" s="180"/>
      <c r="G13" s="171"/>
    </row>
    <row r="14" spans="1:7" ht="12.95" customHeight="1" thickBot="1" x14ac:dyDescent="0.25">
      <c r="A14" s="181"/>
      <c r="B14" s="210" t="s">
        <v>234</v>
      </c>
      <c r="C14" s="211"/>
      <c r="D14" s="211"/>
      <c r="E14" s="211"/>
      <c r="F14" s="212"/>
      <c r="G14" s="174">
        <f>+G7+G8+G12</f>
        <v>6500</v>
      </c>
    </row>
    <row r="15" spans="1:7" ht="12.95" customHeight="1" x14ac:dyDescent="0.2">
      <c r="A15" s="178"/>
      <c r="B15" s="208"/>
      <c r="C15" s="209"/>
      <c r="D15" s="209"/>
      <c r="E15" s="209"/>
      <c r="F15" s="209"/>
      <c r="G15" s="172"/>
    </row>
    <row r="16" spans="1:7" ht="13.5" thickBot="1" x14ac:dyDescent="0.25">
      <c r="A16" s="16"/>
      <c r="B16" s="17"/>
      <c r="C16" s="18"/>
      <c r="D16" s="18"/>
      <c r="E16" s="18"/>
      <c r="F16" s="18"/>
      <c r="G16" s="19"/>
    </row>
    <row r="17" spans="1:7" x14ac:dyDescent="0.2">
      <c r="A17" s="20"/>
      <c r="B17" s="20"/>
      <c r="C17" s="20"/>
      <c r="D17" s="20"/>
      <c r="E17" s="20"/>
      <c r="F17" s="20"/>
      <c r="G17" s="20"/>
    </row>
    <row r="18" spans="1:7" x14ac:dyDescent="0.2">
      <c r="A18" s="182"/>
      <c r="B18" s="182"/>
      <c r="C18" s="182"/>
      <c r="D18" s="182"/>
      <c r="E18" s="182"/>
      <c r="F18" s="182"/>
      <c r="G18" s="182"/>
    </row>
    <row r="19" spans="1:7" ht="15.75" x14ac:dyDescent="0.25">
      <c r="A19" s="28" t="s">
        <v>56</v>
      </c>
      <c r="B19" s="26"/>
      <c r="C19" s="27"/>
      <c r="D19" s="27"/>
      <c r="E19" s="26"/>
      <c r="F19" s="26"/>
      <c r="G19" s="25"/>
    </row>
    <row r="20" spans="1:7" x14ac:dyDescent="0.2">
      <c r="A20" s="189" t="s">
        <v>57</v>
      </c>
      <c r="B20" s="190"/>
      <c r="C20" s="190"/>
      <c r="D20" s="190"/>
      <c r="E20" s="190"/>
      <c r="F20" s="190"/>
      <c r="G20" s="191"/>
    </row>
    <row r="21" spans="1:7" ht="25.5" x14ac:dyDescent="0.2">
      <c r="A21" s="192" t="s">
        <v>58</v>
      </c>
      <c r="B21" s="196" t="s">
        <v>146</v>
      </c>
      <c r="C21" s="197"/>
      <c r="D21" s="192" t="s">
        <v>5</v>
      </c>
      <c r="E21" s="192" t="s">
        <v>6</v>
      </c>
      <c r="F21" s="156" t="s">
        <v>145</v>
      </c>
      <c r="G21" s="156" t="s">
        <v>7</v>
      </c>
    </row>
    <row r="22" spans="1:7" x14ac:dyDescent="0.2">
      <c r="A22" s="193"/>
      <c r="B22" s="198"/>
      <c r="C22" s="199"/>
      <c r="D22" s="193"/>
      <c r="E22" s="193"/>
      <c r="F22" s="4" t="s">
        <v>8</v>
      </c>
      <c r="G22" s="4" t="s">
        <v>52</v>
      </c>
    </row>
    <row r="23" spans="1:7" ht="25.5" x14ac:dyDescent="0.2">
      <c r="A23" s="5" t="s">
        <v>59</v>
      </c>
      <c r="B23" s="183" t="s">
        <v>211</v>
      </c>
      <c r="C23" s="184"/>
      <c r="D23" s="6" t="s">
        <v>158</v>
      </c>
      <c r="E23" s="159" t="s">
        <v>216</v>
      </c>
      <c r="F23" s="23">
        <v>353</v>
      </c>
      <c r="G23" s="7">
        <f>+'S-2010_GD'!F153</f>
        <v>0</v>
      </c>
    </row>
    <row r="24" spans="1:7" x14ac:dyDescent="0.2">
      <c r="A24" s="5" t="s">
        <v>60</v>
      </c>
      <c r="B24" s="183" t="s">
        <v>215</v>
      </c>
      <c r="C24" s="184"/>
      <c r="D24" s="6" t="s">
        <v>158</v>
      </c>
      <c r="E24" s="6" t="s">
        <v>126</v>
      </c>
      <c r="F24" s="23">
        <v>3</v>
      </c>
      <c r="G24" s="7">
        <f>'S-2072_GD'!F93</f>
        <v>0</v>
      </c>
    </row>
    <row r="25" spans="1:7" x14ac:dyDescent="0.2">
      <c r="A25" s="5" t="s">
        <v>220</v>
      </c>
      <c r="B25" s="183" t="s">
        <v>221</v>
      </c>
      <c r="C25" s="184"/>
      <c r="D25" s="6" t="s">
        <v>158</v>
      </c>
      <c r="E25" s="6" t="s">
        <v>126</v>
      </c>
      <c r="F25" s="23">
        <v>87</v>
      </c>
      <c r="G25" s="7">
        <f>'S-2018_GD'!F128</f>
        <v>0</v>
      </c>
    </row>
    <row r="26" spans="1:7" x14ac:dyDescent="0.2">
      <c r="A26" s="5" t="s">
        <v>224</v>
      </c>
      <c r="B26" s="183" t="s">
        <v>225</v>
      </c>
      <c r="C26" s="184"/>
      <c r="D26" s="6" t="s">
        <v>158</v>
      </c>
      <c r="E26" s="6" t="s">
        <v>126</v>
      </c>
      <c r="F26" s="23">
        <v>5</v>
      </c>
      <c r="G26" s="7">
        <f>'S-2015_GD'!F93</f>
        <v>0</v>
      </c>
    </row>
    <row r="27" spans="1:7" x14ac:dyDescent="0.2">
      <c r="A27" s="5" t="s">
        <v>175</v>
      </c>
      <c r="B27" s="183" t="s">
        <v>227</v>
      </c>
      <c r="C27" s="184"/>
      <c r="D27" s="6" t="s">
        <v>158</v>
      </c>
      <c r="E27" s="6" t="s">
        <v>126</v>
      </c>
      <c r="F27" s="23">
        <v>92</v>
      </c>
      <c r="G27" s="7">
        <f>'S-2014_GD'!F123</f>
        <v>0</v>
      </c>
    </row>
    <row r="28" spans="1:7" x14ac:dyDescent="0.2">
      <c r="A28" s="5" t="s">
        <v>229</v>
      </c>
      <c r="B28" s="183" t="s">
        <v>231</v>
      </c>
      <c r="C28" s="184"/>
      <c r="D28" s="6" t="s">
        <v>158</v>
      </c>
      <c r="E28" s="6" t="s">
        <v>126</v>
      </c>
      <c r="F28" s="23">
        <v>178</v>
      </c>
      <c r="G28" s="7">
        <f>'S-2021_GD'!F128</f>
        <v>0</v>
      </c>
    </row>
    <row r="29" spans="1:7" ht="13.5" thickBot="1" x14ac:dyDescent="0.25">
      <c r="A29" s="5" t="s">
        <v>192</v>
      </c>
      <c r="B29" s="183" t="s">
        <v>232</v>
      </c>
      <c r="C29" s="184"/>
      <c r="D29" s="6" t="s">
        <v>158</v>
      </c>
      <c r="E29" s="6" t="s">
        <v>126</v>
      </c>
      <c r="F29" s="23">
        <v>68</v>
      </c>
      <c r="G29" s="167">
        <f>'S-2016_GD'!F123</f>
        <v>0</v>
      </c>
    </row>
    <row r="30" spans="1:7" ht="13.5" thickBot="1" x14ac:dyDescent="0.25">
      <c r="A30" s="186" t="s">
        <v>138</v>
      </c>
      <c r="B30" s="188"/>
      <c r="C30" s="188"/>
      <c r="D30" s="188"/>
      <c r="E30" s="188"/>
      <c r="F30" s="188"/>
      <c r="G30" s="168">
        <f>SUM(G23:G29)</f>
        <v>0</v>
      </c>
    </row>
    <row r="31" spans="1:7" x14ac:dyDescent="0.2">
      <c r="A31" s="24"/>
      <c r="B31" s="24"/>
      <c r="C31" s="24"/>
      <c r="D31" s="24"/>
      <c r="E31" s="24"/>
      <c r="F31" s="24"/>
      <c r="G31" s="15"/>
    </row>
    <row r="32" spans="1:7" x14ac:dyDescent="0.2">
      <c r="A32" s="24"/>
      <c r="B32" s="24"/>
      <c r="C32" s="24"/>
      <c r="D32" s="24"/>
      <c r="E32" s="24"/>
      <c r="F32" s="24"/>
      <c r="G32" s="15"/>
    </row>
    <row r="33" spans="1:7" x14ac:dyDescent="0.2">
      <c r="A33" s="189" t="s">
        <v>201</v>
      </c>
      <c r="B33" s="190"/>
      <c r="C33" s="190"/>
      <c r="D33" s="190"/>
      <c r="E33" s="190"/>
      <c r="F33" s="190"/>
      <c r="G33" s="191"/>
    </row>
    <row r="34" spans="1:7" ht="38.25" x14ac:dyDescent="0.2">
      <c r="A34" s="192" t="s">
        <v>58</v>
      </c>
      <c r="B34" s="196" t="s">
        <v>159</v>
      </c>
      <c r="C34" s="197"/>
      <c r="D34" s="194" t="s">
        <v>5</v>
      </c>
      <c r="E34" s="194" t="s">
        <v>6</v>
      </c>
      <c r="F34" s="156" t="s">
        <v>144</v>
      </c>
      <c r="G34" s="157" t="s">
        <v>7</v>
      </c>
    </row>
    <row r="35" spans="1:7" x14ac:dyDescent="0.2">
      <c r="A35" s="193"/>
      <c r="B35" s="198"/>
      <c r="C35" s="199"/>
      <c r="D35" s="195"/>
      <c r="E35" s="195"/>
      <c r="F35" s="4" t="s">
        <v>143</v>
      </c>
      <c r="G35" s="4" t="s">
        <v>52</v>
      </c>
    </row>
    <row r="36" spans="1:7" ht="36.950000000000003" customHeight="1" x14ac:dyDescent="0.2">
      <c r="A36" s="5" t="s">
        <v>193</v>
      </c>
      <c r="B36" s="187" t="s">
        <v>196</v>
      </c>
      <c r="C36" s="184"/>
      <c r="D36" s="6" t="s">
        <v>63</v>
      </c>
      <c r="E36" s="148" t="s">
        <v>160</v>
      </c>
      <c r="F36" s="23">
        <v>42</v>
      </c>
      <c r="G36" s="7">
        <f>+'PRIKL. SON_PE 32_GD'!F9</f>
        <v>5250</v>
      </c>
    </row>
    <row r="37" spans="1:7" ht="16.5" customHeight="1" x14ac:dyDescent="0.2">
      <c r="A37" s="5"/>
      <c r="B37" s="187" t="s">
        <v>198</v>
      </c>
      <c r="C37" s="184"/>
      <c r="D37" s="6" t="s">
        <v>63</v>
      </c>
      <c r="E37" s="148" t="s">
        <v>160</v>
      </c>
      <c r="F37" s="143"/>
      <c r="G37" s="144">
        <f>+'PRIKL. SON_PE 32_GD'!F187-'PRIKL. SON_PE 32_GD'!F9</f>
        <v>0</v>
      </c>
    </row>
    <row r="38" spans="1:7" ht="13.5" thickBot="1" x14ac:dyDescent="0.25">
      <c r="A38" s="5"/>
      <c r="B38" s="154"/>
      <c r="C38" s="153"/>
      <c r="D38" s="6"/>
      <c r="E38" s="148"/>
      <c r="F38" s="143"/>
      <c r="G38" s="169"/>
    </row>
    <row r="39" spans="1:7" ht="13.5" thickBot="1" x14ac:dyDescent="0.25">
      <c r="A39" s="185" t="s">
        <v>202</v>
      </c>
      <c r="B39" s="185"/>
      <c r="C39" s="185"/>
      <c r="D39" s="185"/>
      <c r="E39" s="185"/>
      <c r="F39" s="186"/>
      <c r="G39" s="168">
        <f>SUM(G36:G38)</f>
        <v>5250</v>
      </c>
    </row>
    <row r="40" spans="1:7" ht="13.5" thickBot="1" x14ac:dyDescent="0.25">
      <c r="A40" s="158"/>
      <c r="B40" s="158"/>
      <c r="C40" s="158"/>
      <c r="D40" s="158"/>
      <c r="E40" s="158"/>
      <c r="F40" s="158"/>
      <c r="G40" s="170"/>
    </row>
    <row r="41" spans="1:7" ht="13.5" thickBot="1" x14ac:dyDescent="0.25">
      <c r="A41" s="185" t="s">
        <v>139</v>
      </c>
      <c r="B41" s="185"/>
      <c r="C41" s="185"/>
      <c r="D41" s="185"/>
      <c r="E41" s="185"/>
      <c r="F41" s="186"/>
      <c r="G41" s="168">
        <f>+G39</f>
        <v>5250</v>
      </c>
    </row>
    <row r="42" spans="1:7" x14ac:dyDescent="0.2">
      <c r="A42" s="22"/>
      <c r="B42" s="22"/>
      <c r="C42" s="22"/>
      <c r="D42" s="22"/>
      <c r="E42" s="22"/>
      <c r="F42" s="22"/>
      <c r="G42" s="135"/>
    </row>
    <row r="43" spans="1:7" x14ac:dyDescent="0.2">
      <c r="A43" s="22"/>
      <c r="B43" s="22"/>
      <c r="C43" s="22"/>
      <c r="D43" s="22"/>
      <c r="E43" s="22"/>
      <c r="F43" s="22"/>
      <c r="G43" s="135"/>
    </row>
    <row r="44" spans="1:7" x14ac:dyDescent="0.2">
      <c r="A44" s="22"/>
      <c r="B44" s="22"/>
      <c r="C44" s="22"/>
      <c r="D44" s="22"/>
      <c r="E44" s="22"/>
      <c r="F44" s="22"/>
      <c r="G44" s="135"/>
    </row>
    <row r="45" spans="1:7" x14ac:dyDescent="0.2">
      <c r="A45" s="22"/>
      <c r="B45" s="22"/>
      <c r="C45" s="22"/>
      <c r="D45" s="22"/>
      <c r="E45" s="22"/>
      <c r="F45" s="22"/>
      <c r="G45" s="135"/>
    </row>
    <row r="46" spans="1:7" x14ac:dyDescent="0.2">
      <c r="A46" s="22"/>
      <c r="B46" s="22"/>
      <c r="C46" s="22"/>
      <c r="D46" s="22"/>
      <c r="E46" s="22"/>
      <c r="F46" s="22"/>
      <c r="G46" s="135"/>
    </row>
    <row r="47" spans="1:7" x14ac:dyDescent="0.2">
      <c r="A47" s="22"/>
      <c r="B47" s="22"/>
      <c r="C47" s="22"/>
      <c r="D47" s="22"/>
      <c r="E47" s="22"/>
      <c r="F47" s="22"/>
      <c r="G47" s="135"/>
    </row>
    <row r="48" spans="1:7" x14ac:dyDescent="0.2">
      <c r="A48" s="22"/>
      <c r="B48" s="22"/>
      <c r="C48" s="22"/>
      <c r="D48" s="22"/>
      <c r="E48" s="22"/>
      <c r="F48" s="22"/>
      <c r="G48" s="135"/>
    </row>
    <row r="49" spans="1:7" x14ac:dyDescent="0.2">
      <c r="A49" s="24"/>
      <c r="B49" s="24"/>
      <c r="C49" s="24"/>
      <c r="D49" s="24"/>
      <c r="E49" s="24"/>
      <c r="F49" s="24"/>
      <c r="G49" s="15"/>
    </row>
    <row r="50" spans="1:7" x14ac:dyDescent="0.2">
      <c r="A50" s="189" t="s">
        <v>204</v>
      </c>
      <c r="B50" s="190"/>
      <c r="C50" s="190"/>
      <c r="D50" s="190"/>
      <c r="E50" s="190"/>
      <c r="F50" s="190"/>
      <c r="G50" s="191"/>
    </row>
    <row r="51" spans="1:7" ht="26.1" customHeight="1" x14ac:dyDescent="0.2">
      <c r="A51" s="192" t="s">
        <v>58</v>
      </c>
      <c r="B51" s="196" t="s">
        <v>159</v>
      </c>
      <c r="C51" s="197"/>
      <c r="D51" s="194" t="s">
        <v>5</v>
      </c>
      <c r="E51" s="194" t="s">
        <v>6</v>
      </c>
      <c r="F51" s="156" t="s">
        <v>144</v>
      </c>
      <c r="G51" s="157" t="s">
        <v>7</v>
      </c>
    </row>
    <row r="52" spans="1:7" x14ac:dyDescent="0.2">
      <c r="A52" s="193"/>
      <c r="B52" s="198"/>
      <c r="C52" s="199"/>
      <c r="D52" s="195"/>
      <c r="E52" s="195"/>
      <c r="F52" s="4" t="s">
        <v>143</v>
      </c>
      <c r="G52" s="4" t="s">
        <v>52</v>
      </c>
    </row>
    <row r="53" spans="1:7" ht="45.95" customHeight="1" x14ac:dyDescent="0.2">
      <c r="A53" s="5" t="s">
        <v>194</v>
      </c>
      <c r="B53" s="183" t="s">
        <v>205</v>
      </c>
      <c r="C53" s="184" t="s">
        <v>13</v>
      </c>
      <c r="D53" s="6" t="s">
        <v>63</v>
      </c>
      <c r="E53" s="23" t="s">
        <v>160</v>
      </c>
      <c r="F53" s="23">
        <v>5</v>
      </c>
      <c r="G53" s="7">
        <f>+'PRIKLJUČKI TIP 1 PE 32_GD'!F11</f>
        <v>625</v>
      </c>
    </row>
    <row r="54" spans="1:7" x14ac:dyDescent="0.2">
      <c r="A54" s="5" t="s">
        <v>236</v>
      </c>
      <c r="B54" s="183" t="s">
        <v>206</v>
      </c>
      <c r="C54" s="184" t="s">
        <v>13</v>
      </c>
      <c r="D54" s="6" t="s">
        <v>63</v>
      </c>
      <c r="E54" s="23" t="s">
        <v>160</v>
      </c>
      <c r="F54" s="23">
        <v>5</v>
      </c>
      <c r="G54" s="7">
        <f>+'PRIKLJUČKI TIP 1 PE 32 KPL'!F187</f>
        <v>625</v>
      </c>
    </row>
    <row r="55" spans="1:7" x14ac:dyDescent="0.2">
      <c r="A55" s="5"/>
      <c r="B55" s="152"/>
      <c r="C55" s="153"/>
      <c r="D55" s="6"/>
      <c r="E55" s="23"/>
      <c r="F55" s="23"/>
      <c r="G55" s="7"/>
    </row>
    <row r="56" spans="1:7" ht="13.5" thickBot="1" x14ac:dyDescent="0.25">
      <c r="A56" s="5"/>
      <c r="B56" s="152"/>
      <c r="C56" s="153"/>
      <c r="D56" s="6"/>
      <c r="E56" s="6"/>
      <c r="F56" s="23"/>
      <c r="G56" s="167"/>
    </row>
    <row r="57" spans="1:7" ht="13.5" thickBot="1" x14ac:dyDescent="0.25">
      <c r="A57" s="185" t="s">
        <v>140</v>
      </c>
      <c r="B57" s="185"/>
      <c r="C57" s="185"/>
      <c r="D57" s="185"/>
      <c r="E57" s="185"/>
      <c r="F57" s="186"/>
      <c r="G57" s="168">
        <f>SUM(G53:G56)</f>
        <v>1250</v>
      </c>
    </row>
    <row r="58" spans="1:7" x14ac:dyDescent="0.2">
      <c r="A58" s="24"/>
      <c r="B58" s="24"/>
      <c r="C58" s="24"/>
      <c r="D58" s="24"/>
      <c r="E58" s="24"/>
      <c r="F58" s="24"/>
      <c r="G58" s="15"/>
    </row>
    <row r="59" spans="1:7" x14ac:dyDescent="0.2">
      <c r="G59" s="1"/>
    </row>
  </sheetData>
  <sheetProtection password="CFA5" sheet="1" objects="1" scenarios="1"/>
  <mergeCells count="40">
    <mergeCell ref="B29:C29"/>
    <mergeCell ref="A57:F57"/>
    <mergeCell ref="B51:C52"/>
    <mergeCell ref="A50:G50"/>
    <mergeCell ref="A51:A52"/>
    <mergeCell ref="D51:D52"/>
    <mergeCell ref="E51:E52"/>
    <mergeCell ref="B54:C54"/>
    <mergeCell ref="B53:C53"/>
    <mergeCell ref="B5:F5"/>
    <mergeCell ref="A2:G2"/>
    <mergeCell ref="A3:G4"/>
    <mergeCell ref="A20:G20"/>
    <mergeCell ref="E21:E22"/>
    <mergeCell ref="D21:D22"/>
    <mergeCell ref="A21:A22"/>
    <mergeCell ref="B21:C22"/>
    <mergeCell ref="B7:F7"/>
    <mergeCell ref="B8:F8"/>
    <mergeCell ref="B9:F9"/>
    <mergeCell ref="B15:F15"/>
    <mergeCell ref="B10:F10"/>
    <mergeCell ref="B14:F14"/>
    <mergeCell ref="B12:F12"/>
    <mergeCell ref="B23:C23"/>
    <mergeCell ref="B24:C24"/>
    <mergeCell ref="A41:F41"/>
    <mergeCell ref="B36:C36"/>
    <mergeCell ref="B37:C37"/>
    <mergeCell ref="B27:C27"/>
    <mergeCell ref="A30:F30"/>
    <mergeCell ref="A33:G33"/>
    <mergeCell ref="A34:A35"/>
    <mergeCell ref="D34:D35"/>
    <mergeCell ref="E34:E35"/>
    <mergeCell ref="B34:C35"/>
    <mergeCell ref="A39:F39"/>
    <mergeCell ref="B25:C25"/>
    <mergeCell ref="B26:C26"/>
    <mergeCell ref="B28:C28"/>
  </mergeCells>
  <pageMargins left="0.78740157480314965" right="0.27559055118110237" top="0.86614173228346458" bottom="0.74803149606299213" header="0.31496062992125984" footer="0.31496062992125984"/>
  <pageSetup paperSize="9" scale="97" orientation="portrait" r:id="rId1"/>
  <headerFooter alignWithMargins="0">
    <oddHeader>&amp;LENERGETIKA LJUBLJANA d.o.o.&amp;R PLINOVOD VIDEM-DOL</oddHeader>
    <oddFooter>&amp;LJPE-SIR-307/21&amp;C&amp;"Arial,Navadno"&amp;P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showZeros="0" zoomScaleNormal="100" zoomScaleSheetLayoutView="100" workbookViewId="0">
      <selection activeCell="K23" sqref="K23"/>
    </sheetView>
  </sheetViews>
  <sheetFormatPr defaultColWidth="9.140625" defaultRowHeight="12.75" x14ac:dyDescent="0.2"/>
  <cols>
    <col min="1" max="1" width="5.7109375" style="31" customWidth="1"/>
    <col min="2" max="2" width="50.7109375" style="53" customWidth="1"/>
    <col min="3" max="3" width="7.7109375" style="34" customWidth="1"/>
    <col min="4" max="4" width="4.7109375" style="35" customWidth="1"/>
    <col min="5" max="5" width="11.7109375" style="33" customWidth="1"/>
    <col min="6" max="6" width="12.7109375" style="34" customWidth="1"/>
    <col min="7" max="16384" width="9.140625" style="35"/>
  </cols>
  <sheetData>
    <row r="1" spans="1:6" x14ac:dyDescent="0.2">
      <c r="A1" s="30" t="s">
        <v>61</v>
      </c>
      <c r="B1" s="8" t="s">
        <v>9</v>
      </c>
      <c r="C1" s="31"/>
      <c r="D1" s="32"/>
    </row>
    <row r="2" spans="1:6" x14ac:dyDescent="0.2">
      <c r="A2" s="30" t="s">
        <v>62</v>
      </c>
      <c r="B2" s="8" t="s">
        <v>10</v>
      </c>
      <c r="C2" s="31"/>
      <c r="D2" s="32"/>
    </row>
    <row r="3" spans="1:6" x14ac:dyDescent="0.2">
      <c r="A3" s="30" t="s">
        <v>194</v>
      </c>
      <c r="B3" s="8" t="s">
        <v>207</v>
      </c>
      <c r="C3" s="31"/>
      <c r="D3" s="32"/>
    </row>
    <row r="4" spans="1:6" x14ac:dyDescent="0.2">
      <c r="A4" s="30"/>
      <c r="B4" s="8"/>
      <c r="C4" s="31"/>
      <c r="D4" s="32"/>
    </row>
    <row r="5" spans="1:6" ht="76.5" x14ac:dyDescent="0.2">
      <c r="A5" s="130" t="s">
        <v>0</v>
      </c>
      <c r="B5" s="134" t="s">
        <v>44</v>
      </c>
      <c r="C5" s="132" t="s">
        <v>11</v>
      </c>
      <c r="D5" s="132" t="s">
        <v>12</v>
      </c>
      <c r="E5" s="161" t="s">
        <v>50</v>
      </c>
      <c r="F5" s="161" t="s">
        <v>51</v>
      </c>
    </row>
    <row r="6" spans="1:6" x14ac:dyDescent="0.2">
      <c r="A6" s="114">
        <v>1</v>
      </c>
      <c r="B6" s="36"/>
      <c r="C6" s="37"/>
      <c r="D6" s="38"/>
      <c r="E6" s="39"/>
      <c r="F6" s="37"/>
    </row>
    <row r="7" spans="1:6" s="9" customFormat="1" ht="19.5" customHeight="1" x14ac:dyDescent="0.2">
      <c r="A7" s="115">
        <v>1</v>
      </c>
      <c r="B7" s="47" t="s">
        <v>208</v>
      </c>
      <c r="C7" s="59"/>
      <c r="D7" s="25"/>
      <c r="E7" s="42"/>
      <c r="F7" s="42"/>
    </row>
    <row r="8" spans="1:6" s="9" customFormat="1" ht="165.75" x14ac:dyDescent="0.2">
      <c r="A8" s="120"/>
      <c r="B8" s="48" t="s">
        <v>195</v>
      </c>
      <c r="C8" s="115"/>
      <c r="D8" s="25"/>
      <c r="E8" s="42"/>
      <c r="F8" s="42"/>
    </row>
    <row r="9" spans="1:6" s="9" customFormat="1" x14ac:dyDescent="0.2">
      <c r="A9" s="120"/>
      <c r="B9" s="48" t="s">
        <v>165</v>
      </c>
      <c r="C9" s="41">
        <v>5</v>
      </c>
      <c r="D9" s="25" t="s">
        <v>1</v>
      </c>
      <c r="E9" s="213">
        <v>125</v>
      </c>
      <c r="F9" s="42">
        <f>C9*E9</f>
        <v>625</v>
      </c>
    </row>
    <row r="10" spans="1:6" s="9" customFormat="1" x14ac:dyDescent="0.2">
      <c r="A10" s="121"/>
      <c r="B10" s="80"/>
      <c r="C10" s="60"/>
      <c r="D10" s="61"/>
      <c r="E10" s="62"/>
      <c r="F10" s="62"/>
    </row>
    <row r="11" spans="1:6" s="9" customFormat="1" x14ac:dyDescent="0.2">
      <c r="A11" s="49"/>
      <c r="B11" s="83" t="s">
        <v>3</v>
      </c>
      <c r="C11" s="50"/>
      <c r="D11" s="51"/>
      <c r="E11" s="52" t="s">
        <v>53</v>
      </c>
      <c r="F11" s="52">
        <f>SUM(F6:F10)</f>
        <v>625</v>
      </c>
    </row>
    <row r="12" spans="1:6" s="9" customFormat="1" x14ac:dyDescent="0.2">
      <c r="A12" s="137"/>
      <c r="B12" s="138"/>
      <c r="C12" s="139"/>
      <c r="D12" s="140"/>
      <c r="E12" s="141"/>
      <c r="F12" s="141"/>
    </row>
    <row r="13" spans="1:6" s="9" customFormat="1" x14ac:dyDescent="0.2">
      <c r="A13" s="31"/>
      <c r="B13" s="84"/>
      <c r="C13" s="34"/>
      <c r="D13" s="35"/>
      <c r="E13" s="33"/>
      <c r="F13" s="34"/>
    </row>
    <row r="14" spans="1:6" s="9" customFormat="1" x14ac:dyDescent="0.2">
      <c r="A14" s="129"/>
      <c r="B14" s="127"/>
      <c r="C14" s="124"/>
      <c r="D14" s="125"/>
      <c r="E14" s="45"/>
      <c r="F14" s="45"/>
    </row>
    <row r="15" spans="1:6" s="9" customFormat="1" x14ac:dyDescent="0.2">
      <c r="A15" s="129"/>
      <c r="B15" s="127"/>
      <c r="C15" s="124"/>
      <c r="D15" s="125"/>
      <c r="E15" s="45"/>
      <c r="F15" s="45"/>
    </row>
    <row r="16" spans="1:6" s="9" customFormat="1" x14ac:dyDescent="0.2">
      <c r="A16" s="129"/>
      <c r="B16" s="127"/>
      <c r="C16" s="124"/>
      <c r="D16" s="125"/>
      <c r="E16" s="45"/>
      <c r="F16" s="45"/>
    </row>
    <row r="17" spans="1:6" s="9" customFormat="1" x14ac:dyDescent="0.2">
      <c r="A17" s="129"/>
      <c r="B17" s="127"/>
      <c r="C17" s="124"/>
      <c r="D17" s="125"/>
      <c r="E17" s="45"/>
      <c r="F17" s="45"/>
    </row>
    <row r="18" spans="1:6" s="9" customFormat="1" x14ac:dyDescent="0.2">
      <c r="A18" s="129"/>
      <c r="B18" s="127"/>
      <c r="C18" s="124"/>
      <c r="D18" s="125"/>
      <c r="E18" s="45"/>
      <c r="F18" s="45"/>
    </row>
    <row r="19" spans="1:6" s="9" customFormat="1" x14ac:dyDescent="0.2">
      <c r="A19" s="129"/>
      <c r="B19" s="127"/>
      <c r="C19" s="124"/>
      <c r="D19" s="125"/>
      <c r="E19" s="45"/>
      <c r="F19" s="45"/>
    </row>
  </sheetData>
  <sheetProtection password="CFA5" sheet="1" objects="1" scenarios="1"/>
  <pageMargins left="0.78740157480314965" right="0.27559055118110237" top="0.86614173228346458" bottom="0.74803149606299213" header="0.31496062992125984" footer="0.31496062992125984"/>
  <pageSetup paperSize="9" scale="97" orientation="portrait" r:id="rId1"/>
  <headerFooter alignWithMargins="0">
    <oddHeader>&amp;LENERGETIKA LJUBLJANA d.o.o.&amp;R PLINOVOD VIDEM-DOL</oddHeader>
    <oddFooter>&amp;LJPE-SIR-307/21&amp;C&amp;"Arial,Navadno"&amp;P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0"/>
  <sheetViews>
    <sheetView showZeros="0" topLeftCell="A8" zoomScaleNormal="100" zoomScaleSheetLayoutView="100" workbookViewId="0">
      <selection activeCell="J18" sqref="J18"/>
    </sheetView>
  </sheetViews>
  <sheetFormatPr defaultColWidth="9.140625" defaultRowHeight="12.75" x14ac:dyDescent="0.2"/>
  <cols>
    <col min="1" max="1" width="5.7109375" style="31" customWidth="1"/>
    <col min="2" max="2" width="50.7109375" style="53" customWidth="1"/>
    <col min="3" max="3" width="7.7109375" style="34" customWidth="1"/>
    <col min="4" max="4" width="4.7109375" style="35" customWidth="1"/>
    <col min="5" max="5" width="11.7109375" style="33" customWidth="1"/>
    <col min="6" max="6" width="12.7109375" style="34" customWidth="1"/>
    <col min="7" max="16384" width="9.140625" style="35"/>
  </cols>
  <sheetData>
    <row r="1" spans="1:6" x14ac:dyDescent="0.2">
      <c r="A1" s="30" t="s">
        <v>61</v>
      </c>
      <c r="B1" s="8" t="s">
        <v>9</v>
      </c>
      <c r="C1" s="31"/>
      <c r="D1" s="32"/>
    </row>
    <row r="2" spans="1:6" x14ac:dyDescent="0.2">
      <c r="A2" s="30" t="s">
        <v>62</v>
      </c>
      <c r="B2" s="8" t="s">
        <v>10</v>
      </c>
      <c r="C2" s="31"/>
      <c r="D2" s="32"/>
    </row>
    <row r="3" spans="1:6" x14ac:dyDescent="0.2">
      <c r="A3" s="30" t="s">
        <v>236</v>
      </c>
      <c r="B3" s="8" t="s">
        <v>209</v>
      </c>
      <c r="C3" s="31"/>
      <c r="D3" s="32"/>
    </row>
    <row r="4" spans="1:6" x14ac:dyDescent="0.2">
      <c r="A4" s="30"/>
      <c r="B4" s="8"/>
      <c r="C4" s="31"/>
      <c r="D4" s="32"/>
    </row>
    <row r="5" spans="1:6" ht="76.5" x14ac:dyDescent="0.2">
      <c r="A5" s="130" t="s">
        <v>0</v>
      </c>
      <c r="B5" s="134" t="s">
        <v>44</v>
      </c>
      <c r="C5" s="132" t="s">
        <v>11</v>
      </c>
      <c r="D5" s="132" t="s">
        <v>12</v>
      </c>
      <c r="E5" s="161" t="s">
        <v>50</v>
      </c>
      <c r="F5" s="161" t="s">
        <v>51</v>
      </c>
    </row>
    <row r="6" spans="1:6" x14ac:dyDescent="0.2">
      <c r="A6" s="114">
        <v>1</v>
      </c>
      <c r="B6" s="36"/>
      <c r="C6" s="37"/>
      <c r="D6" s="38"/>
      <c r="E6" s="39"/>
      <c r="F6" s="37"/>
    </row>
    <row r="7" spans="1:6" s="9" customFormat="1" ht="30" customHeight="1" x14ac:dyDescent="0.2">
      <c r="A7" s="115">
        <v>1</v>
      </c>
      <c r="B7" s="47" t="s">
        <v>210</v>
      </c>
      <c r="C7" s="59"/>
      <c r="D7" s="25"/>
      <c r="E7" s="42"/>
      <c r="F7" s="42"/>
    </row>
    <row r="8" spans="1:6" s="9" customFormat="1" ht="159" customHeight="1" x14ac:dyDescent="0.2">
      <c r="A8" s="120"/>
      <c r="B8" s="48" t="s">
        <v>195</v>
      </c>
      <c r="C8" s="115"/>
      <c r="D8" s="25"/>
      <c r="E8" s="42"/>
      <c r="F8" s="42"/>
    </row>
    <row r="9" spans="1:6" s="9" customFormat="1" x14ac:dyDescent="0.2">
      <c r="A9" s="120"/>
      <c r="B9" s="48" t="s">
        <v>165</v>
      </c>
      <c r="C9" s="41">
        <v>5</v>
      </c>
      <c r="D9" s="25" t="s">
        <v>1</v>
      </c>
      <c r="E9" s="213">
        <v>125</v>
      </c>
      <c r="F9" s="42">
        <f>C9*E9</f>
        <v>625</v>
      </c>
    </row>
    <row r="10" spans="1:6" s="9" customFormat="1" x14ac:dyDescent="0.2">
      <c r="A10" s="121"/>
      <c r="B10" s="80"/>
      <c r="C10" s="60"/>
      <c r="D10" s="61"/>
      <c r="E10" s="62"/>
      <c r="F10" s="62"/>
    </row>
    <row r="11" spans="1:6" s="9" customFormat="1" x14ac:dyDescent="0.2">
      <c r="A11" s="120"/>
      <c r="B11" s="48"/>
      <c r="C11" s="41"/>
      <c r="D11" s="25"/>
      <c r="E11" s="42"/>
      <c r="F11" s="42"/>
    </row>
    <row r="12" spans="1:6" s="9" customFormat="1" ht="25.5" x14ac:dyDescent="0.2">
      <c r="A12" s="115">
        <f>COUNT($A$7:A11)+1</f>
        <v>2</v>
      </c>
      <c r="B12" s="47" t="s">
        <v>176</v>
      </c>
      <c r="C12" s="59"/>
      <c r="D12" s="25"/>
      <c r="E12" s="42"/>
      <c r="F12" s="42"/>
    </row>
    <row r="13" spans="1:6" s="9" customFormat="1" ht="102" x14ac:dyDescent="0.2">
      <c r="A13" s="120"/>
      <c r="B13" s="48" t="s">
        <v>177</v>
      </c>
      <c r="C13" s="59"/>
      <c r="D13" s="25"/>
      <c r="E13" s="42"/>
      <c r="F13" s="42"/>
    </row>
    <row r="14" spans="1:6" s="9" customFormat="1" ht="14.25" x14ac:dyDescent="0.2">
      <c r="A14" s="120"/>
      <c r="B14" s="48"/>
      <c r="C14" s="41">
        <v>10</v>
      </c>
      <c r="D14" s="25" t="s">
        <v>49</v>
      </c>
      <c r="E14" s="54"/>
      <c r="F14" s="42">
        <f>C14*E14</f>
        <v>0</v>
      </c>
    </row>
    <row r="15" spans="1:6" s="9" customFormat="1" x14ac:dyDescent="0.2">
      <c r="A15" s="121"/>
      <c r="B15" s="80"/>
      <c r="C15" s="60"/>
      <c r="D15" s="61"/>
      <c r="E15" s="62"/>
      <c r="F15" s="62"/>
    </row>
    <row r="16" spans="1:6" s="9" customFormat="1" x14ac:dyDescent="0.2">
      <c r="A16" s="115"/>
      <c r="B16" s="48"/>
      <c r="C16" s="59"/>
      <c r="D16" s="25"/>
      <c r="E16" s="42"/>
      <c r="F16" s="43"/>
    </row>
    <row r="17" spans="1:6" s="9" customFormat="1" x14ac:dyDescent="0.2">
      <c r="A17" s="145">
        <f>COUNT($A$7:A16)+1</f>
        <v>3</v>
      </c>
      <c r="B17" s="47" t="s">
        <v>178</v>
      </c>
      <c r="C17" s="59"/>
      <c r="D17" s="25"/>
      <c r="E17" s="42"/>
      <c r="F17" s="42"/>
    </row>
    <row r="18" spans="1:6" s="9" customFormat="1" ht="105.75" customHeight="1" x14ac:dyDescent="0.2">
      <c r="A18" s="120"/>
      <c r="B18" s="48" t="s">
        <v>179</v>
      </c>
      <c r="C18" s="59"/>
      <c r="D18" s="25"/>
      <c r="E18" s="42"/>
      <c r="F18" s="42"/>
    </row>
    <row r="19" spans="1:6" s="9" customFormat="1" ht="14.25" x14ac:dyDescent="0.2">
      <c r="A19" s="120"/>
      <c r="B19" s="48"/>
      <c r="C19" s="41">
        <v>10</v>
      </c>
      <c r="D19" s="25" t="s">
        <v>49</v>
      </c>
      <c r="E19" s="54"/>
      <c r="F19" s="42">
        <f>C19*E19</f>
        <v>0</v>
      </c>
    </row>
    <row r="20" spans="1:6" s="9" customFormat="1" x14ac:dyDescent="0.2">
      <c r="A20" s="146"/>
      <c r="B20" s="147"/>
      <c r="C20" s="126"/>
      <c r="D20" s="128"/>
      <c r="E20" s="162"/>
      <c r="F20" s="126"/>
    </row>
    <row r="21" spans="1:6" s="9" customFormat="1" x14ac:dyDescent="0.2">
      <c r="A21" s="122"/>
      <c r="B21" s="79"/>
      <c r="C21" s="63"/>
      <c r="D21" s="57"/>
      <c r="E21" s="58"/>
      <c r="F21" s="58"/>
    </row>
    <row r="22" spans="1:6" s="9" customFormat="1" ht="25.5" x14ac:dyDescent="0.2">
      <c r="A22" s="145">
        <f>COUNT($A$7:A21)+1</f>
        <v>4</v>
      </c>
      <c r="B22" s="70" t="s">
        <v>180</v>
      </c>
      <c r="C22" s="59"/>
      <c r="D22" s="71"/>
      <c r="E22" s="163"/>
      <c r="F22" s="42"/>
    </row>
    <row r="23" spans="1:6" s="9" customFormat="1" ht="76.5" x14ac:dyDescent="0.2">
      <c r="A23" s="120"/>
      <c r="B23" s="72" t="s">
        <v>181</v>
      </c>
      <c r="C23" s="59"/>
      <c r="D23" s="64"/>
      <c r="E23" s="164"/>
      <c r="F23" s="65"/>
    </row>
    <row r="24" spans="1:6" s="9" customFormat="1" ht="14.25" x14ac:dyDescent="0.2">
      <c r="A24" s="120"/>
      <c r="B24" s="72"/>
      <c r="C24" s="41">
        <v>30</v>
      </c>
      <c r="D24" s="25" t="s">
        <v>54</v>
      </c>
      <c r="E24" s="54"/>
      <c r="F24" s="42">
        <f>C24*E24</f>
        <v>0</v>
      </c>
    </row>
    <row r="25" spans="1:6" s="9" customFormat="1" x14ac:dyDescent="0.2">
      <c r="A25" s="121"/>
      <c r="B25" s="108"/>
      <c r="C25" s="60"/>
      <c r="D25" s="61"/>
      <c r="E25" s="62"/>
      <c r="F25" s="62"/>
    </row>
    <row r="26" spans="1:6" s="9" customFormat="1" x14ac:dyDescent="0.2">
      <c r="A26" s="115"/>
      <c r="B26" s="48"/>
      <c r="C26" s="59"/>
      <c r="D26" s="25"/>
      <c r="E26" s="42"/>
      <c r="F26" s="43"/>
    </row>
    <row r="27" spans="1:6" s="9" customFormat="1" x14ac:dyDescent="0.2">
      <c r="A27" s="145">
        <f>COUNT($A$7:A26)+1</f>
        <v>5</v>
      </c>
      <c r="B27" s="47" t="s">
        <v>16</v>
      </c>
      <c r="C27" s="59"/>
      <c r="D27" s="25"/>
      <c r="E27" s="42"/>
      <c r="F27" s="43"/>
    </row>
    <row r="28" spans="1:6" s="9" customFormat="1" ht="38.25" x14ac:dyDescent="0.2">
      <c r="A28" s="118"/>
      <c r="B28" s="48" t="s">
        <v>65</v>
      </c>
      <c r="C28" s="59"/>
      <c r="D28" s="25"/>
      <c r="E28" s="42"/>
      <c r="F28" s="43"/>
    </row>
    <row r="29" spans="1:6" s="9" customFormat="1" ht="14.25" x14ac:dyDescent="0.2">
      <c r="A29" s="115"/>
      <c r="B29" s="48"/>
      <c r="C29" s="41">
        <v>1</v>
      </c>
      <c r="D29" s="25" t="s">
        <v>54</v>
      </c>
      <c r="E29" s="54"/>
      <c r="F29" s="42">
        <f>C29*E29</f>
        <v>0</v>
      </c>
    </row>
    <row r="30" spans="1:6" s="9" customFormat="1" x14ac:dyDescent="0.2">
      <c r="A30" s="115"/>
      <c r="B30" s="48"/>
      <c r="C30" s="59"/>
      <c r="D30" s="25"/>
      <c r="E30" s="42"/>
      <c r="F30" s="43"/>
    </row>
    <row r="31" spans="1:6" s="9" customFormat="1" x14ac:dyDescent="0.2">
      <c r="A31" s="116"/>
      <c r="B31" s="79"/>
      <c r="C31" s="63"/>
      <c r="D31" s="57"/>
      <c r="E31" s="58"/>
      <c r="F31" s="56"/>
    </row>
    <row r="32" spans="1:6" s="9" customFormat="1" x14ac:dyDescent="0.2">
      <c r="A32" s="115">
        <f>COUNT($A$7:A28)+1</f>
        <v>6</v>
      </c>
      <c r="B32" s="47" t="s">
        <v>17</v>
      </c>
      <c r="C32" s="59"/>
      <c r="D32" s="25"/>
      <c r="E32" s="42"/>
      <c r="F32" s="43"/>
    </row>
    <row r="33" spans="1:6" s="9" customFormat="1" ht="38.25" x14ac:dyDescent="0.2">
      <c r="A33" s="115"/>
      <c r="B33" s="48" t="s">
        <v>66</v>
      </c>
      <c r="C33" s="59"/>
      <c r="D33" s="25"/>
      <c r="E33" s="42"/>
      <c r="F33" s="43"/>
    </row>
    <row r="34" spans="1:6" s="9" customFormat="1" ht="14.25" x14ac:dyDescent="0.2">
      <c r="A34" s="115"/>
      <c r="B34" s="48"/>
      <c r="C34" s="41">
        <v>1</v>
      </c>
      <c r="D34" s="25" t="s">
        <v>54</v>
      </c>
      <c r="E34" s="54"/>
      <c r="F34" s="42">
        <f>C34*E34</f>
        <v>0</v>
      </c>
    </row>
    <row r="35" spans="1:6" s="9" customFormat="1" x14ac:dyDescent="0.2">
      <c r="A35" s="117"/>
      <c r="B35" s="80"/>
      <c r="C35" s="60"/>
      <c r="D35" s="61"/>
      <c r="E35" s="62"/>
      <c r="F35" s="76"/>
    </row>
    <row r="36" spans="1:6" s="9" customFormat="1" x14ac:dyDescent="0.2">
      <c r="A36" s="116"/>
      <c r="B36" s="79"/>
      <c r="C36" s="63"/>
      <c r="D36" s="57"/>
      <c r="E36" s="58"/>
      <c r="F36" s="56"/>
    </row>
    <row r="37" spans="1:6" s="9" customFormat="1" x14ac:dyDescent="0.2">
      <c r="A37" s="115">
        <f>COUNT($A$7:A33)+1</f>
        <v>7</v>
      </c>
      <c r="B37" s="47" t="s">
        <v>18</v>
      </c>
      <c r="C37" s="59"/>
      <c r="D37" s="25"/>
      <c r="E37" s="42"/>
      <c r="F37" s="43"/>
    </row>
    <row r="38" spans="1:6" s="9" customFormat="1" ht="38.25" x14ac:dyDescent="0.2">
      <c r="A38" s="115"/>
      <c r="B38" s="48" t="s">
        <v>67</v>
      </c>
      <c r="C38" s="59"/>
      <c r="D38" s="25"/>
      <c r="E38" s="42"/>
      <c r="F38" s="43"/>
    </row>
    <row r="39" spans="1:6" s="9" customFormat="1" ht="14.25" x14ac:dyDescent="0.2">
      <c r="A39" s="115"/>
      <c r="B39" s="48"/>
      <c r="C39" s="41">
        <v>1</v>
      </c>
      <c r="D39" s="25" t="s">
        <v>54</v>
      </c>
      <c r="E39" s="54"/>
      <c r="F39" s="42">
        <f>C39*E39</f>
        <v>0</v>
      </c>
    </row>
    <row r="40" spans="1:6" s="9" customFormat="1" x14ac:dyDescent="0.2">
      <c r="A40" s="117"/>
      <c r="B40" s="80"/>
      <c r="C40" s="60"/>
      <c r="D40" s="61"/>
      <c r="E40" s="62"/>
      <c r="F40" s="62"/>
    </row>
    <row r="41" spans="1:6" s="9" customFormat="1" x14ac:dyDescent="0.2">
      <c r="A41" s="119"/>
      <c r="B41" s="86"/>
      <c r="C41" s="63"/>
      <c r="D41" s="87"/>
      <c r="E41" s="165"/>
      <c r="F41" s="88"/>
    </row>
    <row r="42" spans="1:6" s="9" customFormat="1" x14ac:dyDescent="0.2">
      <c r="A42" s="115">
        <f>COUNT($A$7:A41)+1</f>
        <v>8</v>
      </c>
      <c r="B42" s="47" t="s">
        <v>15</v>
      </c>
      <c r="C42" s="59"/>
      <c r="D42" s="25"/>
      <c r="E42" s="42"/>
      <c r="F42" s="43"/>
    </row>
    <row r="43" spans="1:6" s="9" customFormat="1" ht="25.5" x14ac:dyDescent="0.2">
      <c r="A43" s="115"/>
      <c r="B43" s="48" t="s">
        <v>151</v>
      </c>
      <c r="C43" s="59"/>
      <c r="D43" s="25"/>
      <c r="E43" s="42"/>
      <c r="F43" s="43"/>
    </row>
    <row r="44" spans="1:6" s="9" customFormat="1" x14ac:dyDescent="0.2">
      <c r="A44" s="115"/>
      <c r="B44" s="48"/>
      <c r="C44" s="41">
        <v>1</v>
      </c>
      <c r="D44" s="25" t="s">
        <v>1</v>
      </c>
      <c r="E44" s="54"/>
      <c r="F44" s="42">
        <f>C44*E44</f>
        <v>0</v>
      </c>
    </row>
    <row r="45" spans="1:6" s="9" customFormat="1" x14ac:dyDescent="0.2">
      <c r="A45" s="115"/>
      <c r="B45" s="48"/>
      <c r="C45" s="59"/>
      <c r="D45" s="25"/>
      <c r="E45" s="42"/>
      <c r="F45" s="42"/>
    </row>
    <row r="46" spans="1:6" s="9" customFormat="1" x14ac:dyDescent="0.2">
      <c r="A46" s="116"/>
      <c r="B46" s="79"/>
      <c r="C46" s="79"/>
      <c r="D46" s="79"/>
      <c r="E46" s="79"/>
      <c r="F46" s="79"/>
    </row>
    <row r="47" spans="1:6" s="9" customFormat="1" x14ac:dyDescent="0.2">
      <c r="A47" s="115">
        <f>COUNT($A$7:A46)+1</f>
        <v>9</v>
      </c>
      <c r="B47" s="47" t="s">
        <v>166</v>
      </c>
      <c r="C47" s="59"/>
      <c r="D47" s="25"/>
      <c r="E47" s="42"/>
      <c r="F47" s="42"/>
    </row>
    <row r="48" spans="1:6" s="9" customFormat="1" ht="25.5" x14ac:dyDescent="0.2">
      <c r="A48" s="115"/>
      <c r="B48" s="48" t="s">
        <v>167</v>
      </c>
      <c r="C48" s="59"/>
      <c r="D48" s="25"/>
      <c r="E48" s="42"/>
      <c r="F48" s="42"/>
    </row>
    <row r="49" spans="1:6" s="9" customFormat="1" ht="14.25" x14ac:dyDescent="0.2">
      <c r="A49" s="115"/>
      <c r="B49" s="48"/>
      <c r="C49" s="41">
        <v>1</v>
      </c>
      <c r="D49" s="25" t="s">
        <v>49</v>
      </c>
      <c r="E49" s="54"/>
      <c r="F49" s="42">
        <f>+E49*C49</f>
        <v>0</v>
      </c>
    </row>
    <row r="50" spans="1:6" s="9" customFormat="1" x14ac:dyDescent="0.2">
      <c r="A50" s="115"/>
      <c r="B50" s="48"/>
      <c r="C50" s="59"/>
      <c r="D50" s="25"/>
      <c r="E50" s="42"/>
      <c r="F50" s="42"/>
    </row>
    <row r="51" spans="1:6" s="9" customFormat="1" x14ac:dyDescent="0.2">
      <c r="A51" s="116"/>
      <c r="B51" s="79"/>
      <c r="C51" s="63"/>
      <c r="D51" s="89"/>
      <c r="E51" s="90"/>
      <c r="F51" s="90"/>
    </row>
    <row r="52" spans="1:6" s="9" customFormat="1" x14ac:dyDescent="0.2">
      <c r="A52" s="115">
        <f>COUNT($A$7:A51)+1</f>
        <v>10</v>
      </c>
      <c r="B52" s="47" t="s">
        <v>68</v>
      </c>
      <c r="C52" s="59"/>
      <c r="D52" s="44"/>
      <c r="E52" s="45"/>
      <c r="F52" s="45"/>
    </row>
    <row r="53" spans="1:6" s="9" customFormat="1" ht="38.25" x14ac:dyDescent="0.2">
      <c r="A53" s="115"/>
      <c r="B53" s="48" t="s">
        <v>152</v>
      </c>
      <c r="C53" s="59"/>
      <c r="D53" s="44"/>
      <c r="E53" s="45"/>
      <c r="F53" s="45"/>
    </row>
    <row r="54" spans="1:6" s="9" customFormat="1" x14ac:dyDescent="0.2">
      <c r="A54" s="115"/>
      <c r="B54" s="48"/>
      <c r="C54" s="41">
        <v>1</v>
      </c>
      <c r="D54" s="44" t="s">
        <v>69</v>
      </c>
      <c r="E54" s="55"/>
      <c r="F54" s="45">
        <f>+E54*C54</f>
        <v>0</v>
      </c>
    </row>
    <row r="55" spans="1:6" s="9" customFormat="1" x14ac:dyDescent="0.2">
      <c r="A55" s="117"/>
      <c r="B55" s="80"/>
      <c r="C55" s="60"/>
      <c r="D55" s="91"/>
      <c r="E55" s="92"/>
      <c r="F55" s="92"/>
    </row>
    <row r="56" spans="1:6" s="9" customFormat="1" x14ac:dyDescent="0.2">
      <c r="A56" s="116"/>
      <c r="B56" s="79"/>
      <c r="C56" s="63"/>
      <c r="D56" s="57"/>
      <c r="E56" s="58"/>
      <c r="F56" s="56"/>
    </row>
    <row r="57" spans="1:6" s="9" customFormat="1" x14ac:dyDescent="0.2">
      <c r="A57" s="115">
        <f>COUNT($A$7:A56)+1</f>
        <v>11</v>
      </c>
      <c r="B57" s="47" t="s">
        <v>19</v>
      </c>
      <c r="C57" s="59"/>
      <c r="D57" s="25"/>
      <c r="E57" s="42"/>
      <c r="F57" s="43"/>
    </row>
    <row r="58" spans="1:6" s="9" customFormat="1" ht="51" x14ac:dyDescent="0.2">
      <c r="A58" s="115"/>
      <c r="B58" s="48" t="s">
        <v>153</v>
      </c>
      <c r="C58" s="59"/>
      <c r="D58" s="25"/>
      <c r="E58" s="42"/>
      <c r="F58" s="43"/>
    </row>
    <row r="59" spans="1:6" s="9" customFormat="1" ht="14.25" x14ac:dyDescent="0.2">
      <c r="A59" s="115"/>
      <c r="B59" s="48"/>
      <c r="C59" s="41">
        <v>1</v>
      </c>
      <c r="D59" s="25" t="s">
        <v>49</v>
      </c>
      <c r="E59" s="54"/>
      <c r="F59" s="42">
        <f>C59*E59</f>
        <v>0</v>
      </c>
    </row>
    <row r="60" spans="1:6" s="9" customFormat="1" x14ac:dyDescent="0.2">
      <c r="A60" s="117"/>
      <c r="B60" s="80"/>
      <c r="C60" s="60"/>
      <c r="D60" s="61"/>
      <c r="E60" s="62"/>
      <c r="F60" s="62"/>
    </row>
    <row r="61" spans="1:6" s="9" customFormat="1" x14ac:dyDescent="0.2">
      <c r="A61" s="116"/>
      <c r="B61" s="79"/>
      <c r="C61" s="63"/>
      <c r="D61" s="57"/>
      <c r="E61" s="58"/>
      <c r="F61" s="56"/>
    </row>
    <row r="62" spans="1:6" s="9" customFormat="1" ht="25.5" x14ac:dyDescent="0.2">
      <c r="A62" s="115">
        <f>COUNT($A$7:A61)+1</f>
        <v>12</v>
      </c>
      <c r="B62" s="47" t="s">
        <v>72</v>
      </c>
      <c r="C62" s="59"/>
      <c r="D62" s="25"/>
      <c r="E62" s="42"/>
      <c r="F62" s="42"/>
    </row>
    <row r="63" spans="1:6" s="9" customFormat="1" ht="51" x14ac:dyDescent="0.2">
      <c r="A63" s="115"/>
      <c r="B63" s="48" t="s">
        <v>73</v>
      </c>
      <c r="C63" s="59"/>
      <c r="D63" s="25"/>
      <c r="E63" s="42"/>
      <c r="F63" s="43"/>
    </row>
    <row r="64" spans="1:6" s="9" customFormat="1" ht="14.25" x14ac:dyDescent="0.2">
      <c r="A64" s="115"/>
      <c r="B64" s="48"/>
      <c r="C64" s="41">
        <v>10</v>
      </c>
      <c r="D64" s="25" t="s">
        <v>55</v>
      </c>
      <c r="E64" s="54"/>
      <c r="F64" s="42">
        <f>C64*E64</f>
        <v>0</v>
      </c>
    </row>
    <row r="65" spans="1:6" s="9" customFormat="1" x14ac:dyDescent="0.2">
      <c r="A65" s="117"/>
      <c r="B65" s="80"/>
      <c r="C65" s="60"/>
      <c r="D65" s="61"/>
      <c r="E65" s="62"/>
      <c r="F65" s="62"/>
    </row>
    <row r="66" spans="1:6" s="9" customFormat="1" x14ac:dyDescent="0.2">
      <c r="A66" s="115"/>
      <c r="B66" s="48"/>
      <c r="C66" s="59"/>
      <c r="D66" s="25"/>
      <c r="E66" s="42"/>
      <c r="F66" s="42"/>
    </row>
    <row r="67" spans="1:6" s="9" customFormat="1" x14ac:dyDescent="0.2">
      <c r="A67" s="115">
        <f>COUNT($A$7:A66)+1</f>
        <v>13</v>
      </c>
      <c r="B67" s="47" t="s">
        <v>74</v>
      </c>
      <c r="C67" s="59"/>
      <c r="D67" s="25"/>
      <c r="E67" s="42"/>
      <c r="F67" s="42"/>
    </row>
    <row r="68" spans="1:6" s="9" customFormat="1" ht="51" x14ac:dyDescent="0.2">
      <c r="A68" s="115"/>
      <c r="B68" s="48" t="s">
        <v>75</v>
      </c>
      <c r="C68" s="59"/>
      <c r="D68" s="25"/>
      <c r="E68" s="42"/>
      <c r="F68" s="43"/>
    </row>
    <row r="69" spans="1:6" s="9" customFormat="1" ht="14.25" x14ac:dyDescent="0.2">
      <c r="A69" s="115"/>
      <c r="B69" s="48"/>
      <c r="C69" s="41">
        <v>10</v>
      </c>
      <c r="D69" s="25" t="s">
        <v>55</v>
      </c>
      <c r="E69" s="54"/>
      <c r="F69" s="42">
        <f>C69*E69</f>
        <v>0</v>
      </c>
    </row>
    <row r="70" spans="1:6" s="9" customFormat="1" x14ac:dyDescent="0.2">
      <c r="A70" s="117"/>
      <c r="B70" s="94"/>
      <c r="C70" s="60"/>
      <c r="D70" s="61"/>
      <c r="E70" s="62"/>
      <c r="F70" s="62"/>
    </row>
    <row r="71" spans="1:6" s="9" customFormat="1" x14ac:dyDescent="0.2">
      <c r="A71" s="116"/>
      <c r="B71" s="79"/>
      <c r="C71" s="63"/>
      <c r="D71" s="57"/>
      <c r="E71" s="58"/>
      <c r="F71" s="56"/>
    </row>
    <row r="72" spans="1:6" s="9" customFormat="1" ht="25.5" x14ac:dyDescent="0.2">
      <c r="A72" s="115">
        <f>COUNT($A$7:A71)+1</f>
        <v>14</v>
      </c>
      <c r="B72" s="47" t="s">
        <v>76</v>
      </c>
      <c r="C72" s="59"/>
      <c r="D72" s="25"/>
      <c r="E72" s="42"/>
      <c r="F72" s="43"/>
    </row>
    <row r="73" spans="1:6" s="9" customFormat="1" ht="51" x14ac:dyDescent="0.2">
      <c r="A73" s="115"/>
      <c r="B73" s="48" t="s">
        <v>77</v>
      </c>
      <c r="C73" s="59"/>
      <c r="D73" s="25"/>
      <c r="E73" s="42"/>
      <c r="F73" s="43"/>
    </row>
    <row r="74" spans="1:6" s="9" customFormat="1" ht="14.25" x14ac:dyDescent="0.2">
      <c r="A74" s="115"/>
      <c r="B74" s="93"/>
      <c r="C74" s="41">
        <v>10</v>
      </c>
      <c r="D74" s="25" t="s">
        <v>55</v>
      </c>
      <c r="E74" s="54"/>
      <c r="F74" s="42">
        <f>C74*E74</f>
        <v>0</v>
      </c>
    </row>
    <row r="75" spans="1:6" s="9" customFormat="1" x14ac:dyDescent="0.2">
      <c r="A75" s="117"/>
      <c r="B75" s="94"/>
      <c r="C75" s="60"/>
      <c r="D75" s="61"/>
      <c r="E75" s="62"/>
      <c r="F75" s="62"/>
    </row>
    <row r="76" spans="1:6" s="9" customFormat="1" x14ac:dyDescent="0.2">
      <c r="A76" s="115"/>
      <c r="B76" s="93"/>
      <c r="C76" s="59"/>
      <c r="D76" s="25"/>
      <c r="E76" s="42"/>
      <c r="F76" s="42"/>
    </row>
    <row r="77" spans="1:6" s="9" customFormat="1" x14ac:dyDescent="0.2">
      <c r="A77" s="145">
        <f>COUNT($A$7:A76)+1</f>
        <v>15</v>
      </c>
      <c r="B77" s="47" t="s">
        <v>182</v>
      </c>
      <c r="C77" s="59"/>
      <c r="D77" s="25"/>
      <c r="E77" s="42"/>
      <c r="F77" s="43"/>
    </row>
    <row r="78" spans="1:6" s="9" customFormat="1" ht="38.25" x14ac:dyDescent="0.2">
      <c r="A78" s="118"/>
      <c r="B78" s="48" t="s">
        <v>183</v>
      </c>
      <c r="C78" s="59"/>
      <c r="D78" s="25"/>
      <c r="E78" s="42"/>
      <c r="F78" s="43"/>
    </row>
    <row r="79" spans="1:6" s="9" customFormat="1" ht="14.25" x14ac:dyDescent="0.2">
      <c r="A79" s="115"/>
      <c r="B79" s="48"/>
      <c r="C79" s="41">
        <v>1</v>
      </c>
      <c r="D79" s="25" t="s">
        <v>54</v>
      </c>
      <c r="E79" s="54"/>
      <c r="F79" s="42">
        <f>C79*E79</f>
        <v>0</v>
      </c>
    </row>
    <row r="80" spans="1:6" s="9" customFormat="1" x14ac:dyDescent="0.2">
      <c r="A80" s="117"/>
      <c r="B80" s="80"/>
      <c r="C80" s="60"/>
      <c r="D80" s="61"/>
      <c r="E80" s="62"/>
      <c r="F80" s="62"/>
    </row>
    <row r="81" spans="1:6" s="9" customFormat="1" x14ac:dyDescent="0.2">
      <c r="A81" s="115"/>
      <c r="B81" s="48"/>
      <c r="C81" s="59"/>
      <c r="D81" s="25"/>
      <c r="E81" s="42"/>
      <c r="F81" s="42"/>
    </row>
    <row r="82" spans="1:6" s="9" customFormat="1" x14ac:dyDescent="0.2">
      <c r="A82" s="145">
        <f>COUNT($A$7:A81)+1</f>
        <v>16</v>
      </c>
      <c r="B82" s="47" t="s">
        <v>184</v>
      </c>
      <c r="C82" s="59"/>
      <c r="D82" s="25"/>
      <c r="E82" s="42"/>
      <c r="F82" s="43"/>
    </row>
    <row r="83" spans="1:6" s="9" customFormat="1" ht="38.25" x14ac:dyDescent="0.2">
      <c r="A83" s="118"/>
      <c r="B83" s="48" t="s">
        <v>185</v>
      </c>
      <c r="C83" s="59"/>
      <c r="D83" s="25"/>
      <c r="E83" s="42"/>
      <c r="F83" s="43"/>
    </row>
    <row r="84" spans="1:6" s="9" customFormat="1" ht="14.25" x14ac:dyDescent="0.2">
      <c r="A84" s="115"/>
      <c r="B84" s="48"/>
      <c r="C84" s="41">
        <v>1</v>
      </c>
      <c r="D84" s="25" t="s">
        <v>54</v>
      </c>
      <c r="E84" s="54"/>
      <c r="F84" s="42">
        <f>C84*E84</f>
        <v>0</v>
      </c>
    </row>
    <row r="85" spans="1:6" s="9" customFormat="1" x14ac:dyDescent="0.2">
      <c r="A85" s="117"/>
      <c r="B85" s="80"/>
      <c r="C85" s="60"/>
      <c r="D85" s="61"/>
      <c r="E85" s="166"/>
      <c r="F85" s="62"/>
    </row>
    <row r="86" spans="1:6" s="9" customFormat="1" x14ac:dyDescent="0.2">
      <c r="A86" s="116"/>
      <c r="B86" s="95"/>
      <c r="C86" s="63"/>
      <c r="D86" s="57"/>
      <c r="E86" s="58"/>
      <c r="F86" s="58"/>
    </row>
    <row r="87" spans="1:6" s="9" customFormat="1" x14ac:dyDescent="0.2">
      <c r="A87" s="115">
        <f>COUNT($A$7:A86)+1</f>
        <v>17</v>
      </c>
      <c r="B87" s="47" t="s">
        <v>21</v>
      </c>
      <c r="C87" s="59"/>
      <c r="D87" s="25"/>
      <c r="E87" s="42"/>
      <c r="F87" s="43"/>
    </row>
    <row r="88" spans="1:6" s="9" customFormat="1" ht="63.75" x14ac:dyDescent="0.2">
      <c r="A88" s="115"/>
      <c r="B88" s="48" t="s">
        <v>78</v>
      </c>
      <c r="C88" s="59"/>
      <c r="D88" s="25"/>
      <c r="E88" s="42"/>
      <c r="F88" s="43"/>
    </row>
    <row r="89" spans="1:6" s="9" customFormat="1" ht="14.25" x14ac:dyDescent="0.2">
      <c r="A89" s="115"/>
      <c r="B89" s="47"/>
      <c r="C89" s="41">
        <v>1</v>
      </c>
      <c r="D89" s="25" t="s">
        <v>55</v>
      </c>
      <c r="E89" s="54"/>
      <c r="F89" s="42">
        <f>C89*E89</f>
        <v>0</v>
      </c>
    </row>
    <row r="90" spans="1:6" s="9" customFormat="1" x14ac:dyDescent="0.2">
      <c r="A90" s="117"/>
      <c r="B90" s="96"/>
      <c r="C90" s="60"/>
      <c r="D90" s="61"/>
      <c r="E90" s="62"/>
      <c r="F90" s="62"/>
    </row>
    <row r="91" spans="1:6" s="9" customFormat="1" x14ac:dyDescent="0.2">
      <c r="A91" s="115"/>
      <c r="B91" s="47"/>
      <c r="C91" s="59"/>
      <c r="D91" s="25"/>
      <c r="E91" s="42"/>
      <c r="F91" s="42"/>
    </row>
    <row r="92" spans="1:6" s="9" customFormat="1" x14ac:dyDescent="0.2">
      <c r="A92" s="115">
        <f>COUNT($A$7:A91)+1</f>
        <v>18</v>
      </c>
      <c r="B92" s="47" t="s">
        <v>168</v>
      </c>
      <c r="C92" s="59"/>
      <c r="D92" s="25"/>
      <c r="E92" s="42"/>
      <c r="F92" s="42"/>
    </row>
    <row r="93" spans="1:6" s="9" customFormat="1" ht="89.25" x14ac:dyDescent="0.2">
      <c r="A93" s="115"/>
      <c r="B93" s="48" t="s">
        <v>169</v>
      </c>
      <c r="C93" s="59"/>
      <c r="D93" s="25"/>
      <c r="E93" s="42"/>
      <c r="F93" s="42"/>
    </row>
    <row r="94" spans="1:6" s="9" customFormat="1" ht="14.25" x14ac:dyDescent="0.2">
      <c r="A94" s="115"/>
      <c r="B94" s="47"/>
      <c r="C94" s="41">
        <v>1</v>
      </c>
      <c r="D94" s="25" t="s">
        <v>55</v>
      </c>
      <c r="E94" s="54"/>
      <c r="F94" s="42">
        <f>C94*E94</f>
        <v>0</v>
      </c>
    </row>
    <row r="95" spans="1:6" s="9" customFormat="1" x14ac:dyDescent="0.2">
      <c r="A95" s="115"/>
      <c r="B95" s="47"/>
      <c r="C95" s="59"/>
      <c r="D95" s="25"/>
      <c r="E95" s="42"/>
      <c r="F95" s="42"/>
    </row>
    <row r="96" spans="1:6" s="9" customFormat="1" x14ac:dyDescent="0.2">
      <c r="A96" s="116"/>
      <c r="B96" s="86"/>
      <c r="C96" s="63"/>
      <c r="D96" s="38"/>
      <c r="E96" s="39"/>
      <c r="F96" s="37"/>
    </row>
    <row r="97" spans="1:6" s="9" customFormat="1" x14ac:dyDescent="0.2">
      <c r="A97" s="115">
        <f>COUNT($A$7:A96)+1</f>
        <v>19</v>
      </c>
      <c r="B97" s="47" t="s">
        <v>79</v>
      </c>
      <c r="C97" s="59"/>
      <c r="D97" s="25"/>
      <c r="E97" s="42"/>
      <c r="F97" s="43"/>
    </row>
    <row r="98" spans="1:6" s="9" customFormat="1" ht="63.75" x14ac:dyDescent="0.2">
      <c r="A98" s="115"/>
      <c r="B98" s="48" t="s">
        <v>80</v>
      </c>
      <c r="C98" s="59"/>
      <c r="D98" s="25"/>
      <c r="E98" s="42"/>
      <c r="F98" s="43"/>
    </row>
    <row r="99" spans="1:6" s="9" customFormat="1" ht="14.25" x14ac:dyDescent="0.2">
      <c r="A99" s="115"/>
      <c r="B99" s="48"/>
      <c r="C99" s="41">
        <v>1</v>
      </c>
      <c r="D99" s="25" t="s">
        <v>55</v>
      </c>
      <c r="E99" s="54"/>
      <c r="F99" s="42">
        <f>C99*E99</f>
        <v>0</v>
      </c>
    </row>
    <row r="100" spans="1:6" s="9" customFormat="1" x14ac:dyDescent="0.2">
      <c r="A100" s="117"/>
      <c r="B100" s="80"/>
      <c r="C100" s="60"/>
      <c r="D100" s="61"/>
      <c r="E100" s="62"/>
      <c r="F100" s="62"/>
    </row>
    <row r="101" spans="1:6" s="9" customFormat="1" x14ac:dyDescent="0.2">
      <c r="A101" s="116"/>
      <c r="B101" s="95"/>
      <c r="C101" s="63"/>
      <c r="D101" s="57"/>
      <c r="E101" s="58"/>
      <c r="F101" s="58"/>
    </row>
    <row r="102" spans="1:6" s="9" customFormat="1" x14ac:dyDescent="0.2">
      <c r="A102" s="115">
        <f>COUNT($A$7:A101)+1</f>
        <v>20</v>
      </c>
      <c r="B102" s="47" t="s">
        <v>81</v>
      </c>
      <c r="C102" s="59"/>
      <c r="D102" s="25"/>
      <c r="E102" s="42"/>
      <c r="F102" s="43"/>
    </row>
    <row r="103" spans="1:6" s="9" customFormat="1" ht="76.5" x14ac:dyDescent="0.2">
      <c r="A103" s="115"/>
      <c r="B103" s="48" t="s">
        <v>82</v>
      </c>
      <c r="C103" s="59"/>
      <c r="D103" s="25"/>
      <c r="E103" s="42"/>
      <c r="F103" s="43"/>
    </row>
    <row r="104" spans="1:6" s="9" customFormat="1" ht="14.25" x14ac:dyDescent="0.2">
      <c r="A104" s="115"/>
      <c r="B104" s="48"/>
      <c r="C104" s="41">
        <v>10</v>
      </c>
      <c r="D104" s="25" t="s">
        <v>55</v>
      </c>
      <c r="E104" s="54"/>
      <c r="F104" s="42">
        <f>C104*E104</f>
        <v>0</v>
      </c>
    </row>
    <row r="105" spans="1:6" s="9" customFormat="1" x14ac:dyDescent="0.2">
      <c r="A105" s="117"/>
      <c r="B105" s="80"/>
      <c r="C105" s="60"/>
      <c r="D105" s="61"/>
      <c r="E105" s="62"/>
      <c r="F105" s="62"/>
    </row>
    <row r="106" spans="1:6" s="9" customFormat="1" x14ac:dyDescent="0.2">
      <c r="A106" s="116"/>
      <c r="B106" s="79"/>
      <c r="C106" s="63"/>
      <c r="D106" s="57"/>
      <c r="E106" s="58"/>
      <c r="F106" s="56"/>
    </row>
    <row r="107" spans="1:6" s="9" customFormat="1" x14ac:dyDescent="0.2">
      <c r="A107" s="115">
        <f>COUNT($A$7:A106)+1</f>
        <v>21</v>
      </c>
      <c r="B107" s="47" t="s">
        <v>83</v>
      </c>
      <c r="C107" s="59"/>
      <c r="D107" s="25"/>
      <c r="E107" s="42"/>
      <c r="F107" s="43"/>
    </row>
    <row r="108" spans="1:6" s="9" customFormat="1" ht="76.5" x14ac:dyDescent="0.2">
      <c r="A108" s="115"/>
      <c r="B108" s="48" t="s">
        <v>84</v>
      </c>
      <c r="C108" s="59"/>
      <c r="D108" s="25"/>
      <c r="E108" s="42"/>
      <c r="F108" s="43"/>
    </row>
    <row r="109" spans="1:6" s="9" customFormat="1" ht="14.25" x14ac:dyDescent="0.2">
      <c r="A109" s="115"/>
      <c r="B109" s="48"/>
      <c r="C109" s="41">
        <v>10</v>
      </c>
      <c r="D109" s="25" t="s">
        <v>55</v>
      </c>
      <c r="E109" s="54"/>
      <c r="F109" s="42">
        <f>C109*E109</f>
        <v>0</v>
      </c>
    </row>
    <row r="110" spans="1:6" s="9" customFormat="1" x14ac:dyDescent="0.2">
      <c r="A110" s="117"/>
      <c r="B110" s="80"/>
      <c r="C110" s="60"/>
      <c r="D110" s="61"/>
      <c r="E110" s="62"/>
      <c r="F110" s="62"/>
    </row>
    <row r="111" spans="1:6" s="9" customFormat="1" x14ac:dyDescent="0.2">
      <c r="A111" s="116"/>
      <c r="B111" s="79"/>
      <c r="C111" s="63"/>
      <c r="D111" s="57"/>
      <c r="E111" s="58"/>
      <c r="F111" s="56"/>
    </row>
    <row r="112" spans="1:6" s="9" customFormat="1" x14ac:dyDescent="0.2">
      <c r="A112" s="115">
        <f>COUNT($A$7:A111)+1</f>
        <v>22</v>
      </c>
      <c r="B112" s="101" t="s">
        <v>91</v>
      </c>
      <c r="C112" s="59"/>
      <c r="D112" s="25"/>
      <c r="E112" s="42"/>
      <c r="F112" s="43"/>
    </row>
    <row r="113" spans="1:6" s="9" customFormat="1" ht="51" x14ac:dyDescent="0.2">
      <c r="A113" s="115"/>
      <c r="B113" s="48" t="s">
        <v>92</v>
      </c>
      <c r="C113" s="59"/>
      <c r="D113" s="25"/>
      <c r="E113" s="42"/>
      <c r="F113" s="43"/>
    </row>
    <row r="114" spans="1:6" s="9" customFormat="1" ht="14.25" x14ac:dyDescent="0.2">
      <c r="A114" s="115"/>
      <c r="B114" s="48"/>
      <c r="C114" s="41">
        <v>10</v>
      </c>
      <c r="D114" s="25" t="s">
        <v>55</v>
      </c>
      <c r="E114" s="54"/>
      <c r="F114" s="42">
        <f>C114*E114</f>
        <v>0</v>
      </c>
    </row>
    <row r="115" spans="1:6" s="9" customFormat="1" x14ac:dyDescent="0.2">
      <c r="A115" s="117"/>
      <c r="B115" s="80"/>
      <c r="C115" s="60"/>
      <c r="D115" s="61"/>
      <c r="E115" s="62"/>
      <c r="F115" s="62"/>
    </row>
    <row r="116" spans="1:6" s="9" customFormat="1" x14ac:dyDescent="0.2">
      <c r="A116" s="116"/>
      <c r="B116" s="79"/>
      <c r="C116" s="63"/>
      <c r="D116" s="57"/>
      <c r="E116" s="58"/>
      <c r="F116" s="58"/>
    </row>
    <row r="117" spans="1:6" s="9" customFormat="1" x14ac:dyDescent="0.2">
      <c r="A117" s="115">
        <f>COUNT($A$7:A116)+1</f>
        <v>23</v>
      </c>
      <c r="B117" s="101" t="s">
        <v>134</v>
      </c>
      <c r="C117" s="59"/>
      <c r="D117" s="25"/>
      <c r="E117" s="42"/>
      <c r="F117" s="42"/>
    </row>
    <row r="118" spans="1:6" s="9" customFormat="1" ht="63.75" x14ac:dyDescent="0.2">
      <c r="A118" s="115"/>
      <c r="B118" s="48" t="s">
        <v>93</v>
      </c>
      <c r="C118" s="59"/>
      <c r="D118" s="25"/>
      <c r="E118" s="42"/>
      <c r="F118" s="42"/>
    </row>
    <row r="119" spans="1:6" s="9" customFormat="1" ht="14.25" x14ac:dyDescent="0.2">
      <c r="A119" s="115"/>
      <c r="B119" s="48"/>
      <c r="C119" s="41">
        <v>10</v>
      </c>
      <c r="D119" s="25" t="s">
        <v>55</v>
      </c>
      <c r="E119" s="54"/>
      <c r="F119" s="42">
        <f>C119*E119</f>
        <v>0</v>
      </c>
    </row>
    <row r="120" spans="1:6" s="9" customFormat="1" x14ac:dyDescent="0.2">
      <c r="A120" s="117"/>
      <c r="B120" s="80"/>
      <c r="C120" s="60"/>
      <c r="D120" s="61"/>
      <c r="E120" s="62"/>
      <c r="F120" s="62"/>
    </row>
    <row r="121" spans="1:6" s="9" customFormat="1" x14ac:dyDescent="0.2">
      <c r="A121" s="116"/>
      <c r="B121" s="79"/>
      <c r="C121" s="63"/>
      <c r="D121" s="57"/>
      <c r="E121" s="58"/>
      <c r="F121" s="58"/>
    </row>
    <row r="122" spans="1:6" s="9" customFormat="1" x14ac:dyDescent="0.2">
      <c r="A122" s="115">
        <f>COUNT($A$7:A121)+1</f>
        <v>24</v>
      </c>
      <c r="B122" s="47" t="s">
        <v>24</v>
      </c>
      <c r="C122" s="59"/>
      <c r="D122" s="25"/>
      <c r="E122" s="42"/>
      <c r="F122" s="42"/>
    </row>
    <row r="123" spans="1:6" s="9" customFormat="1" ht="63.75" x14ac:dyDescent="0.2">
      <c r="A123" s="115"/>
      <c r="B123" s="48" t="s">
        <v>94</v>
      </c>
      <c r="C123" s="59"/>
      <c r="D123" s="25"/>
      <c r="E123" s="42"/>
      <c r="F123" s="42"/>
    </row>
    <row r="124" spans="1:6" s="9" customFormat="1" ht="14.25" x14ac:dyDescent="0.2">
      <c r="A124" s="115"/>
      <c r="B124" s="48"/>
      <c r="C124" s="41">
        <v>1</v>
      </c>
      <c r="D124" s="25" t="s">
        <v>55</v>
      </c>
      <c r="E124" s="54"/>
      <c r="F124" s="42">
        <f>C124*E124</f>
        <v>0</v>
      </c>
    </row>
    <row r="125" spans="1:6" s="9" customFormat="1" x14ac:dyDescent="0.2">
      <c r="A125" s="117"/>
      <c r="B125" s="80"/>
      <c r="C125" s="60"/>
      <c r="D125" s="61"/>
      <c r="E125" s="62"/>
      <c r="F125" s="62"/>
    </row>
    <row r="126" spans="1:6" s="9" customFormat="1" x14ac:dyDescent="0.2">
      <c r="A126" s="116"/>
      <c r="B126" s="79"/>
      <c r="C126" s="63"/>
      <c r="D126" s="57"/>
      <c r="E126" s="58"/>
      <c r="F126" s="58"/>
    </row>
    <row r="127" spans="1:6" s="9" customFormat="1" x14ac:dyDescent="0.2">
      <c r="A127" s="115">
        <f>COUNT($A$7:A126)+1</f>
        <v>25</v>
      </c>
      <c r="B127" s="47" t="s">
        <v>25</v>
      </c>
      <c r="C127" s="59"/>
      <c r="D127" s="25"/>
      <c r="E127" s="42"/>
      <c r="F127" s="42"/>
    </row>
    <row r="128" spans="1:6" s="9" customFormat="1" ht="38.25" x14ac:dyDescent="0.2">
      <c r="A128" s="115"/>
      <c r="B128" s="48" t="s">
        <v>95</v>
      </c>
      <c r="C128" s="59"/>
      <c r="D128" s="25"/>
      <c r="E128" s="42"/>
      <c r="F128" s="42"/>
    </row>
    <row r="129" spans="1:6" s="9" customFormat="1" ht="14.25" x14ac:dyDescent="0.2">
      <c r="A129" s="120"/>
      <c r="B129" s="48"/>
      <c r="C129" s="41">
        <v>1</v>
      </c>
      <c r="D129" s="25" t="s">
        <v>49</v>
      </c>
      <c r="E129" s="54"/>
      <c r="F129" s="42">
        <f>C129*E129</f>
        <v>0</v>
      </c>
    </row>
    <row r="130" spans="1:6" s="9" customFormat="1" x14ac:dyDescent="0.2">
      <c r="A130" s="121"/>
      <c r="B130" s="80"/>
      <c r="C130" s="60"/>
      <c r="D130" s="61"/>
      <c r="E130" s="62"/>
      <c r="F130" s="62"/>
    </row>
    <row r="131" spans="1:6" s="9" customFormat="1" x14ac:dyDescent="0.2">
      <c r="A131" s="122"/>
      <c r="B131" s="79"/>
      <c r="C131" s="63"/>
      <c r="D131" s="57"/>
      <c r="E131" s="58"/>
      <c r="F131" s="56"/>
    </row>
    <row r="132" spans="1:6" s="9" customFormat="1" x14ac:dyDescent="0.2">
      <c r="A132" s="115">
        <f>COUNT($A$7:A131)+1</f>
        <v>26</v>
      </c>
      <c r="B132" s="47" t="s">
        <v>96</v>
      </c>
      <c r="C132" s="59"/>
      <c r="D132" s="25"/>
      <c r="E132" s="42"/>
      <c r="F132" s="43"/>
    </row>
    <row r="133" spans="1:6" s="9" customFormat="1" ht="38.25" x14ac:dyDescent="0.2">
      <c r="A133" s="120"/>
      <c r="B133" s="48" t="s">
        <v>97</v>
      </c>
      <c r="C133" s="59"/>
      <c r="D133" s="25"/>
      <c r="E133" s="42"/>
      <c r="F133" s="43"/>
    </row>
    <row r="134" spans="1:6" s="9" customFormat="1" ht="14.25" x14ac:dyDescent="0.2">
      <c r="A134" s="120"/>
      <c r="B134" s="48"/>
      <c r="C134" s="41">
        <v>1</v>
      </c>
      <c r="D134" s="25" t="s">
        <v>55</v>
      </c>
      <c r="E134" s="54"/>
      <c r="F134" s="42">
        <f>C134*E134</f>
        <v>0</v>
      </c>
    </row>
    <row r="135" spans="1:6" s="9" customFormat="1" x14ac:dyDescent="0.2">
      <c r="A135" s="121"/>
      <c r="B135" s="80"/>
      <c r="C135" s="60"/>
      <c r="D135" s="61"/>
      <c r="E135" s="62"/>
      <c r="F135" s="62"/>
    </row>
    <row r="136" spans="1:6" s="9" customFormat="1" x14ac:dyDescent="0.2">
      <c r="A136" s="122"/>
      <c r="B136" s="79"/>
      <c r="C136" s="63"/>
      <c r="D136" s="57"/>
      <c r="E136" s="58"/>
      <c r="F136" s="56"/>
    </row>
    <row r="137" spans="1:6" s="9" customFormat="1" x14ac:dyDescent="0.2">
      <c r="A137" s="115">
        <f>COUNT($A$7:A136)+1</f>
        <v>27</v>
      </c>
      <c r="B137" s="47" t="s">
        <v>170</v>
      </c>
      <c r="C137" s="59"/>
      <c r="D137" s="25"/>
      <c r="E137" s="42"/>
      <c r="F137" s="43"/>
    </row>
    <row r="138" spans="1:6" s="9" customFormat="1" ht="63.75" x14ac:dyDescent="0.2">
      <c r="A138" s="120"/>
      <c r="B138" s="48" t="s">
        <v>141</v>
      </c>
      <c r="C138" s="59"/>
      <c r="D138" s="25"/>
      <c r="E138" s="42"/>
      <c r="F138" s="43"/>
    </row>
    <row r="139" spans="1:6" s="9" customFormat="1" ht="14.25" x14ac:dyDescent="0.2">
      <c r="A139" s="120"/>
      <c r="B139" s="102" t="s">
        <v>186</v>
      </c>
      <c r="C139" s="41">
        <v>5</v>
      </c>
      <c r="D139" s="44" t="s">
        <v>55</v>
      </c>
      <c r="E139" s="55"/>
      <c r="F139" s="45">
        <f>C139*E139</f>
        <v>0</v>
      </c>
    </row>
    <row r="140" spans="1:6" s="9" customFormat="1" ht="14.25" x14ac:dyDescent="0.2">
      <c r="A140" s="120"/>
      <c r="B140" s="102" t="s">
        <v>187</v>
      </c>
      <c r="C140" s="41">
        <v>5</v>
      </c>
      <c r="D140" s="44" t="s">
        <v>55</v>
      </c>
      <c r="E140" s="55"/>
      <c r="F140" s="45">
        <f>C140*E140</f>
        <v>0</v>
      </c>
    </row>
    <row r="141" spans="1:6" s="9" customFormat="1" x14ac:dyDescent="0.2">
      <c r="A141" s="121"/>
      <c r="B141" s="103"/>
      <c r="C141" s="60"/>
      <c r="D141" s="91"/>
      <c r="E141" s="92"/>
      <c r="F141" s="92"/>
    </row>
    <row r="142" spans="1:6" s="9" customFormat="1" x14ac:dyDescent="0.2">
      <c r="A142" s="122"/>
      <c r="B142" s="79"/>
      <c r="C142" s="63"/>
      <c r="D142" s="57"/>
      <c r="E142" s="58"/>
      <c r="F142" s="90"/>
    </row>
    <row r="143" spans="1:6" s="9" customFormat="1" x14ac:dyDescent="0.2">
      <c r="A143" s="115">
        <f>COUNT($A$7:A142)+1</f>
        <v>28</v>
      </c>
      <c r="B143" s="47" t="s">
        <v>22</v>
      </c>
      <c r="C143" s="59"/>
      <c r="D143" s="25"/>
      <c r="E143" s="42"/>
      <c r="F143" s="43"/>
    </row>
    <row r="144" spans="1:6" s="9" customFormat="1" ht="63.75" x14ac:dyDescent="0.2">
      <c r="A144" s="120"/>
      <c r="B144" s="48" t="s">
        <v>137</v>
      </c>
      <c r="C144" s="59"/>
      <c r="D144" s="25"/>
      <c r="E144" s="42"/>
      <c r="F144" s="43"/>
    </row>
    <row r="145" spans="1:6" s="9" customFormat="1" ht="14.25" x14ac:dyDescent="0.2">
      <c r="A145" s="120"/>
      <c r="B145" s="48"/>
      <c r="C145" s="41">
        <v>1</v>
      </c>
      <c r="D145" s="25" t="s">
        <v>55</v>
      </c>
      <c r="E145" s="54"/>
      <c r="F145" s="42">
        <f>C145*E145</f>
        <v>0</v>
      </c>
    </row>
    <row r="146" spans="1:6" s="9" customFormat="1" x14ac:dyDescent="0.2">
      <c r="A146" s="121"/>
      <c r="B146" s="103"/>
      <c r="C146" s="60"/>
      <c r="D146" s="91"/>
      <c r="E146" s="92"/>
      <c r="F146" s="92"/>
    </row>
    <row r="147" spans="1:6" s="9" customFormat="1" x14ac:dyDescent="0.2">
      <c r="A147" s="122"/>
      <c r="B147" s="79"/>
      <c r="C147" s="63"/>
      <c r="D147" s="57"/>
      <c r="E147" s="58"/>
      <c r="F147" s="56"/>
    </row>
    <row r="148" spans="1:6" s="9" customFormat="1" x14ac:dyDescent="0.2">
      <c r="A148" s="115">
        <f>COUNT($A$7:A147)+1</f>
        <v>29</v>
      </c>
      <c r="B148" s="47" t="s">
        <v>23</v>
      </c>
      <c r="C148" s="59"/>
      <c r="D148" s="25"/>
      <c r="E148" s="42"/>
      <c r="F148" s="43"/>
    </row>
    <row r="149" spans="1:6" s="9" customFormat="1" ht="38.25" x14ac:dyDescent="0.2">
      <c r="A149" s="120"/>
      <c r="B149" s="48" t="s">
        <v>107</v>
      </c>
      <c r="C149" s="59"/>
      <c r="D149" s="25"/>
      <c r="E149" s="42"/>
      <c r="F149" s="43"/>
    </row>
    <row r="150" spans="1:6" s="9" customFormat="1" ht="14.25" x14ac:dyDescent="0.2">
      <c r="A150" s="120"/>
      <c r="B150" s="48"/>
      <c r="C150" s="41">
        <v>1</v>
      </c>
      <c r="D150" s="25" t="s">
        <v>49</v>
      </c>
      <c r="E150" s="54"/>
      <c r="F150" s="42">
        <f>C150*E150</f>
        <v>0</v>
      </c>
    </row>
    <row r="151" spans="1:6" s="9" customFormat="1" x14ac:dyDescent="0.2">
      <c r="A151" s="121"/>
      <c r="B151" s="80"/>
      <c r="C151" s="60"/>
      <c r="D151" s="61"/>
      <c r="E151" s="62"/>
      <c r="F151" s="62"/>
    </row>
    <row r="152" spans="1:6" s="9" customFormat="1" x14ac:dyDescent="0.2">
      <c r="A152" s="122"/>
      <c r="B152" s="79"/>
      <c r="C152" s="63"/>
      <c r="D152" s="57"/>
      <c r="E152" s="58"/>
      <c r="F152" s="56"/>
    </row>
    <row r="153" spans="1:6" s="9" customFormat="1" x14ac:dyDescent="0.2">
      <c r="A153" s="115">
        <f>COUNT($A$7:A152)+1</f>
        <v>30</v>
      </c>
      <c r="B153" s="47" t="s">
        <v>108</v>
      </c>
      <c r="C153" s="59"/>
      <c r="D153" s="25"/>
      <c r="E153" s="42"/>
      <c r="F153" s="42"/>
    </row>
    <row r="154" spans="1:6" s="9" customFormat="1" ht="51" x14ac:dyDescent="0.2">
      <c r="A154" s="120"/>
      <c r="B154" s="48" t="s">
        <v>109</v>
      </c>
      <c r="C154" s="59"/>
      <c r="D154" s="25"/>
      <c r="E154" s="42"/>
      <c r="F154" s="43"/>
    </row>
    <row r="155" spans="1:6" s="9" customFormat="1" ht="14.25" x14ac:dyDescent="0.2">
      <c r="A155" s="120"/>
      <c r="B155" s="48"/>
      <c r="C155" s="41">
        <v>1</v>
      </c>
      <c r="D155" s="25" t="s">
        <v>49</v>
      </c>
      <c r="E155" s="54"/>
      <c r="F155" s="42">
        <f>C155*E155</f>
        <v>0</v>
      </c>
    </row>
    <row r="156" spans="1:6" s="9" customFormat="1" x14ac:dyDescent="0.2">
      <c r="A156" s="121"/>
      <c r="B156" s="80"/>
      <c r="C156" s="60"/>
      <c r="D156" s="61"/>
      <c r="E156" s="62"/>
      <c r="F156" s="62"/>
    </row>
    <row r="157" spans="1:6" s="9" customFormat="1" x14ac:dyDescent="0.2">
      <c r="A157" s="122"/>
      <c r="B157" s="79"/>
      <c r="C157" s="63"/>
      <c r="D157" s="57"/>
      <c r="E157" s="58"/>
      <c r="F157" s="58"/>
    </row>
    <row r="158" spans="1:6" s="9" customFormat="1" x14ac:dyDescent="0.2">
      <c r="A158" s="115">
        <f>COUNT($A$7:A157)+1</f>
        <v>31</v>
      </c>
      <c r="B158" s="47" t="s">
        <v>110</v>
      </c>
      <c r="C158" s="59"/>
      <c r="D158" s="25"/>
      <c r="E158" s="42"/>
      <c r="F158" s="42"/>
    </row>
    <row r="159" spans="1:6" s="9" customFormat="1" ht="63.75" x14ac:dyDescent="0.2">
      <c r="A159" s="120"/>
      <c r="B159" s="48" t="s">
        <v>111</v>
      </c>
      <c r="C159" s="59"/>
      <c r="D159" s="25"/>
      <c r="E159" s="42"/>
      <c r="F159" s="43"/>
    </row>
    <row r="160" spans="1:6" s="9" customFormat="1" ht="14.25" x14ac:dyDescent="0.2">
      <c r="A160" s="120"/>
      <c r="B160" s="48"/>
      <c r="C160" s="41">
        <v>1</v>
      </c>
      <c r="D160" s="25" t="s">
        <v>49</v>
      </c>
      <c r="E160" s="54"/>
      <c r="F160" s="42">
        <f>C160*E160</f>
        <v>0</v>
      </c>
    </row>
    <row r="161" spans="1:6" s="9" customFormat="1" x14ac:dyDescent="0.2">
      <c r="A161" s="121"/>
      <c r="B161" s="80"/>
      <c r="C161" s="60"/>
      <c r="D161" s="61"/>
      <c r="E161" s="62"/>
      <c r="F161" s="62"/>
    </row>
    <row r="162" spans="1:6" s="9" customFormat="1" x14ac:dyDescent="0.2">
      <c r="A162" s="122"/>
      <c r="B162" s="79"/>
      <c r="C162" s="63"/>
      <c r="D162" s="57"/>
      <c r="E162" s="58"/>
      <c r="F162" s="58"/>
    </row>
    <row r="163" spans="1:6" s="9" customFormat="1" x14ac:dyDescent="0.2">
      <c r="A163" s="115">
        <f>COUNT($A$7:A162)+1</f>
        <v>32</v>
      </c>
      <c r="B163" s="47" t="s">
        <v>46</v>
      </c>
      <c r="C163" s="59"/>
      <c r="D163" s="25"/>
      <c r="E163" s="42"/>
      <c r="F163" s="42"/>
    </row>
    <row r="164" spans="1:6" s="9" customFormat="1" ht="44.25" customHeight="1" x14ac:dyDescent="0.2">
      <c r="A164" s="120"/>
      <c r="B164" s="48" t="s">
        <v>112</v>
      </c>
      <c r="C164" s="59"/>
      <c r="D164" s="25"/>
      <c r="E164" s="42"/>
      <c r="F164" s="42"/>
    </row>
    <row r="165" spans="1:6" s="9" customFormat="1" ht="14.25" x14ac:dyDescent="0.2">
      <c r="A165" s="120"/>
      <c r="B165" s="48"/>
      <c r="C165" s="41">
        <v>1</v>
      </c>
      <c r="D165" s="25" t="s">
        <v>49</v>
      </c>
      <c r="E165" s="54"/>
      <c r="F165" s="42">
        <f>C165*E165</f>
        <v>0</v>
      </c>
    </row>
    <row r="166" spans="1:6" s="9" customFormat="1" x14ac:dyDescent="0.2">
      <c r="A166" s="121"/>
      <c r="B166" s="80"/>
      <c r="C166" s="60"/>
      <c r="D166" s="61"/>
      <c r="E166" s="62"/>
      <c r="F166" s="62"/>
    </row>
    <row r="167" spans="1:6" s="9" customFormat="1" x14ac:dyDescent="0.2">
      <c r="A167" s="122"/>
      <c r="B167" s="79"/>
      <c r="C167" s="63"/>
      <c r="D167" s="57"/>
      <c r="E167" s="58"/>
      <c r="F167" s="58"/>
    </row>
    <row r="168" spans="1:6" s="9" customFormat="1" x14ac:dyDescent="0.2">
      <c r="A168" s="115">
        <f>COUNT($A$7:A167)+1</f>
        <v>33</v>
      </c>
      <c r="B168" s="47" t="s">
        <v>32</v>
      </c>
      <c r="C168" s="59"/>
      <c r="D168" s="25"/>
      <c r="E168" s="42"/>
      <c r="F168" s="42"/>
    </row>
    <row r="169" spans="1:6" s="9" customFormat="1" ht="27" x14ac:dyDescent="0.2">
      <c r="A169" s="120"/>
      <c r="B169" s="48" t="s">
        <v>40</v>
      </c>
      <c r="C169" s="59"/>
      <c r="D169" s="25"/>
      <c r="E169" s="42"/>
      <c r="F169" s="42"/>
    </row>
    <row r="170" spans="1:6" s="9" customFormat="1" ht="14.25" x14ac:dyDescent="0.2">
      <c r="A170" s="120"/>
      <c r="B170" s="48"/>
      <c r="C170" s="41">
        <v>1</v>
      </c>
      <c r="D170" s="25" t="s">
        <v>55</v>
      </c>
      <c r="E170" s="54"/>
      <c r="F170" s="42">
        <f>C170*E170</f>
        <v>0</v>
      </c>
    </row>
    <row r="171" spans="1:6" s="9" customFormat="1" x14ac:dyDescent="0.2">
      <c r="A171" s="121"/>
      <c r="B171" s="80"/>
      <c r="C171" s="60"/>
      <c r="D171" s="61"/>
      <c r="E171" s="62"/>
      <c r="F171" s="62"/>
    </row>
    <row r="172" spans="1:6" s="9" customFormat="1" x14ac:dyDescent="0.2">
      <c r="A172" s="122"/>
      <c r="B172" s="86"/>
      <c r="C172" s="63"/>
      <c r="D172" s="109"/>
      <c r="E172" s="87"/>
      <c r="F172" s="87"/>
    </row>
    <row r="173" spans="1:6" s="9" customFormat="1" x14ac:dyDescent="0.2">
      <c r="A173" s="115">
        <f>COUNT($A$7:A172)+1</f>
        <v>34</v>
      </c>
      <c r="B173" s="47" t="s">
        <v>33</v>
      </c>
      <c r="C173" s="59"/>
      <c r="D173" s="25"/>
      <c r="E173" s="42"/>
      <c r="F173" s="42"/>
    </row>
    <row r="174" spans="1:6" s="9" customFormat="1" ht="38.25" x14ac:dyDescent="0.2">
      <c r="A174" s="120"/>
      <c r="B174" s="48" t="s">
        <v>121</v>
      </c>
      <c r="C174" s="59"/>
      <c r="D174" s="25"/>
      <c r="E174" s="42"/>
      <c r="F174" s="42"/>
    </row>
    <row r="175" spans="1:6" s="9" customFormat="1" x14ac:dyDescent="0.2">
      <c r="A175" s="120"/>
      <c r="B175" s="48"/>
      <c r="C175" s="41">
        <v>1</v>
      </c>
      <c r="D175" s="25" t="s">
        <v>2</v>
      </c>
      <c r="E175" s="54"/>
      <c r="F175" s="42">
        <f>C175*E175</f>
        <v>0</v>
      </c>
    </row>
    <row r="176" spans="1:6" s="9" customFormat="1" x14ac:dyDescent="0.2">
      <c r="A176" s="121"/>
      <c r="B176" s="80"/>
      <c r="C176" s="60"/>
      <c r="D176" s="61"/>
      <c r="E176" s="62"/>
      <c r="F176" s="62"/>
    </row>
    <row r="177" spans="1:6" s="9" customFormat="1" x14ac:dyDescent="0.2">
      <c r="A177" s="122"/>
      <c r="B177" s="79"/>
      <c r="C177" s="63"/>
      <c r="D177" s="57"/>
      <c r="E177" s="58"/>
      <c r="F177" s="56"/>
    </row>
    <row r="178" spans="1:6" s="9" customFormat="1" x14ac:dyDescent="0.2">
      <c r="A178" s="115">
        <f>COUNT($A$7:A177)+1</f>
        <v>35</v>
      </c>
      <c r="B178" s="47" t="s">
        <v>171</v>
      </c>
      <c r="C178" s="59"/>
      <c r="D178" s="25"/>
      <c r="E178" s="42"/>
      <c r="F178" s="43"/>
    </row>
    <row r="179" spans="1:6" s="9" customFormat="1" ht="51" x14ac:dyDescent="0.2">
      <c r="A179" s="120"/>
      <c r="B179" s="48" t="s">
        <v>172</v>
      </c>
      <c r="C179" s="59"/>
      <c r="D179" s="25"/>
      <c r="E179" s="42"/>
      <c r="F179" s="43"/>
    </row>
    <row r="180" spans="1:6" s="9" customFormat="1" ht="14.25" x14ac:dyDescent="0.2">
      <c r="A180" s="120"/>
      <c r="B180" s="48" t="s">
        <v>188</v>
      </c>
      <c r="C180" s="41">
        <v>1</v>
      </c>
      <c r="D180" s="25" t="s">
        <v>49</v>
      </c>
      <c r="E180" s="54"/>
      <c r="F180" s="42">
        <f>+E180*C180</f>
        <v>0</v>
      </c>
    </row>
    <row r="181" spans="1:6" s="9" customFormat="1" x14ac:dyDescent="0.2">
      <c r="A181" s="121"/>
      <c r="B181" s="80"/>
      <c r="C181" s="60"/>
      <c r="D181" s="61"/>
      <c r="E181" s="62"/>
      <c r="F181" s="62"/>
    </row>
    <row r="182" spans="1:6" s="9" customFormat="1" x14ac:dyDescent="0.2">
      <c r="A182" s="122"/>
      <c r="B182" s="79"/>
      <c r="C182" s="63"/>
      <c r="D182" s="57"/>
      <c r="E182" s="58"/>
      <c r="F182" s="56"/>
    </row>
    <row r="183" spans="1:6" s="9" customFormat="1" x14ac:dyDescent="0.2">
      <c r="A183" s="115">
        <f>COUNT($A$7:A182)+1</f>
        <v>36</v>
      </c>
      <c r="B183" s="47" t="s">
        <v>131</v>
      </c>
      <c r="C183" s="59"/>
      <c r="D183" s="25"/>
      <c r="E183" s="42"/>
      <c r="F183" s="43"/>
    </row>
    <row r="184" spans="1:6" s="9" customFormat="1" ht="51" x14ac:dyDescent="0.2">
      <c r="A184" s="120"/>
      <c r="B184" s="48" t="s">
        <v>173</v>
      </c>
      <c r="C184" s="59"/>
      <c r="D184" s="25"/>
      <c r="E184" s="42"/>
      <c r="F184" s="43"/>
    </row>
    <row r="185" spans="1:6" s="9" customFormat="1" ht="25.5" x14ac:dyDescent="0.2">
      <c r="A185" s="120"/>
      <c r="B185" s="48" t="s">
        <v>161</v>
      </c>
      <c r="C185" s="59">
        <v>5</v>
      </c>
      <c r="D185" s="25" t="s">
        <v>1</v>
      </c>
      <c r="E185" s="54"/>
      <c r="F185" s="42">
        <f t="shared" ref="F185" si="0">C185*E185</f>
        <v>0</v>
      </c>
    </row>
    <row r="186" spans="1:6" s="9" customFormat="1" x14ac:dyDescent="0.2">
      <c r="A186" s="121"/>
      <c r="B186" s="80"/>
      <c r="C186" s="60"/>
      <c r="D186" s="61"/>
      <c r="E186" s="62"/>
      <c r="F186" s="62"/>
    </row>
    <row r="187" spans="1:6" s="9" customFormat="1" x14ac:dyDescent="0.2">
      <c r="A187" s="49"/>
      <c r="B187" s="83" t="s">
        <v>3</v>
      </c>
      <c r="C187" s="50"/>
      <c r="D187" s="51"/>
      <c r="E187" s="52" t="s">
        <v>53</v>
      </c>
      <c r="F187" s="52">
        <f>SUM(F7:F186)</f>
        <v>625</v>
      </c>
    </row>
    <row r="188" spans="1:6" s="9" customFormat="1" x14ac:dyDescent="0.2">
      <c r="A188" s="137"/>
      <c r="B188" s="138"/>
      <c r="C188" s="139"/>
      <c r="D188" s="140"/>
      <c r="E188" s="141"/>
      <c r="F188" s="141"/>
    </row>
    <row r="189" spans="1:6" s="9" customFormat="1" x14ac:dyDescent="0.2">
      <c r="A189" s="31"/>
      <c r="B189" s="84"/>
      <c r="C189" s="34"/>
      <c r="D189" s="35"/>
      <c r="E189" s="33"/>
      <c r="F189" s="34"/>
    </row>
    <row r="190" spans="1:6" s="9" customFormat="1" x14ac:dyDescent="0.2">
      <c r="A190" s="31"/>
      <c r="B190" s="77" t="s">
        <v>174</v>
      </c>
      <c r="C190" s="34"/>
      <c r="D190" s="35"/>
      <c r="E190" s="33"/>
      <c r="F190" s="34"/>
    </row>
    <row r="191" spans="1:6" s="9" customFormat="1" ht="38.25" x14ac:dyDescent="0.2">
      <c r="A191" s="31"/>
      <c r="B191" s="142" t="s">
        <v>189</v>
      </c>
      <c r="C191" s="34"/>
      <c r="D191" s="35"/>
      <c r="E191" s="33"/>
      <c r="F191" s="34"/>
    </row>
    <row r="192" spans="1:6" s="9" customFormat="1" x14ac:dyDescent="0.2">
      <c r="A192" s="31"/>
      <c r="B192" s="84"/>
      <c r="C192" s="34"/>
      <c r="D192" s="35"/>
      <c r="E192" s="33"/>
      <c r="F192" s="34"/>
    </row>
    <row r="193" spans="1:6" s="9" customFormat="1" x14ac:dyDescent="0.2">
      <c r="A193" s="129"/>
      <c r="B193" s="127"/>
      <c r="C193" s="124"/>
      <c r="D193" s="125"/>
      <c r="E193" s="45"/>
      <c r="F193" s="45"/>
    </row>
    <row r="194" spans="1:6" s="9" customFormat="1" x14ac:dyDescent="0.2">
      <c r="A194" s="129"/>
      <c r="B194" s="127"/>
      <c r="C194" s="124"/>
      <c r="D194" s="125"/>
      <c r="E194" s="45"/>
      <c r="F194" s="45"/>
    </row>
    <row r="195" spans="1:6" s="9" customFormat="1" x14ac:dyDescent="0.2">
      <c r="A195" s="129"/>
      <c r="B195" s="127"/>
      <c r="C195" s="124"/>
      <c r="D195" s="125"/>
      <c r="E195" s="45"/>
      <c r="F195" s="45"/>
    </row>
    <row r="196" spans="1:6" s="9" customFormat="1" x14ac:dyDescent="0.2">
      <c r="A196" s="129"/>
      <c r="B196" s="127"/>
      <c r="C196" s="124"/>
      <c r="D196" s="125"/>
      <c r="E196" s="45"/>
      <c r="F196" s="45"/>
    </row>
    <row r="197" spans="1:6" s="9" customFormat="1" x14ac:dyDescent="0.2">
      <c r="A197" s="129"/>
      <c r="B197" s="127"/>
      <c r="C197" s="124"/>
      <c r="D197" s="125"/>
      <c r="E197" s="45"/>
      <c r="F197" s="45"/>
    </row>
    <row r="198" spans="1:6" s="9" customFormat="1" x14ac:dyDescent="0.2">
      <c r="A198" s="129"/>
      <c r="B198" s="127"/>
      <c r="C198" s="124"/>
      <c r="D198" s="125"/>
      <c r="E198" s="45"/>
      <c r="F198" s="45"/>
    </row>
    <row r="199" spans="1:6" s="9" customFormat="1" x14ac:dyDescent="0.2">
      <c r="A199" s="129"/>
      <c r="B199" s="127"/>
      <c r="C199" s="124"/>
      <c r="D199" s="125"/>
      <c r="E199" s="45"/>
      <c r="F199" s="45"/>
    </row>
    <row r="200" spans="1:6" s="9" customFormat="1" x14ac:dyDescent="0.2">
      <c r="A200" s="129"/>
      <c r="B200" s="127"/>
      <c r="C200" s="124"/>
      <c r="D200" s="125"/>
      <c r="E200" s="45"/>
      <c r="F200" s="45"/>
    </row>
  </sheetData>
  <sheetProtection password="CFA5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&amp;LENERGETIKA LJUBLJANA d.o.o.&amp;R PLINOVOD VIDEM-DOL</oddHeader>
    <oddFooter>&amp;LJPE-SIR-307/21&amp;C&amp;"Arial,Navadno"&amp;P / &amp;N</oddFooter>
  </headerFooter>
  <rowBreaks count="6" manualBreakCount="6">
    <brk id="20" max="5" man="1"/>
    <brk id="55" max="5" man="1"/>
    <brk id="85" max="5" man="1"/>
    <brk id="110" max="5" man="1"/>
    <brk id="141" max="5" man="1"/>
    <brk id="171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3"/>
  <sheetViews>
    <sheetView showZeros="0" topLeftCell="A9" zoomScaleNormal="100" zoomScaleSheetLayoutView="100" workbookViewId="0">
      <selection activeCell="E24" sqref="E24"/>
    </sheetView>
  </sheetViews>
  <sheetFormatPr defaultColWidth="9.140625" defaultRowHeight="12.75" x14ac:dyDescent="0.2"/>
  <cols>
    <col min="1" max="1" width="5.7109375" style="31" customWidth="1"/>
    <col min="2" max="2" width="50.7109375" style="84" customWidth="1"/>
    <col min="3" max="3" width="7.7109375" style="34" customWidth="1"/>
    <col min="4" max="4" width="4.7109375" style="35" customWidth="1"/>
    <col min="5" max="5" width="11.7109375" style="33" customWidth="1"/>
    <col min="6" max="6" width="12.7109375" style="34" customWidth="1"/>
    <col min="7" max="16384" width="9.140625" style="35"/>
  </cols>
  <sheetData>
    <row r="1" spans="1:6" x14ac:dyDescent="0.2">
      <c r="A1" s="30" t="s">
        <v>61</v>
      </c>
      <c r="B1" s="77" t="s">
        <v>9</v>
      </c>
      <c r="C1" s="31"/>
      <c r="D1" s="32"/>
    </row>
    <row r="2" spans="1:6" x14ac:dyDescent="0.2">
      <c r="A2" s="30" t="s">
        <v>62</v>
      </c>
      <c r="B2" s="77" t="s">
        <v>10</v>
      </c>
      <c r="C2" s="31"/>
      <c r="D2" s="32"/>
    </row>
    <row r="3" spans="1:6" x14ac:dyDescent="0.2">
      <c r="A3" s="30" t="s">
        <v>59</v>
      </c>
      <c r="B3" s="77" t="s">
        <v>219</v>
      </c>
      <c r="C3" s="31"/>
      <c r="D3" s="32"/>
    </row>
    <row r="4" spans="1:6" x14ac:dyDescent="0.2">
      <c r="A4" s="30"/>
      <c r="B4" s="77" t="s">
        <v>212</v>
      </c>
      <c r="C4" s="31"/>
      <c r="D4" s="32"/>
    </row>
    <row r="5" spans="1:6" ht="76.5" x14ac:dyDescent="0.2">
      <c r="A5" s="130" t="s">
        <v>0</v>
      </c>
      <c r="B5" s="134" t="s">
        <v>44</v>
      </c>
      <c r="C5" s="132" t="s">
        <v>11</v>
      </c>
      <c r="D5" s="132" t="s">
        <v>12</v>
      </c>
      <c r="E5" s="161" t="s">
        <v>50</v>
      </c>
      <c r="F5" s="161" t="s">
        <v>51</v>
      </c>
    </row>
    <row r="6" spans="1:6" x14ac:dyDescent="0.2">
      <c r="A6" s="114">
        <v>1</v>
      </c>
      <c r="B6" s="78"/>
      <c r="C6" s="37"/>
      <c r="D6" s="38"/>
      <c r="E6" s="39"/>
      <c r="F6" s="37"/>
    </row>
    <row r="7" spans="1:6" x14ac:dyDescent="0.2">
      <c r="A7" s="115">
        <f>COUNT(A6+1)</f>
        <v>1</v>
      </c>
      <c r="B7" s="160" t="s">
        <v>14</v>
      </c>
      <c r="C7" s="40"/>
      <c r="D7" s="21"/>
      <c r="E7" s="2"/>
      <c r="F7" s="2"/>
    </row>
    <row r="8" spans="1:6" ht="38.25" x14ac:dyDescent="0.2">
      <c r="A8" s="115"/>
      <c r="B8" s="3" t="s">
        <v>64</v>
      </c>
      <c r="C8" s="40"/>
      <c r="D8" s="21"/>
      <c r="E8" s="2"/>
      <c r="F8" s="2"/>
    </row>
    <row r="9" spans="1:6" ht="14.25" x14ac:dyDescent="0.2">
      <c r="A9" s="115"/>
      <c r="B9" s="3"/>
      <c r="C9" s="41">
        <v>353</v>
      </c>
      <c r="D9" s="21" t="s">
        <v>49</v>
      </c>
      <c r="E9" s="54"/>
      <c r="F9" s="2">
        <f>C9*E9</f>
        <v>0</v>
      </c>
    </row>
    <row r="10" spans="1:6" x14ac:dyDescent="0.2">
      <c r="A10" s="115"/>
      <c r="B10" s="3"/>
      <c r="C10" s="41"/>
      <c r="D10" s="21"/>
      <c r="E10" s="42"/>
      <c r="F10" s="2"/>
    </row>
    <row r="11" spans="1:6" x14ac:dyDescent="0.2">
      <c r="A11" s="116"/>
      <c r="B11" s="79"/>
      <c r="C11" s="63"/>
      <c r="D11" s="57"/>
      <c r="E11" s="58"/>
      <c r="F11" s="56"/>
    </row>
    <row r="12" spans="1:6" x14ac:dyDescent="0.2">
      <c r="A12" s="115">
        <f>COUNT($A$7:A11)+1</f>
        <v>2</v>
      </c>
      <c r="B12" s="47" t="s">
        <v>70</v>
      </c>
      <c r="C12" s="59"/>
      <c r="D12" s="25"/>
      <c r="E12" s="42"/>
      <c r="F12" s="43"/>
    </row>
    <row r="13" spans="1:6" ht="25.5" x14ac:dyDescent="0.2">
      <c r="A13" s="115"/>
      <c r="B13" s="48" t="s">
        <v>71</v>
      </c>
      <c r="C13" s="59"/>
      <c r="D13" s="25"/>
      <c r="E13" s="42"/>
      <c r="F13" s="43"/>
    </row>
    <row r="14" spans="1:6" ht="14.25" x14ac:dyDescent="0.2">
      <c r="A14" s="115"/>
      <c r="B14" s="48"/>
      <c r="C14" s="59">
        <v>5</v>
      </c>
      <c r="D14" s="25" t="s">
        <v>55</v>
      </c>
      <c r="E14" s="54"/>
      <c r="F14" s="42">
        <f>C14*E14</f>
        <v>0</v>
      </c>
    </row>
    <row r="15" spans="1:6" x14ac:dyDescent="0.2">
      <c r="A15" s="117"/>
      <c r="B15" s="80"/>
      <c r="C15" s="60"/>
      <c r="D15" s="61"/>
      <c r="E15" s="62"/>
      <c r="F15" s="62"/>
    </row>
    <row r="16" spans="1:6" x14ac:dyDescent="0.2">
      <c r="A16" s="116"/>
      <c r="B16" s="95"/>
      <c r="C16" s="63"/>
      <c r="D16" s="57"/>
      <c r="E16" s="58"/>
      <c r="F16" s="58"/>
    </row>
    <row r="17" spans="1:6" x14ac:dyDescent="0.2">
      <c r="A17" s="115">
        <f>COUNT($A$7:A16)+1</f>
        <v>3</v>
      </c>
      <c r="B17" s="47" t="s">
        <v>213</v>
      </c>
      <c r="C17" s="59"/>
      <c r="D17" s="25"/>
      <c r="E17" s="42"/>
      <c r="F17" s="43"/>
    </row>
    <row r="18" spans="1:6" ht="76.5" x14ac:dyDescent="0.2">
      <c r="A18" s="115"/>
      <c r="B18" s="48" t="s">
        <v>214</v>
      </c>
      <c r="C18" s="59"/>
      <c r="D18" s="25"/>
      <c r="E18" s="42"/>
      <c r="F18" s="43"/>
    </row>
    <row r="19" spans="1:6" ht="14.25" x14ac:dyDescent="0.2">
      <c r="A19" s="115"/>
      <c r="B19" s="48"/>
      <c r="C19" s="59">
        <v>35</v>
      </c>
      <c r="D19" s="25" t="s">
        <v>55</v>
      </c>
      <c r="E19" s="54"/>
      <c r="F19" s="42">
        <f>C19*E19</f>
        <v>0</v>
      </c>
    </row>
    <row r="20" spans="1:6" x14ac:dyDescent="0.2">
      <c r="A20" s="117"/>
      <c r="B20" s="80"/>
      <c r="C20" s="60"/>
      <c r="D20" s="61"/>
      <c r="E20" s="62"/>
      <c r="F20" s="62"/>
    </row>
    <row r="21" spans="1:6" x14ac:dyDescent="0.2">
      <c r="A21" s="116"/>
      <c r="B21" s="79"/>
      <c r="C21" s="63"/>
      <c r="D21" s="57"/>
      <c r="E21" s="58"/>
      <c r="F21" s="56"/>
    </row>
    <row r="22" spans="1:6" x14ac:dyDescent="0.2">
      <c r="A22" s="115">
        <f>COUNT($A$7:A21)+1</f>
        <v>4</v>
      </c>
      <c r="B22" s="47" t="s">
        <v>26</v>
      </c>
      <c r="C22" s="59"/>
      <c r="D22" s="25"/>
      <c r="E22" s="42"/>
      <c r="F22" s="43"/>
    </row>
    <row r="23" spans="1:6" ht="38.25" x14ac:dyDescent="0.2">
      <c r="A23" s="115"/>
      <c r="B23" s="48" t="s">
        <v>47</v>
      </c>
      <c r="C23" s="59"/>
      <c r="D23" s="25"/>
      <c r="E23" s="42"/>
      <c r="F23" s="43"/>
    </row>
    <row r="24" spans="1:6" ht="14.25" x14ac:dyDescent="0.2">
      <c r="A24" s="115"/>
      <c r="B24" s="48"/>
      <c r="C24" s="59">
        <v>5</v>
      </c>
      <c r="D24" s="25" t="s">
        <v>49</v>
      </c>
      <c r="E24" s="54"/>
      <c r="F24" s="42">
        <f>C24*E24</f>
        <v>0</v>
      </c>
    </row>
    <row r="25" spans="1:6" x14ac:dyDescent="0.2">
      <c r="A25" s="117"/>
      <c r="B25" s="80"/>
      <c r="C25" s="60"/>
      <c r="D25" s="61"/>
      <c r="E25" s="62"/>
      <c r="F25" s="62"/>
    </row>
    <row r="26" spans="1:6" x14ac:dyDescent="0.2">
      <c r="A26" s="116"/>
      <c r="B26" s="79"/>
      <c r="C26" s="63"/>
      <c r="D26" s="57"/>
      <c r="E26" s="58"/>
      <c r="F26" s="56"/>
    </row>
    <row r="27" spans="1:6" x14ac:dyDescent="0.2">
      <c r="A27" s="115">
        <f>COUNT($A$7:A26)+1</f>
        <v>5</v>
      </c>
      <c r="B27" s="47" t="s">
        <v>85</v>
      </c>
      <c r="C27" s="59"/>
      <c r="D27" s="25"/>
      <c r="E27" s="42"/>
      <c r="F27" s="43"/>
    </row>
    <row r="28" spans="1:6" ht="63.75" x14ac:dyDescent="0.2">
      <c r="A28" s="115"/>
      <c r="B28" s="48" t="s">
        <v>86</v>
      </c>
      <c r="C28" s="59"/>
      <c r="D28" s="25"/>
      <c r="E28" s="42"/>
      <c r="F28" s="43"/>
    </row>
    <row r="29" spans="1:6" x14ac:dyDescent="0.2">
      <c r="A29" s="115"/>
      <c r="B29" s="48"/>
      <c r="C29" s="59">
        <v>2</v>
      </c>
      <c r="D29" s="25" t="s">
        <v>1</v>
      </c>
      <c r="E29" s="54"/>
      <c r="F29" s="42">
        <f>C29*E29</f>
        <v>0</v>
      </c>
    </row>
    <row r="30" spans="1:6" x14ac:dyDescent="0.2">
      <c r="A30" s="117"/>
      <c r="B30" s="80"/>
      <c r="C30" s="60"/>
      <c r="D30" s="61"/>
      <c r="E30" s="62"/>
      <c r="F30" s="62"/>
    </row>
    <row r="31" spans="1:6" x14ac:dyDescent="0.2">
      <c r="A31" s="116"/>
      <c r="B31" s="79"/>
      <c r="C31" s="63"/>
      <c r="D31" s="57"/>
      <c r="E31" s="58"/>
      <c r="F31" s="56"/>
    </row>
    <row r="32" spans="1:6" x14ac:dyDescent="0.2">
      <c r="A32" s="115">
        <f>COUNT($A$7:A31)+1</f>
        <v>6</v>
      </c>
      <c r="B32" s="97" t="s">
        <v>87</v>
      </c>
      <c r="C32" s="59"/>
      <c r="D32" s="66"/>
      <c r="E32" s="67"/>
      <c r="F32" s="68"/>
    </row>
    <row r="33" spans="1:6" ht="51" x14ac:dyDescent="0.2">
      <c r="A33" s="115"/>
      <c r="B33" s="48" t="s">
        <v>88</v>
      </c>
      <c r="C33" s="59"/>
      <c r="D33" s="66"/>
      <c r="E33" s="67"/>
      <c r="F33" s="67"/>
    </row>
    <row r="34" spans="1:6" ht="14.25" x14ac:dyDescent="0.2">
      <c r="A34" s="115"/>
      <c r="B34" s="48"/>
      <c r="C34" s="59">
        <v>200</v>
      </c>
      <c r="D34" s="25" t="s">
        <v>49</v>
      </c>
      <c r="E34" s="54"/>
      <c r="F34" s="42">
        <f>+E34*C34</f>
        <v>0</v>
      </c>
    </row>
    <row r="35" spans="1:6" x14ac:dyDescent="0.2">
      <c r="A35" s="117"/>
      <c r="B35" s="80"/>
      <c r="C35" s="60"/>
      <c r="D35" s="61"/>
      <c r="E35" s="62"/>
      <c r="F35" s="62"/>
    </row>
    <row r="36" spans="1:6" x14ac:dyDescent="0.2">
      <c r="A36" s="116"/>
      <c r="B36" s="79"/>
      <c r="C36" s="63"/>
      <c r="D36" s="57"/>
      <c r="E36" s="58"/>
      <c r="F36" s="56"/>
    </row>
    <row r="37" spans="1:6" x14ac:dyDescent="0.2">
      <c r="A37" s="115">
        <f>COUNT($A$7:A36)+1</f>
        <v>7</v>
      </c>
      <c r="B37" s="98" t="s">
        <v>89</v>
      </c>
      <c r="C37" s="59"/>
      <c r="D37" s="25"/>
      <c r="E37" s="42"/>
      <c r="F37" s="43"/>
    </row>
    <row r="38" spans="1:6" ht="63.75" x14ac:dyDescent="0.2">
      <c r="A38" s="115"/>
      <c r="B38" s="48" t="s">
        <v>90</v>
      </c>
      <c r="C38" s="59"/>
      <c r="D38" s="25"/>
      <c r="E38" s="42"/>
      <c r="F38" s="43"/>
    </row>
    <row r="39" spans="1:6" ht="14.25" x14ac:dyDescent="0.2">
      <c r="A39" s="115"/>
      <c r="B39" s="99"/>
      <c r="C39" s="59">
        <v>20</v>
      </c>
      <c r="D39" s="25" t="s">
        <v>49</v>
      </c>
      <c r="E39" s="54"/>
      <c r="F39" s="42">
        <f>+E39*C39</f>
        <v>0</v>
      </c>
    </row>
    <row r="40" spans="1:6" x14ac:dyDescent="0.2">
      <c r="A40" s="117"/>
      <c r="B40" s="100"/>
      <c r="C40" s="60"/>
      <c r="D40" s="61"/>
      <c r="E40" s="62"/>
      <c r="F40" s="62"/>
    </row>
    <row r="41" spans="1:6" x14ac:dyDescent="0.2">
      <c r="A41" s="122"/>
      <c r="B41" s="79"/>
      <c r="C41" s="63"/>
      <c r="D41" s="57"/>
      <c r="E41" s="58"/>
      <c r="F41" s="56"/>
    </row>
    <row r="42" spans="1:6" x14ac:dyDescent="0.2">
      <c r="A42" s="115">
        <f>COUNT($A$7:A41)+1</f>
        <v>8</v>
      </c>
      <c r="B42" s="47" t="s">
        <v>20</v>
      </c>
      <c r="C42" s="59"/>
      <c r="D42" s="25"/>
      <c r="E42" s="42"/>
      <c r="F42" s="43"/>
    </row>
    <row r="43" spans="1:6" ht="38.25" x14ac:dyDescent="0.2">
      <c r="A43" s="120"/>
      <c r="B43" s="48" t="s">
        <v>41</v>
      </c>
      <c r="C43" s="59"/>
      <c r="D43" s="25"/>
      <c r="E43" s="42"/>
      <c r="F43" s="43"/>
    </row>
    <row r="44" spans="1:6" ht="14.25" x14ac:dyDescent="0.2">
      <c r="A44" s="120"/>
      <c r="B44" s="48"/>
      <c r="C44" s="59">
        <v>1059</v>
      </c>
      <c r="D44" s="25" t="s">
        <v>55</v>
      </c>
      <c r="E44" s="54"/>
      <c r="F44" s="42">
        <f>C44*E44</f>
        <v>0</v>
      </c>
    </row>
    <row r="45" spans="1:6" x14ac:dyDescent="0.2">
      <c r="A45" s="121"/>
      <c r="B45" s="80"/>
      <c r="C45" s="60"/>
      <c r="D45" s="61"/>
      <c r="E45" s="62"/>
      <c r="F45" s="62"/>
    </row>
    <row r="46" spans="1:6" x14ac:dyDescent="0.2">
      <c r="A46" s="122"/>
      <c r="B46" s="79"/>
      <c r="C46" s="63"/>
      <c r="D46" s="57"/>
      <c r="E46" s="58"/>
      <c r="F46" s="56"/>
    </row>
    <row r="47" spans="1:6" x14ac:dyDescent="0.2">
      <c r="A47" s="115">
        <f>COUNT($A$7:A46)+1</f>
        <v>9</v>
      </c>
      <c r="B47" s="47" t="s">
        <v>98</v>
      </c>
      <c r="C47" s="59"/>
      <c r="D47" s="25"/>
      <c r="E47" s="42"/>
      <c r="F47" s="42"/>
    </row>
    <row r="48" spans="1:6" ht="38.25" x14ac:dyDescent="0.2">
      <c r="A48" s="120"/>
      <c r="B48" s="48" t="s">
        <v>99</v>
      </c>
      <c r="C48" s="59"/>
      <c r="D48" s="25"/>
      <c r="E48" s="42"/>
      <c r="F48" s="42"/>
    </row>
    <row r="49" spans="1:6" x14ac:dyDescent="0.2">
      <c r="A49" s="120"/>
      <c r="B49" s="48"/>
      <c r="C49" s="59">
        <v>29</v>
      </c>
      <c r="D49" s="25" t="s">
        <v>45</v>
      </c>
      <c r="E49" s="54"/>
      <c r="F49" s="42">
        <f>C49*E49</f>
        <v>0</v>
      </c>
    </row>
    <row r="50" spans="1:6" x14ac:dyDescent="0.2">
      <c r="A50" s="121"/>
      <c r="B50" s="80"/>
      <c r="C50" s="60"/>
      <c r="D50" s="61"/>
      <c r="E50" s="62"/>
      <c r="F50" s="62"/>
    </row>
    <row r="51" spans="1:6" x14ac:dyDescent="0.2">
      <c r="A51" s="122"/>
      <c r="B51" s="79"/>
      <c r="C51" s="63"/>
      <c r="D51" s="57"/>
      <c r="E51" s="58"/>
      <c r="F51" s="58"/>
    </row>
    <row r="52" spans="1:6" x14ac:dyDescent="0.2">
      <c r="A52" s="115">
        <f>COUNT($A$7:A51)+1</f>
        <v>10</v>
      </c>
      <c r="B52" s="47" t="s">
        <v>100</v>
      </c>
      <c r="C52" s="59"/>
      <c r="D52" s="25"/>
      <c r="E52" s="42"/>
      <c r="F52" s="42"/>
    </row>
    <row r="53" spans="1:6" ht="25.5" x14ac:dyDescent="0.2">
      <c r="A53" s="120"/>
      <c r="B53" s="48" t="s">
        <v>101</v>
      </c>
      <c r="C53" s="59"/>
      <c r="D53" s="25"/>
      <c r="E53" s="42"/>
      <c r="F53" s="42"/>
    </row>
    <row r="54" spans="1:6" ht="14.25" x14ac:dyDescent="0.2">
      <c r="A54" s="120"/>
      <c r="B54" s="48"/>
      <c r="C54" s="59">
        <v>353</v>
      </c>
      <c r="D54" s="25" t="s">
        <v>49</v>
      </c>
      <c r="E54" s="54"/>
      <c r="F54" s="42">
        <f>C54*E54</f>
        <v>0</v>
      </c>
    </row>
    <row r="55" spans="1:6" x14ac:dyDescent="0.2">
      <c r="A55" s="121"/>
      <c r="B55" s="80"/>
      <c r="C55" s="60"/>
      <c r="D55" s="61"/>
      <c r="E55" s="62"/>
      <c r="F55" s="62"/>
    </row>
    <row r="56" spans="1:6" x14ac:dyDescent="0.2">
      <c r="A56" s="122"/>
      <c r="B56" s="79"/>
      <c r="C56" s="63"/>
      <c r="D56" s="57"/>
      <c r="E56" s="58"/>
      <c r="F56" s="56"/>
    </row>
    <row r="57" spans="1:6" x14ac:dyDescent="0.2">
      <c r="A57" s="115">
        <f>COUNT($A$7:A56)+1</f>
        <v>11</v>
      </c>
      <c r="B57" s="47" t="s">
        <v>102</v>
      </c>
      <c r="C57" s="59"/>
      <c r="D57" s="25"/>
      <c r="E57" s="42"/>
      <c r="F57" s="43"/>
    </row>
    <row r="58" spans="1:6" ht="63.75" x14ac:dyDescent="0.2">
      <c r="A58" s="120"/>
      <c r="B58" s="48" t="s">
        <v>135</v>
      </c>
      <c r="C58" s="59"/>
      <c r="D58" s="25"/>
      <c r="E58" s="42"/>
      <c r="F58" s="43"/>
    </row>
    <row r="59" spans="1:6" x14ac:dyDescent="0.2">
      <c r="A59" s="120"/>
      <c r="B59" s="47" t="s">
        <v>103</v>
      </c>
      <c r="C59" s="59"/>
      <c r="D59" s="25"/>
      <c r="E59" s="42"/>
      <c r="F59" s="43"/>
    </row>
    <row r="60" spans="1:6" ht="25.5" x14ac:dyDescent="0.2">
      <c r="A60" s="120"/>
      <c r="B60" s="48" t="s">
        <v>104</v>
      </c>
      <c r="C60" s="59">
        <v>1059</v>
      </c>
      <c r="D60" s="44" t="s">
        <v>55</v>
      </c>
      <c r="E60" s="55"/>
      <c r="F60" s="45">
        <f>C60*E60</f>
        <v>0</v>
      </c>
    </row>
    <row r="61" spans="1:6" ht="25.5" x14ac:dyDescent="0.2">
      <c r="A61" s="120"/>
      <c r="B61" s="48" t="s">
        <v>136</v>
      </c>
      <c r="C61" s="59">
        <v>1059</v>
      </c>
      <c r="D61" s="44" t="s">
        <v>55</v>
      </c>
      <c r="E61" s="55"/>
      <c r="F61" s="45">
        <f>C61*E61</f>
        <v>0</v>
      </c>
    </row>
    <row r="62" spans="1:6" x14ac:dyDescent="0.2">
      <c r="A62" s="121"/>
      <c r="B62" s="80"/>
      <c r="C62" s="60"/>
      <c r="D62" s="91"/>
      <c r="E62" s="92"/>
      <c r="F62" s="92"/>
    </row>
    <row r="63" spans="1:6" ht="14.25" x14ac:dyDescent="0.2">
      <c r="A63" s="122"/>
      <c r="B63" s="104"/>
      <c r="C63" s="63"/>
      <c r="D63" s="57"/>
      <c r="E63" s="58"/>
      <c r="F63" s="56"/>
    </row>
    <row r="64" spans="1:6" x14ac:dyDescent="0.2">
      <c r="A64" s="115">
        <f>COUNT($A$7:A63)+1</f>
        <v>12</v>
      </c>
      <c r="B64" s="47" t="s">
        <v>105</v>
      </c>
      <c r="C64" s="59"/>
      <c r="D64" s="25"/>
      <c r="E64" s="42"/>
      <c r="F64" s="43"/>
    </row>
    <row r="65" spans="1:6" ht="60" customHeight="1" x14ac:dyDescent="0.2">
      <c r="A65" s="120"/>
      <c r="B65" s="48" t="s">
        <v>106</v>
      </c>
      <c r="C65" s="59"/>
      <c r="D65" s="25"/>
      <c r="E65" s="42"/>
      <c r="F65" s="43"/>
    </row>
    <row r="66" spans="1:6" ht="14.25" x14ac:dyDescent="0.2">
      <c r="A66" s="120"/>
      <c r="B66" s="81"/>
      <c r="C66" s="59">
        <v>1059</v>
      </c>
      <c r="D66" s="44" t="s">
        <v>55</v>
      </c>
      <c r="E66" s="54"/>
      <c r="F66" s="45">
        <f>+E66*C66</f>
        <v>0</v>
      </c>
    </row>
    <row r="67" spans="1:6" ht="14.25" x14ac:dyDescent="0.2">
      <c r="A67" s="121"/>
      <c r="B67" s="105"/>
      <c r="C67" s="60"/>
      <c r="D67" s="91"/>
      <c r="E67" s="62"/>
      <c r="F67" s="92"/>
    </row>
    <row r="68" spans="1:6" x14ac:dyDescent="0.2">
      <c r="A68" s="122"/>
      <c r="B68" s="79"/>
      <c r="C68" s="63"/>
      <c r="D68" s="57"/>
      <c r="E68" s="58"/>
      <c r="F68" s="56"/>
    </row>
    <row r="69" spans="1:6" x14ac:dyDescent="0.2">
      <c r="A69" s="115">
        <f>COUNT($A$7:A68)+1</f>
        <v>13</v>
      </c>
      <c r="B69" s="47" t="s">
        <v>108</v>
      </c>
      <c r="C69" s="59"/>
      <c r="D69" s="25"/>
      <c r="E69" s="42"/>
      <c r="F69" s="42"/>
    </row>
    <row r="70" spans="1:6" ht="51" x14ac:dyDescent="0.2">
      <c r="A70" s="120"/>
      <c r="B70" s="48" t="s">
        <v>109</v>
      </c>
      <c r="C70" s="59"/>
      <c r="D70" s="25"/>
      <c r="E70" s="42"/>
      <c r="F70" s="43"/>
    </row>
    <row r="71" spans="1:6" ht="14.25" x14ac:dyDescent="0.2">
      <c r="A71" s="120"/>
      <c r="B71" s="48"/>
      <c r="C71" s="59">
        <v>175</v>
      </c>
      <c r="D71" s="25" t="s">
        <v>49</v>
      </c>
      <c r="E71" s="54"/>
      <c r="F71" s="42">
        <f>C71*E71</f>
        <v>0</v>
      </c>
    </row>
    <row r="72" spans="1:6" x14ac:dyDescent="0.2">
      <c r="A72" s="121"/>
      <c r="B72" s="80"/>
      <c r="C72" s="60"/>
      <c r="D72" s="61"/>
      <c r="E72" s="62"/>
      <c r="F72" s="62"/>
    </row>
    <row r="73" spans="1:6" x14ac:dyDescent="0.2">
      <c r="A73" s="122"/>
      <c r="B73" s="79"/>
      <c r="C73" s="63"/>
      <c r="D73" s="57"/>
      <c r="E73" s="58"/>
      <c r="F73" s="58"/>
    </row>
    <row r="74" spans="1:6" x14ac:dyDescent="0.2">
      <c r="A74" s="115">
        <f>COUNT($A$7:A73)+1</f>
        <v>14</v>
      </c>
      <c r="B74" s="47" t="s">
        <v>110</v>
      </c>
      <c r="C74" s="59"/>
      <c r="D74" s="25"/>
      <c r="E74" s="42"/>
      <c r="F74" s="42"/>
    </row>
    <row r="75" spans="1:6" ht="63.75" x14ac:dyDescent="0.2">
      <c r="A75" s="120"/>
      <c r="B75" s="48" t="s">
        <v>111</v>
      </c>
      <c r="C75" s="59"/>
      <c r="D75" s="25"/>
      <c r="E75" s="42"/>
      <c r="F75" s="43"/>
    </row>
    <row r="76" spans="1:6" ht="14.25" x14ac:dyDescent="0.2">
      <c r="A76" s="120"/>
      <c r="B76" s="48"/>
      <c r="C76" s="59">
        <v>175</v>
      </c>
      <c r="D76" s="25" t="s">
        <v>49</v>
      </c>
      <c r="E76" s="54"/>
      <c r="F76" s="42">
        <f>C76*E76</f>
        <v>0</v>
      </c>
    </row>
    <row r="77" spans="1:6" x14ac:dyDescent="0.2">
      <c r="A77" s="121"/>
      <c r="B77" s="80"/>
      <c r="C77" s="60"/>
      <c r="D77" s="61"/>
      <c r="E77" s="62"/>
      <c r="F77" s="62"/>
    </row>
    <row r="78" spans="1:6" x14ac:dyDescent="0.2">
      <c r="A78" s="122"/>
      <c r="B78" s="86"/>
      <c r="C78" s="63"/>
      <c r="D78" s="57"/>
      <c r="E78" s="58"/>
      <c r="F78" s="58"/>
    </row>
    <row r="79" spans="1:6" x14ac:dyDescent="0.2">
      <c r="A79" s="115">
        <f>COUNT($A$7:A78)+1</f>
        <v>15</v>
      </c>
      <c r="B79" s="106" t="s">
        <v>113</v>
      </c>
      <c r="C79" s="59"/>
      <c r="D79" s="25"/>
      <c r="E79" s="42"/>
      <c r="F79" s="42"/>
    </row>
    <row r="80" spans="1:6" ht="38.25" x14ac:dyDescent="0.2">
      <c r="A80" s="120"/>
      <c r="B80" s="48" t="s">
        <v>114</v>
      </c>
      <c r="C80" s="59"/>
      <c r="D80" s="25"/>
      <c r="E80" s="42"/>
      <c r="F80" s="42"/>
    </row>
    <row r="81" spans="1:6" x14ac:dyDescent="0.2">
      <c r="A81" s="120"/>
      <c r="B81" s="82"/>
      <c r="C81" s="59">
        <v>2</v>
      </c>
      <c r="D81" s="25" t="s">
        <v>1</v>
      </c>
      <c r="E81" s="54"/>
      <c r="F81" s="42">
        <f>C81*E81</f>
        <v>0</v>
      </c>
    </row>
    <row r="82" spans="1:6" x14ac:dyDescent="0.2">
      <c r="A82" s="121"/>
      <c r="B82" s="107"/>
      <c r="C82" s="60"/>
      <c r="D82" s="61"/>
      <c r="E82" s="62"/>
      <c r="F82" s="62"/>
    </row>
    <row r="83" spans="1:6" x14ac:dyDescent="0.2">
      <c r="A83" s="122"/>
      <c r="B83" s="86"/>
      <c r="C83" s="63"/>
      <c r="D83" s="57"/>
      <c r="E83" s="58"/>
      <c r="F83" s="58"/>
    </row>
    <row r="84" spans="1:6" x14ac:dyDescent="0.2">
      <c r="A84" s="115">
        <f>COUNT($A$7:A83)+1</f>
        <v>16</v>
      </c>
      <c r="B84" s="101" t="s">
        <v>115</v>
      </c>
      <c r="C84" s="59"/>
      <c r="D84" s="25"/>
      <c r="E84" s="42"/>
      <c r="F84" s="42"/>
    </row>
    <row r="85" spans="1:6" ht="38.25" x14ac:dyDescent="0.2">
      <c r="A85" s="120"/>
      <c r="B85" s="69" t="s">
        <v>116</v>
      </c>
      <c r="C85" s="59"/>
      <c r="D85" s="25"/>
      <c r="E85" s="42"/>
      <c r="F85" s="42"/>
    </row>
    <row r="86" spans="1:6" x14ac:dyDescent="0.2">
      <c r="A86" s="120"/>
      <c r="B86" s="82"/>
      <c r="C86" s="59">
        <v>1</v>
      </c>
      <c r="D86" s="25" t="s">
        <v>1</v>
      </c>
      <c r="E86" s="54"/>
      <c r="F86" s="42">
        <f t="shared" ref="F86" si="0">C86*E86</f>
        <v>0</v>
      </c>
    </row>
    <row r="87" spans="1:6" x14ac:dyDescent="0.2">
      <c r="A87" s="121"/>
      <c r="B87" s="107"/>
      <c r="C87" s="60"/>
      <c r="D87" s="61"/>
      <c r="E87" s="62"/>
      <c r="F87" s="62"/>
    </row>
    <row r="88" spans="1:6" x14ac:dyDescent="0.2">
      <c r="A88" s="122"/>
      <c r="B88" s="86"/>
      <c r="C88" s="63"/>
      <c r="D88" s="57"/>
      <c r="E88" s="58"/>
      <c r="F88" s="58"/>
    </row>
    <row r="89" spans="1:6" x14ac:dyDescent="0.2">
      <c r="A89" s="115">
        <f>COUNT($A$7:A88)+1</f>
        <v>17</v>
      </c>
      <c r="B89" s="47" t="s">
        <v>28</v>
      </c>
      <c r="C89" s="59"/>
      <c r="D89" s="25"/>
      <c r="E89" s="42"/>
      <c r="F89" s="42"/>
    </row>
    <row r="90" spans="1:6" x14ac:dyDescent="0.2">
      <c r="A90" s="120"/>
      <c r="B90" s="48" t="s">
        <v>27</v>
      </c>
      <c r="C90" s="59"/>
      <c r="D90" s="25"/>
      <c r="E90" s="42"/>
      <c r="F90" s="43"/>
    </row>
    <row r="91" spans="1:6" ht="14.25" x14ac:dyDescent="0.2">
      <c r="A91" s="120"/>
      <c r="B91" s="48"/>
      <c r="C91" s="59">
        <v>282</v>
      </c>
      <c r="D91" s="25" t="s">
        <v>55</v>
      </c>
      <c r="E91" s="54"/>
      <c r="F91" s="42">
        <f>C91*E91</f>
        <v>0</v>
      </c>
    </row>
    <row r="92" spans="1:6" x14ac:dyDescent="0.2">
      <c r="A92" s="121"/>
      <c r="B92" s="80"/>
      <c r="C92" s="60"/>
      <c r="D92" s="61"/>
      <c r="E92" s="62"/>
      <c r="F92" s="62"/>
    </row>
    <row r="93" spans="1:6" x14ac:dyDescent="0.2">
      <c r="A93" s="122"/>
      <c r="B93" s="79"/>
      <c r="C93" s="63"/>
      <c r="D93" s="57"/>
      <c r="E93" s="58"/>
      <c r="F93" s="58"/>
    </row>
    <row r="94" spans="1:6" x14ac:dyDescent="0.2">
      <c r="A94" s="115">
        <f>COUNT($A$7:A93)+1</f>
        <v>18</v>
      </c>
      <c r="B94" s="47" t="s">
        <v>117</v>
      </c>
      <c r="C94" s="59"/>
      <c r="D94" s="25"/>
      <c r="E94" s="42"/>
      <c r="F94" s="43"/>
    </row>
    <row r="95" spans="1:6" ht="43.5" customHeight="1" x14ac:dyDescent="0.2">
      <c r="A95" s="120"/>
      <c r="B95" s="48" t="s">
        <v>157</v>
      </c>
      <c r="C95" s="59"/>
      <c r="D95" s="25"/>
      <c r="E95" s="42"/>
      <c r="F95" s="43"/>
    </row>
    <row r="96" spans="1:6" ht="14.25" x14ac:dyDescent="0.2">
      <c r="A96" s="120"/>
      <c r="B96" s="48" t="s">
        <v>42</v>
      </c>
      <c r="C96" s="59">
        <v>466</v>
      </c>
      <c r="D96" s="25" t="s">
        <v>54</v>
      </c>
      <c r="E96" s="54"/>
      <c r="F96" s="42">
        <f>C96*E96</f>
        <v>0</v>
      </c>
    </row>
    <row r="97" spans="1:6" ht="14.25" x14ac:dyDescent="0.2">
      <c r="A97" s="120"/>
      <c r="B97" s="48" t="s">
        <v>43</v>
      </c>
      <c r="C97" s="59">
        <v>117</v>
      </c>
      <c r="D97" s="25" t="s">
        <v>54</v>
      </c>
      <c r="E97" s="54"/>
      <c r="F97" s="42">
        <f>C97*E97</f>
        <v>0</v>
      </c>
    </row>
    <row r="98" spans="1:6" x14ac:dyDescent="0.2">
      <c r="A98" s="121"/>
      <c r="B98" s="80"/>
      <c r="C98" s="60"/>
      <c r="D98" s="61"/>
      <c r="E98" s="62"/>
      <c r="F98" s="62"/>
    </row>
    <row r="99" spans="1:6" x14ac:dyDescent="0.2">
      <c r="A99" s="122"/>
      <c r="B99" s="79"/>
      <c r="C99" s="63"/>
      <c r="D99" s="57"/>
      <c r="E99" s="58"/>
      <c r="F99" s="58"/>
    </row>
    <row r="100" spans="1:6" x14ac:dyDescent="0.2">
      <c r="A100" s="115">
        <f>COUNT($A$7:A99)+1</f>
        <v>19</v>
      </c>
      <c r="B100" s="47" t="s">
        <v>31</v>
      </c>
      <c r="C100" s="59"/>
      <c r="D100" s="25"/>
      <c r="E100" s="42"/>
      <c r="F100" s="42"/>
    </row>
    <row r="101" spans="1:6" ht="51" x14ac:dyDescent="0.2">
      <c r="A101" s="120"/>
      <c r="B101" s="48" t="s">
        <v>118</v>
      </c>
      <c r="C101" s="59"/>
      <c r="D101" s="25"/>
      <c r="E101" s="42"/>
      <c r="F101" s="42"/>
    </row>
    <row r="102" spans="1:6" ht="14.25" x14ac:dyDescent="0.2">
      <c r="A102" s="120"/>
      <c r="B102" s="48"/>
      <c r="C102" s="59">
        <v>93</v>
      </c>
      <c r="D102" s="25" t="s">
        <v>54</v>
      </c>
      <c r="E102" s="54"/>
      <c r="F102" s="42">
        <f>C102*E102</f>
        <v>0</v>
      </c>
    </row>
    <row r="103" spans="1:6" x14ac:dyDescent="0.2">
      <c r="A103" s="121"/>
      <c r="B103" s="80"/>
      <c r="C103" s="60"/>
      <c r="D103" s="61"/>
      <c r="E103" s="62"/>
      <c r="F103" s="62"/>
    </row>
    <row r="104" spans="1:6" x14ac:dyDescent="0.2">
      <c r="A104" s="122"/>
      <c r="B104" s="79"/>
      <c r="C104" s="63"/>
      <c r="D104" s="57"/>
      <c r="E104" s="58"/>
      <c r="F104" s="58"/>
    </row>
    <row r="105" spans="1:6" x14ac:dyDescent="0.2">
      <c r="A105" s="115">
        <f>COUNT($A$7:A104)+1</f>
        <v>20</v>
      </c>
      <c r="B105" s="47" t="s">
        <v>119</v>
      </c>
      <c r="C105" s="59"/>
      <c r="D105" s="25"/>
      <c r="E105" s="42"/>
      <c r="F105" s="42"/>
    </row>
    <row r="106" spans="1:6" ht="63.75" x14ac:dyDescent="0.2">
      <c r="A106" s="120"/>
      <c r="B106" s="48" t="s">
        <v>154</v>
      </c>
      <c r="C106" s="59"/>
      <c r="D106" s="25"/>
      <c r="E106" s="42"/>
      <c r="F106" s="42"/>
    </row>
    <row r="107" spans="1:6" ht="14.25" x14ac:dyDescent="0.2">
      <c r="A107" s="120"/>
      <c r="B107" s="48"/>
      <c r="C107" s="59">
        <v>205</v>
      </c>
      <c r="D107" s="25" t="s">
        <v>54</v>
      </c>
      <c r="E107" s="54"/>
      <c r="F107" s="42">
        <f>C107*E107</f>
        <v>0</v>
      </c>
    </row>
    <row r="108" spans="1:6" x14ac:dyDescent="0.2">
      <c r="A108" s="121"/>
      <c r="B108" s="80"/>
      <c r="C108" s="60"/>
      <c r="D108" s="61"/>
      <c r="E108" s="62"/>
      <c r="F108" s="62"/>
    </row>
    <row r="109" spans="1:6" x14ac:dyDescent="0.2">
      <c r="A109" s="122"/>
      <c r="B109" s="79"/>
      <c r="C109" s="63"/>
      <c r="D109" s="57"/>
      <c r="E109" s="58"/>
      <c r="F109" s="58"/>
    </row>
    <row r="110" spans="1:6" x14ac:dyDescent="0.2">
      <c r="A110" s="115">
        <f>COUNT($A$7:A109)+1</f>
        <v>21</v>
      </c>
      <c r="B110" s="47" t="s">
        <v>120</v>
      </c>
      <c r="C110" s="59"/>
      <c r="D110" s="25"/>
      <c r="E110" s="42"/>
      <c r="F110" s="43"/>
    </row>
    <row r="111" spans="1:6" ht="51" x14ac:dyDescent="0.2">
      <c r="A111" s="120"/>
      <c r="B111" s="48" t="s">
        <v>155</v>
      </c>
      <c r="C111" s="59"/>
      <c r="D111" s="25"/>
      <c r="E111" s="42"/>
      <c r="F111" s="43"/>
    </row>
    <row r="112" spans="1:6" ht="14.25" x14ac:dyDescent="0.2">
      <c r="A112" s="120"/>
      <c r="B112" s="48"/>
      <c r="C112" s="59">
        <v>285</v>
      </c>
      <c r="D112" s="25" t="s">
        <v>54</v>
      </c>
      <c r="E112" s="54"/>
      <c r="F112" s="42">
        <f>C112*E112</f>
        <v>0</v>
      </c>
    </row>
    <row r="113" spans="1:6" x14ac:dyDescent="0.2">
      <c r="A113" s="121"/>
      <c r="B113" s="80"/>
      <c r="C113" s="60"/>
      <c r="D113" s="61"/>
      <c r="E113" s="62"/>
      <c r="F113" s="62"/>
    </row>
    <row r="114" spans="1:6" x14ac:dyDescent="0.2">
      <c r="A114" s="122"/>
      <c r="B114" s="86"/>
      <c r="C114" s="63"/>
      <c r="D114" s="109"/>
      <c r="E114" s="87"/>
      <c r="F114" s="87"/>
    </row>
    <row r="115" spans="1:6" x14ac:dyDescent="0.2">
      <c r="A115" s="115">
        <f>COUNT($A$7:A114)+1</f>
        <v>22</v>
      </c>
      <c r="B115" s="47" t="s">
        <v>30</v>
      </c>
      <c r="C115" s="59"/>
      <c r="D115" s="25"/>
      <c r="E115" s="42"/>
      <c r="F115" s="42"/>
    </row>
    <row r="116" spans="1:6" ht="25.5" x14ac:dyDescent="0.2">
      <c r="A116" s="120"/>
      <c r="B116" s="48" t="s">
        <v>29</v>
      </c>
      <c r="C116" s="59"/>
      <c r="D116" s="25"/>
      <c r="E116" s="42"/>
      <c r="F116" s="43"/>
    </row>
    <row r="117" spans="1:6" ht="14.25" x14ac:dyDescent="0.2">
      <c r="A117" s="120"/>
      <c r="B117" s="48"/>
      <c r="C117" s="59">
        <v>729</v>
      </c>
      <c r="D117" s="25" t="s">
        <v>54</v>
      </c>
      <c r="E117" s="54"/>
      <c r="F117" s="42">
        <f>C117*E117</f>
        <v>0</v>
      </c>
    </row>
    <row r="118" spans="1:6" x14ac:dyDescent="0.2">
      <c r="A118" s="121"/>
      <c r="B118" s="80"/>
      <c r="C118" s="60"/>
      <c r="D118" s="61"/>
      <c r="E118" s="62"/>
      <c r="F118" s="62"/>
    </row>
    <row r="119" spans="1:6" x14ac:dyDescent="0.2">
      <c r="A119" s="122"/>
      <c r="B119" s="79"/>
      <c r="C119" s="63"/>
      <c r="D119" s="57"/>
      <c r="E119" s="58"/>
      <c r="F119" s="58"/>
    </row>
    <row r="120" spans="1:6" x14ac:dyDescent="0.2">
      <c r="A120" s="115">
        <f>COUNT($A$7:A119)+1</f>
        <v>23</v>
      </c>
      <c r="B120" s="47" t="s">
        <v>34</v>
      </c>
      <c r="C120" s="59"/>
      <c r="D120" s="25"/>
      <c r="E120" s="42"/>
      <c r="F120" s="42"/>
    </row>
    <row r="121" spans="1:6" ht="25.5" x14ac:dyDescent="0.2">
      <c r="A121" s="120"/>
      <c r="B121" s="48" t="s">
        <v>48</v>
      </c>
      <c r="C121" s="59"/>
      <c r="D121" s="25"/>
      <c r="E121" s="42"/>
      <c r="F121" s="43"/>
    </row>
    <row r="122" spans="1:6" ht="14.25" x14ac:dyDescent="0.2">
      <c r="A122" s="120"/>
      <c r="B122" s="48"/>
      <c r="C122" s="59">
        <v>353</v>
      </c>
      <c r="D122" s="25" t="s">
        <v>49</v>
      </c>
      <c r="E122" s="54"/>
      <c r="F122" s="42">
        <f>C122*E122</f>
        <v>0</v>
      </c>
    </row>
    <row r="123" spans="1:6" x14ac:dyDescent="0.2">
      <c r="A123" s="121"/>
      <c r="B123" s="80"/>
      <c r="C123" s="60"/>
      <c r="D123" s="61"/>
      <c r="E123" s="62"/>
      <c r="F123" s="62"/>
    </row>
    <row r="124" spans="1:6" x14ac:dyDescent="0.2">
      <c r="A124" s="122"/>
      <c r="B124" s="79"/>
      <c r="C124" s="63"/>
      <c r="D124" s="57"/>
      <c r="E124" s="58"/>
      <c r="F124" s="58"/>
    </row>
    <row r="125" spans="1:6" x14ac:dyDescent="0.2">
      <c r="A125" s="115">
        <f>COUNT($A$7:A124)+1</f>
        <v>24</v>
      </c>
      <c r="B125" s="47" t="s">
        <v>35</v>
      </c>
      <c r="C125" s="59"/>
      <c r="D125" s="25"/>
      <c r="E125" s="42"/>
      <c r="F125" s="43"/>
    </row>
    <row r="126" spans="1:6" ht="25.5" x14ac:dyDescent="0.2">
      <c r="A126" s="120"/>
      <c r="B126" s="48" t="s">
        <v>122</v>
      </c>
      <c r="C126" s="59"/>
      <c r="D126" s="25"/>
      <c r="E126" s="42"/>
      <c r="F126" s="43"/>
    </row>
    <row r="127" spans="1:6" x14ac:dyDescent="0.2">
      <c r="A127" s="120"/>
      <c r="B127" s="48"/>
      <c r="C127" s="59">
        <v>3</v>
      </c>
      <c r="D127" s="25" t="s">
        <v>1</v>
      </c>
      <c r="E127" s="54"/>
      <c r="F127" s="42">
        <f>C127*E127</f>
        <v>0</v>
      </c>
    </row>
    <row r="128" spans="1:6" x14ac:dyDescent="0.2">
      <c r="A128" s="121"/>
      <c r="B128" s="80"/>
      <c r="C128" s="60"/>
      <c r="D128" s="61"/>
      <c r="E128" s="62"/>
      <c r="F128" s="62"/>
    </row>
    <row r="129" spans="1:6" x14ac:dyDescent="0.2">
      <c r="A129" s="122"/>
      <c r="B129" s="79"/>
      <c r="C129" s="63"/>
      <c r="D129" s="57"/>
      <c r="E129" s="58"/>
      <c r="F129" s="58"/>
    </row>
    <row r="130" spans="1:6" x14ac:dyDescent="0.2">
      <c r="A130" s="115">
        <f>COUNT($A$7:A129)+1</f>
        <v>25</v>
      </c>
      <c r="B130" s="47" t="s">
        <v>37</v>
      </c>
      <c r="C130" s="59"/>
      <c r="D130" s="25"/>
      <c r="E130" s="42"/>
      <c r="F130" s="42"/>
    </row>
    <row r="131" spans="1:6" x14ac:dyDescent="0.2">
      <c r="A131" s="120"/>
      <c r="B131" s="48" t="s">
        <v>36</v>
      </c>
      <c r="C131" s="59"/>
      <c r="D131" s="25"/>
      <c r="E131" s="42"/>
      <c r="F131" s="43"/>
    </row>
    <row r="132" spans="1:6" x14ac:dyDescent="0.2">
      <c r="A132" s="120"/>
      <c r="B132" s="48"/>
      <c r="C132" s="59">
        <v>3</v>
      </c>
      <c r="D132" s="25" t="s">
        <v>1</v>
      </c>
      <c r="E132" s="54"/>
      <c r="F132" s="42">
        <f>C132*E132</f>
        <v>0</v>
      </c>
    </row>
    <row r="133" spans="1:6" x14ac:dyDescent="0.2">
      <c r="A133" s="121"/>
      <c r="B133" s="80"/>
      <c r="C133" s="60"/>
      <c r="D133" s="61"/>
      <c r="E133" s="62"/>
      <c r="F133" s="62"/>
    </row>
    <row r="134" spans="1:6" x14ac:dyDescent="0.2">
      <c r="A134" s="122"/>
      <c r="B134" s="79"/>
      <c r="C134" s="63"/>
      <c r="D134" s="57"/>
      <c r="E134" s="58"/>
      <c r="F134" s="58"/>
    </row>
    <row r="135" spans="1:6" x14ac:dyDescent="0.2">
      <c r="A135" s="115">
        <f>COUNT($A$7:A133)+1</f>
        <v>26</v>
      </c>
      <c r="B135" s="47" t="s">
        <v>123</v>
      </c>
      <c r="C135" s="59"/>
      <c r="D135" s="25"/>
      <c r="E135" s="42"/>
      <c r="F135" s="42"/>
    </row>
    <row r="136" spans="1:6" ht="31.5" customHeight="1" x14ac:dyDescent="0.2">
      <c r="A136" s="120"/>
      <c r="B136" s="48" t="s">
        <v>124</v>
      </c>
      <c r="C136" s="59"/>
      <c r="D136" s="44"/>
      <c r="E136" s="45"/>
      <c r="F136" s="46"/>
    </row>
    <row r="137" spans="1:6" ht="14.25" x14ac:dyDescent="0.2">
      <c r="A137" s="120"/>
      <c r="B137" s="48" t="s">
        <v>191</v>
      </c>
      <c r="C137" s="59">
        <v>30</v>
      </c>
      <c r="D137" s="44" t="s">
        <v>49</v>
      </c>
      <c r="E137" s="55"/>
      <c r="F137" s="45">
        <f>C137*E137</f>
        <v>0</v>
      </c>
    </row>
    <row r="138" spans="1:6" ht="38.25" x14ac:dyDescent="0.2">
      <c r="A138" s="120"/>
      <c r="B138" s="48" t="s">
        <v>125</v>
      </c>
      <c r="C138" s="59"/>
      <c r="D138" s="44"/>
      <c r="E138" s="45"/>
      <c r="F138" s="46"/>
    </row>
    <row r="139" spans="1:6" ht="14.25" x14ac:dyDescent="0.2">
      <c r="A139" s="120"/>
      <c r="B139" s="47" t="s">
        <v>126</v>
      </c>
      <c r="C139" s="59">
        <v>30</v>
      </c>
      <c r="D139" s="44" t="s">
        <v>49</v>
      </c>
      <c r="E139" s="55"/>
      <c r="F139" s="45">
        <f>C139*E139</f>
        <v>0</v>
      </c>
    </row>
    <row r="140" spans="1:6" x14ac:dyDescent="0.2">
      <c r="A140" s="120"/>
      <c r="B140" s="48" t="s">
        <v>127</v>
      </c>
      <c r="C140" s="59">
        <v>15</v>
      </c>
      <c r="D140" s="44" t="s">
        <v>128</v>
      </c>
      <c r="E140" s="55"/>
      <c r="F140" s="45">
        <f>C140*E140</f>
        <v>0</v>
      </c>
    </row>
    <row r="141" spans="1:6" x14ac:dyDescent="0.2">
      <c r="A141" s="120"/>
      <c r="B141" s="48" t="s">
        <v>129</v>
      </c>
      <c r="C141" s="59">
        <v>250</v>
      </c>
      <c r="D141" s="44" t="s">
        <v>45</v>
      </c>
      <c r="E141" s="55"/>
      <c r="F141" s="45">
        <f>C141*E141</f>
        <v>0</v>
      </c>
    </row>
    <row r="142" spans="1:6" x14ac:dyDescent="0.2">
      <c r="A142" s="120"/>
      <c r="B142" s="48" t="s">
        <v>130</v>
      </c>
      <c r="C142" s="59">
        <v>1</v>
      </c>
      <c r="D142" s="44" t="s">
        <v>1</v>
      </c>
      <c r="E142" s="55"/>
      <c r="F142" s="45">
        <f>C142*E142</f>
        <v>0</v>
      </c>
    </row>
    <row r="143" spans="1:6" x14ac:dyDescent="0.2">
      <c r="A143" s="121"/>
      <c r="B143" s="80"/>
      <c r="C143" s="60"/>
      <c r="D143" s="91"/>
      <c r="E143" s="92"/>
      <c r="F143" s="92"/>
    </row>
    <row r="144" spans="1:6" x14ac:dyDescent="0.2">
      <c r="A144" s="122"/>
      <c r="B144" s="86"/>
      <c r="C144" s="37"/>
      <c r="D144" s="38"/>
      <c r="E144" s="39"/>
      <c r="F144" s="37"/>
    </row>
    <row r="145" spans="1:6" x14ac:dyDescent="0.2">
      <c r="A145" s="115">
        <f>COUNT($A$7:A144)+1</f>
        <v>27</v>
      </c>
      <c r="B145" s="47" t="s">
        <v>38</v>
      </c>
      <c r="C145" s="43"/>
      <c r="D145" s="25"/>
      <c r="E145" s="73"/>
      <c r="F145" s="43"/>
    </row>
    <row r="146" spans="1:6" ht="76.5" x14ac:dyDescent="0.2">
      <c r="A146" s="118"/>
      <c r="B146" s="48" t="s">
        <v>132</v>
      </c>
      <c r="C146" s="43"/>
      <c r="D146" s="25"/>
      <c r="E146" s="42"/>
      <c r="F146" s="43"/>
    </row>
    <row r="147" spans="1:6" x14ac:dyDescent="0.2">
      <c r="A147" s="115"/>
      <c r="B147" s="110"/>
      <c r="C147" s="74"/>
      <c r="D147" s="75">
        <v>0.05</v>
      </c>
      <c r="E147" s="43"/>
      <c r="F147" s="42">
        <f>SUM(F9:F146)*D147</f>
        <v>0</v>
      </c>
    </row>
    <row r="148" spans="1:6" x14ac:dyDescent="0.2">
      <c r="A148" s="117"/>
      <c r="B148" s="111"/>
      <c r="C148" s="112"/>
      <c r="D148" s="113"/>
      <c r="E148" s="76"/>
      <c r="F148" s="62"/>
    </row>
    <row r="149" spans="1:6" x14ac:dyDescent="0.2">
      <c r="A149" s="118"/>
      <c r="B149" s="48"/>
      <c r="C149" s="43"/>
      <c r="D149" s="25"/>
      <c r="E149" s="43"/>
      <c r="F149" s="43"/>
    </row>
    <row r="150" spans="1:6" x14ac:dyDescent="0.2">
      <c r="A150" s="115">
        <f>COUNT($A$7:A148)+1</f>
        <v>28</v>
      </c>
      <c r="B150" s="47" t="s">
        <v>133</v>
      </c>
      <c r="C150" s="43"/>
      <c r="D150" s="25"/>
      <c r="E150" s="43"/>
      <c r="F150" s="43"/>
    </row>
    <row r="151" spans="1:6" ht="38.25" x14ac:dyDescent="0.2">
      <c r="A151" s="118"/>
      <c r="B151" s="48" t="s">
        <v>39</v>
      </c>
      <c r="C151" s="74"/>
      <c r="D151" s="75">
        <v>0.1</v>
      </c>
      <c r="E151" s="43"/>
      <c r="F151" s="42">
        <f>SUM(F9:F146)*D151</f>
        <v>0</v>
      </c>
    </row>
    <row r="152" spans="1:6" x14ac:dyDescent="0.2">
      <c r="A152" s="123"/>
      <c r="B152" s="82"/>
      <c r="C152" s="43"/>
      <c r="D152" s="25"/>
      <c r="E152" s="73"/>
      <c r="F152" s="43"/>
    </row>
    <row r="153" spans="1:6" x14ac:dyDescent="0.2">
      <c r="A153" s="49"/>
      <c r="B153" s="83" t="s">
        <v>3</v>
      </c>
      <c r="C153" s="50"/>
      <c r="D153" s="51"/>
      <c r="E153" s="52" t="s">
        <v>53</v>
      </c>
      <c r="F153" s="52">
        <f>SUM(F9:F152)</f>
        <v>0</v>
      </c>
    </row>
  </sheetData>
  <sheetProtection algorithmName="SHA-512" hashValue="HFNtjbvNGGjkt4/x1sPM5g1+M2gVjJ2YwYcHMZ+sn1oCeUlPYFz7GHNfKOIUoQg0jXRTyaU9Rw0cmDunaOsnkg==" saltValue="LYMP1IIoDKozd0IQ5WRPUA==" spinCount="100000" sheet="1" objects="1" scenarios="1"/>
  <phoneticPr fontId="0" type="noConversion"/>
  <pageMargins left="0.78740157480314965" right="0.27559055118110237" top="0.86614173228346458" bottom="0.74803149606299213" header="0.31496062992125984" footer="0.31496062992125984"/>
  <pageSetup paperSize="9" scale="97" orientation="portrait" r:id="rId1"/>
  <headerFooter alignWithMargins="0">
    <oddHeader>&amp;LENERGETIKA LJUBLJANA d.o.o.&amp;R PLINOVOD VIDEM-DOL</oddHeader>
    <oddFooter>&amp;LJPE-SIR-307/21&amp;C&amp;"Arial,Navadno"&amp;P / &amp;N</oddFooter>
  </headerFooter>
  <rowBreaks count="4" manualBreakCount="4">
    <brk id="35" max="16383" man="1"/>
    <brk id="67" max="16383" man="1"/>
    <brk id="103" max="16383" man="1"/>
    <brk id="13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3"/>
  <sheetViews>
    <sheetView showZeros="0" topLeftCell="A9" zoomScaleNormal="100" zoomScaleSheetLayoutView="100" workbookViewId="0">
      <selection activeCell="E30" sqref="E30"/>
    </sheetView>
  </sheetViews>
  <sheetFormatPr defaultColWidth="9.140625" defaultRowHeight="12.75" x14ac:dyDescent="0.2"/>
  <cols>
    <col min="1" max="1" width="5.7109375" style="31" customWidth="1"/>
    <col min="2" max="2" width="50.7109375" style="84" customWidth="1"/>
    <col min="3" max="3" width="7.7109375" style="34" customWidth="1"/>
    <col min="4" max="4" width="4.7109375" style="35" customWidth="1"/>
    <col min="5" max="5" width="11.7109375" style="33" customWidth="1"/>
    <col min="6" max="6" width="12.7109375" style="34" customWidth="1"/>
    <col min="7" max="16384" width="9.140625" style="35"/>
  </cols>
  <sheetData>
    <row r="1" spans="1:6" x14ac:dyDescent="0.2">
      <c r="A1" s="30" t="s">
        <v>61</v>
      </c>
      <c r="B1" s="77" t="s">
        <v>9</v>
      </c>
      <c r="C1" s="31"/>
      <c r="D1" s="32"/>
    </row>
    <row r="2" spans="1:6" x14ac:dyDescent="0.2">
      <c r="A2" s="30" t="s">
        <v>62</v>
      </c>
      <c r="B2" s="77" t="s">
        <v>10</v>
      </c>
      <c r="C2" s="31"/>
      <c r="D2" s="32"/>
    </row>
    <row r="3" spans="1:6" x14ac:dyDescent="0.2">
      <c r="A3" s="30" t="s">
        <v>60</v>
      </c>
      <c r="B3" s="77" t="s">
        <v>218</v>
      </c>
      <c r="C3" s="31"/>
      <c r="D3" s="32"/>
    </row>
    <row r="4" spans="1:6" x14ac:dyDescent="0.2">
      <c r="A4" s="30"/>
      <c r="B4" s="77" t="s">
        <v>217</v>
      </c>
      <c r="C4" s="31"/>
      <c r="D4" s="32"/>
    </row>
    <row r="5" spans="1:6" ht="76.5" x14ac:dyDescent="0.2">
      <c r="A5" s="130" t="s">
        <v>0</v>
      </c>
      <c r="B5" s="134" t="s">
        <v>44</v>
      </c>
      <c r="C5" s="132" t="s">
        <v>11</v>
      </c>
      <c r="D5" s="132" t="s">
        <v>12</v>
      </c>
      <c r="E5" s="161" t="s">
        <v>50</v>
      </c>
      <c r="F5" s="161" t="s">
        <v>51</v>
      </c>
    </row>
    <row r="6" spans="1:6" x14ac:dyDescent="0.2">
      <c r="A6" s="114">
        <v>1</v>
      </c>
      <c r="B6" s="78"/>
      <c r="C6" s="37"/>
      <c r="D6" s="38"/>
      <c r="E6" s="39"/>
      <c r="F6" s="37"/>
    </row>
    <row r="7" spans="1:6" x14ac:dyDescent="0.2">
      <c r="A7" s="115">
        <f>COUNT(A6+1)</f>
        <v>1</v>
      </c>
      <c r="B7" s="160" t="s">
        <v>14</v>
      </c>
      <c r="C7" s="40"/>
      <c r="D7" s="21"/>
      <c r="E7" s="2"/>
      <c r="F7" s="2"/>
    </row>
    <row r="8" spans="1:6" ht="38.25" x14ac:dyDescent="0.2">
      <c r="A8" s="115"/>
      <c r="B8" s="3" t="s">
        <v>64</v>
      </c>
      <c r="C8" s="40"/>
      <c r="D8" s="21"/>
      <c r="E8" s="2"/>
      <c r="F8" s="2"/>
    </row>
    <row r="9" spans="1:6" ht="14.25" x14ac:dyDescent="0.2">
      <c r="A9" s="115"/>
      <c r="B9" s="3"/>
      <c r="C9" s="41">
        <v>3</v>
      </c>
      <c r="D9" s="21" t="s">
        <v>49</v>
      </c>
      <c r="E9" s="54"/>
      <c r="F9" s="2">
        <f>C9*E9</f>
        <v>0</v>
      </c>
    </row>
    <row r="10" spans="1:6" x14ac:dyDescent="0.2">
      <c r="A10" s="115"/>
      <c r="B10" s="3"/>
      <c r="C10" s="41"/>
      <c r="D10" s="21"/>
      <c r="E10" s="42"/>
      <c r="F10" s="2"/>
    </row>
    <row r="11" spans="1:6" x14ac:dyDescent="0.2">
      <c r="A11" s="122"/>
      <c r="B11" s="79"/>
      <c r="C11" s="63"/>
      <c r="D11" s="57"/>
      <c r="E11" s="58"/>
      <c r="F11" s="56"/>
    </row>
    <row r="12" spans="1:6" x14ac:dyDescent="0.2">
      <c r="A12" s="115">
        <f>COUNT($A$7:A11)+1</f>
        <v>2</v>
      </c>
      <c r="B12" s="47" t="s">
        <v>20</v>
      </c>
      <c r="C12" s="59"/>
      <c r="D12" s="25"/>
      <c r="E12" s="42"/>
      <c r="F12" s="43"/>
    </row>
    <row r="13" spans="1:6" ht="38.25" x14ac:dyDescent="0.2">
      <c r="A13" s="120"/>
      <c r="B13" s="48" t="s">
        <v>41</v>
      </c>
      <c r="C13" s="59"/>
      <c r="D13" s="25"/>
      <c r="E13" s="42"/>
      <c r="F13" s="43"/>
    </row>
    <row r="14" spans="1:6" ht="14.25" x14ac:dyDescent="0.2">
      <c r="A14" s="120"/>
      <c r="B14" s="48"/>
      <c r="C14" s="59">
        <v>9</v>
      </c>
      <c r="D14" s="25" t="s">
        <v>55</v>
      </c>
      <c r="E14" s="54"/>
      <c r="F14" s="42">
        <f>C14*E14</f>
        <v>0</v>
      </c>
    </row>
    <row r="15" spans="1:6" x14ac:dyDescent="0.2">
      <c r="A15" s="121"/>
      <c r="B15" s="80"/>
      <c r="C15" s="60"/>
      <c r="D15" s="61"/>
      <c r="E15" s="62"/>
      <c r="F15" s="62"/>
    </row>
    <row r="16" spans="1:6" x14ac:dyDescent="0.2">
      <c r="A16" s="122"/>
      <c r="B16" s="79"/>
      <c r="C16" s="63"/>
      <c r="D16" s="57"/>
      <c r="E16" s="58"/>
      <c r="F16" s="56"/>
    </row>
    <row r="17" spans="1:6" x14ac:dyDescent="0.2">
      <c r="A17" s="115">
        <f>COUNT($A$7:A16)+1</f>
        <v>3</v>
      </c>
      <c r="B17" s="47" t="s">
        <v>98</v>
      </c>
      <c r="C17" s="59"/>
      <c r="D17" s="25"/>
      <c r="E17" s="42"/>
      <c r="F17" s="42"/>
    </row>
    <row r="18" spans="1:6" ht="38.25" x14ac:dyDescent="0.2">
      <c r="A18" s="120"/>
      <c r="B18" s="48" t="s">
        <v>99</v>
      </c>
      <c r="C18" s="59"/>
      <c r="D18" s="25"/>
      <c r="E18" s="42"/>
      <c r="F18" s="42"/>
    </row>
    <row r="19" spans="1:6" x14ac:dyDescent="0.2">
      <c r="A19" s="120"/>
      <c r="B19" s="48"/>
      <c r="C19" s="59">
        <v>0.3</v>
      </c>
      <c r="D19" s="25" t="s">
        <v>45</v>
      </c>
      <c r="E19" s="54"/>
      <c r="F19" s="42">
        <f>C19*E19</f>
        <v>0</v>
      </c>
    </row>
    <row r="20" spans="1:6" x14ac:dyDescent="0.2">
      <c r="A20" s="121"/>
      <c r="B20" s="80"/>
      <c r="C20" s="60"/>
      <c r="D20" s="61"/>
      <c r="E20" s="62"/>
      <c r="F20" s="62"/>
    </row>
    <row r="21" spans="1:6" x14ac:dyDescent="0.2">
      <c r="A21" s="122"/>
      <c r="B21" s="79"/>
      <c r="C21" s="63"/>
      <c r="D21" s="57"/>
      <c r="E21" s="58"/>
      <c r="F21" s="58"/>
    </row>
    <row r="22" spans="1:6" x14ac:dyDescent="0.2">
      <c r="A22" s="115">
        <f>COUNT($A$7:A21)+1</f>
        <v>4</v>
      </c>
      <c r="B22" s="47" t="s">
        <v>100</v>
      </c>
      <c r="C22" s="59"/>
      <c r="D22" s="25"/>
      <c r="E22" s="42"/>
      <c r="F22" s="42"/>
    </row>
    <row r="23" spans="1:6" ht="25.5" x14ac:dyDescent="0.2">
      <c r="A23" s="120"/>
      <c r="B23" s="48" t="s">
        <v>101</v>
      </c>
      <c r="C23" s="59"/>
      <c r="D23" s="25"/>
      <c r="E23" s="42"/>
      <c r="F23" s="42"/>
    </row>
    <row r="24" spans="1:6" ht="14.25" x14ac:dyDescent="0.2">
      <c r="A24" s="120"/>
      <c r="B24" s="48"/>
      <c r="C24" s="59">
        <v>7</v>
      </c>
      <c r="D24" s="25" t="s">
        <v>49</v>
      </c>
      <c r="E24" s="54"/>
      <c r="F24" s="42">
        <f>C24*E24</f>
        <v>0</v>
      </c>
    </row>
    <row r="25" spans="1:6" x14ac:dyDescent="0.2">
      <c r="A25" s="121"/>
      <c r="B25" s="80"/>
      <c r="C25" s="60"/>
      <c r="D25" s="61"/>
      <c r="E25" s="62"/>
      <c r="F25" s="62"/>
    </row>
    <row r="26" spans="1:6" x14ac:dyDescent="0.2">
      <c r="A26" s="122"/>
      <c r="B26" s="79"/>
      <c r="C26" s="63"/>
      <c r="D26" s="57"/>
      <c r="E26" s="58"/>
      <c r="F26" s="56"/>
    </row>
    <row r="27" spans="1:6" x14ac:dyDescent="0.2">
      <c r="A27" s="115">
        <f>COUNT($A$7:A26)+1</f>
        <v>5</v>
      </c>
      <c r="B27" s="47" t="s">
        <v>102</v>
      </c>
      <c r="C27" s="59"/>
      <c r="D27" s="25"/>
      <c r="E27" s="42"/>
      <c r="F27" s="43"/>
    </row>
    <row r="28" spans="1:6" ht="63.75" x14ac:dyDescent="0.2">
      <c r="A28" s="120"/>
      <c r="B28" s="48" t="s">
        <v>135</v>
      </c>
      <c r="C28" s="59"/>
      <c r="D28" s="25"/>
      <c r="E28" s="42"/>
      <c r="F28" s="43"/>
    </row>
    <row r="29" spans="1:6" x14ac:dyDescent="0.2">
      <c r="A29" s="120"/>
      <c r="B29" s="47" t="s">
        <v>103</v>
      </c>
      <c r="C29" s="59"/>
      <c r="D29" s="25"/>
      <c r="E29" s="42"/>
      <c r="F29" s="43"/>
    </row>
    <row r="30" spans="1:6" ht="25.5" x14ac:dyDescent="0.2">
      <c r="A30" s="120"/>
      <c r="B30" s="48" t="s">
        <v>104</v>
      </c>
      <c r="C30" s="59">
        <v>9</v>
      </c>
      <c r="D30" s="44" t="s">
        <v>55</v>
      </c>
      <c r="E30" s="55"/>
      <c r="F30" s="45">
        <f>C30*E30</f>
        <v>0</v>
      </c>
    </row>
    <row r="31" spans="1:6" ht="25.5" x14ac:dyDescent="0.2">
      <c r="A31" s="120"/>
      <c r="B31" s="48" t="s">
        <v>136</v>
      </c>
      <c r="C31" s="59">
        <v>9</v>
      </c>
      <c r="D31" s="44" t="s">
        <v>55</v>
      </c>
      <c r="E31" s="55"/>
      <c r="F31" s="45">
        <f>C31*E31</f>
        <v>0</v>
      </c>
    </row>
    <row r="32" spans="1:6" x14ac:dyDescent="0.2">
      <c r="A32" s="121"/>
      <c r="B32" s="80"/>
      <c r="C32" s="60"/>
      <c r="D32" s="91"/>
      <c r="E32" s="92"/>
      <c r="F32" s="92"/>
    </row>
    <row r="33" spans="1:6" ht="14.25" x14ac:dyDescent="0.2">
      <c r="A33" s="122"/>
      <c r="B33" s="104"/>
      <c r="C33" s="63"/>
      <c r="D33" s="57"/>
      <c r="E33" s="58"/>
      <c r="F33" s="56"/>
    </row>
    <row r="34" spans="1:6" x14ac:dyDescent="0.2">
      <c r="A34" s="115">
        <f>COUNT($A$7:A33)+1</f>
        <v>6</v>
      </c>
      <c r="B34" s="47" t="s">
        <v>105</v>
      </c>
      <c r="C34" s="59"/>
      <c r="D34" s="25"/>
      <c r="E34" s="42"/>
      <c r="F34" s="43"/>
    </row>
    <row r="35" spans="1:6" ht="76.5" x14ac:dyDescent="0.2">
      <c r="A35" s="120"/>
      <c r="B35" s="48" t="s">
        <v>106</v>
      </c>
      <c r="C35" s="59"/>
      <c r="D35" s="25"/>
      <c r="E35" s="42"/>
      <c r="F35" s="43"/>
    </row>
    <row r="36" spans="1:6" ht="14.25" x14ac:dyDescent="0.2">
      <c r="A36" s="120"/>
      <c r="B36" s="81"/>
      <c r="C36" s="59">
        <v>9</v>
      </c>
      <c r="D36" s="44" t="s">
        <v>55</v>
      </c>
      <c r="E36" s="54"/>
      <c r="F36" s="45">
        <f>+E36*C36</f>
        <v>0</v>
      </c>
    </row>
    <row r="37" spans="1:6" ht="14.25" x14ac:dyDescent="0.2">
      <c r="A37" s="121"/>
      <c r="B37" s="105"/>
      <c r="C37" s="60"/>
      <c r="D37" s="91"/>
      <c r="E37" s="62"/>
      <c r="F37" s="92"/>
    </row>
    <row r="38" spans="1:6" x14ac:dyDescent="0.2">
      <c r="A38" s="122"/>
      <c r="B38" s="86"/>
      <c r="C38" s="63"/>
      <c r="D38" s="57"/>
      <c r="E38" s="58"/>
      <c r="F38" s="58"/>
    </row>
    <row r="39" spans="1:6" x14ac:dyDescent="0.2">
      <c r="A39" s="115">
        <f>COUNT($A$7:A38)+1</f>
        <v>7</v>
      </c>
      <c r="B39" s="47" t="s">
        <v>28</v>
      </c>
      <c r="C39" s="59"/>
      <c r="D39" s="25"/>
      <c r="E39" s="42"/>
      <c r="F39" s="42"/>
    </row>
    <row r="40" spans="1:6" x14ac:dyDescent="0.2">
      <c r="A40" s="120"/>
      <c r="B40" s="48" t="s">
        <v>27</v>
      </c>
      <c r="C40" s="59"/>
      <c r="D40" s="25"/>
      <c r="E40" s="42"/>
      <c r="F40" s="43"/>
    </row>
    <row r="41" spans="1:6" ht="14.25" x14ac:dyDescent="0.2">
      <c r="A41" s="120"/>
      <c r="B41" s="48"/>
      <c r="C41" s="59">
        <v>2</v>
      </c>
      <c r="D41" s="25" t="s">
        <v>55</v>
      </c>
      <c r="E41" s="54"/>
      <c r="F41" s="42">
        <f>C41*E41</f>
        <v>0</v>
      </c>
    </row>
    <row r="42" spans="1:6" x14ac:dyDescent="0.2">
      <c r="A42" s="121"/>
      <c r="B42" s="80"/>
      <c r="C42" s="60"/>
      <c r="D42" s="61"/>
      <c r="E42" s="62"/>
      <c r="F42" s="62"/>
    </row>
    <row r="43" spans="1:6" x14ac:dyDescent="0.2">
      <c r="A43" s="122"/>
      <c r="B43" s="79"/>
      <c r="C43" s="63"/>
      <c r="D43" s="57"/>
      <c r="E43" s="58"/>
      <c r="F43" s="58"/>
    </row>
    <row r="44" spans="1:6" x14ac:dyDescent="0.2">
      <c r="A44" s="115">
        <f>COUNT($A$7:A43)+1</f>
        <v>8</v>
      </c>
      <c r="B44" s="47" t="s">
        <v>117</v>
      </c>
      <c r="C44" s="59"/>
      <c r="D44" s="25"/>
      <c r="E44" s="42"/>
      <c r="F44" s="43"/>
    </row>
    <row r="45" spans="1:6" ht="51" x14ac:dyDescent="0.2">
      <c r="A45" s="120"/>
      <c r="B45" s="48" t="s">
        <v>157</v>
      </c>
      <c r="C45" s="59"/>
      <c r="D45" s="25"/>
      <c r="E45" s="42"/>
      <c r="F45" s="43"/>
    </row>
    <row r="46" spans="1:6" ht="14.25" x14ac:dyDescent="0.2">
      <c r="A46" s="120"/>
      <c r="B46" s="48" t="s">
        <v>42</v>
      </c>
      <c r="C46" s="59">
        <v>4</v>
      </c>
      <c r="D46" s="25" t="s">
        <v>54</v>
      </c>
      <c r="E46" s="54"/>
      <c r="F46" s="42">
        <f>C46*E46</f>
        <v>0</v>
      </c>
    </row>
    <row r="47" spans="1:6" ht="14.25" x14ac:dyDescent="0.2">
      <c r="A47" s="120"/>
      <c r="B47" s="48" t="s">
        <v>43</v>
      </c>
      <c r="C47" s="59">
        <v>1</v>
      </c>
      <c r="D47" s="25" t="s">
        <v>54</v>
      </c>
      <c r="E47" s="54"/>
      <c r="F47" s="42">
        <f>C47*E47</f>
        <v>0</v>
      </c>
    </row>
    <row r="48" spans="1:6" x14ac:dyDescent="0.2">
      <c r="A48" s="121"/>
      <c r="B48" s="80"/>
      <c r="C48" s="60"/>
      <c r="D48" s="61"/>
      <c r="E48" s="62"/>
      <c r="F48" s="62"/>
    </row>
    <row r="49" spans="1:6" x14ac:dyDescent="0.2">
      <c r="A49" s="122"/>
      <c r="B49" s="79"/>
      <c r="C49" s="63"/>
      <c r="D49" s="57"/>
      <c r="E49" s="58"/>
      <c r="F49" s="58"/>
    </row>
    <row r="50" spans="1:6" x14ac:dyDescent="0.2">
      <c r="A50" s="115">
        <f>COUNT($A$7:A49)+1</f>
        <v>9</v>
      </c>
      <c r="B50" s="47" t="s">
        <v>31</v>
      </c>
      <c r="C50" s="59"/>
      <c r="D50" s="25"/>
      <c r="E50" s="42"/>
      <c r="F50" s="42"/>
    </row>
    <row r="51" spans="1:6" ht="51" x14ac:dyDescent="0.2">
      <c r="A51" s="120"/>
      <c r="B51" s="48" t="s">
        <v>118</v>
      </c>
      <c r="C51" s="59"/>
      <c r="D51" s="25"/>
      <c r="E51" s="42"/>
      <c r="F51" s="42"/>
    </row>
    <row r="52" spans="1:6" ht="14.25" x14ac:dyDescent="0.2">
      <c r="A52" s="120"/>
      <c r="B52" s="48"/>
      <c r="C52" s="59">
        <v>1</v>
      </c>
      <c r="D52" s="25" t="s">
        <v>54</v>
      </c>
      <c r="E52" s="54"/>
      <c r="F52" s="42">
        <f>C52*E52</f>
        <v>0</v>
      </c>
    </row>
    <row r="53" spans="1:6" x14ac:dyDescent="0.2">
      <c r="A53" s="121"/>
      <c r="B53" s="80"/>
      <c r="C53" s="60"/>
      <c r="D53" s="61"/>
      <c r="E53" s="62"/>
      <c r="F53" s="62"/>
    </row>
    <row r="54" spans="1:6" x14ac:dyDescent="0.2">
      <c r="A54" s="122"/>
      <c r="B54" s="79"/>
      <c r="C54" s="63"/>
      <c r="D54" s="57"/>
      <c r="E54" s="58"/>
      <c r="F54" s="58"/>
    </row>
    <row r="55" spans="1:6" x14ac:dyDescent="0.2">
      <c r="A55" s="115">
        <f>COUNT($A$7:A54)+1</f>
        <v>10</v>
      </c>
      <c r="B55" s="47" t="s">
        <v>119</v>
      </c>
      <c r="C55" s="59"/>
      <c r="D55" s="25"/>
      <c r="E55" s="42"/>
      <c r="F55" s="42"/>
    </row>
    <row r="56" spans="1:6" ht="63.75" x14ac:dyDescent="0.2">
      <c r="A56" s="120"/>
      <c r="B56" s="48" t="s">
        <v>154</v>
      </c>
      <c r="C56" s="59"/>
      <c r="D56" s="25"/>
      <c r="E56" s="42"/>
      <c r="F56" s="42"/>
    </row>
    <row r="57" spans="1:6" ht="14.25" x14ac:dyDescent="0.2">
      <c r="A57" s="120"/>
      <c r="B57" s="48"/>
      <c r="C57" s="59">
        <v>2</v>
      </c>
      <c r="D57" s="25" t="s">
        <v>54</v>
      </c>
      <c r="E57" s="54"/>
      <c r="F57" s="42">
        <f>C57*E57</f>
        <v>0</v>
      </c>
    </row>
    <row r="58" spans="1:6" x14ac:dyDescent="0.2">
      <c r="A58" s="121"/>
      <c r="B58" s="80"/>
      <c r="C58" s="60"/>
      <c r="D58" s="61"/>
      <c r="E58" s="62"/>
      <c r="F58" s="62"/>
    </row>
    <row r="59" spans="1:6" x14ac:dyDescent="0.2">
      <c r="A59" s="122"/>
      <c r="B59" s="79"/>
      <c r="C59" s="63"/>
      <c r="D59" s="57"/>
      <c r="E59" s="58"/>
      <c r="F59" s="58"/>
    </row>
    <row r="60" spans="1:6" x14ac:dyDescent="0.2">
      <c r="A60" s="115">
        <f>COUNT($A$7:A59)+1</f>
        <v>11</v>
      </c>
      <c r="B60" s="47" t="s">
        <v>120</v>
      </c>
      <c r="C60" s="59"/>
      <c r="D60" s="25"/>
      <c r="E60" s="42"/>
      <c r="F60" s="43"/>
    </row>
    <row r="61" spans="1:6" ht="51" x14ac:dyDescent="0.2">
      <c r="A61" s="120"/>
      <c r="B61" s="48" t="s">
        <v>155</v>
      </c>
      <c r="C61" s="59"/>
      <c r="D61" s="25"/>
      <c r="E61" s="42"/>
      <c r="F61" s="43"/>
    </row>
    <row r="62" spans="1:6" ht="14.25" x14ac:dyDescent="0.2">
      <c r="A62" s="120"/>
      <c r="B62" s="48"/>
      <c r="C62" s="59">
        <v>2</v>
      </c>
      <c r="D62" s="25" t="s">
        <v>54</v>
      </c>
      <c r="E62" s="54"/>
      <c r="F62" s="42">
        <f>C62*E62</f>
        <v>0</v>
      </c>
    </row>
    <row r="63" spans="1:6" x14ac:dyDescent="0.2">
      <c r="A63" s="121"/>
      <c r="B63" s="80"/>
      <c r="C63" s="60"/>
      <c r="D63" s="61"/>
      <c r="E63" s="62"/>
      <c r="F63" s="62"/>
    </row>
    <row r="64" spans="1:6" x14ac:dyDescent="0.2">
      <c r="A64" s="122"/>
      <c r="B64" s="86"/>
      <c r="C64" s="63"/>
      <c r="D64" s="109"/>
      <c r="E64" s="87"/>
      <c r="F64" s="87"/>
    </row>
    <row r="65" spans="1:6" x14ac:dyDescent="0.2">
      <c r="A65" s="115">
        <f>COUNT($A$7:A64)+1</f>
        <v>12</v>
      </c>
      <c r="B65" s="47" t="s">
        <v>30</v>
      </c>
      <c r="C65" s="59"/>
      <c r="D65" s="25"/>
      <c r="E65" s="42"/>
      <c r="F65" s="42"/>
    </row>
    <row r="66" spans="1:6" ht="25.5" x14ac:dyDescent="0.2">
      <c r="A66" s="120"/>
      <c r="B66" s="48" t="s">
        <v>29</v>
      </c>
      <c r="C66" s="59"/>
      <c r="D66" s="25"/>
      <c r="E66" s="42"/>
      <c r="F66" s="43"/>
    </row>
    <row r="67" spans="1:6" ht="14.25" x14ac:dyDescent="0.2">
      <c r="A67" s="120"/>
      <c r="B67" s="48"/>
      <c r="C67" s="59">
        <v>6</v>
      </c>
      <c r="D67" s="25" t="s">
        <v>54</v>
      </c>
      <c r="E67" s="54"/>
      <c r="F67" s="42">
        <f>C67*E67</f>
        <v>0</v>
      </c>
    </row>
    <row r="68" spans="1:6" x14ac:dyDescent="0.2">
      <c r="A68" s="121"/>
      <c r="B68" s="80"/>
      <c r="C68" s="60"/>
      <c r="D68" s="61"/>
      <c r="E68" s="62"/>
      <c r="F68" s="62"/>
    </row>
    <row r="69" spans="1:6" x14ac:dyDescent="0.2">
      <c r="A69" s="122"/>
      <c r="B69" s="79"/>
      <c r="C69" s="63"/>
      <c r="D69" s="57"/>
      <c r="E69" s="58"/>
      <c r="F69" s="58"/>
    </row>
    <row r="70" spans="1:6" x14ac:dyDescent="0.2">
      <c r="A70" s="115">
        <f>COUNT($A$7:A69)+1</f>
        <v>13</v>
      </c>
      <c r="B70" s="47" t="s">
        <v>34</v>
      </c>
      <c r="C70" s="59"/>
      <c r="D70" s="25"/>
      <c r="E70" s="42"/>
      <c r="F70" s="42"/>
    </row>
    <row r="71" spans="1:6" ht="25.5" x14ac:dyDescent="0.2">
      <c r="A71" s="120"/>
      <c r="B71" s="48" t="s">
        <v>48</v>
      </c>
      <c r="C71" s="59"/>
      <c r="D71" s="25"/>
      <c r="E71" s="42"/>
      <c r="F71" s="43"/>
    </row>
    <row r="72" spans="1:6" ht="14.25" x14ac:dyDescent="0.2">
      <c r="A72" s="120"/>
      <c r="B72" s="48"/>
      <c r="C72" s="59">
        <v>3</v>
      </c>
      <c r="D72" s="25" t="s">
        <v>49</v>
      </c>
      <c r="E72" s="54"/>
      <c r="F72" s="42">
        <f>C72*E72</f>
        <v>0</v>
      </c>
    </row>
    <row r="73" spans="1:6" x14ac:dyDescent="0.2">
      <c r="A73" s="121"/>
      <c r="B73" s="80"/>
      <c r="C73" s="60"/>
      <c r="D73" s="61"/>
      <c r="E73" s="62"/>
      <c r="F73" s="62"/>
    </row>
    <row r="74" spans="1:6" x14ac:dyDescent="0.2">
      <c r="A74" s="122"/>
      <c r="B74" s="79"/>
      <c r="C74" s="63"/>
      <c r="D74" s="57"/>
      <c r="E74" s="58"/>
      <c r="F74" s="58"/>
    </row>
    <row r="75" spans="1:6" x14ac:dyDescent="0.2">
      <c r="A75" s="115">
        <f>COUNT($A$7:A74)+1</f>
        <v>14</v>
      </c>
      <c r="B75" s="47" t="s">
        <v>35</v>
      </c>
      <c r="C75" s="59"/>
      <c r="D75" s="25"/>
      <c r="E75" s="42"/>
      <c r="F75" s="43"/>
    </row>
    <row r="76" spans="1:6" ht="25.5" x14ac:dyDescent="0.2">
      <c r="A76" s="120"/>
      <c r="B76" s="48" t="s">
        <v>122</v>
      </c>
      <c r="C76" s="59"/>
      <c r="D76" s="25"/>
      <c r="E76" s="42"/>
      <c r="F76" s="43"/>
    </row>
    <row r="77" spans="1:6" x14ac:dyDescent="0.2">
      <c r="A77" s="120"/>
      <c r="B77" s="48"/>
      <c r="C77" s="59">
        <v>1</v>
      </c>
      <c r="D77" s="25" t="s">
        <v>1</v>
      </c>
      <c r="E77" s="54"/>
      <c r="F77" s="42">
        <f>C77*E77</f>
        <v>0</v>
      </c>
    </row>
    <row r="78" spans="1:6" x14ac:dyDescent="0.2">
      <c r="A78" s="121"/>
      <c r="B78" s="80"/>
      <c r="C78" s="60"/>
      <c r="D78" s="61"/>
      <c r="E78" s="62"/>
      <c r="F78" s="62"/>
    </row>
    <row r="79" spans="1:6" x14ac:dyDescent="0.2">
      <c r="A79" s="122"/>
      <c r="B79" s="79"/>
      <c r="C79" s="63"/>
      <c r="D79" s="57"/>
      <c r="E79" s="58"/>
      <c r="F79" s="58"/>
    </row>
    <row r="80" spans="1:6" x14ac:dyDescent="0.2">
      <c r="A80" s="115">
        <f>COUNT($A$7:A79)+1</f>
        <v>15</v>
      </c>
      <c r="B80" s="47" t="s">
        <v>37</v>
      </c>
      <c r="C80" s="59"/>
      <c r="D80" s="25"/>
      <c r="E80" s="42"/>
      <c r="F80" s="42"/>
    </row>
    <row r="81" spans="1:6" x14ac:dyDescent="0.2">
      <c r="A81" s="120"/>
      <c r="B81" s="48" t="s">
        <v>36</v>
      </c>
      <c r="C81" s="59"/>
      <c r="D81" s="25"/>
      <c r="E81" s="42"/>
      <c r="F81" s="43"/>
    </row>
    <row r="82" spans="1:6" x14ac:dyDescent="0.2">
      <c r="A82" s="120"/>
      <c r="B82" s="48"/>
      <c r="C82" s="59">
        <v>1</v>
      </c>
      <c r="D82" s="25" t="s">
        <v>1</v>
      </c>
      <c r="E82" s="54"/>
      <c r="F82" s="42">
        <f>C82*E82</f>
        <v>0</v>
      </c>
    </row>
    <row r="83" spans="1:6" x14ac:dyDescent="0.2">
      <c r="A83" s="121"/>
      <c r="B83" s="80"/>
      <c r="C83" s="60"/>
      <c r="D83" s="61"/>
      <c r="E83" s="62"/>
      <c r="F83" s="62"/>
    </row>
    <row r="84" spans="1:6" x14ac:dyDescent="0.2">
      <c r="A84" s="122"/>
      <c r="B84" s="86"/>
      <c r="C84" s="37"/>
      <c r="D84" s="38"/>
      <c r="E84" s="39"/>
      <c r="F84" s="37"/>
    </row>
    <row r="85" spans="1:6" x14ac:dyDescent="0.2">
      <c r="A85" s="115">
        <f>COUNT($A$7:A84)+1</f>
        <v>16</v>
      </c>
      <c r="B85" s="47" t="s">
        <v>38</v>
      </c>
      <c r="C85" s="43"/>
      <c r="D85" s="25"/>
      <c r="E85" s="73"/>
      <c r="F85" s="43"/>
    </row>
    <row r="86" spans="1:6" ht="76.5" x14ac:dyDescent="0.2">
      <c r="A86" s="118"/>
      <c r="B86" s="48" t="s">
        <v>132</v>
      </c>
      <c r="C86" s="43"/>
      <c r="D86" s="25"/>
      <c r="E86" s="42"/>
      <c r="F86" s="43"/>
    </row>
    <row r="87" spans="1:6" x14ac:dyDescent="0.2">
      <c r="A87" s="115"/>
      <c r="B87" s="110"/>
      <c r="C87" s="74"/>
      <c r="D87" s="75">
        <v>0.05</v>
      </c>
      <c r="E87" s="43"/>
      <c r="F87" s="42">
        <f>SUM(F9:F86)*D87</f>
        <v>0</v>
      </c>
    </row>
    <row r="88" spans="1:6" x14ac:dyDescent="0.2">
      <c r="A88" s="117"/>
      <c r="B88" s="111"/>
      <c r="C88" s="112"/>
      <c r="D88" s="113"/>
      <c r="E88" s="76"/>
      <c r="F88" s="62"/>
    </row>
    <row r="89" spans="1:6" x14ac:dyDescent="0.2">
      <c r="A89" s="118"/>
      <c r="B89" s="48"/>
      <c r="C89" s="43"/>
      <c r="D89" s="25"/>
      <c r="E89" s="43"/>
      <c r="F89" s="43"/>
    </row>
    <row r="90" spans="1:6" x14ac:dyDescent="0.2">
      <c r="A90" s="115">
        <f>COUNT($A$7:A88)+1</f>
        <v>17</v>
      </c>
      <c r="B90" s="47" t="s">
        <v>133</v>
      </c>
      <c r="C90" s="43"/>
      <c r="D90" s="25"/>
      <c r="E90" s="43"/>
      <c r="F90" s="43"/>
    </row>
    <row r="91" spans="1:6" ht="38.25" x14ac:dyDescent="0.2">
      <c r="A91" s="118"/>
      <c r="B91" s="48" t="s">
        <v>39</v>
      </c>
      <c r="C91" s="74"/>
      <c r="D91" s="75">
        <v>0.1</v>
      </c>
      <c r="E91" s="43"/>
      <c r="F91" s="42">
        <f>SUM(F9:F86)*D91</f>
        <v>0</v>
      </c>
    </row>
    <row r="92" spans="1:6" x14ac:dyDescent="0.2">
      <c r="A92" s="123"/>
      <c r="B92" s="82"/>
      <c r="C92" s="43"/>
      <c r="D92" s="25"/>
      <c r="E92" s="73"/>
      <c r="F92" s="43"/>
    </row>
    <row r="93" spans="1:6" x14ac:dyDescent="0.2">
      <c r="A93" s="49"/>
      <c r="B93" s="83" t="s">
        <v>3</v>
      </c>
      <c r="C93" s="50"/>
      <c r="D93" s="51"/>
      <c r="E93" s="52" t="s">
        <v>53</v>
      </c>
      <c r="F93" s="52">
        <f>SUM(F9:F92)</f>
        <v>0</v>
      </c>
    </row>
  </sheetData>
  <sheetProtection algorithmName="SHA-512" hashValue="21Ktp5v19+WDPEGujLBm5Gpp6reL0wNyt3TsTZPnjYkOYWrqhNwON7m3cC/o3M6StOL+mLELId1x5G3U8gYYwg==" saltValue="HLoqEMu+2320cXwuQFK3dw==" spinCount="100000" sheet="1" objects="1" scenarios="1"/>
  <pageMargins left="0.78740157480314965" right="0.27559055118110237" top="0.86614173228346458" bottom="0.74803149606299213" header="0.31496062992125984" footer="0.31496062992125984"/>
  <pageSetup paperSize="9" scale="97" orientation="portrait" r:id="rId1"/>
  <headerFooter alignWithMargins="0">
    <oddHeader>&amp;LENERGETIKA LJUBLJANA d.o.o.&amp;R PLINOVOD VIDEM-DOL</oddHeader>
    <oddFooter>&amp;LJPE-SIR-307/21&amp;C&amp;"Arial,Navadno"&amp;P / &amp;N</oddFooter>
  </headerFooter>
  <rowBreaks count="2" manualBreakCount="2">
    <brk id="32" max="5" man="1"/>
    <brk id="63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8"/>
  <sheetViews>
    <sheetView showZeros="0" topLeftCell="A9" zoomScaleNormal="100" zoomScaleSheetLayoutView="100" workbookViewId="0">
      <selection activeCell="E34" sqref="E34"/>
    </sheetView>
  </sheetViews>
  <sheetFormatPr defaultColWidth="9.140625" defaultRowHeight="12.75" x14ac:dyDescent="0.2"/>
  <cols>
    <col min="1" max="1" width="5.7109375" style="31" customWidth="1"/>
    <col min="2" max="2" width="50.7109375" style="84" customWidth="1"/>
    <col min="3" max="3" width="7.7109375" style="34" customWidth="1"/>
    <col min="4" max="4" width="4.7109375" style="35" customWidth="1"/>
    <col min="5" max="5" width="11.7109375" style="33" customWidth="1"/>
    <col min="6" max="6" width="12.7109375" style="34" customWidth="1"/>
    <col min="7" max="16384" width="9.140625" style="35"/>
  </cols>
  <sheetData>
    <row r="1" spans="1:6" x14ac:dyDescent="0.2">
      <c r="A1" s="30" t="s">
        <v>61</v>
      </c>
      <c r="B1" s="77" t="s">
        <v>9</v>
      </c>
      <c r="C1" s="31"/>
      <c r="D1" s="32"/>
    </row>
    <row r="2" spans="1:6" x14ac:dyDescent="0.2">
      <c r="A2" s="30" t="s">
        <v>62</v>
      </c>
      <c r="B2" s="77" t="s">
        <v>10</v>
      </c>
      <c r="C2" s="31"/>
      <c r="D2" s="32"/>
    </row>
    <row r="3" spans="1:6" x14ac:dyDescent="0.2">
      <c r="A3" s="30" t="s">
        <v>220</v>
      </c>
      <c r="B3" s="77" t="s">
        <v>222</v>
      </c>
      <c r="C3" s="31"/>
      <c r="D3" s="32"/>
    </row>
    <row r="4" spans="1:6" x14ac:dyDescent="0.2">
      <c r="A4" s="30"/>
      <c r="B4" s="77" t="s">
        <v>223</v>
      </c>
      <c r="C4" s="31"/>
      <c r="D4" s="32"/>
    </row>
    <row r="5" spans="1:6" ht="76.5" x14ac:dyDescent="0.2">
      <c r="A5" s="130" t="s">
        <v>0</v>
      </c>
      <c r="B5" s="134" t="s">
        <v>44</v>
      </c>
      <c r="C5" s="132" t="s">
        <v>11</v>
      </c>
      <c r="D5" s="132" t="s">
        <v>12</v>
      </c>
      <c r="E5" s="161" t="s">
        <v>50</v>
      </c>
      <c r="F5" s="161" t="s">
        <v>51</v>
      </c>
    </row>
    <row r="6" spans="1:6" x14ac:dyDescent="0.2">
      <c r="A6" s="114">
        <v>1</v>
      </c>
      <c r="B6" s="78"/>
      <c r="C6" s="37"/>
      <c r="D6" s="38"/>
      <c r="E6" s="39"/>
      <c r="F6" s="37"/>
    </row>
    <row r="7" spans="1:6" x14ac:dyDescent="0.2">
      <c r="A7" s="115">
        <f>COUNT(A6+1)</f>
        <v>1</v>
      </c>
      <c r="B7" s="160" t="s">
        <v>14</v>
      </c>
      <c r="C7" s="40"/>
      <c r="D7" s="21"/>
      <c r="E7" s="2"/>
      <c r="F7" s="2"/>
    </row>
    <row r="8" spans="1:6" ht="38.25" x14ac:dyDescent="0.2">
      <c r="A8" s="115"/>
      <c r="B8" s="3" t="s">
        <v>64</v>
      </c>
      <c r="C8" s="40"/>
      <c r="D8" s="21"/>
      <c r="E8" s="2"/>
      <c r="F8" s="2"/>
    </row>
    <row r="9" spans="1:6" ht="14.25" x14ac:dyDescent="0.2">
      <c r="A9" s="115"/>
      <c r="B9" s="3"/>
      <c r="C9" s="41">
        <v>87</v>
      </c>
      <c r="D9" s="21" t="s">
        <v>49</v>
      </c>
      <c r="E9" s="54"/>
      <c r="F9" s="2">
        <f>C9*E9</f>
        <v>0</v>
      </c>
    </row>
    <row r="10" spans="1:6" x14ac:dyDescent="0.2">
      <c r="A10" s="115"/>
      <c r="B10" s="3"/>
      <c r="C10" s="41"/>
      <c r="D10" s="21"/>
      <c r="E10" s="42"/>
      <c r="F10" s="2"/>
    </row>
    <row r="11" spans="1:6" x14ac:dyDescent="0.2">
      <c r="A11" s="116"/>
      <c r="B11" s="95"/>
      <c r="C11" s="63"/>
      <c r="D11" s="57"/>
      <c r="E11" s="58"/>
      <c r="F11" s="58"/>
    </row>
    <row r="12" spans="1:6" x14ac:dyDescent="0.2">
      <c r="A12" s="115">
        <f>COUNT($A$7:A11)+1</f>
        <v>2</v>
      </c>
      <c r="B12" s="47" t="s">
        <v>213</v>
      </c>
      <c r="C12" s="59"/>
      <c r="D12" s="25"/>
      <c r="E12" s="42"/>
      <c r="F12" s="43"/>
    </row>
    <row r="13" spans="1:6" ht="67.5" customHeight="1" x14ac:dyDescent="0.2">
      <c r="A13" s="115"/>
      <c r="B13" s="48" t="s">
        <v>214</v>
      </c>
      <c r="C13" s="59"/>
      <c r="D13" s="25"/>
      <c r="E13" s="42"/>
      <c r="F13" s="43"/>
    </row>
    <row r="14" spans="1:6" ht="14.25" x14ac:dyDescent="0.2">
      <c r="A14" s="115"/>
      <c r="B14" s="48"/>
      <c r="C14" s="59">
        <v>9</v>
      </c>
      <c r="D14" s="25" t="s">
        <v>55</v>
      </c>
      <c r="E14" s="54"/>
      <c r="F14" s="42">
        <f>C14*E14</f>
        <v>0</v>
      </c>
    </row>
    <row r="15" spans="1:6" x14ac:dyDescent="0.2">
      <c r="A15" s="117"/>
      <c r="B15" s="80"/>
      <c r="C15" s="60"/>
      <c r="D15" s="61"/>
      <c r="E15" s="62"/>
      <c r="F15" s="62"/>
    </row>
    <row r="16" spans="1:6" x14ac:dyDescent="0.2">
      <c r="A16" s="116"/>
      <c r="B16" s="79"/>
      <c r="C16" s="63"/>
      <c r="D16" s="57"/>
      <c r="E16" s="58"/>
      <c r="F16" s="56"/>
    </row>
    <row r="17" spans="1:6" x14ac:dyDescent="0.2">
      <c r="A17" s="115">
        <f>COUNT($A$7:A16)+1</f>
        <v>3</v>
      </c>
      <c r="B17" s="47" t="s">
        <v>26</v>
      </c>
      <c r="C17" s="59"/>
      <c r="D17" s="25"/>
      <c r="E17" s="42"/>
      <c r="F17" s="43"/>
    </row>
    <row r="18" spans="1:6" ht="38.25" x14ac:dyDescent="0.2">
      <c r="A18" s="115"/>
      <c r="B18" s="48" t="s">
        <v>47</v>
      </c>
      <c r="C18" s="59"/>
      <c r="D18" s="25"/>
      <c r="E18" s="42"/>
      <c r="F18" s="43"/>
    </row>
    <row r="19" spans="1:6" ht="14.25" x14ac:dyDescent="0.2">
      <c r="A19" s="115"/>
      <c r="B19" s="48"/>
      <c r="C19" s="59">
        <v>5</v>
      </c>
      <c r="D19" s="25" t="s">
        <v>49</v>
      </c>
      <c r="E19" s="54"/>
      <c r="F19" s="42">
        <f>C19*E19</f>
        <v>0</v>
      </c>
    </row>
    <row r="20" spans="1:6" x14ac:dyDescent="0.2">
      <c r="A20" s="117"/>
      <c r="B20" s="80"/>
      <c r="C20" s="60"/>
      <c r="D20" s="61"/>
      <c r="E20" s="62"/>
      <c r="F20" s="62"/>
    </row>
    <row r="21" spans="1:6" x14ac:dyDescent="0.2">
      <c r="A21" s="116"/>
      <c r="B21" s="79"/>
      <c r="C21" s="63"/>
      <c r="D21" s="57"/>
      <c r="E21" s="58"/>
      <c r="F21" s="56"/>
    </row>
    <row r="22" spans="1:6" x14ac:dyDescent="0.2">
      <c r="A22" s="115">
        <f>COUNT($A$7:A21)+1</f>
        <v>4</v>
      </c>
      <c r="B22" s="47" t="s">
        <v>85</v>
      </c>
      <c r="C22" s="59"/>
      <c r="D22" s="25"/>
      <c r="E22" s="42"/>
      <c r="F22" s="43"/>
    </row>
    <row r="23" spans="1:6" ht="63.75" x14ac:dyDescent="0.2">
      <c r="A23" s="115"/>
      <c r="B23" s="48" t="s">
        <v>86</v>
      </c>
      <c r="C23" s="59"/>
      <c r="D23" s="25"/>
      <c r="E23" s="42"/>
      <c r="F23" s="43"/>
    </row>
    <row r="24" spans="1:6" x14ac:dyDescent="0.2">
      <c r="A24" s="115"/>
      <c r="B24" s="48"/>
      <c r="C24" s="59">
        <v>2</v>
      </c>
      <c r="D24" s="25" t="s">
        <v>1</v>
      </c>
      <c r="E24" s="54"/>
      <c r="F24" s="42">
        <f>C24*E24</f>
        <v>0</v>
      </c>
    </row>
    <row r="25" spans="1:6" x14ac:dyDescent="0.2">
      <c r="A25" s="117"/>
      <c r="B25" s="80"/>
      <c r="C25" s="60"/>
      <c r="D25" s="61"/>
      <c r="E25" s="62"/>
      <c r="F25" s="62"/>
    </row>
    <row r="26" spans="1:6" x14ac:dyDescent="0.2">
      <c r="A26" s="116"/>
      <c r="B26" s="79"/>
      <c r="C26" s="63"/>
      <c r="D26" s="57"/>
      <c r="E26" s="58"/>
      <c r="F26" s="56"/>
    </row>
    <row r="27" spans="1:6" x14ac:dyDescent="0.2">
      <c r="A27" s="115">
        <f>COUNT($A$7:A26)+1</f>
        <v>5</v>
      </c>
      <c r="B27" s="97" t="s">
        <v>87</v>
      </c>
      <c r="C27" s="59"/>
      <c r="D27" s="66"/>
      <c r="E27" s="67"/>
      <c r="F27" s="68"/>
    </row>
    <row r="28" spans="1:6" ht="51" x14ac:dyDescent="0.2">
      <c r="A28" s="115"/>
      <c r="B28" s="48" t="s">
        <v>88</v>
      </c>
      <c r="C28" s="59"/>
      <c r="D28" s="66"/>
      <c r="E28" s="67"/>
      <c r="F28" s="67"/>
    </row>
    <row r="29" spans="1:6" ht="14.25" x14ac:dyDescent="0.2">
      <c r="A29" s="115"/>
      <c r="B29" s="48"/>
      <c r="C29" s="59">
        <v>40</v>
      </c>
      <c r="D29" s="25" t="s">
        <v>49</v>
      </c>
      <c r="E29" s="54"/>
      <c r="F29" s="42">
        <f>+E29*C29</f>
        <v>0</v>
      </c>
    </row>
    <row r="30" spans="1:6" x14ac:dyDescent="0.2">
      <c r="A30" s="117"/>
      <c r="B30" s="80"/>
      <c r="C30" s="60"/>
      <c r="D30" s="61"/>
      <c r="E30" s="62"/>
      <c r="F30" s="62"/>
    </row>
    <row r="31" spans="1:6" x14ac:dyDescent="0.2">
      <c r="A31" s="116"/>
      <c r="B31" s="79"/>
      <c r="C31" s="63"/>
      <c r="D31" s="57"/>
      <c r="E31" s="58"/>
      <c r="F31" s="56"/>
    </row>
    <row r="32" spans="1:6" x14ac:dyDescent="0.2">
      <c r="A32" s="115">
        <f>COUNT($A$7:A31)+1</f>
        <v>6</v>
      </c>
      <c r="B32" s="98" t="s">
        <v>89</v>
      </c>
      <c r="C32" s="59"/>
      <c r="D32" s="25"/>
      <c r="E32" s="42"/>
      <c r="F32" s="43"/>
    </row>
    <row r="33" spans="1:6" ht="63.75" x14ac:dyDescent="0.2">
      <c r="A33" s="115"/>
      <c r="B33" s="48" t="s">
        <v>90</v>
      </c>
      <c r="C33" s="59"/>
      <c r="D33" s="25"/>
      <c r="E33" s="42"/>
      <c r="F33" s="43"/>
    </row>
    <row r="34" spans="1:6" ht="14.25" x14ac:dyDescent="0.2">
      <c r="A34" s="115"/>
      <c r="B34" s="99"/>
      <c r="C34" s="59">
        <v>5</v>
      </c>
      <c r="D34" s="25" t="s">
        <v>49</v>
      </c>
      <c r="E34" s="54"/>
      <c r="F34" s="42">
        <f>+E34*C34</f>
        <v>0</v>
      </c>
    </row>
    <row r="35" spans="1:6" x14ac:dyDescent="0.2">
      <c r="A35" s="117"/>
      <c r="B35" s="100"/>
      <c r="C35" s="60"/>
      <c r="D35" s="61"/>
      <c r="E35" s="62"/>
      <c r="F35" s="62"/>
    </row>
    <row r="36" spans="1:6" x14ac:dyDescent="0.2">
      <c r="A36" s="122"/>
      <c r="B36" s="79"/>
      <c r="C36" s="63"/>
      <c r="D36" s="57"/>
      <c r="E36" s="58"/>
      <c r="F36" s="56"/>
    </row>
    <row r="37" spans="1:6" x14ac:dyDescent="0.2">
      <c r="A37" s="115">
        <f>COUNT($A$7:A36)+1</f>
        <v>7</v>
      </c>
      <c r="B37" s="47" t="s">
        <v>20</v>
      </c>
      <c r="C37" s="59"/>
      <c r="D37" s="25"/>
      <c r="E37" s="42"/>
      <c r="F37" s="43"/>
    </row>
    <row r="38" spans="1:6" ht="38.25" x14ac:dyDescent="0.2">
      <c r="A38" s="120"/>
      <c r="B38" s="48" t="s">
        <v>41</v>
      </c>
      <c r="C38" s="59"/>
      <c r="D38" s="25"/>
      <c r="E38" s="42"/>
      <c r="F38" s="43"/>
    </row>
    <row r="39" spans="1:6" ht="14.25" x14ac:dyDescent="0.2">
      <c r="A39" s="120"/>
      <c r="B39" s="48"/>
      <c r="C39" s="59">
        <v>261</v>
      </c>
      <c r="D39" s="25" t="s">
        <v>55</v>
      </c>
      <c r="E39" s="54"/>
      <c r="F39" s="42">
        <f>C39*E39</f>
        <v>0</v>
      </c>
    </row>
    <row r="40" spans="1:6" x14ac:dyDescent="0.2">
      <c r="A40" s="121"/>
      <c r="B40" s="80"/>
      <c r="C40" s="60"/>
      <c r="D40" s="61"/>
      <c r="E40" s="62"/>
      <c r="F40" s="62"/>
    </row>
    <row r="41" spans="1:6" x14ac:dyDescent="0.2">
      <c r="A41" s="122"/>
      <c r="B41" s="79"/>
      <c r="C41" s="63"/>
      <c r="D41" s="57"/>
      <c r="E41" s="58"/>
      <c r="F41" s="56"/>
    </row>
    <row r="42" spans="1:6" x14ac:dyDescent="0.2">
      <c r="A42" s="115">
        <f>COUNT($A$7:A41)+1</f>
        <v>8</v>
      </c>
      <c r="B42" s="47" t="s">
        <v>98</v>
      </c>
      <c r="C42" s="59"/>
      <c r="D42" s="25"/>
      <c r="E42" s="42"/>
      <c r="F42" s="42"/>
    </row>
    <row r="43" spans="1:6" ht="38.25" x14ac:dyDescent="0.2">
      <c r="A43" s="120"/>
      <c r="B43" s="48" t="s">
        <v>99</v>
      </c>
      <c r="C43" s="59"/>
      <c r="D43" s="25"/>
      <c r="E43" s="42"/>
      <c r="F43" s="42"/>
    </row>
    <row r="44" spans="1:6" x14ac:dyDescent="0.2">
      <c r="A44" s="120"/>
      <c r="B44" s="48"/>
      <c r="C44" s="59">
        <v>7</v>
      </c>
      <c r="D44" s="25" t="s">
        <v>45</v>
      </c>
      <c r="E44" s="54"/>
      <c r="F44" s="42">
        <f>C44*E44</f>
        <v>0</v>
      </c>
    </row>
    <row r="45" spans="1:6" x14ac:dyDescent="0.2">
      <c r="A45" s="121"/>
      <c r="B45" s="80"/>
      <c r="C45" s="60"/>
      <c r="D45" s="61"/>
      <c r="E45" s="62"/>
      <c r="F45" s="62"/>
    </row>
    <row r="46" spans="1:6" x14ac:dyDescent="0.2">
      <c r="A46" s="122"/>
      <c r="B46" s="79"/>
      <c r="C46" s="63"/>
      <c r="D46" s="57"/>
      <c r="E46" s="58"/>
      <c r="F46" s="58"/>
    </row>
    <row r="47" spans="1:6" x14ac:dyDescent="0.2">
      <c r="A47" s="115">
        <f>COUNT($A$7:A46)+1</f>
        <v>9</v>
      </c>
      <c r="B47" s="47" t="s">
        <v>100</v>
      </c>
      <c r="C47" s="59"/>
      <c r="D47" s="25"/>
      <c r="E47" s="42"/>
      <c r="F47" s="42"/>
    </row>
    <row r="48" spans="1:6" ht="25.5" x14ac:dyDescent="0.2">
      <c r="A48" s="120"/>
      <c r="B48" s="48" t="s">
        <v>101</v>
      </c>
      <c r="C48" s="59"/>
      <c r="D48" s="25"/>
      <c r="E48" s="42"/>
      <c r="F48" s="42"/>
    </row>
    <row r="49" spans="1:6" ht="14.25" x14ac:dyDescent="0.2">
      <c r="A49" s="120"/>
      <c r="B49" s="48"/>
      <c r="C49" s="59">
        <v>87</v>
      </c>
      <c r="D49" s="25" t="s">
        <v>49</v>
      </c>
      <c r="E49" s="54"/>
      <c r="F49" s="42">
        <f>C49*E49</f>
        <v>0</v>
      </c>
    </row>
    <row r="50" spans="1:6" x14ac:dyDescent="0.2">
      <c r="A50" s="121"/>
      <c r="B50" s="80"/>
      <c r="C50" s="60"/>
      <c r="D50" s="61"/>
      <c r="E50" s="62"/>
      <c r="F50" s="62"/>
    </row>
    <row r="51" spans="1:6" x14ac:dyDescent="0.2">
      <c r="A51" s="122"/>
      <c r="B51" s="79"/>
      <c r="C51" s="63"/>
      <c r="D51" s="57"/>
      <c r="E51" s="58"/>
      <c r="F51" s="56"/>
    </row>
    <row r="52" spans="1:6" x14ac:dyDescent="0.2">
      <c r="A52" s="115">
        <f>COUNT($A$7:A51)+1</f>
        <v>10</v>
      </c>
      <c r="B52" s="47" t="s">
        <v>102</v>
      </c>
      <c r="C52" s="59"/>
      <c r="D52" s="25"/>
      <c r="E52" s="42"/>
      <c r="F52" s="43"/>
    </row>
    <row r="53" spans="1:6" ht="63.75" x14ac:dyDescent="0.2">
      <c r="A53" s="120"/>
      <c r="B53" s="48" t="s">
        <v>135</v>
      </c>
      <c r="C53" s="59"/>
      <c r="D53" s="25"/>
      <c r="E53" s="42"/>
      <c r="F53" s="43"/>
    </row>
    <row r="54" spans="1:6" x14ac:dyDescent="0.2">
      <c r="A54" s="120"/>
      <c r="B54" s="47" t="s">
        <v>103</v>
      </c>
      <c r="C54" s="59"/>
      <c r="D54" s="25"/>
      <c r="E54" s="42"/>
      <c r="F54" s="43"/>
    </row>
    <row r="55" spans="1:6" ht="25.5" x14ac:dyDescent="0.2">
      <c r="A55" s="120"/>
      <c r="B55" s="48" t="s">
        <v>104</v>
      </c>
      <c r="C55" s="59">
        <v>261</v>
      </c>
      <c r="D55" s="44" t="s">
        <v>55</v>
      </c>
      <c r="E55" s="55"/>
      <c r="F55" s="45">
        <f>C55*E55</f>
        <v>0</v>
      </c>
    </row>
    <row r="56" spans="1:6" ht="25.5" x14ac:dyDescent="0.2">
      <c r="A56" s="120"/>
      <c r="B56" s="48" t="s">
        <v>136</v>
      </c>
      <c r="C56" s="59">
        <v>261</v>
      </c>
      <c r="D56" s="44" t="s">
        <v>55</v>
      </c>
      <c r="E56" s="55"/>
      <c r="F56" s="45">
        <f>C56*E56</f>
        <v>0</v>
      </c>
    </row>
    <row r="57" spans="1:6" x14ac:dyDescent="0.2">
      <c r="A57" s="121"/>
      <c r="B57" s="80"/>
      <c r="C57" s="60"/>
      <c r="D57" s="91"/>
      <c r="E57" s="92"/>
      <c r="F57" s="92"/>
    </row>
    <row r="58" spans="1:6" ht="14.25" x14ac:dyDescent="0.2">
      <c r="A58" s="122"/>
      <c r="B58" s="104"/>
      <c r="C58" s="63"/>
      <c r="D58" s="57"/>
      <c r="E58" s="58"/>
      <c r="F58" s="56"/>
    </row>
    <row r="59" spans="1:6" x14ac:dyDescent="0.2">
      <c r="A59" s="115">
        <f>COUNT($A$7:A58)+1</f>
        <v>11</v>
      </c>
      <c r="B59" s="47" t="s">
        <v>105</v>
      </c>
      <c r="C59" s="59"/>
      <c r="D59" s="25"/>
      <c r="E59" s="42"/>
      <c r="F59" s="43"/>
    </row>
    <row r="60" spans="1:6" ht="54.75" customHeight="1" x14ac:dyDescent="0.2">
      <c r="A60" s="120"/>
      <c r="B60" s="48" t="s">
        <v>106</v>
      </c>
      <c r="C60" s="59"/>
      <c r="D60" s="25"/>
      <c r="E60" s="42"/>
      <c r="F60" s="43"/>
    </row>
    <row r="61" spans="1:6" ht="14.25" x14ac:dyDescent="0.2">
      <c r="A61" s="120"/>
      <c r="B61" s="81"/>
      <c r="C61" s="59">
        <v>261</v>
      </c>
      <c r="D61" s="44" t="s">
        <v>55</v>
      </c>
      <c r="E61" s="54"/>
      <c r="F61" s="45">
        <f>+E61*C61</f>
        <v>0</v>
      </c>
    </row>
    <row r="62" spans="1:6" ht="14.25" x14ac:dyDescent="0.2">
      <c r="A62" s="121"/>
      <c r="B62" s="105"/>
      <c r="C62" s="60"/>
      <c r="D62" s="91"/>
      <c r="E62" s="62"/>
      <c r="F62" s="92"/>
    </row>
    <row r="63" spans="1:6" x14ac:dyDescent="0.2">
      <c r="A63" s="122"/>
      <c r="B63" s="79"/>
      <c r="C63" s="63"/>
      <c r="D63" s="57"/>
      <c r="E63" s="58"/>
      <c r="F63" s="56"/>
    </row>
    <row r="64" spans="1:6" x14ac:dyDescent="0.2">
      <c r="A64" s="115">
        <f>COUNT($A$7:A63)+1</f>
        <v>12</v>
      </c>
      <c r="B64" s="47" t="s">
        <v>108</v>
      </c>
      <c r="C64" s="59"/>
      <c r="D64" s="25"/>
      <c r="E64" s="42"/>
      <c r="F64" s="42"/>
    </row>
    <row r="65" spans="1:6" ht="51" x14ac:dyDescent="0.2">
      <c r="A65" s="120"/>
      <c r="B65" s="48" t="s">
        <v>109</v>
      </c>
      <c r="C65" s="59"/>
      <c r="D65" s="25"/>
      <c r="E65" s="42"/>
      <c r="F65" s="43"/>
    </row>
    <row r="66" spans="1:6" ht="14.25" x14ac:dyDescent="0.2">
      <c r="A66" s="120"/>
      <c r="B66" s="48"/>
      <c r="C66" s="59">
        <v>10</v>
      </c>
      <c r="D66" s="25" t="s">
        <v>49</v>
      </c>
      <c r="E66" s="54"/>
      <c r="F66" s="42">
        <f>C66*E66</f>
        <v>0</v>
      </c>
    </row>
    <row r="67" spans="1:6" x14ac:dyDescent="0.2">
      <c r="A67" s="121"/>
      <c r="B67" s="80"/>
      <c r="C67" s="60"/>
      <c r="D67" s="61"/>
      <c r="E67" s="62"/>
      <c r="F67" s="62"/>
    </row>
    <row r="68" spans="1:6" x14ac:dyDescent="0.2">
      <c r="A68" s="122"/>
      <c r="B68" s="79"/>
      <c r="C68" s="63"/>
      <c r="D68" s="57"/>
      <c r="E68" s="58"/>
      <c r="F68" s="58"/>
    </row>
    <row r="69" spans="1:6" x14ac:dyDescent="0.2">
      <c r="A69" s="115">
        <f>COUNT($A$7:A68)+1</f>
        <v>13</v>
      </c>
      <c r="B69" s="47" t="s">
        <v>110</v>
      </c>
      <c r="C69" s="59"/>
      <c r="D69" s="25"/>
      <c r="E69" s="42"/>
      <c r="F69" s="42"/>
    </row>
    <row r="70" spans="1:6" ht="63.75" x14ac:dyDescent="0.2">
      <c r="A70" s="120"/>
      <c r="B70" s="48" t="s">
        <v>111</v>
      </c>
      <c r="C70" s="59"/>
      <c r="D70" s="25"/>
      <c r="E70" s="42"/>
      <c r="F70" s="43"/>
    </row>
    <row r="71" spans="1:6" ht="14.25" x14ac:dyDescent="0.2">
      <c r="A71" s="120"/>
      <c r="B71" s="48"/>
      <c r="C71" s="59">
        <v>10</v>
      </c>
      <c r="D71" s="25" t="s">
        <v>49</v>
      </c>
      <c r="E71" s="54"/>
      <c r="F71" s="42">
        <f>C71*E71</f>
        <v>0</v>
      </c>
    </row>
    <row r="72" spans="1:6" x14ac:dyDescent="0.2">
      <c r="A72" s="121"/>
      <c r="B72" s="80"/>
      <c r="C72" s="60"/>
      <c r="D72" s="61"/>
      <c r="E72" s="62"/>
      <c r="F72" s="62"/>
    </row>
    <row r="73" spans="1:6" x14ac:dyDescent="0.2">
      <c r="A73" s="122"/>
      <c r="B73" s="86"/>
      <c r="C73" s="63"/>
      <c r="D73" s="57"/>
      <c r="E73" s="58"/>
      <c r="F73" s="58"/>
    </row>
    <row r="74" spans="1:6" x14ac:dyDescent="0.2">
      <c r="A74" s="115">
        <f>COUNT($A$7:A73)+1</f>
        <v>14</v>
      </c>
      <c r="B74" s="47" t="s">
        <v>28</v>
      </c>
      <c r="C74" s="59"/>
      <c r="D74" s="25"/>
      <c r="E74" s="42"/>
      <c r="F74" s="42"/>
    </row>
    <row r="75" spans="1:6" x14ac:dyDescent="0.2">
      <c r="A75" s="120"/>
      <c r="B75" s="48" t="s">
        <v>27</v>
      </c>
      <c r="C75" s="59"/>
      <c r="D75" s="25"/>
      <c r="E75" s="42"/>
      <c r="F75" s="43"/>
    </row>
    <row r="76" spans="1:6" ht="14.25" x14ac:dyDescent="0.2">
      <c r="A76" s="120"/>
      <c r="B76" s="48"/>
      <c r="C76" s="59">
        <v>70</v>
      </c>
      <c r="D76" s="25" t="s">
        <v>55</v>
      </c>
      <c r="E76" s="54"/>
      <c r="F76" s="42">
        <f>C76*E76</f>
        <v>0</v>
      </c>
    </row>
    <row r="77" spans="1:6" x14ac:dyDescent="0.2">
      <c r="A77" s="121"/>
      <c r="B77" s="80"/>
      <c r="C77" s="60"/>
      <c r="D77" s="61"/>
      <c r="E77" s="62"/>
      <c r="F77" s="62"/>
    </row>
    <row r="78" spans="1:6" x14ac:dyDescent="0.2">
      <c r="A78" s="122"/>
      <c r="B78" s="79"/>
      <c r="C78" s="63"/>
      <c r="D78" s="57"/>
      <c r="E78" s="58"/>
      <c r="F78" s="58"/>
    </row>
    <row r="79" spans="1:6" x14ac:dyDescent="0.2">
      <c r="A79" s="115">
        <f>COUNT($A$7:A78)+1</f>
        <v>15</v>
      </c>
      <c r="B79" s="47" t="s">
        <v>117</v>
      </c>
      <c r="C79" s="59"/>
      <c r="D79" s="25"/>
      <c r="E79" s="42"/>
      <c r="F79" s="43"/>
    </row>
    <row r="80" spans="1:6" ht="40.5" customHeight="1" x14ac:dyDescent="0.2">
      <c r="A80" s="120"/>
      <c r="B80" s="48" t="s">
        <v>157</v>
      </c>
      <c r="C80" s="59"/>
      <c r="D80" s="25"/>
      <c r="E80" s="42"/>
      <c r="F80" s="43"/>
    </row>
    <row r="81" spans="1:6" ht="14.25" x14ac:dyDescent="0.2">
      <c r="A81" s="120"/>
      <c r="B81" s="48" t="s">
        <v>42</v>
      </c>
      <c r="C81" s="59">
        <v>110</v>
      </c>
      <c r="D81" s="25" t="s">
        <v>54</v>
      </c>
      <c r="E81" s="54"/>
      <c r="F81" s="42">
        <f>C81*E81</f>
        <v>0</v>
      </c>
    </row>
    <row r="82" spans="1:6" ht="14.25" x14ac:dyDescent="0.2">
      <c r="A82" s="120"/>
      <c r="B82" s="48" t="s">
        <v>43</v>
      </c>
      <c r="C82" s="59">
        <v>28</v>
      </c>
      <c r="D82" s="25" t="s">
        <v>54</v>
      </c>
      <c r="E82" s="54"/>
      <c r="F82" s="42">
        <f>C82*E82</f>
        <v>0</v>
      </c>
    </row>
    <row r="83" spans="1:6" x14ac:dyDescent="0.2">
      <c r="A83" s="121"/>
      <c r="B83" s="80"/>
      <c r="C83" s="60"/>
      <c r="D83" s="61"/>
      <c r="E83" s="62"/>
      <c r="F83" s="62"/>
    </row>
    <row r="84" spans="1:6" x14ac:dyDescent="0.2">
      <c r="A84" s="122"/>
      <c r="B84" s="79"/>
      <c r="C84" s="63"/>
      <c r="D84" s="57"/>
      <c r="E84" s="58"/>
      <c r="F84" s="58"/>
    </row>
    <row r="85" spans="1:6" x14ac:dyDescent="0.2">
      <c r="A85" s="115">
        <f>COUNT($A$7:A84)+1</f>
        <v>16</v>
      </c>
      <c r="B85" s="47" t="s">
        <v>31</v>
      </c>
      <c r="C85" s="59"/>
      <c r="D85" s="25"/>
      <c r="E85" s="42"/>
      <c r="F85" s="42"/>
    </row>
    <row r="86" spans="1:6" ht="51" x14ac:dyDescent="0.2">
      <c r="A86" s="120"/>
      <c r="B86" s="48" t="s">
        <v>118</v>
      </c>
      <c r="C86" s="59"/>
      <c r="D86" s="25"/>
      <c r="E86" s="42"/>
      <c r="F86" s="42"/>
    </row>
    <row r="87" spans="1:6" ht="14.25" x14ac:dyDescent="0.2">
      <c r="A87" s="120"/>
      <c r="B87" s="48"/>
      <c r="C87" s="59">
        <v>20</v>
      </c>
      <c r="D87" s="25" t="s">
        <v>54</v>
      </c>
      <c r="E87" s="54"/>
      <c r="F87" s="42">
        <f>C87*E87</f>
        <v>0</v>
      </c>
    </row>
    <row r="88" spans="1:6" x14ac:dyDescent="0.2">
      <c r="A88" s="121"/>
      <c r="B88" s="80"/>
      <c r="C88" s="60"/>
      <c r="D88" s="61"/>
      <c r="E88" s="62"/>
      <c r="F88" s="62"/>
    </row>
    <row r="89" spans="1:6" x14ac:dyDescent="0.2">
      <c r="A89" s="122"/>
      <c r="B89" s="79"/>
      <c r="C89" s="63"/>
      <c r="D89" s="57"/>
      <c r="E89" s="58"/>
      <c r="F89" s="58"/>
    </row>
    <row r="90" spans="1:6" x14ac:dyDescent="0.2">
      <c r="A90" s="115">
        <f>COUNT($A$7:A89)+1</f>
        <v>17</v>
      </c>
      <c r="B90" s="47" t="s">
        <v>119</v>
      </c>
      <c r="C90" s="59"/>
      <c r="D90" s="25"/>
      <c r="E90" s="42"/>
      <c r="F90" s="42"/>
    </row>
    <row r="91" spans="1:6" ht="63.75" x14ac:dyDescent="0.2">
      <c r="A91" s="120"/>
      <c r="B91" s="48" t="s">
        <v>154</v>
      </c>
      <c r="C91" s="59"/>
      <c r="D91" s="25"/>
      <c r="E91" s="42"/>
      <c r="F91" s="42"/>
    </row>
    <row r="92" spans="1:6" ht="14.25" x14ac:dyDescent="0.2">
      <c r="A92" s="120"/>
      <c r="B92" s="48"/>
      <c r="C92" s="59">
        <v>50</v>
      </c>
      <c r="D92" s="25" t="s">
        <v>54</v>
      </c>
      <c r="E92" s="54"/>
      <c r="F92" s="42">
        <f>C92*E92</f>
        <v>0</v>
      </c>
    </row>
    <row r="93" spans="1:6" x14ac:dyDescent="0.2">
      <c r="A93" s="121"/>
      <c r="B93" s="80"/>
      <c r="C93" s="60"/>
      <c r="D93" s="61"/>
      <c r="E93" s="62"/>
      <c r="F93" s="62"/>
    </row>
    <row r="94" spans="1:6" x14ac:dyDescent="0.2">
      <c r="A94" s="122"/>
      <c r="B94" s="79"/>
      <c r="C94" s="63"/>
      <c r="D94" s="57"/>
      <c r="E94" s="58"/>
      <c r="F94" s="58"/>
    </row>
    <row r="95" spans="1:6" x14ac:dyDescent="0.2">
      <c r="A95" s="115">
        <f>COUNT($A$7:A94)+1</f>
        <v>18</v>
      </c>
      <c r="B95" s="47" t="s">
        <v>120</v>
      </c>
      <c r="C95" s="59"/>
      <c r="D95" s="25"/>
      <c r="E95" s="42"/>
      <c r="F95" s="43"/>
    </row>
    <row r="96" spans="1:6" ht="51" x14ac:dyDescent="0.2">
      <c r="A96" s="120"/>
      <c r="B96" s="48" t="s">
        <v>155</v>
      </c>
      <c r="C96" s="59"/>
      <c r="D96" s="25"/>
      <c r="E96" s="42"/>
      <c r="F96" s="43"/>
    </row>
    <row r="97" spans="1:6" ht="14.25" x14ac:dyDescent="0.2">
      <c r="A97" s="120"/>
      <c r="B97" s="48"/>
      <c r="C97" s="59">
        <v>69</v>
      </c>
      <c r="D97" s="25" t="s">
        <v>54</v>
      </c>
      <c r="E97" s="54"/>
      <c r="F97" s="42">
        <f>C97*E97</f>
        <v>0</v>
      </c>
    </row>
    <row r="98" spans="1:6" x14ac:dyDescent="0.2">
      <c r="A98" s="121"/>
      <c r="B98" s="80"/>
      <c r="C98" s="60"/>
      <c r="D98" s="61"/>
      <c r="E98" s="62"/>
      <c r="F98" s="62"/>
    </row>
    <row r="99" spans="1:6" x14ac:dyDescent="0.2">
      <c r="A99" s="122"/>
      <c r="B99" s="86"/>
      <c r="C99" s="63"/>
      <c r="D99" s="109"/>
      <c r="E99" s="87"/>
      <c r="F99" s="87"/>
    </row>
    <row r="100" spans="1:6" x14ac:dyDescent="0.2">
      <c r="A100" s="115">
        <f>COUNT($A$7:A99)+1</f>
        <v>19</v>
      </c>
      <c r="B100" s="47" t="s">
        <v>30</v>
      </c>
      <c r="C100" s="59"/>
      <c r="D100" s="25"/>
      <c r="E100" s="42"/>
      <c r="F100" s="42"/>
    </row>
    <row r="101" spans="1:6" ht="25.5" x14ac:dyDescent="0.2">
      <c r="A101" s="120"/>
      <c r="B101" s="48" t="s">
        <v>29</v>
      </c>
      <c r="C101" s="59"/>
      <c r="D101" s="25"/>
      <c r="E101" s="42"/>
      <c r="F101" s="43"/>
    </row>
    <row r="102" spans="1:6" ht="14.25" x14ac:dyDescent="0.2">
      <c r="A102" s="120"/>
      <c r="B102" s="48"/>
      <c r="C102" s="59">
        <v>172</v>
      </c>
      <c r="D102" s="25" t="s">
        <v>54</v>
      </c>
      <c r="E102" s="54"/>
      <c r="F102" s="42">
        <f>C102*E102</f>
        <v>0</v>
      </c>
    </row>
    <row r="103" spans="1:6" x14ac:dyDescent="0.2">
      <c r="A103" s="121"/>
      <c r="B103" s="80"/>
      <c r="C103" s="60"/>
      <c r="D103" s="61"/>
      <c r="E103" s="62"/>
      <c r="F103" s="62"/>
    </row>
    <row r="104" spans="1:6" x14ac:dyDescent="0.2">
      <c r="A104" s="122"/>
      <c r="B104" s="79"/>
      <c r="C104" s="63"/>
      <c r="D104" s="57"/>
      <c r="E104" s="58"/>
      <c r="F104" s="58"/>
    </row>
    <row r="105" spans="1:6" x14ac:dyDescent="0.2">
      <c r="A105" s="115">
        <f>COUNT($A$7:A104)+1</f>
        <v>20</v>
      </c>
      <c r="B105" s="47" t="s">
        <v>34</v>
      </c>
      <c r="C105" s="59"/>
      <c r="D105" s="25"/>
      <c r="E105" s="42"/>
      <c r="F105" s="42"/>
    </row>
    <row r="106" spans="1:6" ht="25.5" x14ac:dyDescent="0.2">
      <c r="A106" s="120"/>
      <c r="B106" s="48" t="s">
        <v>48</v>
      </c>
      <c r="C106" s="59"/>
      <c r="D106" s="25"/>
      <c r="E106" s="42"/>
      <c r="F106" s="43"/>
    </row>
    <row r="107" spans="1:6" ht="14.25" x14ac:dyDescent="0.2">
      <c r="A107" s="120"/>
      <c r="B107" s="48"/>
      <c r="C107" s="59">
        <v>87</v>
      </c>
      <c r="D107" s="25" t="s">
        <v>49</v>
      </c>
      <c r="E107" s="54"/>
      <c r="F107" s="42">
        <f>C107*E107</f>
        <v>0</v>
      </c>
    </row>
    <row r="108" spans="1:6" x14ac:dyDescent="0.2">
      <c r="A108" s="121"/>
      <c r="B108" s="80"/>
      <c r="C108" s="60"/>
      <c r="D108" s="61"/>
      <c r="E108" s="62"/>
      <c r="F108" s="62"/>
    </row>
    <row r="109" spans="1:6" x14ac:dyDescent="0.2">
      <c r="A109" s="122"/>
      <c r="B109" s="79"/>
      <c r="C109" s="63"/>
      <c r="D109" s="57"/>
      <c r="E109" s="58"/>
      <c r="F109" s="58"/>
    </row>
    <row r="110" spans="1:6" x14ac:dyDescent="0.2">
      <c r="A110" s="115">
        <f>COUNT($A$7:A109)+1</f>
        <v>21</v>
      </c>
      <c r="B110" s="47" t="s">
        <v>35</v>
      </c>
      <c r="C110" s="59"/>
      <c r="D110" s="25"/>
      <c r="E110" s="42"/>
      <c r="F110" s="43"/>
    </row>
    <row r="111" spans="1:6" ht="25.5" x14ac:dyDescent="0.2">
      <c r="A111" s="120"/>
      <c r="B111" s="48" t="s">
        <v>122</v>
      </c>
      <c r="C111" s="59"/>
      <c r="D111" s="25"/>
      <c r="E111" s="42"/>
      <c r="F111" s="43"/>
    </row>
    <row r="112" spans="1:6" x14ac:dyDescent="0.2">
      <c r="A112" s="120"/>
      <c r="B112" s="48"/>
      <c r="C112" s="59">
        <v>2</v>
      </c>
      <c r="D112" s="25" t="s">
        <v>1</v>
      </c>
      <c r="E112" s="54"/>
      <c r="F112" s="42">
        <f>C112*E112</f>
        <v>0</v>
      </c>
    </row>
    <row r="113" spans="1:6" x14ac:dyDescent="0.2">
      <c r="A113" s="121"/>
      <c r="B113" s="80"/>
      <c r="C113" s="60"/>
      <c r="D113" s="61"/>
      <c r="E113" s="85"/>
      <c r="F113" s="62"/>
    </row>
    <row r="114" spans="1:6" x14ac:dyDescent="0.2">
      <c r="A114" s="122"/>
      <c r="B114" s="79"/>
      <c r="C114" s="63"/>
      <c r="D114" s="57"/>
      <c r="E114" s="58"/>
      <c r="F114" s="58"/>
    </row>
    <row r="115" spans="1:6" x14ac:dyDescent="0.2">
      <c r="A115" s="115">
        <f>COUNT($A$7:A114)+1</f>
        <v>22</v>
      </c>
      <c r="B115" s="47" t="s">
        <v>37</v>
      </c>
      <c r="C115" s="59"/>
      <c r="D115" s="25"/>
      <c r="E115" s="42"/>
      <c r="F115" s="42"/>
    </row>
    <row r="116" spans="1:6" x14ac:dyDescent="0.2">
      <c r="A116" s="120"/>
      <c r="B116" s="48" t="s">
        <v>36</v>
      </c>
      <c r="C116" s="59"/>
      <c r="D116" s="25"/>
      <c r="E116" s="42"/>
      <c r="F116" s="43"/>
    </row>
    <row r="117" spans="1:6" x14ac:dyDescent="0.2">
      <c r="A117" s="120"/>
      <c r="B117" s="48"/>
      <c r="C117" s="59">
        <v>2</v>
      </c>
      <c r="D117" s="25" t="s">
        <v>1</v>
      </c>
      <c r="E117" s="54"/>
      <c r="F117" s="42">
        <f>C117*E117</f>
        <v>0</v>
      </c>
    </row>
    <row r="118" spans="1:6" x14ac:dyDescent="0.2">
      <c r="A118" s="121"/>
      <c r="B118" s="80"/>
      <c r="C118" s="60"/>
      <c r="D118" s="61"/>
      <c r="E118" s="62"/>
      <c r="F118" s="62"/>
    </row>
    <row r="119" spans="1:6" x14ac:dyDescent="0.2">
      <c r="A119" s="122"/>
      <c r="B119" s="86"/>
      <c r="C119" s="37"/>
      <c r="D119" s="38"/>
      <c r="E119" s="39"/>
      <c r="F119" s="37"/>
    </row>
    <row r="120" spans="1:6" x14ac:dyDescent="0.2">
      <c r="A120" s="115">
        <f>COUNT($A$7:A119)+1</f>
        <v>23</v>
      </c>
      <c r="B120" s="47" t="s">
        <v>38</v>
      </c>
      <c r="C120" s="43"/>
      <c r="D120" s="25"/>
      <c r="E120" s="73"/>
      <c r="F120" s="43"/>
    </row>
    <row r="121" spans="1:6" ht="76.5" x14ac:dyDescent="0.2">
      <c r="A121" s="118"/>
      <c r="B121" s="48" t="s">
        <v>132</v>
      </c>
      <c r="C121" s="43"/>
      <c r="D121" s="25"/>
      <c r="E121" s="42"/>
      <c r="F121" s="43"/>
    </row>
    <row r="122" spans="1:6" x14ac:dyDescent="0.2">
      <c r="A122" s="115"/>
      <c r="B122" s="110"/>
      <c r="C122" s="74"/>
      <c r="D122" s="75">
        <v>0.05</v>
      </c>
      <c r="E122" s="43"/>
      <c r="F122" s="42">
        <f>SUM(F9:F121)*D122</f>
        <v>0</v>
      </c>
    </row>
    <row r="123" spans="1:6" x14ac:dyDescent="0.2">
      <c r="A123" s="117"/>
      <c r="B123" s="111"/>
      <c r="C123" s="112"/>
      <c r="D123" s="113"/>
      <c r="E123" s="76"/>
      <c r="F123" s="62"/>
    </row>
    <row r="124" spans="1:6" x14ac:dyDescent="0.2">
      <c r="A124" s="118"/>
      <c r="B124" s="48"/>
      <c r="C124" s="43"/>
      <c r="D124" s="25"/>
      <c r="E124" s="43"/>
      <c r="F124" s="43"/>
    </row>
    <row r="125" spans="1:6" x14ac:dyDescent="0.2">
      <c r="A125" s="115">
        <f>COUNT($A$7:A123)+1</f>
        <v>24</v>
      </c>
      <c r="B125" s="47" t="s">
        <v>133</v>
      </c>
      <c r="C125" s="43"/>
      <c r="D125" s="25"/>
      <c r="E125" s="43"/>
      <c r="F125" s="43"/>
    </row>
    <row r="126" spans="1:6" ht="38.25" x14ac:dyDescent="0.2">
      <c r="A126" s="118"/>
      <c r="B126" s="48" t="s">
        <v>39</v>
      </c>
      <c r="C126" s="74"/>
      <c r="D126" s="75">
        <v>0.1</v>
      </c>
      <c r="E126" s="43"/>
      <c r="F126" s="42">
        <f>SUM(F9:F121)*D126</f>
        <v>0</v>
      </c>
    </row>
    <row r="127" spans="1:6" x14ac:dyDescent="0.2">
      <c r="A127" s="123"/>
      <c r="B127" s="82"/>
      <c r="C127" s="43"/>
      <c r="D127" s="25"/>
      <c r="E127" s="73"/>
      <c r="F127" s="43"/>
    </row>
    <row r="128" spans="1:6" x14ac:dyDescent="0.2">
      <c r="A128" s="49"/>
      <c r="B128" s="83" t="s">
        <v>3</v>
      </c>
      <c r="C128" s="50"/>
      <c r="D128" s="51"/>
      <c r="E128" s="52" t="s">
        <v>53</v>
      </c>
      <c r="F128" s="52">
        <f>SUM(F9:F127)</f>
        <v>0</v>
      </c>
    </row>
  </sheetData>
  <sheetProtection algorithmName="SHA-512" hashValue="FTuahwg5XlzVH5XhB68rA4N0GkeXST2cSQodfIZGINkY/TPYYSPN6xGonUowRfjvfodbrrZCakoVI/7TEBf3lw==" saltValue="BB47KNTzWw6gHnBS/r7Hvw==" spinCount="100000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&amp;LENERGETIKA LJUBLJANA d.o.o.&amp;R PLINOVOD VIDEM-DOL</oddHeader>
    <oddFooter>&amp;LJPE-SIR-307/21&amp;C&amp;"Arial,Navadno"&amp;P / &amp;N</oddFooter>
  </headerFooter>
  <rowBreaks count="3" manualBreakCount="3">
    <brk id="30" max="5" man="1"/>
    <brk id="62" max="5" man="1"/>
    <brk id="93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3"/>
  <sheetViews>
    <sheetView showZeros="0" topLeftCell="A9" zoomScaleNormal="100" zoomScaleSheetLayoutView="100" workbookViewId="0">
      <selection activeCell="E24" sqref="E24"/>
    </sheetView>
  </sheetViews>
  <sheetFormatPr defaultColWidth="9.140625" defaultRowHeight="12.75" x14ac:dyDescent="0.2"/>
  <cols>
    <col min="1" max="1" width="5.7109375" style="31" customWidth="1"/>
    <col min="2" max="2" width="50.7109375" style="84" customWidth="1"/>
    <col min="3" max="3" width="7.7109375" style="34" customWidth="1"/>
    <col min="4" max="4" width="4.7109375" style="35" customWidth="1"/>
    <col min="5" max="5" width="11.7109375" style="33" customWidth="1"/>
    <col min="6" max="6" width="12.7109375" style="34" customWidth="1"/>
    <col min="7" max="16384" width="9.140625" style="35"/>
  </cols>
  <sheetData>
    <row r="1" spans="1:6" x14ac:dyDescent="0.2">
      <c r="A1" s="30" t="s">
        <v>61</v>
      </c>
      <c r="B1" s="77" t="s">
        <v>9</v>
      </c>
      <c r="C1" s="31"/>
      <c r="D1" s="32"/>
    </row>
    <row r="2" spans="1:6" x14ac:dyDescent="0.2">
      <c r="A2" s="30" t="s">
        <v>62</v>
      </c>
      <c r="B2" s="77" t="s">
        <v>10</v>
      </c>
      <c r="C2" s="31"/>
      <c r="D2" s="32"/>
    </row>
    <row r="3" spans="1:6" x14ac:dyDescent="0.2">
      <c r="A3" s="30" t="s">
        <v>224</v>
      </c>
      <c r="B3" s="77" t="s">
        <v>226</v>
      </c>
      <c r="C3" s="31"/>
      <c r="D3" s="32"/>
    </row>
    <row r="4" spans="1:6" x14ac:dyDescent="0.2">
      <c r="A4" s="30"/>
      <c r="B4" s="77" t="s">
        <v>223</v>
      </c>
      <c r="C4" s="31"/>
      <c r="D4" s="32"/>
    </row>
    <row r="5" spans="1:6" ht="76.5" x14ac:dyDescent="0.2">
      <c r="A5" s="130" t="s">
        <v>0</v>
      </c>
      <c r="B5" s="134" t="s">
        <v>44</v>
      </c>
      <c r="C5" s="132" t="s">
        <v>11</v>
      </c>
      <c r="D5" s="132" t="s">
        <v>12</v>
      </c>
      <c r="E5" s="161" t="s">
        <v>50</v>
      </c>
      <c r="F5" s="161" t="s">
        <v>51</v>
      </c>
    </row>
    <row r="6" spans="1:6" x14ac:dyDescent="0.2">
      <c r="A6" s="114">
        <v>1</v>
      </c>
      <c r="B6" s="78"/>
      <c r="C6" s="37"/>
      <c r="D6" s="38"/>
      <c r="E6" s="39"/>
      <c r="F6" s="37"/>
    </row>
    <row r="7" spans="1:6" x14ac:dyDescent="0.2">
      <c r="A7" s="115">
        <f>COUNT(A6+1)</f>
        <v>1</v>
      </c>
      <c r="B7" s="160" t="s">
        <v>14</v>
      </c>
      <c r="C7" s="40"/>
      <c r="D7" s="21"/>
      <c r="E7" s="2"/>
      <c r="F7" s="2"/>
    </row>
    <row r="8" spans="1:6" ht="38.25" x14ac:dyDescent="0.2">
      <c r="A8" s="115"/>
      <c r="B8" s="3" t="s">
        <v>64</v>
      </c>
      <c r="C8" s="40"/>
      <c r="D8" s="21"/>
      <c r="E8" s="2"/>
      <c r="F8" s="2"/>
    </row>
    <row r="9" spans="1:6" ht="14.25" x14ac:dyDescent="0.2">
      <c r="A9" s="115"/>
      <c r="B9" s="3"/>
      <c r="C9" s="41">
        <v>5</v>
      </c>
      <c r="D9" s="21" t="s">
        <v>49</v>
      </c>
      <c r="E9" s="54"/>
      <c r="F9" s="2">
        <f>C9*E9</f>
        <v>0</v>
      </c>
    </row>
    <row r="10" spans="1:6" x14ac:dyDescent="0.2">
      <c r="A10" s="115"/>
      <c r="B10" s="3"/>
      <c r="C10" s="41"/>
      <c r="D10" s="21"/>
      <c r="E10" s="42"/>
      <c r="F10" s="2"/>
    </row>
    <row r="11" spans="1:6" x14ac:dyDescent="0.2">
      <c r="A11" s="122"/>
      <c r="B11" s="79"/>
      <c r="C11" s="63"/>
      <c r="D11" s="57"/>
      <c r="E11" s="58"/>
      <c r="F11" s="56"/>
    </row>
    <row r="12" spans="1:6" x14ac:dyDescent="0.2">
      <c r="A12" s="115">
        <f>COUNT($A$7:A11)+1</f>
        <v>2</v>
      </c>
      <c r="B12" s="47" t="s">
        <v>20</v>
      </c>
      <c r="C12" s="59"/>
      <c r="D12" s="25"/>
      <c r="E12" s="42"/>
      <c r="F12" s="43"/>
    </row>
    <row r="13" spans="1:6" ht="38.25" x14ac:dyDescent="0.2">
      <c r="A13" s="120"/>
      <c r="B13" s="48" t="s">
        <v>41</v>
      </c>
      <c r="C13" s="59"/>
      <c r="D13" s="25"/>
      <c r="E13" s="42"/>
      <c r="F13" s="43"/>
    </row>
    <row r="14" spans="1:6" ht="14.25" x14ac:dyDescent="0.2">
      <c r="A14" s="120"/>
      <c r="B14" s="48"/>
      <c r="C14" s="59">
        <v>15</v>
      </c>
      <c r="D14" s="25" t="s">
        <v>55</v>
      </c>
      <c r="E14" s="54"/>
      <c r="F14" s="42">
        <f>C14*E14</f>
        <v>0</v>
      </c>
    </row>
    <row r="15" spans="1:6" x14ac:dyDescent="0.2">
      <c r="A15" s="121"/>
      <c r="B15" s="80"/>
      <c r="C15" s="60"/>
      <c r="D15" s="61"/>
      <c r="E15" s="62"/>
      <c r="F15" s="62"/>
    </row>
    <row r="16" spans="1:6" x14ac:dyDescent="0.2">
      <c r="A16" s="122"/>
      <c r="B16" s="79"/>
      <c r="C16" s="63"/>
      <c r="D16" s="57"/>
      <c r="E16" s="58"/>
      <c r="F16" s="56"/>
    </row>
    <row r="17" spans="1:6" x14ac:dyDescent="0.2">
      <c r="A17" s="115">
        <f>COUNT($A$7:A16)+1</f>
        <v>3</v>
      </c>
      <c r="B17" s="47" t="s">
        <v>98</v>
      </c>
      <c r="C17" s="59"/>
      <c r="D17" s="25"/>
      <c r="E17" s="42"/>
      <c r="F17" s="42"/>
    </row>
    <row r="18" spans="1:6" ht="38.25" x14ac:dyDescent="0.2">
      <c r="A18" s="120"/>
      <c r="B18" s="48" t="s">
        <v>99</v>
      </c>
      <c r="C18" s="59"/>
      <c r="D18" s="25"/>
      <c r="E18" s="42"/>
      <c r="F18" s="42"/>
    </row>
    <row r="19" spans="1:6" x14ac:dyDescent="0.2">
      <c r="A19" s="120"/>
      <c r="B19" s="48"/>
      <c r="C19" s="59">
        <v>0.4</v>
      </c>
      <c r="D19" s="25" t="s">
        <v>45</v>
      </c>
      <c r="E19" s="54"/>
      <c r="F19" s="42">
        <f>C19*E19</f>
        <v>0</v>
      </c>
    </row>
    <row r="20" spans="1:6" x14ac:dyDescent="0.2">
      <c r="A20" s="121"/>
      <c r="B20" s="80"/>
      <c r="C20" s="60"/>
      <c r="D20" s="61"/>
      <c r="E20" s="62"/>
      <c r="F20" s="62"/>
    </row>
    <row r="21" spans="1:6" x14ac:dyDescent="0.2">
      <c r="A21" s="122"/>
      <c r="B21" s="79"/>
      <c r="C21" s="63"/>
      <c r="D21" s="57"/>
      <c r="E21" s="58"/>
      <c r="F21" s="58"/>
    </row>
    <row r="22" spans="1:6" x14ac:dyDescent="0.2">
      <c r="A22" s="115">
        <f>COUNT($A$7:A21)+1</f>
        <v>4</v>
      </c>
      <c r="B22" s="47" t="s">
        <v>100</v>
      </c>
      <c r="C22" s="59"/>
      <c r="D22" s="25"/>
      <c r="E22" s="42"/>
      <c r="F22" s="42"/>
    </row>
    <row r="23" spans="1:6" ht="25.5" x14ac:dyDescent="0.2">
      <c r="A23" s="120"/>
      <c r="B23" s="48" t="s">
        <v>101</v>
      </c>
      <c r="C23" s="59"/>
      <c r="D23" s="25"/>
      <c r="E23" s="42"/>
      <c r="F23" s="42"/>
    </row>
    <row r="24" spans="1:6" ht="14.25" x14ac:dyDescent="0.2">
      <c r="A24" s="120"/>
      <c r="B24" s="48"/>
      <c r="C24" s="59">
        <v>9</v>
      </c>
      <c r="D24" s="25" t="s">
        <v>49</v>
      </c>
      <c r="E24" s="54"/>
      <c r="F24" s="42">
        <f>C24*E24</f>
        <v>0</v>
      </c>
    </row>
    <row r="25" spans="1:6" x14ac:dyDescent="0.2">
      <c r="A25" s="121"/>
      <c r="B25" s="80"/>
      <c r="C25" s="60"/>
      <c r="D25" s="61"/>
      <c r="E25" s="62"/>
      <c r="F25" s="62"/>
    </row>
    <row r="26" spans="1:6" x14ac:dyDescent="0.2">
      <c r="A26" s="122"/>
      <c r="B26" s="79"/>
      <c r="C26" s="63"/>
      <c r="D26" s="57"/>
      <c r="E26" s="58"/>
      <c r="F26" s="56"/>
    </row>
    <row r="27" spans="1:6" x14ac:dyDescent="0.2">
      <c r="A27" s="115">
        <f>COUNT($A$7:A26)+1</f>
        <v>5</v>
      </c>
      <c r="B27" s="47" t="s">
        <v>102</v>
      </c>
      <c r="C27" s="59"/>
      <c r="D27" s="25"/>
      <c r="E27" s="42"/>
      <c r="F27" s="43"/>
    </row>
    <row r="28" spans="1:6" ht="63.75" x14ac:dyDescent="0.2">
      <c r="A28" s="120"/>
      <c r="B28" s="48" t="s">
        <v>135</v>
      </c>
      <c r="C28" s="59"/>
      <c r="D28" s="25"/>
      <c r="E28" s="42"/>
      <c r="F28" s="43"/>
    </row>
    <row r="29" spans="1:6" x14ac:dyDescent="0.2">
      <c r="A29" s="120"/>
      <c r="B29" s="47" t="s">
        <v>103</v>
      </c>
      <c r="C29" s="59"/>
      <c r="D29" s="25"/>
      <c r="E29" s="42"/>
      <c r="F29" s="43"/>
    </row>
    <row r="30" spans="1:6" ht="25.5" x14ac:dyDescent="0.2">
      <c r="A30" s="120"/>
      <c r="B30" s="48" t="s">
        <v>104</v>
      </c>
      <c r="C30" s="59">
        <v>15</v>
      </c>
      <c r="D30" s="44" t="s">
        <v>55</v>
      </c>
      <c r="E30" s="55"/>
      <c r="F30" s="45">
        <f>C30*E30</f>
        <v>0</v>
      </c>
    </row>
    <row r="31" spans="1:6" ht="25.5" x14ac:dyDescent="0.2">
      <c r="A31" s="120"/>
      <c r="B31" s="48" t="s">
        <v>136</v>
      </c>
      <c r="C31" s="59">
        <v>15</v>
      </c>
      <c r="D31" s="44" t="s">
        <v>55</v>
      </c>
      <c r="E31" s="55"/>
      <c r="F31" s="45">
        <f>C31*E31</f>
        <v>0</v>
      </c>
    </row>
    <row r="32" spans="1:6" x14ac:dyDescent="0.2">
      <c r="A32" s="121"/>
      <c r="B32" s="80"/>
      <c r="C32" s="60"/>
      <c r="D32" s="91"/>
      <c r="E32" s="92"/>
      <c r="F32" s="92"/>
    </row>
    <row r="33" spans="1:6" ht="14.25" x14ac:dyDescent="0.2">
      <c r="A33" s="122"/>
      <c r="B33" s="104"/>
      <c r="C33" s="63"/>
      <c r="D33" s="57"/>
      <c r="E33" s="58"/>
      <c r="F33" s="56"/>
    </row>
    <row r="34" spans="1:6" x14ac:dyDescent="0.2">
      <c r="A34" s="115">
        <f>COUNT($A$7:A33)+1</f>
        <v>6</v>
      </c>
      <c r="B34" s="47" t="s">
        <v>105</v>
      </c>
      <c r="C34" s="59"/>
      <c r="D34" s="25"/>
      <c r="E34" s="42"/>
      <c r="F34" s="43"/>
    </row>
    <row r="35" spans="1:6" ht="76.5" x14ac:dyDescent="0.2">
      <c r="A35" s="120"/>
      <c r="B35" s="48" t="s">
        <v>106</v>
      </c>
      <c r="C35" s="59"/>
      <c r="D35" s="25"/>
      <c r="E35" s="42"/>
      <c r="F35" s="43"/>
    </row>
    <row r="36" spans="1:6" ht="14.25" x14ac:dyDescent="0.2">
      <c r="A36" s="120"/>
      <c r="B36" s="81"/>
      <c r="C36" s="59">
        <v>15</v>
      </c>
      <c r="D36" s="44" t="s">
        <v>55</v>
      </c>
      <c r="E36" s="54"/>
      <c r="F36" s="45">
        <f>+E36*C36</f>
        <v>0</v>
      </c>
    </row>
    <row r="37" spans="1:6" ht="14.25" x14ac:dyDescent="0.2">
      <c r="A37" s="121"/>
      <c r="B37" s="105"/>
      <c r="C37" s="60"/>
      <c r="D37" s="91"/>
      <c r="E37" s="62"/>
      <c r="F37" s="92"/>
    </row>
    <row r="38" spans="1:6" x14ac:dyDescent="0.2">
      <c r="A38" s="122"/>
      <c r="B38" s="86"/>
      <c r="C38" s="63"/>
      <c r="D38" s="57"/>
      <c r="E38" s="58"/>
      <c r="F38" s="58"/>
    </row>
    <row r="39" spans="1:6" x14ac:dyDescent="0.2">
      <c r="A39" s="115">
        <f>COUNT($A$7:A38)+1</f>
        <v>7</v>
      </c>
      <c r="B39" s="47" t="s">
        <v>28</v>
      </c>
      <c r="C39" s="59"/>
      <c r="D39" s="25"/>
      <c r="E39" s="42"/>
      <c r="F39" s="42"/>
    </row>
    <row r="40" spans="1:6" x14ac:dyDescent="0.2">
      <c r="A40" s="120"/>
      <c r="B40" s="48" t="s">
        <v>27</v>
      </c>
      <c r="C40" s="59"/>
      <c r="D40" s="25"/>
      <c r="E40" s="42"/>
      <c r="F40" s="43"/>
    </row>
    <row r="41" spans="1:6" ht="14.25" x14ac:dyDescent="0.2">
      <c r="A41" s="120"/>
      <c r="B41" s="48"/>
      <c r="C41" s="59">
        <v>4</v>
      </c>
      <c r="D41" s="25" t="s">
        <v>55</v>
      </c>
      <c r="E41" s="54"/>
      <c r="F41" s="42">
        <f>C41*E41</f>
        <v>0</v>
      </c>
    </row>
    <row r="42" spans="1:6" x14ac:dyDescent="0.2">
      <c r="A42" s="121"/>
      <c r="B42" s="80"/>
      <c r="C42" s="60"/>
      <c r="D42" s="61"/>
      <c r="E42" s="62"/>
      <c r="F42" s="62"/>
    </row>
    <row r="43" spans="1:6" x14ac:dyDescent="0.2">
      <c r="A43" s="122"/>
      <c r="B43" s="79"/>
      <c r="C43" s="63"/>
      <c r="D43" s="57"/>
      <c r="E43" s="58"/>
      <c r="F43" s="58"/>
    </row>
    <row r="44" spans="1:6" x14ac:dyDescent="0.2">
      <c r="A44" s="115">
        <f>COUNT($A$7:A43)+1</f>
        <v>8</v>
      </c>
      <c r="B44" s="47" t="s">
        <v>117</v>
      </c>
      <c r="C44" s="59"/>
      <c r="D44" s="25"/>
      <c r="E44" s="42"/>
      <c r="F44" s="43"/>
    </row>
    <row r="45" spans="1:6" ht="51" x14ac:dyDescent="0.2">
      <c r="A45" s="120"/>
      <c r="B45" s="48" t="s">
        <v>157</v>
      </c>
      <c r="C45" s="59"/>
      <c r="D45" s="25"/>
      <c r="E45" s="42"/>
      <c r="F45" s="43"/>
    </row>
    <row r="46" spans="1:6" ht="14.25" x14ac:dyDescent="0.2">
      <c r="A46" s="120"/>
      <c r="B46" s="48" t="s">
        <v>42</v>
      </c>
      <c r="C46" s="59">
        <v>6</v>
      </c>
      <c r="D46" s="25" t="s">
        <v>54</v>
      </c>
      <c r="E46" s="54"/>
      <c r="F46" s="42">
        <f>C46*E46</f>
        <v>0</v>
      </c>
    </row>
    <row r="47" spans="1:6" ht="14.25" x14ac:dyDescent="0.2">
      <c r="A47" s="120"/>
      <c r="B47" s="48" t="s">
        <v>43</v>
      </c>
      <c r="C47" s="59">
        <v>2</v>
      </c>
      <c r="D47" s="25" t="s">
        <v>54</v>
      </c>
      <c r="E47" s="54"/>
      <c r="F47" s="42">
        <f>C47*E47</f>
        <v>0</v>
      </c>
    </row>
    <row r="48" spans="1:6" x14ac:dyDescent="0.2">
      <c r="A48" s="121"/>
      <c r="B48" s="80"/>
      <c r="C48" s="60"/>
      <c r="D48" s="61"/>
      <c r="E48" s="62"/>
      <c r="F48" s="62"/>
    </row>
    <row r="49" spans="1:6" x14ac:dyDescent="0.2">
      <c r="A49" s="122"/>
      <c r="B49" s="79"/>
      <c r="C49" s="63"/>
      <c r="D49" s="57"/>
      <c r="E49" s="58"/>
      <c r="F49" s="58"/>
    </row>
    <row r="50" spans="1:6" x14ac:dyDescent="0.2">
      <c r="A50" s="115">
        <f>COUNT($A$7:A49)+1</f>
        <v>9</v>
      </c>
      <c r="B50" s="47" t="s">
        <v>31</v>
      </c>
      <c r="C50" s="59"/>
      <c r="D50" s="25"/>
      <c r="E50" s="42"/>
      <c r="F50" s="42"/>
    </row>
    <row r="51" spans="1:6" ht="51" x14ac:dyDescent="0.2">
      <c r="A51" s="120"/>
      <c r="B51" s="48" t="s">
        <v>118</v>
      </c>
      <c r="C51" s="59"/>
      <c r="D51" s="25"/>
      <c r="E51" s="42"/>
      <c r="F51" s="42"/>
    </row>
    <row r="52" spans="1:6" ht="14.25" x14ac:dyDescent="0.2">
      <c r="A52" s="120"/>
      <c r="B52" s="48"/>
      <c r="C52" s="59">
        <v>1</v>
      </c>
      <c r="D52" s="25" t="s">
        <v>54</v>
      </c>
      <c r="E52" s="54"/>
      <c r="F52" s="42">
        <f>C52*E52</f>
        <v>0</v>
      </c>
    </row>
    <row r="53" spans="1:6" x14ac:dyDescent="0.2">
      <c r="A53" s="121"/>
      <c r="B53" s="80"/>
      <c r="C53" s="60"/>
      <c r="D53" s="61"/>
      <c r="E53" s="62"/>
      <c r="F53" s="62"/>
    </row>
    <row r="54" spans="1:6" x14ac:dyDescent="0.2">
      <c r="A54" s="122"/>
      <c r="B54" s="79"/>
      <c r="C54" s="63"/>
      <c r="D54" s="57"/>
      <c r="E54" s="58"/>
      <c r="F54" s="58"/>
    </row>
    <row r="55" spans="1:6" x14ac:dyDescent="0.2">
      <c r="A55" s="115">
        <f>COUNT($A$7:A54)+1</f>
        <v>10</v>
      </c>
      <c r="B55" s="47" t="s">
        <v>119</v>
      </c>
      <c r="C55" s="59"/>
      <c r="D55" s="25"/>
      <c r="E55" s="42"/>
      <c r="F55" s="42"/>
    </row>
    <row r="56" spans="1:6" ht="63.75" x14ac:dyDescent="0.2">
      <c r="A56" s="120"/>
      <c r="B56" s="48" t="s">
        <v>154</v>
      </c>
      <c r="C56" s="59"/>
      <c r="D56" s="25"/>
      <c r="E56" s="42"/>
      <c r="F56" s="42"/>
    </row>
    <row r="57" spans="1:6" ht="14.25" x14ac:dyDescent="0.2">
      <c r="A57" s="120"/>
      <c r="B57" s="48"/>
      <c r="C57" s="59">
        <v>3</v>
      </c>
      <c r="D57" s="25" t="s">
        <v>54</v>
      </c>
      <c r="E57" s="54"/>
      <c r="F57" s="42">
        <f>C57*E57</f>
        <v>0</v>
      </c>
    </row>
    <row r="58" spans="1:6" x14ac:dyDescent="0.2">
      <c r="A58" s="121"/>
      <c r="B58" s="80"/>
      <c r="C58" s="60"/>
      <c r="D58" s="61"/>
      <c r="E58" s="62"/>
      <c r="F58" s="62"/>
    </row>
    <row r="59" spans="1:6" x14ac:dyDescent="0.2">
      <c r="A59" s="122"/>
      <c r="B59" s="79"/>
      <c r="C59" s="63"/>
      <c r="D59" s="57"/>
      <c r="E59" s="58"/>
      <c r="F59" s="58"/>
    </row>
    <row r="60" spans="1:6" x14ac:dyDescent="0.2">
      <c r="A60" s="115">
        <f>COUNT($A$7:A59)+1</f>
        <v>11</v>
      </c>
      <c r="B60" s="47" t="s">
        <v>120</v>
      </c>
      <c r="C60" s="59"/>
      <c r="D60" s="25"/>
      <c r="E60" s="42"/>
      <c r="F60" s="43"/>
    </row>
    <row r="61" spans="1:6" ht="51" x14ac:dyDescent="0.2">
      <c r="A61" s="120"/>
      <c r="B61" s="48" t="s">
        <v>155</v>
      </c>
      <c r="C61" s="59"/>
      <c r="D61" s="25"/>
      <c r="E61" s="42"/>
      <c r="F61" s="43"/>
    </row>
    <row r="62" spans="1:6" ht="14.25" x14ac:dyDescent="0.2">
      <c r="A62" s="120"/>
      <c r="B62" s="48"/>
      <c r="C62" s="59">
        <v>4</v>
      </c>
      <c r="D62" s="25" t="s">
        <v>54</v>
      </c>
      <c r="E62" s="54"/>
      <c r="F62" s="42">
        <f>C62*E62</f>
        <v>0</v>
      </c>
    </row>
    <row r="63" spans="1:6" x14ac:dyDescent="0.2">
      <c r="A63" s="121"/>
      <c r="B63" s="80"/>
      <c r="C63" s="60"/>
      <c r="D63" s="61"/>
      <c r="E63" s="62"/>
      <c r="F63" s="62"/>
    </row>
    <row r="64" spans="1:6" x14ac:dyDescent="0.2">
      <c r="A64" s="122"/>
      <c r="B64" s="86"/>
      <c r="C64" s="63"/>
      <c r="D64" s="109"/>
      <c r="E64" s="87"/>
      <c r="F64" s="87"/>
    </row>
    <row r="65" spans="1:6" x14ac:dyDescent="0.2">
      <c r="A65" s="115">
        <f>COUNT($A$7:A64)+1</f>
        <v>12</v>
      </c>
      <c r="B65" s="47" t="s">
        <v>30</v>
      </c>
      <c r="C65" s="59"/>
      <c r="D65" s="25"/>
      <c r="E65" s="42"/>
      <c r="F65" s="42"/>
    </row>
    <row r="66" spans="1:6" ht="25.5" x14ac:dyDescent="0.2">
      <c r="A66" s="120"/>
      <c r="B66" s="48" t="s">
        <v>29</v>
      </c>
      <c r="C66" s="59"/>
      <c r="D66" s="25"/>
      <c r="E66" s="42"/>
      <c r="F66" s="43"/>
    </row>
    <row r="67" spans="1:6" ht="14.25" x14ac:dyDescent="0.2">
      <c r="A67" s="120"/>
      <c r="B67" s="48"/>
      <c r="C67" s="59">
        <v>10</v>
      </c>
      <c r="D67" s="25" t="s">
        <v>54</v>
      </c>
      <c r="E67" s="54"/>
      <c r="F67" s="42">
        <f>C67*E67</f>
        <v>0</v>
      </c>
    </row>
    <row r="68" spans="1:6" x14ac:dyDescent="0.2">
      <c r="A68" s="121"/>
      <c r="B68" s="80"/>
      <c r="C68" s="60"/>
      <c r="D68" s="61"/>
      <c r="E68" s="62"/>
      <c r="F68" s="62"/>
    </row>
    <row r="69" spans="1:6" x14ac:dyDescent="0.2">
      <c r="A69" s="122"/>
      <c r="B69" s="79"/>
      <c r="C69" s="63"/>
      <c r="D69" s="57"/>
      <c r="E69" s="58"/>
      <c r="F69" s="58"/>
    </row>
    <row r="70" spans="1:6" x14ac:dyDescent="0.2">
      <c r="A70" s="115">
        <f>COUNT($A$7:A69)+1</f>
        <v>13</v>
      </c>
      <c r="B70" s="47" t="s">
        <v>34</v>
      </c>
      <c r="C70" s="59"/>
      <c r="D70" s="25"/>
      <c r="E70" s="42"/>
      <c r="F70" s="42"/>
    </row>
    <row r="71" spans="1:6" ht="25.5" x14ac:dyDescent="0.2">
      <c r="A71" s="120"/>
      <c r="B71" s="48" t="s">
        <v>48</v>
      </c>
      <c r="C71" s="59"/>
      <c r="D71" s="25"/>
      <c r="E71" s="42"/>
      <c r="F71" s="43"/>
    </row>
    <row r="72" spans="1:6" ht="14.25" x14ac:dyDescent="0.2">
      <c r="A72" s="120"/>
      <c r="B72" s="48"/>
      <c r="C72" s="59">
        <v>5</v>
      </c>
      <c r="D72" s="25" t="s">
        <v>49</v>
      </c>
      <c r="E72" s="54"/>
      <c r="F72" s="42">
        <f>C72*E72</f>
        <v>0</v>
      </c>
    </row>
    <row r="73" spans="1:6" x14ac:dyDescent="0.2">
      <c r="A73" s="121"/>
      <c r="B73" s="80"/>
      <c r="C73" s="60"/>
      <c r="D73" s="61"/>
      <c r="E73" s="62"/>
      <c r="F73" s="62"/>
    </row>
    <row r="74" spans="1:6" x14ac:dyDescent="0.2">
      <c r="A74" s="122"/>
      <c r="B74" s="79"/>
      <c r="C74" s="63"/>
      <c r="D74" s="57"/>
      <c r="E74" s="58"/>
      <c r="F74" s="58"/>
    </row>
    <row r="75" spans="1:6" x14ac:dyDescent="0.2">
      <c r="A75" s="115">
        <f>COUNT($A$7:A74)+1</f>
        <v>14</v>
      </c>
      <c r="B75" s="47" t="s">
        <v>35</v>
      </c>
      <c r="C75" s="59"/>
      <c r="D75" s="25"/>
      <c r="E75" s="42"/>
      <c r="F75" s="43"/>
    </row>
    <row r="76" spans="1:6" ht="25.5" x14ac:dyDescent="0.2">
      <c r="A76" s="120"/>
      <c r="B76" s="48" t="s">
        <v>122</v>
      </c>
      <c r="C76" s="59"/>
      <c r="D76" s="25"/>
      <c r="E76" s="42"/>
      <c r="F76" s="43"/>
    </row>
    <row r="77" spans="1:6" x14ac:dyDescent="0.2">
      <c r="A77" s="120"/>
      <c r="B77" s="48"/>
      <c r="C77" s="59">
        <v>1</v>
      </c>
      <c r="D77" s="25" t="s">
        <v>1</v>
      </c>
      <c r="E77" s="54"/>
      <c r="F77" s="42">
        <f>C77*E77</f>
        <v>0</v>
      </c>
    </row>
    <row r="78" spans="1:6" x14ac:dyDescent="0.2">
      <c r="A78" s="121"/>
      <c r="B78" s="80"/>
      <c r="C78" s="60"/>
      <c r="D78" s="61"/>
      <c r="E78" s="62"/>
      <c r="F78" s="62"/>
    </row>
    <row r="79" spans="1:6" x14ac:dyDescent="0.2">
      <c r="A79" s="122"/>
      <c r="B79" s="79"/>
      <c r="C79" s="63"/>
      <c r="D79" s="57"/>
      <c r="E79" s="58"/>
      <c r="F79" s="58"/>
    </row>
    <row r="80" spans="1:6" x14ac:dyDescent="0.2">
      <c r="A80" s="115">
        <f>COUNT($A$7:A79)+1</f>
        <v>15</v>
      </c>
      <c r="B80" s="47" t="s">
        <v>37</v>
      </c>
      <c r="C80" s="59"/>
      <c r="D80" s="25"/>
      <c r="E80" s="42"/>
      <c r="F80" s="42"/>
    </row>
    <row r="81" spans="1:6" x14ac:dyDescent="0.2">
      <c r="A81" s="120"/>
      <c r="B81" s="48" t="s">
        <v>36</v>
      </c>
      <c r="C81" s="59"/>
      <c r="D81" s="25"/>
      <c r="E81" s="42"/>
      <c r="F81" s="43"/>
    </row>
    <row r="82" spans="1:6" x14ac:dyDescent="0.2">
      <c r="A82" s="120"/>
      <c r="B82" s="48"/>
      <c r="C82" s="59">
        <v>1</v>
      </c>
      <c r="D82" s="25" t="s">
        <v>1</v>
      </c>
      <c r="E82" s="54"/>
      <c r="F82" s="42">
        <f>C82*E82</f>
        <v>0</v>
      </c>
    </row>
    <row r="83" spans="1:6" x14ac:dyDescent="0.2">
      <c r="A83" s="121"/>
      <c r="B83" s="80"/>
      <c r="C83" s="60"/>
      <c r="D83" s="61"/>
      <c r="E83" s="62"/>
      <c r="F83" s="62"/>
    </row>
    <row r="84" spans="1:6" x14ac:dyDescent="0.2">
      <c r="A84" s="122"/>
      <c r="B84" s="86"/>
      <c r="C84" s="37"/>
      <c r="D84" s="38"/>
      <c r="E84" s="39"/>
      <c r="F84" s="37"/>
    </row>
    <row r="85" spans="1:6" x14ac:dyDescent="0.2">
      <c r="A85" s="115">
        <f>COUNT($A$7:A84)+1</f>
        <v>16</v>
      </c>
      <c r="B85" s="47" t="s">
        <v>38</v>
      </c>
      <c r="C85" s="43"/>
      <c r="D85" s="25"/>
      <c r="E85" s="73"/>
      <c r="F85" s="43"/>
    </row>
    <row r="86" spans="1:6" ht="76.5" x14ac:dyDescent="0.2">
      <c r="A86" s="118"/>
      <c r="B86" s="48" t="s">
        <v>132</v>
      </c>
      <c r="C86" s="43"/>
      <c r="D86" s="25"/>
      <c r="E86" s="42"/>
      <c r="F86" s="43"/>
    </row>
    <row r="87" spans="1:6" x14ac:dyDescent="0.2">
      <c r="A87" s="115"/>
      <c r="B87" s="110"/>
      <c r="C87" s="74"/>
      <c r="D87" s="75">
        <v>0.05</v>
      </c>
      <c r="E87" s="43"/>
      <c r="F87" s="42">
        <f>SUM(F9:F86)*D87</f>
        <v>0</v>
      </c>
    </row>
    <row r="88" spans="1:6" x14ac:dyDescent="0.2">
      <c r="A88" s="117"/>
      <c r="B88" s="111"/>
      <c r="C88" s="112"/>
      <c r="D88" s="113"/>
      <c r="E88" s="76"/>
      <c r="F88" s="62"/>
    </row>
    <row r="89" spans="1:6" x14ac:dyDescent="0.2">
      <c r="A89" s="118"/>
      <c r="B89" s="48"/>
      <c r="C89" s="43"/>
      <c r="D89" s="25"/>
      <c r="E89" s="43"/>
      <c r="F89" s="43"/>
    </row>
    <row r="90" spans="1:6" x14ac:dyDescent="0.2">
      <c r="A90" s="115">
        <f>COUNT($A$7:A88)+1</f>
        <v>17</v>
      </c>
      <c r="B90" s="47" t="s">
        <v>133</v>
      </c>
      <c r="C90" s="43"/>
      <c r="D90" s="25"/>
      <c r="E90" s="43"/>
      <c r="F90" s="43"/>
    </row>
    <row r="91" spans="1:6" ht="38.25" x14ac:dyDescent="0.2">
      <c r="A91" s="118"/>
      <c r="B91" s="48" t="s">
        <v>39</v>
      </c>
      <c r="C91" s="74"/>
      <c r="D91" s="75">
        <v>0.1</v>
      </c>
      <c r="E91" s="43"/>
      <c r="F91" s="42">
        <f>SUM(F9:F86)*D91</f>
        <v>0</v>
      </c>
    </row>
    <row r="92" spans="1:6" x14ac:dyDescent="0.2">
      <c r="A92" s="123"/>
      <c r="B92" s="82"/>
      <c r="C92" s="43"/>
      <c r="D92" s="25"/>
      <c r="E92" s="73"/>
      <c r="F92" s="43"/>
    </row>
    <row r="93" spans="1:6" x14ac:dyDescent="0.2">
      <c r="A93" s="49"/>
      <c r="B93" s="83" t="s">
        <v>3</v>
      </c>
      <c r="C93" s="50"/>
      <c r="D93" s="51"/>
      <c r="E93" s="52" t="s">
        <v>53</v>
      </c>
      <c r="F93" s="52">
        <f>SUM(F9:F92)</f>
        <v>0</v>
      </c>
    </row>
  </sheetData>
  <sheetProtection algorithmName="SHA-512" hashValue="rNboQtH8Ee4rDZQSORGGGjOdFL6F1x1HfNjOxd2sjYxW5ppTvlDGDrSqc3h1xTNhDQXkk9pfFdL4Vcirh+24Hg==" saltValue="d+QYSlVtP4tMwQWccZdBCA==" spinCount="100000" sheet="1" objects="1" scenarios="1"/>
  <pageMargins left="0.78740157480314965" right="0.27559055118110237" top="0.86614173228346458" bottom="0.74803149606299213" header="0.31496062992125984" footer="0.31496062992125984"/>
  <pageSetup paperSize="9" scale="97" orientation="portrait" r:id="rId1"/>
  <headerFooter alignWithMargins="0">
    <oddHeader>&amp;LENERGETIKA LJUBLJANA d.o.o.&amp;R PLINOVOD VIDEM-DOL</oddHeader>
    <oddFooter>&amp;LJPE-SIR-307/21&amp;C&amp;"Arial,Navadno"&amp;P / &amp;N</oddFooter>
  </headerFooter>
  <rowBreaks count="2" manualBreakCount="2">
    <brk id="32" max="5" man="1"/>
    <brk id="63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3"/>
  <sheetViews>
    <sheetView showZeros="0" topLeftCell="A9" zoomScaleNormal="100" zoomScaleSheetLayoutView="100" workbookViewId="0">
      <selection activeCell="E24" sqref="E24"/>
    </sheetView>
  </sheetViews>
  <sheetFormatPr defaultColWidth="9.140625" defaultRowHeight="12.75" x14ac:dyDescent="0.2"/>
  <cols>
    <col min="1" max="1" width="5.7109375" style="31" customWidth="1"/>
    <col min="2" max="2" width="50.7109375" style="84" customWidth="1"/>
    <col min="3" max="3" width="7.7109375" style="34" customWidth="1"/>
    <col min="4" max="4" width="4.7109375" style="35" customWidth="1"/>
    <col min="5" max="5" width="11.7109375" style="33" customWidth="1"/>
    <col min="6" max="6" width="12.7109375" style="34" customWidth="1"/>
    <col min="7" max="16384" width="9.140625" style="35"/>
  </cols>
  <sheetData>
    <row r="1" spans="1:6" x14ac:dyDescent="0.2">
      <c r="A1" s="30" t="s">
        <v>61</v>
      </c>
      <c r="B1" s="77" t="s">
        <v>9</v>
      </c>
      <c r="C1" s="31"/>
      <c r="D1" s="32"/>
    </row>
    <row r="2" spans="1:6" x14ac:dyDescent="0.2">
      <c r="A2" s="30" t="s">
        <v>62</v>
      </c>
      <c r="B2" s="77" t="s">
        <v>10</v>
      </c>
      <c r="C2" s="31"/>
      <c r="D2" s="32"/>
    </row>
    <row r="3" spans="1:6" x14ac:dyDescent="0.2">
      <c r="A3" s="30" t="s">
        <v>175</v>
      </c>
      <c r="B3" s="77" t="s">
        <v>228</v>
      </c>
      <c r="C3" s="31"/>
      <c r="D3" s="32"/>
    </row>
    <row r="4" spans="1:6" x14ac:dyDescent="0.2">
      <c r="A4" s="30"/>
      <c r="B4" s="77" t="s">
        <v>223</v>
      </c>
      <c r="C4" s="31"/>
      <c r="D4" s="32"/>
    </row>
    <row r="5" spans="1:6" ht="76.5" x14ac:dyDescent="0.2">
      <c r="A5" s="130" t="s">
        <v>0</v>
      </c>
      <c r="B5" s="134" t="s">
        <v>44</v>
      </c>
      <c r="C5" s="132" t="s">
        <v>11</v>
      </c>
      <c r="D5" s="132" t="s">
        <v>12</v>
      </c>
      <c r="E5" s="161" t="s">
        <v>50</v>
      </c>
      <c r="F5" s="161" t="s">
        <v>51</v>
      </c>
    </row>
    <row r="6" spans="1:6" x14ac:dyDescent="0.2">
      <c r="A6" s="114">
        <v>1</v>
      </c>
      <c r="B6" s="78"/>
      <c r="C6" s="37"/>
      <c r="D6" s="38"/>
      <c r="E6" s="39"/>
      <c r="F6" s="37"/>
    </row>
    <row r="7" spans="1:6" x14ac:dyDescent="0.2">
      <c r="A7" s="115">
        <f>COUNT(A6+1)</f>
        <v>1</v>
      </c>
      <c r="B7" s="160" t="s">
        <v>14</v>
      </c>
      <c r="C7" s="40"/>
      <c r="D7" s="21"/>
      <c r="E7" s="2"/>
      <c r="F7" s="2"/>
    </row>
    <row r="8" spans="1:6" ht="38.25" x14ac:dyDescent="0.2">
      <c r="A8" s="115"/>
      <c r="B8" s="3" t="s">
        <v>64</v>
      </c>
      <c r="C8" s="40"/>
      <c r="D8" s="21"/>
      <c r="E8" s="2"/>
      <c r="F8" s="2"/>
    </row>
    <row r="9" spans="1:6" ht="14.25" x14ac:dyDescent="0.2">
      <c r="A9" s="115"/>
      <c r="B9" s="3"/>
      <c r="C9" s="41">
        <v>87</v>
      </c>
      <c r="D9" s="21" t="s">
        <v>49</v>
      </c>
      <c r="E9" s="54"/>
      <c r="F9" s="2">
        <f>C9*E9</f>
        <v>0</v>
      </c>
    </row>
    <row r="10" spans="1:6" x14ac:dyDescent="0.2">
      <c r="A10" s="115"/>
      <c r="B10" s="3"/>
      <c r="C10" s="41"/>
      <c r="D10" s="21"/>
      <c r="E10" s="42"/>
      <c r="F10" s="2"/>
    </row>
    <row r="11" spans="1:6" x14ac:dyDescent="0.2">
      <c r="A11" s="116"/>
      <c r="B11" s="79"/>
      <c r="C11" s="63"/>
      <c r="D11" s="57"/>
      <c r="E11" s="58"/>
      <c r="F11" s="56"/>
    </row>
    <row r="12" spans="1:6" x14ac:dyDescent="0.2">
      <c r="A12" s="115">
        <f>COUNT($A$7:A11)+1</f>
        <v>2</v>
      </c>
      <c r="B12" s="47" t="s">
        <v>26</v>
      </c>
      <c r="C12" s="59"/>
      <c r="D12" s="25"/>
      <c r="E12" s="42"/>
      <c r="F12" s="43"/>
    </row>
    <row r="13" spans="1:6" ht="38.25" x14ac:dyDescent="0.2">
      <c r="A13" s="115"/>
      <c r="B13" s="48" t="s">
        <v>47</v>
      </c>
      <c r="C13" s="59"/>
      <c r="D13" s="25"/>
      <c r="E13" s="42"/>
      <c r="F13" s="43"/>
    </row>
    <row r="14" spans="1:6" ht="14.25" x14ac:dyDescent="0.2">
      <c r="A14" s="115"/>
      <c r="B14" s="48"/>
      <c r="C14" s="59">
        <v>5</v>
      </c>
      <c r="D14" s="25" t="s">
        <v>49</v>
      </c>
      <c r="E14" s="54"/>
      <c r="F14" s="42">
        <f>C14*E14</f>
        <v>0</v>
      </c>
    </row>
    <row r="15" spans="1:6" x14ac:dyDescent="0.2">
      <c r="A15" s="117"/>
      <c r="B15" s="80"/>
      <c r="C15" s="60"/>
      <c r="D15" s="61"/>
      <c r="E15" s="62"/>
      <c r="F15" s="62"/>
    </row>
    <row r="16" spans="1:6" x14ac:dyDescent="0.2">
      <c r="A16" s="116"/>
      <c r="B16" s="79"/>
      <c r="C16" s="63"/>
      <c r="D16" s="57"/>
      <c r="E16" s="58"/>
      <c r="F16" s="56"/>
    </row>
    <row r="17" spans="1:6" x14ac:dyDescent="0.2">
      <c r="A17" s="115">
        <f>COUNT($A$7:A16)+1</f>
        <v>3</v>
      </c>
      <c r="B17" s="47" t="s">
        <v>85</v>
      </c>
      <c r="C17" s="59"/>
      <c r="D17" s="25"/>
      <c r="E17" s="42"/>
      <c r="F17" s="43"/>
    </row>
    <row r="18" spans="1:6" ht="63.75" x14ac:dyDescent="0.2">
      <c r="A18" s="115"/>
      <c r="B18" s="48" t="s">
        <v>86</v>
      </c>
      <c r="C18" s="59"/>
      <c r="D18" s="25"/>
      <c r="E18" s="42"/>
      <c r="F18" s="43"/>
    </row>
    <row r="19" spans="1:6" x14ac:dyDescent="0.2">
      <c r="A19" s="115"/>
      <c r="B19" s="48"/>
      <c r="C19" s="59">
        <v>2</v>
      </c>
      <c r="D19" s="25" t="s">
        <v>1</v>
      </c>
      <c r="E19" s="54"/>
      <c r="F19" s="42">
        <f>C19*E19</f>
        <v>0</v>
      </c>
    </row>
    <row r="20" spans="1:6" x14ac:dyDescent="0.2">
      <c r="A20" s="117"/>
      <c r="B20" s="80"/>
      <c r="C20" s="60"/>
      <c r="D20" s="61"/>
      <c r="E20" s="62"/>
      <c r="F20" s="62"/>
    </row>
    <row r="21" spans="1:6" x14ac:dyDescent="0.2">
      <c r="A21" s="116"/>
      <c r="B21" s="79"/>
      <c r="C21" s="63"/>
      <c r="D21" s="57"/>
      <c r="E21" s="58"/>
      <c r="F21" s="56"/>
    </row>
    <row r="22" spans="1:6" x14ac:dyDescent="0.2">
      <c r="A22" s="115">
        <f>COUNT($A$7:A21)+1</f>
        <v>4</v>
      </c>
      <c r="B22" s="97" t="s">
        <v>87</v>
      </c>
      <c r="C22" s="59"/>
      <c r="D22" s="66"/>
      <c r="E22" s="67"/>
      <c r="F22" s="68"/>
    </row>
    <row r="23" spans="1:6" ht="51" x14ac:dyDescent="0.2">
      <c r="A23" s="115"/>
      <c r="B23" s="48" t="s">
        <v>88</v>
      </c>
      <c r="C23" s="59"/>
      <c r="D23" s="66"/>
      <c r="E23" s="67"/>
      <c r="F23" s="67"/>
    </row>
    <row r="24" spans="1:6" ht="14.25" x14ac:dyDescent="0.2">
      <c r="A24" s="115"/>
      <c r="B24" s="48"/>
      <c r="C24" s="59">
        <v>40</v>
      </c>
      <c r="D24" s="25" t="s">
        <v>49</v>
      </c>
      <c r="E24" s="54"/>
      <c r="F24" s="42">
        <f>+E24*C24</f>
        <v>0</v>
      </c>
    </row>
    <row r="25" spans="1:6" x14ac:dyDescent="0.2">
      <c r="A25" s="117"/>
      <c r="B25" s="80"/>
      <c r="C25" s="60"/>
      <c r="D25" s="61"/>
      <c r="E25" s="62"/>
      <c r="F25" s="62"/>
    </row>
    <row r="26" spans="1:6" x14ac:dyDescent="0.2">
      <c r="A26" s="116"/>
      <c r="B26" s="79"/>
      <c r="C26" s="63"/>
      <c r="D26" s="57"/>
      <c r="E26" s="58"/>
      <c r="F26" s="56"/>
    </row>
    <row r="27" spans="1:6" x14ac:dyDescent="0.2">
      <c r="A27" s="115">
        <f>COUNT($A$7:A26)+1</f>
        <v>5</v>
      </c>
      <c r="B27" s="98" t="s">
        <v>89</v>
      </c>
      <c r="C27" s="59"/>
      <c r="D27" s="25"/>
      <c r="E27" s="42"/>
      <c r="F27" s="43"/>
    </row>
    <row r="28" spans="1:6" ht="63.75" x14ac:dyDescent="0.2">
      <c r="A28" s="115"/>
      <c r="B28" s="48" t="s">
        <v>90</v>
      </c>
      <c r="C28" s="59"/>
      <c r="D28" s="25"/>
      <c r="E28" s="42"/>
      <c r="F28" s="43"/>
    </row>
    <row r="29" spans="1:6" ht="14.25" x14ac:dyDescent="0.2">
      <c r="A29" s="115"/>
      <c r="B29" s="99"/>
      <c r="C29" s="59">
        <v>5</v>
      </c>
      <c r="D29" s="25" t="s">
        <v>49</v>
      </c>
      <c r="E29" s="54"/>
      <c r="F29" s="42">
        <f>+E29*C29</f>
        <v>0</v>
      </c>
    </row>
    <row r="30" spans="1:6" x14ac:dyDescent="0.2">
      <c r="A30" s="117"/>
      <c r="B30" s="100"/>
      <c r="C30" s="60"/>
      <c r="D30" s="61"/>
      <c r="E30" s="62"/>
      <c r="F30" s="62"/>
    </row>
    <row r="31" spans="1:6" x14ac:dyDescent="0.2">
      <c r="A31" s="122"/>
      <c r="B31" s="79"/>
      <c r="C31" s="63"/>
      <c r="D31" s="57"/>
      <c r="E31" s="58"/>
      <c r="F31" s="56"/>
    </row>
    <row r="32" spans="1:6" x14ac:dyDescent="0.2">
      <c r="A32" s="115">
        <f>COUNT($A$7:A31)+1</f>
        <v>6</v>
      </c>
      <c r="B32" s="47" t="s">
        <v>20</v>
      </c>
      <c r="C32" s="59"/>
      <c r="D32" s="25"/>
      <c r="E32" s="42"/>
      <c r="F32" s="43"/>
    </row>
    <row r="33" spans="1:6" ht="38.25" x14ac:dyDescent="0.2">
      <c r="A33" s="120"/>
      <c r="B33" s="48" t="s">
        <v>41</v>
      </c>
      <c r="C33" s="59"/>
      <c r="D33" s="25"/>
      <c r="E33" s="42"/>
      <c r="F33" s="43"/>
    </row>
    <row r="34" spans="1:6" ht="14.25" x14ac:dyDescent="0.2">
      <c r="A34" s="120"/>
      <c r="B34" s="48"/>
      <c r="C34" s="59">
        <v>276</v>
      </c>
      <c r="D34" s="25" t="s">
        <v>55</v>
      </c>
      <c r="E34" s="54"/>
      <c r="F34" s="42">
        <f>C34*E34</f>
        <v>0</v>
      </c>
    </row>
    <row r="35" spans="1:6" x14ac:dyDescent="0.2">
      <c r="A35" s="121"/>
      <c r="B35" s="80"/>
      <c r="C35" s="60"/>
      <c r="D35" s="61"/>
      <c r="E35" s="62"/>
      <c r="F35" s="62"/>
    </row>
    <row r="36" spans="1:6" x14ac:dyDescent="0.2">
      <c r="A36" s="122"/>
      <c r="B36" s="79"/>
      <c r="C36" s="63"/>
      <c r="D36" s="57"/>
      <c r="E36" s="58"/>
      <c r="F36" s="56"/>
    </row>
    <row r="37" spans="1:6" x14ac:dyDescent="0.2">
      <c r="A37" s="115">
        <f>COUNT($A$7:A36)+1</f>
        <v>7</v>
      </c>
      <c r="B37" s="47" t="s">
        <v>98</v>
      </c>
      <c r="C37" s="59"/>
      <c r="D37" s="25"/>
      <c r="E37" s="42"/>
      <c r="F37" s="42"/>
    </row>
    <row r="38" spans="1:6" ht="38.25" x14ac:dyDescent="0.2">
      <c r="A38" s="120"/>
      <c r="B38" s="48" t="s">
        <v>99</v>
      </c>
      <c r="C38" s="59"/>
      <c r="D38" s="25"/>
      <c r="E38" s="42"/>
      <c r="F38" s="42"/>
    </row>
    <row r="39" spans="1:6" x14ac:dyDescent="0.2">
      <c r="A39" s="120"/>
      <c r="B39" s="48"/>
      <c r="C39" s="59">
        <v>8</v>
      </c>
      <c r="D39" s="25" t="s">
        <v>45</v>
      </c>
      <c r="E39" s="54"/>
      <c r="F39" s="42">
        <f>C39*E39</f>
        <v>0</v>
      </c>
    </row>
    <row r="40" spans="1:6" x14ac:dyDescent="0.2">
      <c r="A40" s="121"/>
      <c r="B40" s="80"/>
      <c r="C40" s="60"/>
      <c r="D40" s="61"/>
      <c r="E40" s="62"/>
      <c r="F40" s="62"/>
    </row>
    <row r="41" spans="1:6" x14ac:dyDescent="0.2">
      <c r="A41" s="122"/>
      <c r="B41" s="79"/>
      <c r="C41" s="63"/>
      <c r="D41" s="57"/>
      <c r="E41" s="58"/>
      <c r="F41" s="58"/>
    </row>
    <row r="42" spans="1:6" x14ac:dyDescent="0.2">
      <c r="A42" s="115">
        <f>COUNT($A$7:A41)+1</f>
        <v>8</v>
      </c>
      <c r="B42" s="47" t="s">
        <v>100</v>
      </c>
      <c r="C42" s="59"/>
      <c r="D42" s="25"/>
      <c r="E42" s="42"/>
      <c r="F42" s="42"/>
    </row>
    <row r="43" spans="1:6" ht="25.5" x14ac:dyDescent="0.2">
      <c r="A43" s="120"/>
      <c r="B43" s="48" t="s">
        <v>101</v>
      </c>
      <c r="C43" s="59"/>
      <c r="D43" s="25"/>
      <c r="E43" s="42"/>
      <c r="F43" s="42"/>
    </row>
    <row r="44" spans="1:6" ht="14.25" x14ac:dyDescent="0.2">
      <c r="A44" s="120"/>
      <c r="B44" s="48"/>
      <c r="C44" s="59">
        <v>92</v>
      </c>
      <c r="D44" s="25" t="s">
        <v>49</v>
      </c>
      <c r="E44" s="54"/>
      <c r="F44" s="42">
        <f>C44*E44</f>
        <v>0</v>
      </c>
    </row>
    <row r="45" spans="1:6" x14ac:dyDescent="0.2">
      <c r="A45" s="121"/>
      <c r="B45" s="80"/>
      <c r="C45" s="60"/>
      <c r="D45" s="61"/>
      <c r="E45" s="62"/>
      <c r="F45" s="62"/>
    </row>
    <row r="46" spans="1:6" x14ac:dyDescent="0.2">
      <c r="A46" s="122"/>
      <c r="B46" s="79"/>
      <c r="C46" s="63"/>
      <c r="D46" s="57"/>
      <c r="E46" s="58"/>
      <c r="F46" s="56"/>
    </row>
    <row r="47" spans="1:6" x14ac:dyDescent="0.2">
      <c r="A47" s="115">
        <f>COUNT($A$7:A46)+1</f>
        <v>9</v>
      </c>
      <c r="B47" s="47" t="s">
        <v>102</v>
      </c>
      <c r="C47" s="59"/>
      <c r="D47" s="25"/>
      <c r="E47" s="42"/>
      <c r="F47" s="43"/>
    </row>
    <row r="48" spans="1:6" ht="63.75" x14ac:dyDescent="0.2">
      <c r="A48" s="120"/>
      <c r="B48" s="48" t="s">
        <v>135</v>
      </c>
      <c r="C48" s="59"/>
      <c r="D48" s="25"/>
      <c r="E48" s="42"/>
      <c r="F48" s="43"/>
    </row>
    <row r="49" spans="1:6" x14ac:dyDescent="0.2">
      <c r="A49" s="120"/>
      <c r="B49" s="47" t="s">
        <v>103</v>
      </c>
      <c r="C49" s="59"/>
      <c r="D49" s="25"/>
      <c r="E49" s="42"/>
      <c r="F49" s="43"/>
    </row>
    <row r="50" spans="1:6" ht="25.5" x14ac:dyDescent="0.2">
      <c r="A50" s="120"/>
      <c r="B50" s="48" t="s">
        <v>104</v>
      </c>
      <c r="C50" s="59">
        <v>276</v>
      </c>
      <c r="D50" s="44" t="s">
        <v>55</v>
      </c>
      <c r="E50" s="55"/>
      <c r="F50" s="45">
        <f>C50*E50</f>
        <v>0</v>
      </c>
    </row>
    <row r="51" spans="1:6" ht="25.5" x14ac:dyDescent="0.2">
      <c r="A51" s="120"/>
      <c r="B51" s="48" t="s">
        <v>136</v>
      </c>
      <c r="C51" s="59">
        <v>276</v>
      </c>
      <c r="D51" s="44" t="s">
        <v>55</v>
      </c>
      <c r="E51" s="55"/>
      <c r="F51" s="45">
        <f>C51*E51</f>
        <v>0</v>
      </c>
    </row>
    <row r="52" spans="1:6" x14ac:dyDescent="0.2">
      <c r="A52" s="121"/>
      <c r="B52" s="80"/>
      <c r="C52" s="60"/>
      <c r="D52" s="91"/>
      <c r="E52" s="92"/>
      <c r="F52" s="92"/>
    </row>
    <row r="53" spans="1:6" ht="14.25" x14ac:dyDescent="0.2">
      <c r="A53" s="122"/>
      <c r="B53" s="104"/>
      <c r="C53" s="63"/>
      <c r="D53" s="57"/>
      <c r="E53" s="58"/>
      <c r="F53" s="56"/>
    </row>
    <row r="54" spans="1:6" x14ac:dyDescent="0.2">
      <c r="A54" s="115">
        <f>COUNT($A$7:A53)+1</f>
        <v>10</v>
      </c>
      <c r="B54" s="47" t="s">
        <v>105</v>
      </c>
      <c r="C54" s="59"/>
      <c r="D54" s="25"/>
      <c r="E54" s="42"/>
      <c r="F54" s="43"/>
    </row>
    <row r="55" spans="1:6" ht="54" customHeight="1" x14ac:dyDescent="0.2">
      <c r="A55" s="120"/>
      <c r="B55" s="48" t="s">
        <v>106</v>
      </c>
      <c r="C55" s="59"/>
      <c r="D55" s="25"/>
      <c r="E55" s="42"/>
      <c r="F55" s="43"/>
    </row>
    <row r="56" spans="1:6" ht="14.25" x14ac:dyDescent="0.2">
      <c r="A56" s="120"/>
      <c r="B56" s="81"/>
      <c r="C56" s="59">
        <v>276</v>
      </c>
      <c r="D56" s="44" t="s">
        <v>55</v>
      </c>
      <c r="E56" s="54"/>
      <c r="F56" s="45">
        <f>+E56*C56</f>
        <v>0</v>
      </c>
    </row>
    <row r="57" spans="1:6" ht="14.25" x14ac:dyDescent="0.2">
      <c r="A57" s="121"/>
      <c r="B57" s="105"/>
      <c r="C57" s="60"/>
      <c r="D57" s="91"/>
      <c r="E57" s="62"/>
      <c r="F57" s="92"/>
    </row>
    <row r="58" spans="1:6" x14ac:dyDescent="0.2">
      <c r="A58" s="122"/>
      <c r="B58" s="79"/>
      <c r="C58" s="63"/>
      <c r="D58" s="57"/>
      <c r="E58" s="58"/>
      <c r="F58" s="56"/>
    </row>
    <row r="59" spans="1:6" x14ac:dyDescent="0.2">
      <c r="A59" s="115">
        <f>COUNT($A$7:A58)+1</f>
        <v>11</v>
      </c>
      <c r="B59" s="47" t="s">
        <v>108</v>
      </c>
      <c r="C59" s="59"/>
      <c r="D59" s="25"/>
      <c r="E59" s="42"/>
      <c r="F59" s="42"/>
    </row>
    <row r="60" spans="1:6" ht="51" x14ac:dyDescent="0.2">
      <c r="A60" s="120"/>
      <c r="B60" s="48" t="s">
        <v>109</v>
      </c>
      <c r="C60" s="59"/>
      <c r="D60" s="25"/>
      <c r="E60" s="42"/>
      <c r="F60" s="43"/>
    </row>
    <row r="61" spans="1:6" ht="14.25" x14ac:dyDescent="0.2">
      <c r="A61" s="120"/>
      <c r="B61" s="48"/>
      <c r="C61" s="59">
        <v>5</v>
      </c>
      <c r="D61" s="25" t="s">
        <v>49</v>
      </c>
      <c r="E61" s="54"/>
      <c r="F61" s="42">
        <f>C61*E61</f>
        <v>0</v>
      </c>
    </row>
    <row r="62" spans="1:6" x14ac:dyDescent="0.2">
      <c r="A62" s="121"/>
      <c r="B62" s="80"/>
      <c r="C62" s="60"/>
      <c r="D62" s="61"/>
      <c r="E62" s="62"/>
      <c r="F62" s="62"/>
    </row>
    <row r="63" spans="1:6" x14ac:dyDescent="0.2">
      <c r="A63" s="122"/>
      <c r="B63" s="79"/>
      <c r="C63" s="63"/>
      <c r="D63" s="57"/>
      <c r="E63" s="58"/>
      <c r="F63" s="58"/>
    </row>
    <row r="64" spans="1:6" x14ac:dyDescent="0.2">
      <c r="A64" s="115">
        <f>COUNT($A$7:A63)+1</f>
        <v>12</v>
      </c>
      <c r="B64" s="47" t="s">
        <v>110</v>
      </c>
      <c r="C64" s="59"/>
      <c r="D64" s="25"/>
      <c r="E64" s="42"/>
      <c r="F64" s="42"/>
    </row>
    <row r="65" spans="1:6" ht="63.75" x14ac:dyDescent="0.2">
      <c r="A65" s="120"/>
      <c r="B65" s="48" t="s">
        <v>111</v>
      </c>
      <c r="C65" s="59"/>
      <c r="D65" s="25"/>
      <c r="E65" s="42"/>
      <c r="F65" s="43"/>
    </row>
    <row r="66" spans="1:6" ht="14.25" x14ac:dyDescent="0.2">
      <c r="A66" s="120"/>
      <c r="B66" s="48"/>
      <c r="C66" s="59">
        <v>5</v>
      </c>
      <c r="D66" s="25" t="s">
        <v>49</v>
      </c>
      <c r="E66" s="54"/>
      <c r="F66" s="42">
        <f>C66*E66</f>
        <v>0</v>
      </c>
    </row>
    <row r="67" spans="1:6" x14ac:dyDescent="0.2">
      <c r="A67" s="121"/>
      <c r="B67" s="80"/>
      <c r="C67" s="60"/>
      <c r="D67" s="61"/>
      <c r="E67" s="62"/>
      <c r="F67" s="62"/>
    </row>
    <row r="68" spans="1:6" x14ac:dyDescent="0.2">
      <c r="A68" s="122"/>
      <c r="B68" s="86"/>
      <c r="C68" s="63"/>
      <c r="D68" s="57"/>
      <c r="E68" s="58"/>
      <c r="F68" s="58"/>
    </row>
    <row r="69" spans="1:6" x14ac:dyDescent="0.2">
      <c r="A69" s="115">
        <f>COUNT($A$7:A68)+1</f>
        <v>13</v>
      </c>
      <c r="B69" s="47" t="s">
        <v>28</v>
      </c>
      <c r="C69" s="59"/>
      <c r="D69" s="25"/>
      <c r="E69" s="42"/>
      <c r="F69" s="42"/>
    </row>
    <row r="70" spans="1:6" x14ac:dyDescent="0.2">
      <c r="A70" s="120"/>
      <c r="B70" s="48" t="s">
        <v>27</v>
      </c>
      <c r="C70" s="59"/>
      <c r="D70" s="25"/>
      <c r="E70" s="42"/>
      <c r="F70" s="43"/>
    </row>
    <row r="71" spans="1:6" ht="14.25" x14ac:dyDescent="0.2">
      <c r="A71" s="120"/>
      <c r="B71" s="48"/>
      <c r="C71" s="59">
        <v>74</v>
      </c>
      <c r="D71" s="25" t="s">
        <v>55</v>
      </c>
      <c r="E71" s="54"/>
      <c r="F71" s="42">
        <f>C71*E71</f>
        <v>0</v>
      </c>
    </row>
    <row r="72" spans="1:6" x14ac:dyDescent="0.2">
      <c r="A72" s="121"/>
      <c r="B72" s="80"/>
      <c r="C72" s="60"/>
      <c r="D72" s="61"/>
      <c r="E72" s="62"/>
      <c r="F72" s="62"/>
    </row>
    <row r="73" spans="1:6" x14ac:dyDescent="0.2">
      <c r="A73" s="122"/>
      <c r="B73" s="79"/>
      <c r="C73" s="63"/>
      <c r="D73" s="57"/>
      <c r="E73" s="58"/>
      <c r="F73" s="58"/>
    </row>
    <row r="74" spans="1:6" x14ac:dyDescent="0.2">
      <c r="A74" s="115">
        <f>COUNT($A$7:A73)+1</f>
        <v>14</v>
      </c>
      <c r="B74" s="47" t="s">
        <v>117</v>
      </c>
      <c r="C74" s="59"/>
      <c r="D74" s="25"/>
      <c r="E74" s="42"/>
      <c r="F74" s="43"/>
    </row>
    <row r="75" spans="1:6" ht="39.75" customHeight="1" x14ac:dyDescent="0.2">
      <c r="A75" s="120"/>
      <c r="B75" s="48" t="s">
        <v>157</v>
      </c>
      <c r="C75" s="59"/>
      <c r="D75" s="25"/>
      <c r="E75" s="42"/>
      <c r="F75" s="43"/>
    </row>
    <row r="76" spans="1:6" ht="14.25" x14ac:dyDescent="0.2">
      <c r="A76" s="120"/>
      <c r="B76" s="48" t="s">
        <v>42</v>
      </c>
      <c r="C76" s="59">
        <v>117</v>
      </c>
      <c r="D76" s="25" t="s">
        <v>54</v>
      </c>
      <c r="E76" s="54"/>
      <c r="F76" s="42">
        <f>C76*E76</f>
        <v>0</v>
      </c>
    </row>
    <row r="77" spans="1:6" ht="14.25" x14ac:dyDescent="0.2">
      <c r="A77" s="120"/>
      <c r="B77" s="48" t="s">
        <v>43</v>
      </c>
      <c r="C77" s="59">
        <v>29</v>
      </c>
      <c r="D77" s="25" t="s">
        <v>54</v>
      </c>
      <c r="E77" s="54"/>
      <c r="F77" s="42">
        <f>C77*E77</f>
        <v>0</v>
      </c>
    </row>
    <row r="78" spans="1:6" x14ac:dyDescent="0.2">
      <c r="A78" s="121"/>
      <c r="B78" s="80"/>
      <c r="C78" s="60"/>
      <c r="D78" s="61"/>
      <c r="E78" s="62"/>
      <c r="F78" s="62"/>
    </row>
    <row r="79" spans="1:6" x14ac:dyDescent="0.2">
      <c r="A79" s="122"/>
      <c r="B79" s="79"/>
      <c r="C79" s="63"/>
      <c r="D79" s="57"/>
      <c r="E79" s="58"/>
      <c r="F79" s="58"/>
    </row>
    <row r="80" spans="1:6" x14ac:dyDescent="0.2">
      <c r="A80" s="115">
        <f>COUNT($A$7:A79)+1</f>
        <v>15</v>
      </c>
      <c r="B80" s="47" t="s">
        <v>31</v>
      </c>
      <c r="C80" s="59"/>
      <c r="D80" s="25"/>
      <c r="E80" s="42"/>
      <c r="F80" s="42"/>
    </row>
    <row r="81" spans="1:6" ht="51" x14ac:dyDescent="0.2">
      <c r="A81" s="120"/>
      <c r="B81" s="48" t="s">
        <v>118</v>
      </c>
      <c r="C81" s="59"/>
      <c r="D81" s="25"/>
      <c r="E81" s="42"/>
      <c r="F81" s="42"/>
    </row>
    <row r="82" spans="1:6" ht="14.25" x14ac:dyDescent="0.2">
      <c r="A82" s="120"/>
      <c r="B82" s="48"/>
      <c r="C82" s="59">
        <v>21</v>
      </c>
      <c r="D82" s="25" t="s">
        <v>54</v>
      </c>
      <c r="E82" s="54"/>
      <c r="F82" s="42">
        <f>C82*E82</f>
        <v>0</v>
      </c>
    </row>
    <row r="83" spans="1:6" x14ac:dyDescent="0.2">
      <c r="A83" s="121"/>
      <c r="B83" s="80"/>
      <c r="C83" s="60"/>
      <c r="D83" s="61"/>
      <c r="E83" s="62"/>
      <c r="F83" s="62"/>
    </row>
    <row r="84" spans="1:6" x14ac:dyDescent="0.2">
      <c r="A84" s="122"/>
      <c r="B84" s="79"/>
      <c r="C84" s="63"/>
      <c r="D84" s="57"/>
      <c r="E84" s="58"/>
      <c r="F84" s="58"/>
    </row>
    <row r="85" spans="1:6" x14ac:dyDescent="0.2">
      <c r="A85" s="115">
        <f>COUNT($A$7:A84)+1</f>
        <v>16</v>
      </c>
      <c r="B85" s="47" t="s">
        <v>119</v>
      </c>
      <c r="C85" s="59"/>
      <c r="D85" s="25"/>
      <c r="E85" s="42"/>
      <c r="F85" s="42"/>
    </row>
    <row r="86" spans="1:6" ht="63.75" x14ac:dyDescent="0.2">
      <c r="A86" s="120"/>
      <c r="B86" s="48" t="s">
        <v>154</v>
      </c>
      <c r="C86" s="59"/>
      <c r="D86" s="25"/>
      <c r="E86" s="42"/>
      <c r="F86" s="42"/>
    </row>
    <row r="87" spans="1:6" ht="14.25" x14ac:dyDescent="0.2">
      <c r="A87" s="120"/>
      <c r="B87" s="48"/>
      <c r="C87" s="59">
        <v>52</v>
      </c>
      <c r="D87" s="25" t="s">
        <v>54</v>
      </c>
      <c r="E87" s="54"/>
      <c r="F87" s="42">
        <f>C87*E87</f>
        <v>0</v>
      </c>
    </row>
    <row r="88" spans="1:6" x14ac:dyDescent="0.2">
      <c r="A88" s="121"/>
      <c r="B88" s="80"/>
      <c r="C88" s="60"/>
      <c r="D88" s="61"/>
      <c r="E88" s="62"/>
      <c r="F88" s="62"/>
    </row>
    <row r="89" spans="1:6" x14ac:dyDescent="0.2">
      <c r="A89" s="122"/>
      <c r="B89" s="79"/>
      <c r="C89" s="63"/>
      <c r="D89" s="57"/>
      <c r="E89" s="58"/>
      <c r="F89" s="58"/>
    </row>
    <row r="90" spans="1:6" x14ac:dyDescent="0.2">
      <c r="A90" s="115">
        <f>COUNT($A$7:A89)+1</f>
        <v>17</v>
      </c>
      <c r="B90" s="47" t="s">
        <v>120</v>
      </c>
      <c r="C90" s="59"/>
      <c r="D90" s="25"/>
      <c r="E90" s="42"/>
      <c r="F90" s="43"/>
    </row>
    <row r="91" spans="1:6" ht="51" x14ac:dyDescent="0.2">
      <c r="A91" s="120"/>
      <c r="B91" s="48" t="s">
        <v>155</v>
      </c>
      <c r="C91" s="59"/>
      <c r="D91" s="25"/>
      <c r="E91" s="42"/>
      <c r="F91" s="43"/>
    </row>
    <row r="92" spans="1:6" ht="14.25" x14ac:dyDescent="0.2">
      <c r="A92" s="120"/>
      <c r="B92" s="48"/>
      <c r="C92" s="59">
        <v>73</v>
      </c>
      <c r="D92" s="25" t="s">
        <v>54</v>
      </c>
      <c r="E92" s="54"/>
      <c r="F92" s="42">
        <f>C92*E92</f>
        <v>0</v>
      </c>
    </row>
    <row r="93" spans="1:6" x14ac:dyDescent="0.2">
      <c r="A93" s="121"/>
      <c r="B93" s="80"/>
      <c r="C93" s="60"/>
      <c r="D93" s="61"/>
      <c r="E93" s="62"/>
      <c r="F93" s="62"/>
    </row>
    <row r="94" spans="1:6" x14ac:dyDescent="0.2">
      <c r="A94" s="122"/>
      <c r="B94" s="86"/>
      <c r="C94" s="63"/>
      <c r="D94" s="109"/>
      <c r="E94" s="87"/>
      <c r="F94" s="87"/>
    </row>
    <row r="95" spans="1:6" x14ac:dyDescent="0.2">
      <c r="A95" s="115">
        <f>COUNT($A$7:A94)+1</f>
        <v>18</v>
      </c>
      <c r="B95" s="47" t="s">
        <v>30</v>
      </c>
      <c r="C95" s="59"/>
      <c r="D95" s="25"/>
      <c r="E95" s="42"/>
      <c r="F95" s="42"/>
    </row>
    <row r="96" spans="1:6" ht="25.5" x14ac:dyDescent="0.2">
      <c r="A96" s="120"/>
      <c r="B96" s="48" t="s">
        <v>29</v>
      </c>
      <c r="C96" s="59"/>
      <c r="D96" s="25"/>
      <c r="E96" s="42"/>
      <c r="F96" s="43"/>
    </row>
    <row r="97" spans="1:6" ht="14.25" x14ac:dyDescent="0.2">
      <c r="A97" s="120"/>
      <c r="B97" s="48"/>
      <c r="C97" s="59">
        <v>182</v>
      </c>
      <c r="D97" s="25" t="s">
        <v>54</v>
      </c>
      <c r="E97" s="54"/>
      <c r="F97" s="42">
        <f>C97*E97</f>
        <v>0</v>
      </c>
    </row>
    <row r="98" spans="1:6" x14ac:dyDescent="0.2">
      <c r="A98" s="121"/>
      <c r="B98" s="80"/>
      <c r="C98" s="60"/>
      <c r="D98" s="61"/>
      <c r="E98" s="62"/>
      <c r="F98" s="62"/>
    </row>
    <row r="99" spans="1:6" x14ac:dyDescent="0.2">
      <c r="A99" s="122"/>
      <c r="B99" s="79"/>
      <c r="C99" s="63"/>
      <c r="D99" s="57"/>
      <c r="E99" s="58"/>
      <c r="F99" s="58"/>
    </row>
    <row r="100" spans="1:6" x14ac:dyDescent="0.2">
      <c r="A100" s="115">
        <f>COUNT($A$7:A99)+1</f>
        <v>19</v>
      </c>
      <c r="B100" s="47" t="s">
        <v>34</v>
      </c>
      <c r="C100" s="59"/>
      <c r="D100" s="25"/>
      <c r="E100" s="42"/>
      <c r="F100" s="42"/>
    </row>
    <row r="101" spans="1:6" ht="25.5" x14ac:dyDescent="0.2">
      <c r="A101" s="120"/>
      <c r="B101" s="48" t="s">
        <v>48</v>
      </c>
      <c r="C101" s="59"/>
      <c r="D101" s="25"/>
      <c r="E101" s="42"/>
      <c r="F101" s="43"/>
    </row>
    <row r="102" spans="1:6" ht="14.25" x14ac:dyDescent="0.2">
      <c r="A102" s="120"/>
      <c r="B102" s="48"/>
      <c r="C102" s="59">
        <v>92</v>
      </c>
      <c r="D102" s="25" t="s">
        <v>49</v>
      </c>
      <c r="E102" s="54"/>
      <c r="F102" s="42">
        <f>C102*E102</f>
        <v>0</v>
      </c>
    </row>
    <row r="103" spans="1:6" x14ac:dyDescent="0.2">
      <c r="A103" s="121"/>
      <c r="B103" s="80"/>
      <c r="C103" s="60"/>
      <c r="D103" s="61"/>
      <c r="E103" s="62"/>
      <c r="F103" s="62"/>
    </row>
    <row r="104" spans="1:6" x14ac:dyDescent="0.2">
      <c r="A104" s="122"/>
      <c r="B104" s="79"/>
      <c r="C104" s="63"/>
      <c r="D104" s="57"/>
      <c r="E104" s="58"/>
      <c r="F104" s="58"/>
    </row>
    <row r="105" spans="1:6" x14ac:dyDescent="0.2">
      <c r="A105" s="115">
        <f>COUNT($A$7:A104)+1</f>
        <v>20</v>
      </c>
      <c r="B105" s="47" t="s">
        <v>35</v>
      </c>
      <c r="C105" s="59"/>
      <c r="D105" s="25"/>
      <c r="E105" s="42"/>
      <c r="F105" s="43"/>
    </row>
    <row r="106" spans="1:6" ht="25.5" x14ac:dyDescent="0.2">
      <c r="A106" s="120"/>
      <c r="B106" s="48" t="s">
        <v>122</v>
      </c>
      <c r="C106" s="59"/>
      <c r="D106" s="25"/>
      <c r="E106" s="42"/>
      <c r="F106" s="43"/>
    </row>
    <row r="107" spans="1:6" x14ac:dyDescent="0.2">
      <c r="A107" s="120"/>
      <c r="B107" s="48"/>
      <c r="C107" s="59">
        <v>2</v>
      </c>
      <c r="D107" s="25" t="s">
        <v>1</v>
      </c>
      <c r="E107" s="54"/>
      <c r="F107" s="42">
        <f>C107*E107</f>
        <v>0</v>
      </c>
    </row>
    <row r="108" spans="1:6" x14ac:dyDescent="0.2">
      <c r="A108" s="121"/>
      <c r="B108" s="80"/>
      <c r="C108" s="60"/>
      <c r="D108" s="61"/>
      <c r="E108" s="62"/>
      <c r="F108" s="62"/>
    </row>
    <row r="109" spans="1:6" x14ac:dyDescent="0.2">
      <c r="A109" s="122"/>
      <c r="B109" s="79"/>
      <c r="C109" s="63"/>
      <c r="D109" s="57"/>
      <c r="E109" s="58"/>
      <c r="F109" s="58"/>
    </row>
    <row r="110" spans="1:6" x14ac:dyDescent="0.2">
      <c r="A110" s="115">
        <f>COUNT($A$7:A109)+1</f>
        <v>21</v>
      </c>
      <c r="B110" s="47" t="s">
        <v>37</v>
      </c>
      <c r="C110" s="59"/>
      <c r="D110" s="25"/>
      <c r="E110" s="42"/>
      <c r="F110" s="42"/>
    </row>
    <row r="111" spans="1:6" x14ac:dyDescent="0.2">
      <c r="A111" s="120"/>
      <c r="B111" s="48" t="s">
        <v>36</v>
      </c>
      <c r="C111" s="59"/>
      <c r="D111" s="25"/>
      <c r="E111" s="42"/>
      <c r="F111" s="43"/>
    </row>
    <row r="112" spans="1:6" x14ac:dyDescent="0.2">
      <c r="A112" s="120"/>
      <c r="B112" s="48"/>
      <c r="C112" s="59">
        <v>2</v>
      </c>
      <c r="D112" s="25" t="s">
        <v>1</v>
      </c>
      <c r="E112" s="54"/>
      <c r="F112" s="42">
        <f>C112*E112</f>
        <v>0</v>
      </c>
    </row>
    <row r="113" spans="1:6" x14ac:dyDescent="0.2">
      <c r="A113" s="121"/>
      <c r="B113" s="80"/>
      <c r="C113" s="60"/>
      <c r="D113" s="61"/>
      <c r="E113" s="62"/>
      <c r="F113" s="62"/>
    </row>
    <row r="114" spans="1:6" x14ac:dyDescent="0.2">
      <c r="A114" s="122"/>
      <c r="B114" s="86"/>
      <c r="C114" s="37"/>
      <c r="D114" s="38"/>
      <c r="E114" s="39"/>
      <c r="F114" s="37"/>
    </row>
    <row r="115" spans="1:6" x14ac:dyDescent="0.2">
      <c r="A115" s="115">
        <f>COUNT($A$7:A114)+1</f>
        <v>22</v>
      </c>
      <c r="B115" s="47" t="s">
        <v>38</v>
      </c>
      <c r="C115" s="43"/>
      <c r="D115" s="25"/>
      <c r="E115" s="73"/>
      <c r="F115" s="43"/>
    </row>
    <row r="116" spans="1:6" ht="76.5" x14ac:dyDescent="0.2">
      <c r="A116" s="118"/>
      <c r="B116" s="48" t="s">
        <v>132</v>
      </c>
      <c r="C116" s="43"/>
      <c r="D116" s="25"/>
      <c r="E116" s="42"/>
      <c r="F116" s="43"/>
    </row>
    <row r="117" spans="1:6" x14ac:dyDescent="0.2">
      <c r="A117" s="115"/>
      <c r="B117" s="110"/>
      <c r="C117" s="74"/>
      <c r="D117" s="75">
        <v>0.05</v>
      </c>
      <c r="E117" s="43"/>
      <c r="F117" s="42">
        <f>SUM(F9:F116)*D117</f>
        <v>0</v>
      </c>
    </row>
    <row r="118" spans="1:6" x14ac:dyDescent="0.2">
      <c r="A118" s="117"/>
      <c r="B118" s="111"/>
      <c r="C118" s="112"/>
      <c r="D118" s="113"/>
      <c r="E118" s="76"/>
      <c r="F118" s="62"/>
    </row>
    <row r="119" spans="1:6" x14ac:dyDescent="0.2">
      <c r="A119" s="118"/>
      <c r="B119" s="48"/>
      <c r="C119" s="43"/>
      <c r="D119" s="25"/>
      <c r="E119" s="43"/>
      <c r="F119" s="43"/>
    </row>
    <row r="120" spans="1:6" x14ac:dyDescent="0.2">
      <c r="A120" s="115">
        <f>COUNT($A$7:A118)+1</f>
        <v>23</v>
      </c>
      <c r="B120" s="47" t="s">
        <v>133</v>
      </c>
      <c r="C120" s="43"/>
      <c r="D120" s="25"/>
      <c r="E120" s="43"/>
      <c r="F120" s="43"/>
    </row>
    <row r="121" spans="1:6" ht="38.25" x14ac:dyDescent="0.2">
      <c r="A121" s="118"/>
      <c r="B121" s="48" t="s">
        <v>39</v>
      </c>
      <c r="C121" s="74"/>
      <c r="D121" s="75">
        <v>0.1</v>
      </c>
      <c r="E121" s="43"/>
      <c r="F121" s="42">
        <f>SUM(F9:F116)*D121</f>
        <v>0</v>
      </c>
    </row>
    <row r="122" spans="1:6" x14ac:dyDescent="0.2">
      <c r="A122" s="123"/>
      <c r="B122" s="82"/>
      <c r="C122" s="43"/>
      <c r="D122" s="25"/>
      <c r="E122" s="73"/>
      <c r="F122" s="43"/>
    </row>
    <row r="123" spans="1:6" x14ac:dyDescent="0.2">
      <c r="A123" s="49"/>
      <c r="B123" s="83" t="s">
        <v>3</v>
      </c>
      <c r="C123" s="50"/>
      <c r="D123" s="51"/>
      <c r="E123" s="52" t="s">
        <v>53</v>
      </c>
      <c r="F123" s="52">
        <f>SUM(F9:F122)</f>
        <v>0</v>
      </c>
    </row>
  </sheetData>
  <sheetProtection algorithmName="SHA-512" hashValue="2/+0HCY1Qs5NFi71Zx1EkYo4OdF3YrAoCFjFtUgwAQ3+IeH/BscL0Tt0UoLz/b9ONbt5rQI7ONKdvUz2XUgBqQ==" saltValue="xiI7IDMoDeJ/Ck39TcxCGw==" spinCount="100000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&amp;LENERGETIKA LJUBLJANA d.o.o.&amp;R PLINOVOD VIDEM-DOL</oddHeader>
    <oddFooter>&amp;LJPE-SIR-307/21&amp;C&amp;"Arial,Navadno"&amp;P / &amp;N</oddFooter>
  </headerFooter>
  <rowBreaks count="2" manualBreakCount="2">
    <brk id="35" max="5" man="1"/>
    <brk id="103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8"/>
  <sheetViews>
    <sheetView showZeros="0" topLeftCell="A9" zoomScaleNormal="100" zoomScaleSheetLayoutView="100" workbookViewId="0">
      <selection activeCell="E34" sqref="E34"/>
    </sheetView>
  </sheetViews>
  <sheetFormatPr defaultColWidth="9.140625" defaultRowHeight="12.75" x14ac:dyDescent="0.2"/>
  <cols>
    <col min="1" max="1" width="5.7109375" style="31" customWidth="1"/>
    <col min="2" max="2" width="50.7109375" style="84" customWidth="1"/>
    <col min="3" max="3" width="7.7109375" style="34" customWidth="1"/>
    <col min="4" max="4" width="4.7109375" style="35" customWidth="1"/>
    <col min="5" max="5" width="11.7109375" style="33" customWidth="1"/>
    <col min="6" max="6" width="12.7109375" style="34" customWidth="1"/>
    <col min="7" max="16384" width="9.140625" style="35"/>
  </cols>
  <sheetData>
    <row r="1" spans="1:6" x14ac:dyDescent="0.2">
      <c r="A1" s="30" t="s">
        <v>61</v>
      </c>
      <c r="B1" s="77" t="s">
        <v>9</v>
      </c>
      <c r="C1" s="31"/>
      <c r="D1" s="32"/>
    </row>
    <row r="2" spans="1:6" x14ac:dyDescent="0.2">
      <c r="A2" s="30" t="s">
        <v>62</v>
      </c>
      <c r="B2" s="77" t="s">
        <v>10</v>
      </c>
      <c r="C2" s="31"/>
      <c r="D2" s="32"/>
    </row>
    <row r="3" spans="1:6" x14ac:dyDescent="0.2">
      <c r="A3" s="30" t="s">
        <v>229</v>
      </c>
      <c r="B3" s="77" t="s">
        <v>230</v>
      </c>
      <c r="C3" s="31"/>
      <c r="D3" s="32"/>
    </row>
    <row r="4" spans="1:6" x14ac:dyDescent="0.2">
      <c r="A4" s="30"/>
      <c r="B4" s="77" t="s">
        <v>212</v>
      </c>
      <c r="C4" s="31"/>
      <c r="D4" s="32"/>
    </row>
    <row r="5" spans="1:6" ht="76.5" x14ac:dyDescent="0.2">
      <c r="A5" s="130" t="s">
        <v>0</v>
      </c>
      <c r="B5" s="134" t="s">
        <v>44</v>
      </c>
      <c r="C5" s="132" t="s">
        <v>11</v>
      </c>
      <c r="D5" s="132" t="s">
        <v>12</v>
      </c>
      <c r="E5" s="161" t="s">
        <v>50</v>
      </c>
      <c r="F5" s="161" t="s">
        <v>51</v>
      </c>
    </row>
    <row r="6" spans="1:6" x14ac:dyDescent="0.2">
      <c r="A6" s="114">
        <v>1</v>
      </c>
      <c r="B6" s="78"/>
      <c r="C6" s="37"/>
      <c r="D6" s="38"/>
      <c r="E6" s="39"/>
      <c r="F6" s="37"/>
    </row>
    <row r="7" spans="1:6" x14ac:dyDescent="0.2">
      <c r="A7" s="115">
        <f>COUNT(A6+1)</f>
        <v>1</v>
      </c>
      <c r="B7" s="160" t="s">
        <v>14</v>
      </c>
      <c r="C7" s="40"/>
      <c r="D7" s="21"/>
      <c r="E7" s="2"/>
      <c r="F7" s="2"/>
    </row>
    <row r="8" spans="1:6" ht="38.25" x14ac:dyDescent="0.2">
      <c r="A8" s="115"/>
      <c r="B8" s="3" t="s">
        <v>64</v>
      </c>
      <c r="C8" s="40"/>
      <c r="D8" s="21"/>
      <c r="E8" s="2"/>
      <c r="F8" s="2"/>
    </row>
    <row r="9" spans="1:6" ht="14.25" x14ac:dyDescent="0.2">
      <c r="A9" s="115"/>
      <c r="B9" s="3"/>
      <c r="C9" s="41">
        <v>178</v>
      </c>
      <c r="D9" s="21" t="s">
        <v>49</v>
      </c>
      <c r="E9" s="54"/>
      <c r="F9" s="2">
        <f>C9*E9</f>
        <v>0</v>
      </c>
    </row>
    <row r="10" spans="1:6" x14ac:dyDescent="0.2">
      <c r="A10" s="115"/>
      <c r="B10" s="3"/>
      <c r="C10" s="41"/>
      <c r="D10" s="21"/>
      <c r="E10" s="42"/>
      <c r="F10" s="2"/>
    </row>
    <row r="11" spans="1:6" x14ac:dyDescent="0.2">
      <c r="A11" s="116"/>
      <c r="B11" s="95"/>
      <c r="C11" s="63"/>
      <c r="D11" s="57"/>
      <c r="E11" s="58"/>
      <c r="F11" s="58"/>
    </row>
    <row r="12" spans="1:6" x14ac:dyDescent="0.2">
      <c r="A12" s="115">
        <f>COUNT($A$7:A11)+1</f>
        <v>2</v>
      </c>
      <c r="B12" s="47" t="s">
        <v>213</v>
      </c>
      <c r="C12" s="59"/>
      <c r="D12" s="25"/>
      <c r="E12" s="42"/>
      <c r="F12" s="43"/>
    </row>
    <row r="13" spans="1:6" ht="67.5" customHeight="1" x14ac:dyDescent="0.2">
      <c r="A13" s="115"/>
      <c r="B13" s="48" t="s">
        <v>214</v>
      </c>
      <c r="C13" s="59"/>
      <c r="D13" s="25"/>
      <c r="E13" s="42"/>
      <c r="F13" s="43"/>
    </row>
    <row r="14" spans="1:6" ht="14.25" x14ac:dyDescent="0.2">
      <c r="A14" s="115"/>
      <c r="B14" s="48"/>
      <c r="C14" s="59">
        <v>18</v>
      </c>
      <c r="D14" s="25" t="s">
        <v>55</v>
      </c>
      <c r="E14" s="54"/>
      <c r="F14" s="42">
        <f>C14*E14</f>
        <v>0</v>
      </c>
    </row>
    <row r="15" spans="1:6" x14ac:dyDescent="0.2">
      <c r="A15" s="117"/>
      <c r="B15" s="80"/>
      <c r="C15" s="60"/>
      <c r="D15" s="61"/>
      <c r="E15" s="62"/>
      <c r="F15" s="62"/>
    </row>
    <row r="16" spans="1:6" x14ac:dyDescent="0.2">
      <c r="A16" s="116"/>
      <c r="B16" s="79"/>
      <c r="C16" s="63"/>
      <c r="D16" s="57"/>
      <c r="E16" s="58"/>
      <c r="F16" s="56"/>
    </row>
    <row r="17" spans="1:6" x14ac:dyDescent="0.2">
      <c r="A17" s="115">
        <f>COUNT($A$7:A16)+1</f>
        <v>3</v>
      </c>
      <c r="B17" s="47" t="s">
        <v>26</v>
      </c>
      <c r="C17" s="59"/>
      <c r="D17" s="25"/>
      <c r="E17" s="42"/>
      <c r="F17" s="43"/>
    </row>
    <row r="18" spans="1:6" ht="38.25" x14ac:dyDescent="0.2">
      <c r="A18" s="115"/>
      <c r="B18" s="48" t="s">
        <v>47</v>
      </c>
      <c r="C18" s="59"/>
      <c r="D18" s="25"/>
      <c r="E18" s="42"/>
      <c r="F18" s="43"/>
    </row>
    <row r="19" spans="1:6" ht="14.25" x14ac:dyDescent="0.2">
      <c r="A19" s="115"/>
      <c r="B19" s="48"/>
      <c r="C19" s="59">
        <v>5</v>
      </c>
      <c r="D19" s="25" t="s">
        <v>49</v>
      </c>
      <c r="E19" s="54"/>
      <c r="F19" s="42">
        <f>C19*E19</f>
        <v>0</v>
      </c>
    </row>
    <row r="20" spans="1:6" x14ac:dyDescent="0.2">
      <c r="A20" s="117"/>
      <c r="B20" s="80"/>
      <c r="C20" s="60"/>
      <c r="D20" s="61"/>
      <c r="E20" s="62"/>
      <c r="F20" s="62"/>
    </row>
    <row r="21" spans="1:6" x14ac:dyDescent="0.2">
      <c r="A21" s="116"/>
      <c r="B21" s="79"/>
      <c r="C21" s="63"/>
      <c r="D21" s="57"/>
      <c r="E21" s="58"/>
      <c r="F21" s="56"/>
    </row>
    <row r="22" spans="1:6" x14ac:dyDescent="0.2">
      <c r="A22" s="115">
        <f>COUNT($A$7:A21)+1</f>
        <v>4</v>
      </c>
      <c r="B22" s="47" t="s">
        <v>85</v>
      </c>
      <c r="C22" s="59"/>
      <c r="D22" s="25"/>
      <c r="E22" s="42"/>
      <c r="F22" s="43"/>
    </row>
    <row r="23" spans="1:6" ht="63.75" x14ac:dyDescent="0.2">
      <c r="A23" s="115"/>
      <c r="B23" s="48" t="s">
        <v>86</v>
      </c>
      <c r="C23" s="59"/>
      <c r="D23" s="25"/>
      <c r="E23" s="42"/>
      <c r="F23" s="43"/>
    </row>
    <row r="24" spans="1:6" x14ac:dyDescent="0.2">
      <c r="A24" s="115"/>
      <c r="B24" s="48"/>
      <c r="C24" s="59">
        <v>2</v>
      </c>
      <c r="D24" s="25" t="s">
        <v>1</v>
      </c>
      <c r="E24" s="54"/>
      <c r="F24" s="42">
        <f>C24*E24</f>
        <v>0</v>
      </c>
    </row>
    <row r="25" spans="1:6" x14ac:dyDescent="0.2">
      <c r="A25" s="117"/>
      <c r="B25" s="80"/>
      <c r="C25" s="60"/>
      <c r="D25" s="61"/>
      <c r="E25" s="62"/>
      <c r="F25" s="62"/>
    </row>
    <row r="26" spans="1:6" x14ac:dyDescent="0.2">
      <c r="A26" s="116"/>
      <c r="B26" s="79"/>
      <c r="C26" s="63"/>
      <c r="D26" s="57"/>
      <c r="E26" s="58"/>
      <c r="F26" s="56"/>
    </row>
    <row r="27" spans="1:6" x14ac:dyDescent="0.2">
      <c r="A27" s="115">
        <f>COUNT($A$7:A26)+1</f>
        <v>5</v>
      </c>
      <c r="B27" s="97" t="s">
        <v>87</v>
      </c>
      <c r="C27" s="59"/>
      <c r="D27" s="66"/>
      <c r="E27" s="67"/>
      <c r="F27" s="68"/>
    </row>
    <row r="28" spans="1:6" ht="51" x14ac:dyDescent="0.2">
      <c r="A28" s="115"/>
      <c r="B28" s="48" t="s">
        <v>88</v>
      </c>
      <c r="C28" s="59"/>
      <c r="D28" s="66"/>
      <c r="E28" s="67"/>
      <c r="F28" s="67"/>
    </row>
    <row r="29" spans="1:6" ht="14.25" x14ac:dyDescent="0.2">
      <c r="A29" s="115"/>
      <c r="B29" s="48"/>
      <c r="C29" s="59">
        <v>80</v>
      </c>
      <c r="D29" s="25" t="s">
        <v>49</v>
      </c>
      <c r="E29" s="54"/>
      <c r="F29" s="42">
        <f>+E29*C29</f>
        <v>0</v>
      </c>
    </row>
    <row r="30" spans="1:6" x14ac:dyDescent="0.2">
      <c r="A30" s="117"/>
      <c r="B30" s="80"/>
      <c r="C30" s="60"/>
      <c r="D30" s="61"/>
      <c r="E30" s="62"/>
      <c r="F30" s="62"/>
    </row>
    <row r="31" spans="1:6" x14ac:dyDescent="0.2">
      <c r="A31" s="116"/>
      <c r="B31" s="79"/>
      <c r="C31" s="63"/>
      <c r="D31" s="57"/>
      <c r="E31" s="58"/>
      <c r="F31" s="56"/>
    </row>
    <row r="32" spans="1:6" x14ac:dyDescent="0.2">
      <c r="A32" s="115">
        <f>COUNT($A$7:A31)+1</f>
        <v>6</v>
      </c>
      <c r="B32" s="98" t="s">
        <v>89</v>
      </c>
      <c r="C32" s="59"/>
      <c r="D32" s="25"/>
      <c r="E32" s="42"/>
      <c r="F32" s="43"/>
    </row>
    <row r="33" spans="1:6" ht="63.75" x14ac:dyDescent="0.2">
      <c r="A33" s="115"/>
      <c r="B33" s="48" t="s">
        <v>90</v>
      </c>
      <c r="C33" s="59"/>
      <c r="D33" s="25"/>
      <c r="E33" s="42"/>
      <c r="F33" s="43"/>
    </row>
    <row r="34" spans="1:6" ht="14.25" x14ac:dyDescent="0.2">
      <c r="A34" s="115"/>
      <c r="B34" s="99"/>
      <c r="C34" s="59">
        <v>20</v>
      </c>
      <c r="D34" s="25" t="s">
        <v>49</v>
      </c>
      <c r="E34" s="54"/>
      <c r="F34" s="42">
        <f>+E34*C34</f>
        <v>0</v>
      </c>
    </row>
    <row r="35" spans="1:6" x14ac:dyDescent="0.2">
      <c r="A35" s="117"/>
      <c r="B35" s="100"/>
      <c r="C35" s="60"/>
      <c r="D35" s="61"/>
      <c r="E35" s="62"/>
      <c r="F35" s="62"/>
    </row>
    <row r="36" spans="1:6" x14ac:dyDescent="0.2">
      <c r="A36" s="122"/>
      <c r="B36" s="79"/>
      <c r="C36" s="63"/>
      <c r="D36" s="57"/>
      <c r="E36" s="58"/>
      <c r="F36" s="56"/>
    </row>
    <row r="37" spans="1:6" x14ac:dyDescent="0.2">
      <c r="A37" s="115">
        <f>COUNT($A$7:A36)+1</f>
        <v>7</v>
      </c>
      <c r="B37" s="47" t="s">
        <v>20</v>
      </c>
      <c r="C37" s="59"/>
      <c r="D37" s="25"/>
      <c r="E37" s="42"/>
      <c r="F37" s="43"/>
    </row>
    <row r="38" spans="1:6" ht="38.25" x14ac:dyDescent="0.2">
      <c r="A38" s="120"/>
      <c r="B38" s="48" t="s">
        <v>41</v>
      </c>
      <c r="C38" s="59"/>
      <c r="D38" s="25"/>
      <c r="E38" s="42"/>
      <c r="F38" s="43"/>
    </row>
    <row r="39" spans="1:6" ht="14.25" x14ac:dyDescent="0.2">
      <c r="A39" s="120"/>
      <c r="B39" s="48"/>
      <c r="C39" s="59">
        <v>534</v>
      </c>
      <c r="D39" s="25" t="s">
        <v>55</v>
      </c>
      <c r="E39" s="54"/>
      <c r="F39" s="42">
        <f>C39*E39</f>
        <v>0</v>
      </c>
    </row>
    <row r="40" spans="1:6" x14ac:dyDescent="0.2">
      <c r="A40" s="121"/>
      <c r="B40" s="80"/>
      <c r="C40" s="60"/>
      <c r="D40" s="61"/>
      <c r="E40" s="62"/>
      <c r="F40" s="62"/>
    </row>
    <row r="41" spans="1:6" x14ac:dyDescent="0.2">
      <c r="A41" s="122"/>
      <c r="B41" s="79"/>
      <c r="C41" s="63"/>
      <c r="D41" s="57"/>
      <c r="E41" s="58"/>
      <c r="F41" s="56"/>
    </row>
    <row r="42" spans="1:6" x14ac:dyDescent="0.2">
      <c r="A42" s="115">
        <f>COUNT($A$7:A41)+1</f>
        <v>8</v>
      </c>
      <c r="B42" s="47" t="s">
        <v>98</v>
      </c>
      <c r="C42" s="59"/>
      <c r="D42" s="25"/>
      <c r="E42" s="42"/>
      <c r="F42" s="42"/>
    </row>
    <row r="43" spans="1:6" ht="38.25" x14ac:dyDescent="0.2">
      <c r="A43" s="120"/>
      <c r="B43" s="48" t="s">
        <v>99</v>
      </c>
      <c r="C43" s="59"/>
      <c r="D43" s="25"/>
      <c r="E43" s="42"/>
      <c r="F43" s="42"/>
    </row>
    <row r="44" spans="1:6" x14ac:dyDescent="0.2">
      <c r="A44" s="120"/>
      <c r="B44" s="48"/>
      <c r="C44" s="59">
        <v>15</v>
      </c>
      <c r="D44" s="25" t="s">
        <v>45</v>
      </c>
      <c r="E44" s="54"/>
      <c r="F44" s="42">
        <f>C44*E44</f>
        <v>0</v>
      </c>
    </row>
    <row r="45" spans="1:6" x14ac:dyDescent="0.2">
      <c r="A45" s="121"/>
      <c r="B45" s="80"/>
      <c r="C45" s="60"/>
      <c r="D45" s="61"/>
      <c r="E45" s="62"/>
      <c r="F45" s="62"/>
    </row>
    <row r="46" spans="1:6" x14ac:dyDescent="0.2">
      <c r="A46" s="122"/>
      <c r="B46" s="79"/>
      <c r="C46" s="63"/>
      <c r="D46" s="57"/>
      <c r="E46" s="58"/>
      <c r="F46" s="58"/>
    </row>
    <row r="47" spans="1:6" x14ac:dyDescent="0.2">
      <c r="A47" s="115">
        <f>COUNT($A$7:A46)+1</f>
        <v>9</v>
      </c>
      <c r="B47" s="47" t="s">
        <v>100</v>
      </c>
      <c r="C47" s="59"/>
      <c r="D47" s="25"/>
      <c r="E47" s="42"/>
      <c r="F47" s="42"/>
    </row>
    <row r="48" spans="1:6" ht="25.5" x14ac:dyDescent="0.2">
      <c r="A48" s="120"/>
      <c r="B48" s="48" t="s">
        <v>101</v>
      </c>
      <c r="C48" s="59"/>
      <c r="D48" s="25"/>
      <c r="E48" s="42"/>
      <c r="F48" s="42"/>
    </row>
    <row r="49" spans="1:6" ht="14.25" x14ac:dyDescent="0.2">
      <c r="A49" s="120"/>
      <c r="B49" s="48"/>
      <c r="C49" s="59">
        <v>178</v>
      </c>
      <c r="D49" s="25" t="s">
        <v>49</v>
      </c>
      <c r="E49" s="54"/>
      <c r="F49" s="42">
        <f>C49*E49</f>
        <v>0</v>
      </c>
    </row>
    <row r="50" spans="1:6" x14ac:dyDescent="0.2">
      <c r="A50" s="121"/>
      <c r="B50" s="80"/>
      <c r="C50" s="60"/>
      <c r="D50" s="61"/>
      <c r="E50" s="62"/>
      <c r="F50" s="62"/>
    </row>
    <row r="51" spans="1:6" x14ac:dyDescent="0.2">
      <c r="A51" s="122"/>
      <c r="B51" s="79"/>
      <c r="C51" s="63"/>
      <c r="D51" s="57"/>
      <c r="E51" s="58"/>
      <c r="F51" s="56"/>
    </row>
    <row r="52" spans="1:6" x14ac:dyDescent="0.2">
      <c r="A52" s="115">
        <f>COUNT($A$7:A51)+1</f>
        <v>10</v>
      </c>
      <c r="B52" s="47" t="s">
        <v>102</v>
      </c>
      <c r="C52" s="59"/>
      <c r="D52" s="25"/>
      <c r="E52" s="42"/>
      <c r="F52" s="43"/>
    </row>
    <row r="53" spans="1:6" ht="63.75" x14ac:dyDescent="0.2">
      <c r="A53" s="120"/>
      <c r="B53" s="48" t="s">
        <v>135</v>
      </c>
      <c r="C53" s="59"/>
      <c r="D53" s="25"/>
      <c r="E53" s="42"/>
      <c r="F53" s="43"/>
    </row>
    <row r="54" spans="1:6" x14ac:dyDescent="0.2">
      <c r="A54" s="120"/>
      <c r="B54" s="47" t="s">
        <v>103</v>
      </c>
      <c r="C54" s="59"/>
      <c r="D54" s="25"/>
      <c r="E54" s="42"/>
      <c r="F54" s="43"/>
    </row>
    <row r="55" spans="1:6" ht="25.5" x14ac:dyDescent="0.2">
      <c r="A55" s="120"/>
      <c r="B55" s="48" t="s">
        <v>104</v>
      </c>
      <c r="C55" s="59">
        <v>534</v>
      </c>
      <c r="D55" s="44" t="s">
        <v>55</v>
      </c>
      <c r="E55" s="55"/>
      <c r="F55" s="45">
        <f>C55*E55</f>
        <v>0</v>
      </c>
    </row>
    <row r="56" spans="1:6" ht="25.5" x14ac:dyDescent="0.2">
      <c r="A56" s="120"/>
      <c r="B56" s="48" t="s">
        <v>136</v>
      </c>
      <c r="C56" s="59">
        <v>534</v>
      </c>
      <c r="D56" s="44" t="s">
        <v>55</v>
      </c>
      <c r="E56" s="55"/>
      <c r="F56" s="45">
        <f>C56*E56</f>
        <v>0</v>
      </c>
    </row>
    <row r="57" spans="1:6" x14ac:dyDescent="0.2">
      <c r="A57" s="121"/>
      <c r="B57" s="80"/>
      <c r="C57" s="60"/>
      <c r="D57" s="91"/>
      <c r="E57" s="92"/>
      <c r="F57" s="92"/>
    </row>
    <row r="58" spans="1:6" ht="14.25" x14ac:dyDescent="0.2">
      <c r="A58" s="122"/>
      <c r="B58" s="104"/>
      <c r="C58" s="63"/>
      <c r="D58" s="57"/>
      <c r="E58" s="58"/>
      <c r="F58" s="56"/>
    </row>
    <row r="59" spans="1:6" x14ac:dyDescent="0.2">
      <c r="A59" s="115">
        <f>COUNT($A$7:A58)+1</f>
        <v>11</v>
      </c>
      <c r="B59" s="47" t="s">
        <v>105</v>
      </c>
      <c r="C59" s="59"/>
      <c r="D59" s="25"/>
      <c r="E59" s="42"/>
      <c r="F59" s="43"/>
    </row>
    <row r="60" spans="1:6" ht="54.75" customHeight="1" x14ac:dyDescent="0.2">
      <c r="A60" s="120"/>
      <c r="B60" s="48" t="s">
        <v>106</v>
      </c>
      <c r="C60" s="59"/>
      <c r="D60" s="25"/>
      <c r="E60" s="42"/>
      <c r="F60" s="43"/>
    </row>
    <row r="61" spans="1:6" ht="14.25" x14ac:dyDescent="0.2">
      <c r="A61" s="120"/>
      <c r="B61" s="81"/>
      <c r="C61" s="59">
        <v>534</v>
      </c>
      <c r="D61" s="44" t="s">
        <v>55</v>
      </c>
      <c r="E61" s="54"/>
      <c r="F61" s="45">
        <f>+E61*C61</f>
        <v>0</v>
      </c>
    </row>
    <row r="62" spans="1:6" ht="14.25" x14ac:dyDescent="0.2">
      <c r="A62" s="121"/>
      <c r="B62" s="105"/>
      <c r="C62" s="60"/>
      <c r="D62" s="91"/>
      <c r="E62" s="62"/>
      <c r="F62" s="92"/>
    </row>
    <row r="63" spans="1:6" x14ac:dyDescent="0.2">
      <c r="A63" s="122"/>
      <c r="B63" s="79"/>
      <c r="C63" s="63"/>
      <c r="D63" s="57"/>
      <c r="E63" s="58"/>
      <c r="F63" s="56"/>
    </row>
    <row r="64" spans="1:6" x14ac:dyDescent="0.2">
      <c r="A64" s="115">
        <f>COUNT($A$7:A63)+1</f>
        <v>12</v>
      </c>
      <c r="B64" s="47" t="s">
        <v>108</v>
      </c>
      <c r="C64" s="59"/>
      <c r="D64" s="25"/>
      <c r="E64" s="42"/>
      <c r="F64" s="42"/>
    </row>
    <row r="65" spans="1:6" ht="51" x14ac:dyDescent="0.2">
      <c r="A65" s="120"/>
      <c r="B65" s="48" t="s">
        <v>109</v>
      </c>
      <c r="C65" s="59"/>
      <c r="D65" s="25"/>
      <c r="E65" s="42"/>
      <c r="F65" s="43"/>
    </row>
    <row r="66" spans="1:6" ht="14.25" x14ac:dyDescent="0.2">
      <c r="A66" s="120"/>
      <c r="B66" s="48"/>
      <c r="C66" s="59">
        <v>40</v>
      </c>
      <c r="D66" s="25" t="s">
        <v>49</v>
      </c>
      <c r="E66" s="54"/>
      <c r="F66" s="42">
        <f>C66*E66</f>
        <v>0</v>
      </c>
    </row>
    <row r="67" spans="1:6" x14ac:dyDescent="0.2">
      <c r="A67" s="121"/>
      <c r="B67" s="80"/>
      <c r="C67" s="60"/>
      <c r="D67" s="61"/>
      <c r="E67" s="62"/>
      <c r="F67" s="62"/>
    </row>
    <row r="68" spans="1:6" x14ac:dyDescent="0.2">
      <c r="A68" s="122"/>
      <c r="B68" s="79"/>
      <c r="C68" s="63"/>
      <c r="D68" s="57"/>
      <c r="E68" s="58"/>
      <c r="F68" s="58"/>
    </row>
    <row r="69" spans="1:6" x14ac:dyDescent="0.2">
      <c r="A69" s="115">
        <f>COUNT($A$7:A68)+1</f>
        <v>13</v>
      </c>
      <c r="B69" s="47" t="s">
        <v>110</v>
      </c>
      <c r="C69" s="59"/>
      <c r="D69" s="25"/>
      <c r="E69" s="42"/>
      <c r="F69" s="42"/>
    </row>
    <row r="70" spans="1:6" ht="63.75" x14ac:dyDescent="0.2">
      <c r="A70" s="120"/>
      <c r="B70" s="48" t="s">
        <v>111</v>
      </c>
      <c r="C70" s="59"/>
      <c r="D70" s="25"/>
      <c r="E70" s="42"/>
      <c r="F70" s="43"/>
    </row>
    <row r="71" spans="1:6" ht="14.25" x14ac:dyDescent="0.2">
      <c r="A71" s="120"/>
      <c r="B71" s="48"/>
      <c r="C71" s="59">
        <v>40</v>
      </c>
      <c r="D71" s="25" t="s">
        <v>49</v>
      </c>
      <c r="E71" s="54"/>
      <c r="F71" s="42">
        <f>C71*E71</f>
        <v>0</v>
      </c>
    </row>
    <row r="72" spans="1:6" x14ac:dyDescent="0.2">
      <c r="A72" s="121"/>
      <c r="B72" s="80"/>
      <c r="C72" s="60"/>
      <c r="D72" s="61"/>
      <c r="E72" s="62"/>
      <c r="F72" s="62"/>
    </row>
    <row r="73" spans="1:6" x14ac:dyDescent="0.2">
      <c r="A73" s="122"/>
      <c r="B73" s="86"/>
      <c r="C73" s="63"/>
      <c r="D73" s="57"/>
      <c r="E73" s="58"/>
      <c r="F73" s="58"/>
    </row>
    <row r="74" spans="1:6" x14ac:dyDescent="0.2">
      <c r="A74" s="115">
        <f>COUNT($A$7:A73)+1</f>
        <v>14</v>
      </c>
      <c r="B74" s="47" t="s">
        <v>28</v>
      </c>
      <c r="C74" s="59"/>
      <c r="D74" s="25"/>
      <c r="E74" s="42"/>
      <c r="F74" s="42"/>
    </row>
    <row r="75" spans="1:6" x14ac:dyDescent="0.2">
      <c r="A75" s="120"/>
      <c r="B75" s="48" t="s">
        <v>27</v>
      </c>
      <c r="C75" s="59"/>
      <c r="D75" s="25"/>
      <c r="E75" s="42"/>
      <c r="F75" s="43"/>
    </row>
    <row r="76" spans="1:6" ht="14.25" x14ac:dyDescent="0.2">
      <c r="A76" s="120"/>
      <c r="B76" s="48"/>
      <c r="C76" s="59">
        <v>142</v>
      </c>
      <c r="D76" s="25" t="s">
        <v>55</v>
      </c>
      <c r="E76" s="54"/>
      <c r="F76" s="42">
        <f>C76*E76</f>
        <v>0</v>
      </c>
    </row>
    <row r="77" spans="1:6" x14ac:dyDescent="0.2">
      <c r="A77" s="121"/>
      <c r="B77" s="80"/>
      <c r="C77" s="60"/>
      <c r="D77" s="61"/>
      <c r="E77" s="62"/>
      <c r="F77" s="62"/>
    </row>
    <row r="78" spans="1:6" x14ac:dyDescent="0.2">
      <c r="A78" s="122"/>
      <c r="B78" s="79"/>
      <c r="C78" s="63"/>
      <c r="D78" s="57"/>
      <c r="E78" s="58"/>
      <c r="F78" s="58"/>
    </row>
    <row r="79" spans="1:6" x14ac:dyDescent="0.2">
      <c r="A79" s="115">
        <f>COUNT($A$7:A78)+1</f>
        <v>15</v>
      </c>
      <c r="B79" s="47" t="s">
        <v>117</v>
      </c>
      <c r="C79" s="59"/>
      <c r="D79" s="25"/>
      <c r="E79" s="42"/>
      <c r="F79" s="43"/>
    </row>
    <row r="80" spans="1:6" ht="42" customHeight="1" x14ac:dyDescent="0.2">
      <c r="A80" s="120"/>
      <c r="B80" s="48" t="s">
        <v>157</v>
      </c>
      <c r="C80" s="59"/>
      <c r="D80" s="25"/>
      <c r="E80" s="42"/>
      <c r="F80" s="43"/>
    </row>
    <row r="81" spans="1:6" ht="14.25" x14ac:dyDescent="0.2">
      <c r="A81" s="120"/>
      <c r="B81" s="48" t="s">
        <v>42</v>
      </c>
      <c r="C81" s="59">
        <v>226</v>
      </c>
      <c r="D81" s="25" t="s">
        <v>54</v>
      </c>
      <c r="E81" s="54"/>
      <c r="F81" s="42">
        <f>C81*E81</f>
        <v>0</v>
      </c>
    </row>
    <row r="82" spans="1:6" ht="14.25" x14ac:dyDescent="0.2">
      <c r="A82" s="120"/>
      <c r="B82" s="48" t="s">
        <v>43</v>
      </c>
      <c r="C82" s="59">
        <v>56</v>
      </c>
      <c r="D82" s="25" t="s">
        <v>54</v>
      </c>
      <c r="E82" s="54"/>
      <c r="F82" s="42">
        <f>C82*E82</f>
        <v>0</v>
      </c>
    </row>
    <row r="83" spans="1:6" x14ac:dyDescent="0.2">
      <c r="A83" s="121"/>
      <c r="B83" s="80"/>
      <c r="C83" s="60"/>
      <c r="D83" s="61"/>
      <c r="E83" s="62"/>
      <c r="F83" s="62"/>
    </row>
    <row r="84" spans="1:6" x14ac:dyDescent="0.2">
      <c r="A84" s="122"/>
      <c r="B84" s="79"/>
      <c r="C84" s="63"/>
      <c r="D84" s="57"/>
      <c r="E84" s="58"/>
      <c r="F84" s="58"/>
    </row>
    <row r="85" spans="1:6" x14ac:dyDescent="0.2">
      <c r="A85" s="115">
        <f>COUNT($A$7:A84)+1</f>
        <v>16</v>
      </c>
      <c r="B85" s="47" t="s">
        <v>31</v>
      </c>
      <c r="C85" s="59"/>
      <c r="D85" s="25"/>
      <c r="E85" s="42"/>
      <c r="F85" s="42"/>
    </row>
    <row r="86" spans="1:6" ht="51" x14ac:dyDescent="0.2">
      <c r="A86" s="120"/>
      <c r="B86" s="48" t="s">
        <v>118</v>
      </c>
      <c r="C86" s="59"/>
      <c r="D86" s="25"/>
      <c r="E86" s="42"/>
      <c r="F86" s="42"/>
    </row>
    <row r="87" spans="1:6" ht="14.25" x14ac:dyDescent="0.2">
      <c r="A87" s="120"/>
      <c r="B87" s="48"/>
      <c r="C87" s="59">
        <v>40</v>
      </c>
      <c r="D87" s="25" t="s">
        <v>54</v>
      </c>
      <c r="E87" s="54"/>
      <c r="F87" s="42">
        <f>C87*E87</f>
        <v>0</v>
      </c>
    </row>
    <row r="88" spans="1:6" x14ac:dyDescent="0.2">
      <c r="A88" s="121"/>
      <c r="B88" s="80"/>
      <c r="C88" s="60"/>
      <c r="D88" s="61"/>
      <c r="E88" s="62"/>
      <c r="F88" s="62"/>
    </row>
    <row r="89" spans="1:6" x14ac:dyDescent="0.2">
      <c r="A89" s="122"/>
      <c r="B89" s="79"/>
      <c r="C89" s="63"/>
      <c r="D89" s="57"/>
      <c r="E89" s="58"/>
      <c r="F89" s="58"/>
    </row>
    <row r="90" spans="1:6" x14ac:dyDescent="0.2">
      <c r="A90" s="115">
        <f>COUNT($A$7:A89)+1</f>
        <v>17</v>
      </c>
      <c r="B90" s="47" t="s">
        <v>119</v>
      </c>
      <c r="C90" s="59"/>
      <c r="D90" s="25"/>
      <c r="E90" s="42"/>
      <c r="F90" s="42"/>
    </row>
    <row r="91" spans="1:6" ht="63.75" x14ac:dyDescent="0.2">
      <c r="A91" s="120"/>
      <c r="B91" s="48" t="s">
        <v>154</v>
      </c>
      <c r="C91" s="59"/>
      <c r="D91" s="25"/>
      <c r="E91" s="42"/>
      <c r="F91" s="42"/>
    </row>
    <row r="92" spans="1:6" ht="14.25" x14ac:dyDescent="0.2">
      <c r="A92" s="120"/>
      <c r="B92" s="48"/>
      <c r="C92" s="59">
        <v>101</v>
      </c>
      <c r="D92" s="25" t="s">
        <v>54</v>
      </c>
      <c r="E92" s="54"/>
      <c r="F92" s="42">
        <f>C92*E92</f>
        <v>0</v>
      </c>
    </row>
    <row r="93" spans="1:6" x14ac:dyDescent="0.2">
      <c r="A93" s="121"/>
      <c r="B93" s="80"/>
      <c r="C93" s="60"/>
      <c r="D93" s="61"/>
      <c r="E93" s="62"/>
      <c r="F93" s="62"/>
    </row>
    <row r="94" spans="1:6" x14ac:dyDescent="0.2">
      <c r="A94" s="122"/>
      <c r="B94" s="79"/>
      <c r="C94" s="63"/>
      <c r="D94" s="57"/>
      <c r="E94" s="58"/>
      <c r="F94" s="58"/>
    </row>
    <row r="95" spans="1:6" x14ac:dyDescent="0.2">
      <c r="A95" s="115">
        <f>COUNT($A$7:A94)+1</f>
        <v>18</v>
      </c>
      <c r="B95" s="47" t="s">
        <v>120</v>
      </c>
      <c r="C95" s="59"/>
      <c r="D95" s="25"/>
      <c r="E95" s="42"/>
      <c r="F95" s="43"/>
    </row>
    <row r="96" spans="1:6" ht="51" x14ac:dyDescent="0.2">
      <c r="A96" s="120"/>
      <c r="B96" s="48" t="s">
        <v>155</v>
      </c>
      <c r="C96" s="59"/>
      <c r="D96" s="25"/>
      <c r="E96" s="42"/>
      <c r="F96" s="43"/>
    </row>
    <row r="97" spans="1:6" ht="14.25" x14ac:dyDescent="0.2">
      <c r="A97" s="120"/>
      <c r="B97" s="48"/>
      <c r="C97" s="59">
        <v>141</v>
      </c>
      <c r="D97" s="25" t="s">
        <v>54</v>
      </c>
      <c r="E97" s="54"/>
      <c r="F97" s="42">
        <f>C97*E97</f>
        <v>0</v>
      </c>
    </row>
    <row r="98" spans="1:6" x14ac:dyDescent="0.2">
      <c r="A98" s="121"/>
      <c r="B98" s="80"/>
      <c r="C98" s="60"/>
      <c r="D98" s="61"/>
      <c r="E98" s="62"/>
      <c r="F98" s="62"/>
    </row>
    <row r="99" spans="1:6" x14ac:dyDescent="0.2">
      <c r="A99" s="122"/>
      <c r="B99" s="86"/>
      <c r="C99" s="63"/>
      <c r="D99" s="109"/>
      <c r="E99" s="87"/>
      <c r="F99" s="87"/>
    </row>
    <row r="100" spans="1:6" x14ac:dyDescent="0.2">
      <c r="A100" s="115">
        <f>COUNT($A$7:A99)+1</f>
        <v>19</v>
      </c>
      <c r="B100" s="47" t="s">
        <v>30</v>
      </c>
      <c r="C100" s="59"/>
      <c r="D100" s="25"/>
      <c r="E100" s="42"/>
      <c r="F100" s="42"/>
    </row>
    <row r="101" spans="1:6" ht="25.5" x14ac:dyDescent="0.2">
      <c r="A101" s="120"/>
      <c r="B101" s="48" t="s">
        <v>29</v>
      </c>
      <c r="C101" s="59"/>
      <c r="D101" s="25"/>
      <c r="E101" s="42"/>
      <c r="F101" s="43"/>
    </row>
    <row r="102" spans="1:6" ht="14.25" x14ac:dyDescent="0.2">
      <c r="A102" s="120"/>
      <c r="B102" s="48"/>
      <c r="C102" s="59">
        <v>353</v>
      </c>
      <c r="D102" s="25" t="s">
        <v>54</v>
      </c>
      <c r="E102" s="54"/>
      <c r="F102" s="42">
        <f>C102*E102</f>
        <v>0</v>
      </c>
    </row>
    <row r="103" spans="1:6" x14ac:dyDescent="0.2">
      <c r="A103" s="121"/>
      <c r="B103" s="80"/>
      <c r="C103" s="60"/>
      <c r="D103" s="61"/>
      <c r="E103" s="62"/>
      <c r="F103" s="62"/>
    </row>
    <row r="104" spans="1:6" x14ac:dyDescent="0.2">
      <c r="A104" s="122"/>
      <c r="B104" s="79"/>
      <c r="C104" s="63"/>
      <c r="D104" s="57"/>
      <c r="E104" s="58"/>
      <c r="F104" s="58"/>
    </row>
    <row r="105" spans="1:6" x14ac:dyDescent="0.2">
      <c r="A105" s="115">
        <f>COUNT($A$7:A104)+1</f>
        <v>20</v>
      </c>
      <c r="B105" s="47" t="s">
        <v>34</v>
      </c>
      <c r="C105" s="59"/>
      <c r="D105" s="25"/>
      <c r="E105" s="42"/>
      <c r="F105" s="42"/>
    </row>
    <row r="106" spans="1:6" ht="25.5" x14ac:dyDescent="0.2">
      <c r="A106" s="120"/>
      <c r="B106" s="48" t="s">
        <v>48</v>
      </c>
      <c r="C106" s="59"/>
      <c r="D106" s="25"/>
      <c r="E106" s="42"/>
      <c r="F106" s="43"/>
    </row>
    <row r="107" spans="1:6" ht="14.25" x14ac:dyDescent="0.2">
      <c r="A107" s="120"/>
      <c r="B107" s="48"/>
      <c r="C107" s="59">
        <v>178</v>
      </c>
      <c r="D107" s="25" t="s">
        <v>49</v>
      </c>
      <c r="E107" s="54"/>
      <c r="F107" s="42">
        <f>C107*E107</f>
        <v>0</v>
      </c>
    </row>
    <row r="108" spans="1:6" x14ac:dyDescent="0.2">
      <c r="A108" s="121"/>
      <c r="B108" s="80"/>
      <c r="C108" s="60"/>
      <c r="D108" s="61"/>
      <c r="E108" s="62"/>
      <c r="F108" s="62"/>
    </row>
    <row r="109" spans="1:6" x14ac:dyDescent="0.2">
      <c r="A109" s="122"/>
      <c r="B109" s="79"/>
      <c r="C109" s="63"/>
      <c r="D109" s="57"/>
      <c r="E109" s="58"/>
      <c r="F109" s="58"/>
    </row>
    <row r="110" spans="1:6" x14ac:dyDescent="0.2">
      <c r="A110" s="115">
        <f>COUNT($A$7:A109)+1</f>
        <v>21</v>
      </c>
      <c r="B110" s="47" t="s">
        <v>35</v>
      </c>
      <c r="C110" s="59"/>
      <c r="D110" s="25"/>
      <c r="E110" s="42"/>
      <c r="F110" s="43"/>
    </row>
    <row r="111" spans="1:6" ht="25.5" x14ac:dyDescent="0.2">
      <c r="A111" s="120"/>
      <c r="B111" s="48" t="s">
        <v>122</v>
      </c>
      <c r="C111" s="59"/>
      <c r="D111" s="25"/>
      <c r="E111" s="42"/>
      <c r="F111" s="43"/>
    </row>
    <row r="112" spans="1:6" x14ac:dyDescent="0.2">
      <c r="A112" s="120"/>
      <c r="B112" s="48"/>
      <c r="C112" s="59">
        <v>2</v>
      </c>
      <c r="D112" s="25" t="s">
        <v>1</v>
      </c>
      <c r="E112" s="54"/>
      <c r="F112" s="42">
        <f>C112*E112</f>
        <v>0</v>
      </c>
    </row>
    <row r="113" spans="1:6" x14ac:dyDescent="0.2">
      <c r="A113" s="121"/>
      <c r="B113" s="80"/>
      <c r="C113" s="60"/>
      <c r="D113" s="61"/>
      <c r="E113" s="62"/>
      <c r="F113" s="62"/>
    </row>
    <row r="114" spans="1:6" x14ac:dyDescent="0.2">
      <c r="A114" s="122"/>
      <c r="B114" s="79"/>
      <c r="C114" s="63"/>
      <c r="D114" s="57"/>
      <c r="E114" s="58"/>
      <c r="F114" s="58"/>
    </row>
    <row r="115" spans="1:6" x14ac:dyDescent="0.2">
      <c r="A115" s="115">
        <f>COUNT($A$7:A114)+1</f>
        <v>22</v>
      </c>
      <c r="B115" s="47" t="s">
        <v>37</v>
      </c>
      <c r="C115" s="59"/>
      <c r="D115" s="25"/>
      <c r="E115" s="42"/>
      <c r="F115" s="42"/>
    </row>
    <row r="116" spans="1:6" x14ac:dyDescent="0.2">
      <c r="A116" s="120"/>
      <c r="B116" s="48" t="s">
        <v>36</v>
      </c>
      <c r="C116" s="59"/>
      <c r="D116" s="25"/>
      <c r="E116" s="42"/>
      <c r="F116" s="43"/>
    </row>
    <row r="117" spans="1:6" x14ac:dyDescent="0.2">
      <c r="A117" s="120"/>
      <c r="B117" s="48"/>
      <c r="C117" s="59">
        <v>2</v>
      </c>
      <c r="D117" s="25" t="s">
        <v>1</v>
      </c>
      <c r="E117" s="54"/>
      <c r="F117" s="42">
        <f>C117*E117</f>
        <v>0</v>
      </c>
    </row>
    <row r="118" spans="1:6" x14ac:dyDescent="0.2">
      <c r="A118" s="121"/>
      <c r="B118" s="80"/>
      <c r="C118" s="60"/>
      <c r="D118" s="61"/>
      <c r="E118" s="62"/>
      <c r="F118" s="62"/>
    </row>
    <row r="119" spans="1:6" x14ac:dyDescent="0.2">
      <c r="A119" s="122"/>
      <c r="B119" s="86"/>
      <c r="C119" s="37"/>
      <c r="D119" s="38"/>
      <c r="E119" s="39"/>
      <c r="F119" s="37"/>
    </row>
    <row r="120" spans="1:6" x14ac:dyDescent="0.2">
      <c r="A120" s="115">
        <f>COUNT($A$7:A119)+1</f>
        <v>23</v>
      </c>
      <c r="B120" s="47" t="s">
        <v>38</v>
      </c>
      <c r="C120" s="43"/>
      <c r="D120" s="25"/>
      <c r="E120" s="73"/>
      <c r="F120" s="43"/>
    </row>
    <row r="121" spans="1:6" ht="76.5" x14ac:dyDescent="0.2">
      <c r="A121" s="118"/>
      <c r="B121" s="48" t="s">
        <v>132</v>
      </c>
      <c r="C121" s="43"/>
      <c r="D121" s="25"/>
      <c r="E121" s="42"/>
      <c r="F121" s="43"/>
    </row>
    <row r="122" spans="1:6" x14ac:dyDescent="0.2">
      <c r="A122" s="115"/>
      <c r="B122" s="110"/>
      <c r="C122" s="74"/>
      <c r="D122" s="75">
        <v>0.05</v>
      </c>
      <c r="E122" s="43"/>
      <c r="F122" s="42">
        <f>SUM(F9:F121)*D122</f>
        <v>0</v>
      </c>
    </row>
    <row r="123" spans="1:6" x14ac:dyDescent="0.2">
      <c r="A123" s="117"/>
      <c r="B123" s="111"/>
      <c r="C123" s="112"/>
      <c r="D123" s="113"/>
      <c r="E123" s="76"/>
      <c r="F123" s="62"/>
    </row>
    <row r="124" spans="1:6" x14ac:dyDescent="0.2">
      <c r="A124" s="118"/>
      <c r="B124" s="48"/>
      <c r="C124" s="43"/>
      <c r="D124" s="25"/>
      <c r="E124" s="43"/>
      <c r="F124" s="43"/>
    </row>
    <row r="125" spans="1:6" x14ac:dyDescent="0.2">
      <c r="A125" s="115">
        <f>COUNT($A$7:A123)+1</f>
        <v>24</v>
      </c>
      <c r="B125" s="47" t="s">
        <v>133</v>
      </c>
      <c r="C125" s="43"/>
      <c r="D125" s="25"/>
      <c r="E125" s="43"/>
      <c r="F125" s="43"/>
    </row>
    <row r="126" spans="1:6" ht="38.25" x14ac:dyDescent="0.2">
      <c r="A126" s="118"/>
      <c r="B126" s="48" t="s">
        <v>39</v>
      </c>
      <c r="C126" s="74"/>
      <c r="D126" s="75">
        <v>0.1</v>
      </c>
      <c r="E126" s="43"/>
      <c r="F126" s="42">
        <f>SUM(F9:F120)*D126</f>
        <v>0</v>
      </c>
    </row>
    <row r="127" spans="1:6" x14ac:dyDescent="0.2">
      <c r="A127" s="123"/>
      <c r="B127" s="82"/>
      <c r="C127" s="43"/>
      <c r="D127" s="25"/>
      <c r="E127" s="73"/>
      <c r="F127" s="43"/>
    </row>
    <row r="128" spans="1:6" x14ac:dyDescent="0.2">
      <c r="A128" s="49"/>
      <c r="B128" s="83" t="s">
        <v>3</v>
      </c>
      <c r="C128" s="50"/>
      <c r="D128" s="51"/>
      <c r="E128" s="52" t="s">
        <v>53</v>
      </c>
      <c r="F128" s="52">
        <f>SUM(F9:F127)</f>
        <v>0</v>
      </c>
    </row>
  </sheetData>
  <sheetProtection password="CFA5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&amp;LENERGETIKA LJUBLJANA d.o.o.&amp;R PLINOVOD VIDEM-DOL</oddHeader>
    <oddFooter>&amp;LJPE-SIR-307/21&amp;C&amp;"Arial,Navadno"&amp;P / &amp;N</oddFooter>
  </headerFooter>
  <rowBreaks count="3" manualBreakCount="3">
    <brk id="30" max="5" man="1"/>
    <brk id="62" max="5" man="1"/>
    <brk id="93" max="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3"/>
  <sheetViews>
    <sheetView showZeros="0" topLeftCell="A9" zoomScaleNormal="100" zoomScaleSheetLayoutView="100" workbookViewId="0">
      <selection activeCell="E24" sqref="E24"/>
    </sheetView>
  </sheetViews>
  <sheetFormatPr defaultColWidth="9.140625" defaultRowHeight="12.75" x14ac:dyDescent="0.2"/>
  <cols>
    <col min="1" max="1" width="5.7109375" style="31" customWidth="1"/>
    <col min="2" max="2" width="50.7109375" style="84" customWidth="1"/>
    <col min="3" max="3" width="7.7109375" style="34" customWidth="1"/>
    <col min="4" max="4" width="4.7109375" style="35" customWidth="1"/>
    <col min="5" max="5" width="11.7109375" style="33" customWidth="1"/>
    <col min="6" max="6" width="12.7109375" style="34" customWidth="1"/>
    <col min="7" max="16384" width="9.140625" style="35"/>
  </cols>
  <sheetData>
    <row r="1" spans="1:6" x14ac:dyDescent="0.2">
      <c r="A1" s="30" t="s">
        <v>61</v>
      </c>
      <c r="B1" s="77" t="s">
        <v>9</v>
      </c>
      <c r="C1" s="31"/>
      <c r="D1" s="32"/>
    </row>
    <row r="2" spans="1:6" x14ac:dyDescent="0.2">
      <c r="A2" s="30" t="s">
        <v>62</v>
      </c>
      <c r="B2" s="77" t="s">
        <v>10</v>
      </c>
      <c r="C2" s="31"/>
      <c r="D2" s="32"/>
    </row>
    <row r="3" spans="1:6" x14ac:dyDescent="0.2">
      <c r="A3" s="30" t="s">
        <v>192</v>
      </c>
      <c r="B3" s="77" t="s">
        <v>233</v>
      </c>
      <c r="C3" s="31"/>
      <c r="D3" s="32"/>
    </row>
    <row r="4" spans="1:6" x14ac:dyDescent="0.2">
      <c r="A4" s="30"/>
      <c r="B4" s="77" t="s">
        <v>223</v>
      </c>
      <c r="C4" s="31"/>
      <c r="D4" s="32"/>
    </row>
    <row r="5" spans="1:6" ht="76.5" x14ac:dyDescent="0.2">
      <c r="A5" s="130" t="s">
        <v>0</v>
      </c>
      <c r="B5" s="134" t="s">
        <v>44</v>
      </c>
      <c r="C5" s="132" t="s">
        <v>11</v>
      </c>
      <c r="D5" s="132" t="s">
        <v>12</v>
      </c>
      <c r="E5" s="161" t="s">
        <v>50</v>
      </c>
      <c r="F5" s="161" t="s">
        <v>51</v>
      </c>
    </row>
    <row r="6" spans="1:6" x14ac:dyDescent="0.2">
      <c r="A6" s="114">
        <v>1</v>
      </c>
      <c r="B6" s="78"/>
      <c r="C6" s="37"/>
      <c r="D6" s="38"/>
      <c r="E6" s="39"/>
      <c r="F6" s="37"/>
    </row>
    <row r="7" spans="1:6" x14ac:dyDescent="0.2">
      <c r="A7" s="115">
        <f>COUNT(A6+1)</f>
        <v>1</v>
      </c>
      <c r="B7" s="160" t="s">
        <v>14</v>
      </c>
      <c r="C7" s="40"/>
      <c r="D7" s="21"/>
      <c r="E7" s="2"/>
      <c r="F7" s="2"/>
    </row>
    <row r="8" spans="1:6" ht="38.25" x14ac:dyDescent="0.2">
      <c r="A8" s="115"/>
      <c r="B8" s="3" t="s">
        <v>64</v>
      </c>
      <c r="C8" s="40"/>
      <c r="D8" s="21"/>
      <c r="E8" s="2"/>
      <c r="F8" s="2"/>
    </row>
    <row r="9" spans="1:6" ht="14.25" x14ac:dyDescent="0.2">
      <c r="A9" s="115"/>
      <c r="B9" s="3"/>
      <c r="C9" s="41">
        <v>68</v>
      </c>
      <c r="D9" s="21" t="s">
        <v>49</v>
      </c>
      <c r="E9" s="54"/>
      <c r="F9" s="2">
        <f>C9*E9</f>
        <v>0</v>
      </c>
    </row>
    <row r="10" spans="1:6" x14ac:dyDescent="0.2">
      <c r="A10" s="115"/>
      <c r="B10" s="3"/>
      <c r="C10" s="41"/>
      <c r="D10" s="21"/>
      <c r="E10" s="42"/>
      <c r="F10" s="2"/>
    </row>
    <row r="11" spans="1:6" x14ac:dyDescent="0.2">
      <c r="A11" s="116"/>
      <c r="B11" s="79"/>
      <c r="C11" s="63"/>
      <c r="D11" s="57"/>
      <c r="E11" s="58"/>
      <c r="F11" s="56"/>
    </row>
    <row r="12" spans="1:6" x14ac:dyDescent="0.2">
      <c r="A12" s="115">
        <f>COUNT($A$7:A11)+1</f>
        <v>2</v>
      </c>
      <c r="B12" s="47" t="s">
        <v>26</v>
      </c>
      <c r="C12" s="59"/>
      <c r="D12" s="25"/>
      <c r="E12" s="42"/>
      <c r="F12" s="43"/>
    </row>
    <row r="13" spans="1:6" ht="38.25" x14ac:dyDescent="0.2">
      <c r="A13" s="115"/>
      <c r="B13" s="48" t="s">
        <v>47</v>
      </c>
      <c r="C13" s="59"/>
      <c r="D13" s="25"/>
      <c r="E13" s="42"/>
      <c r="F13" s="43"/>
    </row>
    <row r="14" spans="1:6" ht="14.25" x14ac:dyDescent="0.2">
      <c r="A14" s="115"/>
      <c r="B14" s="48"/>
      <c r="C14" s="59">
        <v>5</v>
      </c>
      <c r="D14" s="25" t="s">
        <v>49</v>
      </c>
      <c r="E14" s="54"/>
      <c r="F14" s="42">
        <f>C14*E14</f>
        <v>0</v>
      </c>
    </row>
    <row r="15" spans="1:6" x14ac:dyDescent="0.2">
      <c r="A15" s="117"/>
      <c r="B15" s="80"/>
      <c r="C15" s="60"/>
      <c r="D15" s="61"/>
      <c r="E15" s="62"/>
      <c r="F15" s="62"/>
    </row>
    <row r="16" spans="1:6" x14ac:dyDescent="0.2">
      <c r="A16" s="116"/>
      <c r="B16" s="79"/>
      <c r="C16" s="63"/>
      <c r="D16" s="57"/>
      <c r="E16" s="58"/>
      <c r="F16" s="56"/>
    </row>
    <row r="17" spans="1:6" x14ac:dyDescent="0.2">
      <c r="A17" s="115">
        <f>COUNT($A$7:A16)+1</f>
        <v>3</v>
      </c>
      <c r="B17" s="47" t="s">
        <v>85</v>
      </c>
      <c r="C17" s="59"/>
      <c r="D17" s="25"/>
      <c r="E17" s="42"/>
      <c r="F17" s="43"/>
    </row>
    <row r="18" spans="1:6" ht="63.75" x14ac:dyDescent="0.2">
      <c r="A18" s="115"/>
      <c r="B18" s="48" t="s">
        <v>86</v>
      </c>
      <c r="C18" s="59"/>
      <c r="D18" s="25"/>
      <c r="E18" s="42"/>
      <c r="F18" s="43"/>
    </row>
    <row r="19" spans="1:6" x14ac:dyDescent="0.2">
      <c r="A19" s="115"/>
      <c r="B19" s="48"/>
      <c r="C19" s="59">
        <v>2</v>
      </c>
      <c r="D19" s="25" t="s">
        <v>1</v>
      </c>
      <c r="E19" s="54"/>
      <c r="F19" s="42">
        <f>C19*E19</f>
        <v>0</v>
      </c>
    </row>
    <row r="20" spans="1:6" x14ac:dyDescent="0.2">
      <c r="A20" s="117"/>
      <c r="B20" s="80"/>
      <c r="C20" s="60"/>
      <c r="D20" s="61"/>
      <c r="E20" s="62"/>
      <c r="F20" s="62"/>
    </row>
    <row r="21" spans="1:6" x14ac:dyDescent="0.2">
      <c r="A21" s="116"/>
      <c r="B21" s="79"/>
      <c r="C21" s="63"/>
      <c r="D21" s="57"/>
      <c r="E21" s="58"/>
      <c r="F21" s="56"/>
    </row>
    <row r="22" spans="1:6" x14ac:dyDescent="0.2">
      <c r="A22" s="115">
        <f>COUNT($A$7:A21)+1</f>
        <v>4</v>
      </c>
      <c r="B22" s="97" t="s">
        <v>87</v>
      </c>
      <c r="C22" s="59"/>
      <c r="D22" s="66"/>
      <c r="E22" s="67"/>
      <c r="F22" s="68"/>
    </row>
    <row r="23" spans="1:6" ht="51" x14ac:dyDescent="0.2">
      <c r="A23" s="115"/>
      <c r="B23" s="48" t="s">
        <v>88</v>
      </c>
      <c r="C23" s="59"/>
      <c r="D23" s="66"/>
      <c r="E23" s="67"/>
      <c r="F23" s="67"/>
    </row>
    <row r="24" spans="1:6" ht="14.25" x14ac:dyDescent="0.2">
      <c r="A24" s="115"/>
      <c r="B24" s="48"/>
      <c r="C24" s="59">
        <v>40</v>
      </c>
      <c r="D24" s="25" t="s">
        <v>49</v>
      </c>
      <c r="E24" s="54"/>
      <c r="F24" s="42">
        <f>+E24*C24</f>
        <v>0</v>
      </c>
    </row>
    <row r="25" spans="1:6" x14ac:dyDescent="0.2">
      <c r="A25" s="117"/>
      <c r="B25" s="80"/>
      <c r="C25" s="60"/>
      <c r="D25" s="61"/>
      <c r="E25" s="62"/>
      <c r="F25" s="62"/>
    </row>
    <row r="26" spans="1:6" x14ac:dyDescent="0.2">
      <c r="A26" s="116"/>
      <c r="B26" s="79"/>
      <c r="C26" s="63"/>
      <c r="D26" s="57"/>
      <c r="E26" s="58"/>
      <c r="F26" s="56"/>
    </row>
    <row r="27" spans="1:6" x14ac:dyDescent="0.2">
      <c r="A27" s="115">
        <f>COUNT($A$7:A26)+1</f>
        <v>5</v>
      </c>
      <c r="B27" s="98" t="s">
        <v>89</v>
      </c>
      <c r="C27" s="59"/>
      <c r="D27" s="25"/>
      <c r="E27" s="42"/>
      <c r="F27" s="43"/>
    </row>
    <row r="28" spans="1:6" ht="63.75" x14ac:dyDescent="0.2">
      <c r="A28" s="115"/>
      <c r="B28" s="48" t="s">
        <v>90</v>
      </c>
      <c r="C28" s="59"/>
      <c r="D28" s="25"/>
      <c r="E28" s="42"/>
      <c r="F28" s="43"/>
    </row>
    <row r="29" spans="1:6" ht="14.25" x14ac:dyDescent="0.2">
      <c r="A29" s="115"/>
      <c r="B29" s="99"/>
      <c r="C29" s="59">
        <v>5</v>
      </c>
      <c r="D29" s="25" t="s">
        <v>49</v>
      </c>
      <c r="E29" s="54"/>
      <c r="F29" s="42">
        <f>+E29*C29</f>
        <v>0</v>
      </c>
    </row>
    <row r="30" spans="1:6" x14ac:dyDescent="0.2">
      <c r="A30" s="117"/>
      <c r="B30" s="100"/>
      <c r="C30" s="60"/>
      <c r="D30" s="61"/>
      <c r="E30" s="62"/>
      <c r="F30" s="62"/>
    </row>
    <row r="31" spans="1:6" x14ac:dyDescent="0.2">
      <c r="A31" s="122"/>
      <c r="B31" s="79"/>
      <c r="C31" s="63"/>
      <c r="D31" s="57"/>
      <c r="E31" s="58"/>
      <c r="F31" s="56"/>
    </row>
    <row r="32" spans="1:6" x14ac:dyDescent="0.2">
      <c r="A32" s="115">
        <f>COUNT($A$7:A31)+1</f>
        <v>6</v>
      </c>
      <c r="B32" s="47" t="s">
        <v>20</v>
      </c>
      <c r="C32" s="59"/>
      <c r="D32" s="25"/>
      <c r="E32" s="42"/>
      <c r="F32" s="43"/>
    </row>
    <row r="33" spans="1:6" ht="38.25" x14ac:dyDescent="0.2">
      <c r="A33" s="120"/>
      <c r="B33" s="48" t="s">
        <v>41</v>
      </c>
      <c r="C33" s="59"/>
      <c r="D33" s="25"/>
      <c r="E33" s="42"/>
      <c r="F33" s="43"/>
    </row>
    <row r="34" spans="1:6" ht="14.25" x14ac:dyDescent="0.2">
      <c r="A34" s="120"/>
      <c r="B34" s="48"/>
      <c r="C34" s="59">
        <v>204</v>
      </c>
      <c r="D34" s="25" t="s">
        <v>55</v>
      </c>
      <c r="E34" s="54"/>
      <c r="F34" s="42">
        <f>C34*E34</f>
        <v>0</v>
      </c>
    </row>
    <row r="35" spans="1:6" x14ac:dyDescent="0.2">
      <c r="A35" s="121"/>
      <c r="B35" s="80"/>
      <c r="C35" s="60"/>
      <c r="D35" s="61"/>
      <c r="E35" s="62"/>
      <c r="F35" s="62"/>
    </row>
    <row r="36" spans="1:6" x14ac:dyDescent="0.2">
      <c r="A36" s="122"/>
      <c r="B36" s="79"/>
      <c r="C36" s="63"/>
      <c r="D36" s="57"/>
      <c r="E36" s="58"/>
      <c r="F36" s="56"/>
    </row>
    <row r="37" spans="1:6" x14ac:dyDescent="0.2">
      <c r="A37" s="115">
        <f>COUNT($A$7:A36)+1</f>
        <v>7</v>
      </c>
      <c r="B37" s="47" t="s">
        <v>98</v>
      </c>
      <c r="C37" s="59"/>
      <c r="D37" s="25"/>
      <c r="E37" s="42"/>
      <c r="F37" s="42"/>
    </row>
    <row r="38" spans="1:6" ht="38.25" x14ac:dyDescent="0.2">
      <c r="A38" s="120"/>
      <c r="B38" s="48" t="s">
        <v>99</v>
      </c>
      <c r="C38" s="59"/>
      <c r="D38" s="25"/>
      <c r="E38" s="42"/>
      <c r="F38" s="42"/>
    </row>
    <row r="39" spans="1:6" x14ac:dyDescent="0.2">
      <c r="A39" s="120"/>
      <c r="B39" s="48"/>
      <c r="C39" s="59">
        <v>6</v>
      </c>
      <c r="D39" s="25" t="s">
        <v>45</v>
      </c>
      <c r="E39" s="54"/>
      <c r="F39" s="42">
        <f>C39*E39</f>
        <v>0</v>
      </c>
    </row>
    <row r="40" spans="1:6" x14ac:dyDescent="0.2">
      <c r="A40" s="121"/>
      <c r="B40" s="80"/>
      <c r="C40" s="60"/>
      <c r="D40" s="61"/>
      <c r="E40" s="62"/>
      <c r="F40" s="62"/>
    </row>
    <row r="41" spans="1:6" x14ac:dyDescent="0.2">
      <c r="A41" s="122"/>
      <c r="B41" s="79"/>
      <c r="C41" s="63"/>
      <c r="D41" s="57"/>
      <c r="E41" s="58"/>
      <c r="F41" s="58"/>
    </row>
    <row r="42" spans="1:6" x14ac:dyDescent="0.2">
      <c r="A42" s="115">
        <f>COUNT($A$7:A41)+1</f>
        <v>8</v>
      </c>
      <c r="B42" s="47" t="s">
        <v>100</v>
      </c>
      <c r="C42" s="59"/>
      <c r="D42" s="25"/>
      <c r="E42" s="42"/>
      <c r="F42" s="42"/>
    </row>
    <row r="43" spans="1:6" ht="25.5" x14ac:dyDescent="0.2">
      <c r="A43" s="120"/>
      <c r="B43" s="48" t="s">
        <v>101</v>
      </c>
      <c r="C43" s="59"/>
      <c r="D43" s="25"/>
      <c r="E43" s="42"/>
      <c r="F43" s="42"/>
    </row>
    <row r="44" spans="1:6" ht="14.25" x14ac:dyDescent="0.2">
      <c r="A44" s="120"/>
      <c r="B44" s="48"/>
      <c r="C44" s="59">
        <v>68</v>
      </c>
      <c r="D44" s="25" t="s">
        <v>49</v>
      </c>
      <c r="E44" s="54"/>
      <c r="F44" s="42">
        <f>C44*E44</f>
        <v>0</v>
      </c>
    </row>
    <row r="45" spans="1:6" x14ac:dyDescent="0.2">
      <c r="A45" s="121"/>
      <c r="B45" s="80"/>
      <c r="C45" s="60"/>
      <c r="D45" s="61"/>
      <c r="E45" s="62"/>
      <c r="F45" s="62"/>
    </row>
    <row r="46" spans="1:6" x14ac:dyDescent="0.2">
      <c r="A46" s="122"/>
      <c r="B46" s="79"/>
      <c r="C46" s="63"/>
      <c r="D46" s="57"/>
      <c r="E46" s="58"/>
      <c r="F46" s="56"/>
    </row>
    <row r="47" spans="1:6" x14ac:dyDescent="0.2">
      <c r="A47" s="115">
        <f>COUNT($A$7:A46)+1</f>
        <v>9</v>
      </c>
      <c r="B47" s="47" t="s">
        <v>102</v>
      </c>
      <c r="C47" s="59"/>
      <c r="D47" s="25"/>
      <c r="E47" s="42"/>
      <c r="F47" s="43"/>
    </row>
    <row r="48" spans="1:6" ht="63.75" x14ac:dyDescent="0.2">
      <c r="A48" s="120"/>
      <c r="B48" s="48" t="s">
        <v>135</v>
      </c>
      <c r="C48" s="59"/>
      <c r="D48" s="25"/>
      <c r="E48" s="42"/>
      <c r="F48" s="43"/>
    </row>
    <row r="49" spans="1:6" x14ac:dyDescent="0.2">
      <c r="A49" s="120"/>
      <c r="B49" s="47" t="s">
        <v>103</v>
      </c>
      <c r="C49" s="59"/>
      <c r="D49" s="25"/>
      <c r="E49" s="42"/>
      <c r="F49" s="43"/>
    </row>
    <row r="50" spans="1:6" ht="25.5" x14ac:dyDescent="0.2">
      <c r="A50" s="120"/>
      <c r="B50" s="48" t="s">
        <v>104</v>
      </c>
      <c r="C50" s="59">
        <v>204</v>
      </c>
      <c r="D50" s="44" t="s">
        <v>55</v>
      </c>
      <c r="E50" s="55"/>
      <c r="F50" s="45">
        <f>C50*E50</f>
        <v>0</v>
      </c>
    </row>
    <row r="51" spans="1:6" ht="25.5" x14ac:dyDescent="0.2">
      <c r="A51" s="120"/>
      <c r="B51" s="48" t="s">
        <v>136</v>
      </c>
      <c r="C51" s="59">
        <v>204</v>
      </c>
      <c r="D51" s="44" t="s">
        <v>55</v>
      </c>
      <c r="E51" s="55"/>
      <c r="F51" s="45">
        <f>C51*E51</f>
        <v>0</v>
      </c>
    </row>
    <row r="52" spans="1:6" x14ac:dyDescent="0.2">
      <c r="A52" s="121"/>
      <c r="B52" s="80"/>
      <c r="C52" s="60"/>
      <c r="D52" s="91"/>
      <c r="E52" s="92"/>
      <c r="F52" s="92"/>
    </row>
    <row r="53" spans="1:6" ht="14.25" x14ac:dyDescent="0.2">
      <c r="A53" s="122"/>
      <c r="B53" s="104"/>
      <c r="C53" s="63"/>
      <c r="D53" s="57"/>
      <c r="E53" s="58"/>
      <c r="F53" s="56"/>
    </row>
    <row r="54" spans="1:6" x14ac:dyDescent="0.2">
      <c r="A54" s="115">
        <f>COUNT($A$7:A53)+1</f>
        <v>10</v>
      </c>
      <c r="B54" s="47" t="s">
        <v>105</v>
      </c>
      <c r="C54" s="59"/>
      <c r="D54" s="25"/>
      <c r="E54" s="42"/>
      <c r="F54" s="43"/>
    </row>
    <row r="55" spans="1:6" ht="55.5" customHeight="1" x14ac:dyDescent="0.2">
      <c r="A55" s="120"/>
      <c r="B55" s="48" t="s">
        <v>106</v>
      </c>
      <c r="C55" s="59"/>
      <c r="D55" s="25"/>
      <c r="E55" s="42"/>
      <c r="F55" s="43"/>
    </row>
    <row r="56" spans="1:6" ht="14.25" x14ac:dyDescent="0.2">
      <c r="A56" s="120"/>
      <c r="B56" s="81"/>
      <c r="C56" s="59">
        <v>204</v>
      </c>
      <c r="D56" s="44" t="s">
        <v>55</v>
      </c>
      <c r="E56" s="54"/>
      <c r="F56" s="45">
        <f>+E56*C56</f>
        <v>0</v>
      </c>
    </row>
    <row r="57" spans="1:6" ht="14.25" x14ac:dyDescent="0.2">
      <c r="A57" s="121"/>
      <c r="B57" s="105"/>
      <c r="C57" s="60"/>
      <c r="D57" s="91"/>
      <c r="E57" s="62"/>
      <c r="F57" s="92"/>
    </row>
    <row r="58" spans="1:6" x14ac:dyDescent="0.2">
      <c r="A58" s="122"/>
      <c r="B58" s="79"/>
      <c r="C58" s="63"/>
      <c r="D58" s="57"/>
      <c r="E58" s="58"/>
      <c r="F58" s="56"/>
    </row>
    <row r="59" spans="1:6" x14ac:dyDescent="0.2">
      <c r="A59" s="115">
        <f>COUNT($A$7:A58)+1</f>
        <v>11</v>
      </c>
      <c r="B59" s="47" t="s">
        <v>108</v>
      </c>
      <c r="C59" s="59"/>
      <c r="D59" s="25"/>
      <c r="E59" s="42"/>
      <c r="F59" s="42"/>
    </row>
    <row r="60" spans="1:6" ht="51" x14ac:dyDescent="0.2">
      <c r="A60" s="120"/>
      <c r="B60" s="48" t="s">
        <v>109</v>
      </c>
      <c r="C60" s="59"/>
      <c r="D60" s="25"/>
      <c r="E60" s="42"/>
      <c r="F60" s="43"/>
    </row>
    <row r="61" spans="1:6" ht="14.25" x14ac:dyDescent="0.2">
      <c r="A61" s="120"/>
      <c r="B61" s="48"/>
      <c r="C61" s="59">
        <v>20</v>
      </c>
      <c r="D61" s="25" t="s">
        <v>49</v>
      </c>
      <c r="E61" s="54"/>
      <c r="F61" s="42">
        <f>C61*E61</f>
        <v>0</v>
      </c>
    </row>
    <row r="62" spans="1:6" x14ac:dyDescent="0.2">
      <c r="A62" s="121"/>
      <c r="B62" s="80"/>
      <c r="C62" s="60"/>
      <c r="D62" s="61"/>
      <c r="E62" s="62"/>
      <c r="F62" s="62"/>
    </row>
    <row r="63" spans="1:6" x14ac:dyDescent="0.2">
      <c r="A63" s="122"/>
      <c r="B63" s="79"/>
      <c r="C63" s="63"/>
      <c r="D63" s="57"/>
      <c r="E63" s="58"/>
      <c r="F63" s="58"/>
    </row>
    <row r="64" spans="1:6" x14ac:dyDescent="0.2">
      <c r="A64" s="115">
        <f>COUNT($A$7:A63)+1</f>
        <v>12</v>
      </c>
      <c r="B64" s="47" t="s">
        <v>110</v>
      </c>
      <c r="C64" s="59"/>
      <c r="D64" s="25"/>
      <c r="E64" s="42"/>
      <c r="F64" s="42"/>
    </row>
    <row r="65" spans="1:6" ht="63.75" x14ac:dyDescent="0.2">
      <c r="A65" s="120"/>
      <c r="B65" s="48" t="s">
        <v>111</v>
      </c>
      <c r="C65" s="59"/>
      <c r="D65" s="25"/>
      <c r="E65" s="42"/>
      <c r="F65" s="43"/>
    </row>
    <row r="66" spans="1:6" ht="14.25" x14ac:dyDescent="0.2">
      <c r="A66" s="120"/>
      <c r="B66" s="48"/>
      <c r="C66" s="59">
        <v>20</v>
      </c>
      <c r="D66" s="25" t="s">
        <v>49</v>
      </c>
      <c r="E66" s="54"/>
      <c r="F66" s="42">
        <f>C66*E66</f>
        <v>0</v>
      </c>
    </row>
    <row r="67" spans="1:6" x14ac:dyDescent="0.2">
      <c r="A67" s="121"/>
      <c r="B67" s="80"/>
      <c r="C67" s="60"/>
      <c r="D67" s="61"/>
      <c r="E67" s="62"/>
      <c r="F67" s="62"/>
    </row>
    <row r="68" spans="1:6" x14ac:dyDescent="0.2">
      <c r="A68" s="122"/>
      <c r="B68" s="86"/>
      <c r="C68" s="63"/>
      <c r="D68" s="57"/>
      <c r="E68" s="58"/>
      <c r="F68" s="58"/>
    </row>
    <row r="69" spans="1:6" x14ac:dyDescent="0.2">
      <c r="A69" s="115">
        <f>COUNT($A$7:A68)+1</f>
        <v>13</v>
      </c>
      <c r="B69" s="47" t="s">
        <v>28</v>
      </c>
      <c r="C69" s="59"/>
      <c r="D69" s="25"/>
      <c r="E69" s="42"/>
      <c r="F69" s="42"/>
    </row>
    <row r="70" spans="1:6" x14ac:dyDescent="0.2">
      <c r="A70" s="120"/>
      <c r="B70" s="48" t="s">
        <v>27</v>
      </c>
      <c r="C70" s="59"/>
      <c r="D70" s="25"/>
      <c r="E70" s="42"/>
      <c r="F70" s="43"/>
    </row>
    <row r="71" spans="1:6" ht="14.25" x14ac:dyDescent="0.2">
      <c r="A71" s="120"/>
      <c r="B71" s="48"/>
      <c r="C71" s="59">
        <v>54</v>
      </c>
      <c r="D71" s="25" t="s">
        <v>55</v>
      </c>
      <c r="E71" s="54"/>
      <c r="F71" s="42">
        <f>C71*E71</f>
        <v>0</v>
      </c>
    </row>
    <row r="72" spans="1:6" x14ac:dyDescent="0.2">
      <c r="A72" s="121"/>
      <c r="B72" s="80"/>
      <c r="C72" s="60"/>
      <c r="D72" s="61"/>
      <c r="E72" s="62"/>
      <c r="F72" s="62"/>
    </row>
    <row r="73" spans="1:6" x14ac:dyDescent="0.2">
      <c r="A73" s="122"/>
      <c r="B73" s="79"/>
      <c r="C73" s="63"/>
      <c r="D73" s="57"/>
      <c r="E73" s="58"/>
      <c r="F73" s="58"/>
    </row>
    <row r="74" spans="1:6" x14ac:dyDescent="0.2">
      <c r="A74" s="115">
        <f>COUNT($A$7:A73)+1</f>
        <v>14</v>
      </c>
      <c r="B74" s="47" t="s">
        <v>117</v>
      </c>
      <c r="C74" s="59"/>
      <c r="D74" s="25"/>
      <c r="E74" s="42"/>
      <c r="F74" s="43"/>
    </row>
    <row r="75" spans="1:6" ht="42.75" customHeight="1" x14ac:dyDescent="0.2">
      <c r="A75" s="120"/>
      <c r="B75" s="48" t="s">
        <v>157</v>
      </c>
      <c r="C75" s="59"/>
      <c r="D75" s="25"/>
      <c r="E75" s="42"/>
      <c r="F75" s="43"/>
    </row>
    <row r="76" spans="1:6" ht="14.25" x14ac:dyDescent="0.2">
      <c r="A76" s="120"/>
      <c r="B76" s="48" t="s">
        <v>42</v>
      </c>
      <c r="C76" s="59">
        <v>86</v>
      </c>
      <c r="D76" s="25" t="s">
        <v>54</v>
      </c>
      <c r="E76" s="54"/>
      <c r="F76" s="42">
        <f>C76*E76</f>
        <v>0</v>
      </c>
    </row>
    <row r="77" spans="1:6" ht="14.25" x14ac:dyDescent="0.2">
      <c r="A77" s="120"/>
      <c r="B77" s="48" t="s">
        <v>43</v>
      </c>
      <c r="C77" s="59">
        <v>22</v>
      </c>
      <c r="D77" s="25" t="s">
        <v>54</v>
      </c>
      <c r="E77" s="54"/>
      <c r="F77" s="42">
        <f>C77*E77</f>
        <v>0</v>
      </c>
    </row>
    <row r="78" spans="1:6" x14ac:dyDescent="0.2">
      <c r="A78" s="121"/>
      <c r="B78" s="80"/>
      <c r="C78" s="60"/>
      <c r="D78" s="61"/>
      <c r="E78" s="62"/>
      <c r="F78" s="62"/>
    </row>
    <row r="79" spans="1:6" x14ac:dyDescent="0.2">
      <c r="A79" s="122"/>
      <c r="B79" s="79"/>
      <c r="C79" s="63"/>
      <c r="D79" s="57"/>
      <c r="E79" s="58"/>
      <c r="F79" s="58"/>
    </row>
    <row r="80" spans="1:6" x14ac:dyDescent="0.2">
      <c r="A80" s="115">
        <f>COUNT($A$7:A79)+1</f>
        <v>15</v>
      </c>
      <c r="B80" s="47" t="s">
        <v>31</v>
      </c>
      <c r="C80" s="59"/>
      <c r="D80" s="25"/>
      <c r="E80" s="42"/>
      <c r="F80" s="42"/>
    </row>
    <row r="81" spans="1:6" ht="51" x14ac:dyDescent="0.2">
      <c r="A81" s="120"/>
      <c r="B81" s="48" t="s">
        <v>118</v>
      </c>
      <c r="C81" s="59"/>
      <c r="D81" s="25"/>
      <c r="E81" s="42"/>
      <c r="F81" s="42"/>
    </row>
    <row r="82" spans="1:6" ht="14.25" x14ac:dyDescent="0.2">
      <c r="A82" s="120"/>
      <c r="B82" s="48"/>
      <c r="C82" s="59">
        <v>15</v>
      </c>
      <c r="D82" s="25" t="s">
        <v>54</v>
      </c>
      <c r="E82" s="54"/>
      <c r="F82" s="42">
        <f>C82*E82</f>
        <v>0</v>
      </c>
    </row>
    <row r="83" spans="1:6" x14ac:dyDescent="0.2">
      <c r="A83" s="121"/>
      <c r="B83" s="80"/>
      <c r="C83" s="60"/>
      <c r="D83" s="61"/>
      <c r="E83" s="62"/>
      <c r="F83" s="62"/>
    </row>
    <row r="84" spans="1:6" x14ac:dyDescent="0.2">
      <c r="A84" s="122"/>
      <c r="B84" s="79"/>
      <c r="C84" s="63"/>
      <c r="D84" s="57"/>
      <c r="E84" s="58"/>
      <c r="F84" s="58"/>
    </row>
    <row r="85" spans="1:6" x14ac:dyDescent="0.2">
      <c r="A85" s="115">
        <f>COUNT($A$7:A84)+1</f>
        <v>16</v>
      </c>
      <c r="B85" s="47" t="s">
        <v>119</v>
      </c>
      <c r="C85" s="59"/>
      <c r="D85" s="25"/>
      <c r="E85" s="42"/>
      <c r="F85" s="42"/>
    </row>
    <row r="86" spans="1:6" ht="63.75" x14ac:dyDescent="0.2">
      <c r="A86" s="120"/>
      <c r="B86" s="48" t="s">
        <v>154</v>
      </c>
      <c r="C86" s="59"/>
      <c r="D86" s="25"/>
      <c r="E86" s="42"/>
      <c r="F86" s="42"/>
    </row>
    <row r="87" spans="1:6" ht="14.25" x14ac:dyDescent="0.2">
      <c r="A87" s="120"/>
      <c r="B87" s="48"/>
      <c r="C87" s="59">
        <v>39</v>
      </c>
      <c r="D87" s="25" t="s">
        <v>54</v>
      </c>
      <c r="E87" s="54"/>
      <c r="F87" s="42">
        <f>C87*E87</f>
        <v>0</v>
      </c>
    </row>
    <row r="88" spans="1:6" x14ac:dyDescent="0.2">
      <c r="A88" s="121"/>
      <c r="B88" s="80"/>
      <c r="C88" s="60"/>
      <c r="D88" s="61"/>
      <c r="E88" s="62"/>
      <c r="F88" s="62"/>
    </row>
    <row r="89" spans="1:6" x14ac:dyDescent="0.2">
      <c r="A89" s="122"/>
      <c r="B89" s="79"/>
      <c r="C89" s="63"/>
      <c r="D89" s="57"/>
      <c r="E89" s="58"/>
      <c r="F89" s="58"/>
    </row>
    <row r="90" spans="1:6" x14ac:dyDescent="0.2">
      <c r="A90" s="115">
        <f>COUNT($A$7:A89)+1</f>
        <v>17</v>
      </c>
      <c r="B90" s="47" t="s">
        <v>120</v>
      </c>
      <c r="C90" s="59"/>
      <c r="D90" s="25"/>
      <c r="E90" s="42"/>
      <c r="F90" s="43"/>
    </row>
    <row r="91" spans="1:6" ht="51" x14ac:dyDescent="0.2">
      <c r="A91" s="120"/>
      <c r="B91" s="48" t="s">
        <v>155</v>
      </c>
      <c r="C91" s="59"/>
      <c r="D91" s="25"/>
      <c r="E91" s="42"/>
      <c r="F91" s="43"/>
    </row>
    <row r="92" spans="1:6" ht="14.25" x14ac:dyDescent="0.2">
      <c r="A92" s="120"/>
      <c r="B92" s="48"/>
      <c r="C92" s="59">
        <v>54</v>
      </c>
      <c r="D92" s="25" t="s">
        <v>54</v>
      </c>
      <c r="E92" s="54"/>
      <c r="F92" s="42">
        <f>C92*E92</f>
        <v>0</v>
      </c>
    </row>
    <row r="93" spans="1:6" x14ac:dyDescent="0.2">
      <c r="A93" s="121"/>
      <c r="B93" s="80"/>
      <c r="C93" s="60"/>
      <c r="D93" s="61"/>
      <c r="E93" s="62"/>
      <c r="F93" s="62"/>
    </row>
    <row r="94" spans="1:6" x14ac:dyDescent="0.2">
      <c r="A94" s="122"/>
      <c r="B94" s="86"/>
      <c r="C94" s="63"/>
      <c r="D94" s="109"/>
      <c r="E94" s="87"/>
      <c r="F94" s="87"/>
    </row>
    <row r="95" spans="1:6" x14ac:dyDescent="0.2">
      <c r="A95" s="115">
        <f>COUNT($A$7:A94)+1</f>
        <v>18</v>
      </c>
      <c r="B95" s="47" t="s">
        <v>30</v>
      </c>
      <c r="C95" s="59"/>
      <c r="D95" s="25"/>
      <c r="E95" s="42"/>
      <c r="F95" s="42"/>
    </row>
    <row r="96" spans="1:6" ht="25.5" x14ac:dyDescent="0.2">
      <c r="A96" s="120"/>
      <c r="B96" s="48" t="s">
        <v>29</v>
      </c>
      <c r="C96" s="59"/>
      <c r="D96" s="25"/>
      <c r="E96" s="42"/>
      <c r="F96" s="43"/>
    </row>
    <row r="97" spans="1:6" ht="14.25" x14ac:dyDescent="0.2">
      <c r="A97" s="120"/>
      <c r="B97" s="48"/>
      <c r="C97" s="59">
        <v>135</v>
      </c>
      <c r="D97" s="25" t="s">
        <v>54</v>
      </c>
      <c r="E97" s="54"/>
      <c r="F97" s="42">
        <f>C97*E97</f>
        <v>0</v>
      </c>
    </row>
    <row r="98" spans="1:6" x14ac:dyDescent="0.2">
      <c r="A98" s="121"/>
      <c r="B98" s="80"/>
      <c r="C98" s="60"/>
      <c r="D98" s="61"/>
      <c r="E98" s="62"/>
      <c r="F98" s="62"/>
    </row>
    <row r="99" spans="1:6" x14ac:dyDescent="0.2">
      <c r="A99" s="122"/>
      <c r="B99" s="79"/>
      <c r="C99" s="63"/>
      <c r="D99" s="57"/>
      <c r="E99" s="58"/>
      <c r="F99" s="58"/>
    </row>
    <row r="100" spans="1:6" x14ac:dyDescent="0.2">
      <c r="A100" s="115">
        <f>COUNT($A$7:A99)+1</f>
        <v>19</v>
      </c>
      <c r="B100" s="47" t="s">
        <v>34</v>
      </c>
      <c r="C100" s="59"/>
      <c r="D100" s="25"/>
      <c r="E100" s="42"/>
      <c r="F100" s="42"/>
    </row>
    <row r="101" spans="1:6" ht="25.5" x14ac:dyDescent="0.2">
      <c r="A101" s="120"/>
      <c r="B101" s="48" t="s">
        <v>48</v>
      </c>
      <c r="C101" s="59"/>
      <c r="D101" s="25"/>
      <c r="E101" s="42"/>
      <c r="F101" s="43"/>
    </row>
    <row r="102" spans="1:6" ht="14.25" x14ac:dyDescent="0.2">
      <c r="A102" s="120"/>
      <c r="B102" s="48"/>
      <c r="C102" s="59">
        <v>68</v>
      </c>
      <c r="D102" s="25" t="s">
        <v>49</v>
      </c>
      <c r="E102" s="54"/>
      <c r="F102" s="42">
        <f>C102*E102</f>
        <v>0</v>
      </c>
    </row>
    <row r="103" spans="1:6" x14ac:dyDescent="0.2">
      <c r="A103" s="121"/>
      <c r="B103" s="80"/>
      <c r="C103" s="60"/>
      <c r="D103" s="61"/>
      <c r="E103" s="62"/>
      <c r="F103" s="62"/>
    </row>
    <row r="104" spans="1:6" x14ac:dyDescent="0.2">
      <c r="A104" s="122"/>
      <c r="B104" s="79"/>
      <c r="C104" s="63"/>
      <c r="D104" s="57"/>
      <c r="E104" s="58"/>
      <c r="F104" s="58"/>
    </row>
    <row r="105" spans="1:6" x14ac:dyDescent="0.2">
      <c r="A105" s="115">
        <f>COUNT($A$7:A104)+1</f>
        <v>20</v>
      </c>
      <c r="B105" s="47" t="s">
        <v>35</v>
      </c>
      <c r="C105" s="59"/>
      <c r="D105" s="25"/>
      <c r="E105" s="42"/>
      <c r="F105" s="43"/>
    </row>
    <row r="106" spans="1:6" ht="25.5" x14ac:dyDescent="0.2">
      <c r="A106" s="120"/>
      <c r="B106" s="48" t="s">
        <v>122</v>
      </c>
      <c r="C106" s="59"/>
      <c r="D106" s="25"/>
      <c r="E106" s="42"/>
      <c r="F106" s="43"/>
    </row>
    <row r="107" spans="1:6" x14ac:dyDescent="0.2">
      <c r="A107" s="120"/>
      <c r="B107" s="48"/>
      <c r="C107" s="59">
        <v>2</v>
      </c>
      <c r="D107" s="25" t="s">
        <v>1</v>
      </c>
      <c r="E107" s="54"/>
      <c r="F107" s="42">
        <f>C107*E107</f>
        <v>0</v>
      </c>
    </row>
    <row r="108" spans="1:6" x14ac:dyDescent="0.2">
      <c r="A108" s="121"/>
      <c r="B108" s="80"/>
      <c r="C108" s="60"/>
      <c r="D108" s="61"/>
      <c r="E108" s="62"/>
      <c r="F108" s="62"/>
    </row>
    <row r="109" spans="1:6" x14ac:dyDescent="0.2">
      <c r="A109" s="122"/>
      <c r="B109" s="79"/>
      <c r="C109" s="63"/>
      <c r="D109" s="57"/>
      <c r="E109" s="58"/>
      <c r="F109" s="58"/>
    </row>
    <row r="110" spans="1:6" x14ac:dyDescent="0.2">
      <c r="A110" s="115">
        <f>COUNT($A$7:A109)+1</f>
        <v>21</v>
      </c>
      <c r="B110" s="47" t="s">
        <v>37</v>
      </c>
      <c r="C110" s="59"/>
      <c r="D110" s="25"/>
      <c r="E110" s="42"/>
      <c r="F110" s="42"/>
    </row>
    <row r="111" spans="1:6" x14ac:dyDescent="0.2">
      <c r="A111" s="120"/>
      <c r="B111" s="48" t="s">
        <v>36</v>
      </c>
      <c r="C111" s="59"/>
      <c r="D111" s="25"/>
      <c r="E111" s="42"/>
      <c r="F111" s="43"/>
    </row>
    <row r="112" spans="1:6" x14ac:dyDescent="0.2">
      <c r="A112" s="120"/>
      <c r="B112" s="48"/>
      <c r="C112" s="59">
        <v>2</v>
      </c>
      <c r="D112" s="25" t="s">
        <v>1</v>
      </c>
      <c r="E112" s="54"/>
      <c r="F112" s="42">
        <f>C112*E112</f>
        <v>0</v>
      </c>
    </row>
    <row r="113" spans="1:6" x14ac:dyDescent="0.2">
      <c r="A113" s="121"/>
      <c r="B113" s="80"/>
      <c r="C113" s="60"/>
      <c r="D113" s="61"/>
      <c r="E113" s="62"/>
      <c r="F113" s="62"/>
    </row>
    <row r="114" spans="1:6" x14ac:dyDescent="0.2">
      <c r="A114" s="122"/>
      <c r="B114" s="86"/>
      <c r="C114" s="37"/>
      <c r="D114" s="38"/>
      <c r="E114" s="39"/>
      <c r="F114" s="37"/>
    </row>
    <row r="115" spans="1:6" x14ac:dyDescent="0.2">
      <c r="A115" s="115">
        <f>COUNT($A$7:A114)+1</f>
        <v>22</v>
      </c>
      <c r="B115" s="47" t="s">
        <v>38</v>
      </c>
      <c r="C115" s="43"/>
      <c r="D115" s="25"/>
      <c r="E115" s="73"/>
      <c r="F115" s="43"/>
    </row>
    <row r="116" spans="1:6" ht="76.5" x14ac:dyDescent="0.2">
      <c r="A116" s="118"/>
      <c r="B116" s="48" t="s">
        <v>132</v>
      </c>
      <c r="C116" s="43"/>
      <c r="D116" s="25"/>
      <c r="E116" s="42"/>
      <c r="F116" s="43"/>
    </row>
    <row r="117" spans="1:6" x14ac:dyDescent="0.2">
      <c r="A117" s="115"/>
      <c r="B117" s="110"/>
      <c r="C117" s="74"/>
      <c r="D117" s="75">
        <v>0.05</v>
      </c>
      <c r="E117" s="43"/>
      <c r="F117" s="42">
        <f>SUM(F9:F116)*D117</f>
        <v>0</v>
      </c>
    </row>
    <row r="118" spans="1:6" x14ac:dyDescent="0.2">
      <c r="A118" s="117"/>
      <c r="B118" s="111"/>
      <c r="C118" s="112"/>
      <c r="D118" s="113"/>
      <c r="E118" s="76"/>
      <c r="F118" s="62"/>
    </row>
    <row r="119" spans="1:6" x14ac:dyDescent="0.2">
      <c r="A119" s="118"/>
      <c r="B119" s="48"/>
      <c r="C119" s="43"/>
      <c r="D119" s="25"/>
      <c r="E119" s="43"/>
      <c r="F119" s="43"/>
    </row>
    <row r="120" spans="1:6" x14ac:dyDescent="0.2">
      <c r="A120" s="115">
        <f>COUNT($A$7:A118)+1</f>
        <v>23</v>
      </c>
      <c r="B120" s="47" t="s">
        <v>133</v>
      </c>
      <c r="C120" s="43"/>
      <c r="D120" s="25"/>
      <c r="E120" s="43"/>
      <c r="F120" s="43"/>
    </row>
    <row r="121" spans="1:6" ht="38.25" x14ac:dyDescent="0.2">
      <c r="A121" s="118"/>
      <c r="B121" s="48" t="s">
        <v>39</v>
      </c>
      <c r="C121" s="74"/>
      <c r="D121" s="75">
        <v>0.1</v>
      </c>
      <c r="E121" s="43"/>
      <c r="F121" s="42">
        <f>SUM(F9:F115)*D121</f>
        <v>0</v>
      </c>
    </row>
    <row r="122" spans="1:6" x14ac:dyDescent="0.2">
      <c r="A122" s="123"/>
      <c r="B122" s="82"/>
      <c r="C122" s="43"/>
      <c r="D122" s="25"/>
      <c r="E122" s="73"/>
      <c r="F122" s="43"/>
    </row>
    <row r="123" spans="1:6" x14ac:dyDescent="0.2">
      <c r="A123" s="49"/>
      <c r="B123" s="83" t="s">
        <v>3</v>
      </c>
      <c r="C123" s="50"/>
      <c r="D123" s="51"/>
      <c r="E123" s="52" t="s">
        <v>53</v>
      </c>
      <c r="F123" s="52">
        <f>SUM(F9:F122)</f>
        <v>0</v>
      </c>
    </row>
  </sheetData>
  <sheetProtection algorithmName="SHA-512" hashValue="WMkh6YeD1W/U9xMR1PSBW8k5nxhxOhBk2tPsVHkR+mWv+SDXpdATOF91pKYhrc37uYfk1VQ9puD8U+1Ja1Q22Q==" saltValue="z+8wDO5KB4QZLr/tmiFMOg==" spinCount="100000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&amp;LENERGETIKA LJUBLJANA d.o.o.&amp;R PLINOVOD VIDEM-DOL</oddHeader>
    <oddFooter>&amp;LJPE-SIR-307/21&amp;C&amp;"Arial,Navadno"&amp;P / &amp;N</oddFooter>
  </headerFooter>
  <rowBreaks count="2" manualBreakCount="2">
    <brk id="35" max="5" man="1"/>
    <brk id="103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1"/>
  <sheetViews>
    <sheetView showZeros="0" zoomScaleNormal="100" zoomScaleSheetLayoutView="100" workbookViewId="0">
      <selection activeCell="O12" sqref="O12"/>
    </sheetView>
  </sheetViews>
  <sheetFormatPr defaultColWidth="9.140625" defaultRowHeight="12.75" x14ac:dyDescent="0.2"/>
  <cols>
    <col min="1" max="1" width="5.7109375" style="31" customWidth="1"/>
    <col min="2" max="2" width="50.7109375" style="84" customWidth="1"/>
    <col min="3" max="3" width="7.7109375" style="34" customWidth="1"/>
    <col min="4" max="4" width="4.7109375" style="35" customWidth="1"/>
    <col min="5" max="5" width="11.7109375" style="33" customWidth="1"/>
    <col min="6" max="6" width="12.7109375" style="34" customWidth="1"/>
    <col min="7" max="16384" width="9.140625" style="35"/>
  </cols>
  <sheetData>
    <row r="1" spans="1:6" x14ac:dyDescent="0.2">
      <c r="A1" s="30" t="s">
        <v>61</v>
      </c>
      <c r="B1" s="77" t="s">
        <v>9</v>
      </c>
      <c r="C1" s="31"/>
      <c r="D1" s="32"/>
    </row>
    <row r="2" spans="1:6" x14ac:dyDescent="0.2">
      <c r="A2" s="30" t="s">
        <v>62</v>
      </c>
      <c r="B2" s="77" t="s">
        <v>10</v>
      </c>
      <c r="C2" s="31"/>
      <c r="D2" s="32"/>
    </row>
    <row r="3" spans="1:6" x14ac:dyDescent="0.2">
      <c r="A3" s="30" t="s">
        <v>193</v>
      </c>
      <c r="B3" s="8" t="s">
        <v>199</v>
      </c>
      <c r="C3" s="31" t="s">
        <v>162</v>
      </c>
      <c r="D3" s="32"/>
      <c r="E3" s="136">
        <v>42</v>
      </c>
      <c r="F3" s="84" t="s">
        <v>1</v>
      </c>
    </row>
    <row r="4" spans="1:6" x14ac:dyDescent="0.2">
      <c r="A4" s="30"/>
      <c r="B4" s="77"/>
      <c r="C4" s="31" t="s">
        <v>163</v>
      </c>
      <c r="D4" s="32"/>
      <c r="E4" s="136">
        <v>630</v>
      </c>
      <c r="F4" s="84" t="s">
        <v>164</v>
      </c>
    </row>
    <row r="5" spans="1:6" ht="76.5" x14ac:dyDescent="0.2">
      <c r="A5" s="130" t="s">
        <v>0</v>
      </c>
      <c r="B5" s="131" t="s">
        <v>44</v>
      </c>
      <c r="C5" s="132" t="s">
        <v>11</v>
      </c>
      <c r="D5" s="132" t="s">
        <v>12</v>
      </c>
      <c r="E5" s="133" t="s">
        <v>50</v>
      </c>
      <c r="F5" s="133" t="s">
        <v>51</v>
      </c>
    </row>
    <row r="6" spans="1:6" x14ac:dyDescent="0.2">
      <c r="A6" s="116"/>
      <c r="B6" s="79"/>
      <c r="C6" s="63"/>
      <c r="D6" s="57"/>
      <c r="E6" s="58"/>
      <c r="F6" s="56"/>
    </row>
    <row r="7" spans="1:6" x14ac:dyDescent="0.2">
      <c r="A7" s="115">
        <v>1</v>
      </c>
      <c r="B7" s="47" t="s">
        <v>200</v>
      </c>
      <c r="C7" s="59"/>
      <c r="D7" s="25"/>
      <c r="E7" s="42"/>
      <c r="F7" s="42"/>
    </row>
    <row r="8" spans="1:6" ht="157.5" customHeight="1" x14ac:dyDescent="0.2">
      <c r="A8" s="120"/>
      <c r="B8" s="48" t="s">
        <v>195</v>
      </c>
      <c r="C8" s="115"/>
      <c r="D8" s="25"/>
      <c r="E8" s="42"/>
      <c r="F8" s="42"/>
    </row>
    <row r="9" spans="1:6" x14ac:dyDescent="0.2">
      <c r="A9" s="120"/>
      <c r="B9" s="48" t="s">
        <v>165</v>
      </c>
      <c r="C9" s="41">
        <v>42</v>
      </c>
      <c r="D9" s="25" t="s">
        <v>1</v>
      </c>
      <c r="E9" s="213">
        <v>125</v>
      </c>
      <c r="F9" s="42">
        <f>C9*E9</f>
        <v>5250</v>
      </c>
    </row>
    <row r="10" spans="1:6" x14ac:dyDescent="0.2">
      <c r="A10" s="121"/>
      <c r="B10" s="80"/>
      <c r="C10" s="60"/>
      <c r="D10" s="61"/>
      <c r="E10" s="62"/>
      <c r="F10" s="62"/>
    </row>
    <row r="11" spans="1:6" x14ac:dyDescent="0.2">
      <c r="A11" s="120"/>
      <c r="B11" s="48"/>
      <c r="C11" s="41"/>
      <c r="D11" s="25"/>
      <c r="E11" s="42"/>
      <c r="F11" s="42"/>
    </row>
    <row r="12" spans="1:6" ht="25.5" x14ac:dyDescent="0.2">
      <c r="A12" s="115">
        <f>COUNT($A$6:A11)+1</f>
        <v>2</v>
      </c>
      <c r="B12" s="47" t="s">
        <v>176</v>
      </c>
      <c r="C12" s="59"/>
      <c r="D12" s="25"/>
      <c r="E12" s="42"/>
      <c r="F12" s="42"/>
    </row>
    <row r="13" spans="1:6" ht="102" x14ac:dyDescent="0.2">
      <c r="A13" s="120"/>
      <c r="B13" s="48" t="s">
        <v>177</v>
      </c>
      <c r="C13" s="59"/>
      <c r="D13" s="25"/>
      <c r="E13" s="42"/>
      <c r="F13" s="42"/>
    </row>
    <row r="14" spans="1:6" ht="14.25" x14ac:dyDescent="0.2">
      <c r="A14" s="120"/>
      <c r="B14" s="48"/>
      <c r="C14" s="41">
        <v>200</v>
      </c>
      <c r="D14" s="25" t="s">
        <v>49</v>
      </c>
      <c r="E14" s="54"/>
      <c r="F14" s="42">
        <f>C14*E14</f>
        <v>0</v>
      </c>
    </row>
    <row r="15" spans="1:6" x14ac:dyDescent="0.2">
      <c r="A15" s="121"/>
      <c r="B15" s="80"/>
      <c r="C15" s="60"/>
      <c r="D15" s="61"/>
      <c r="E15" s="62"/>
      <c r="F15" s="62"/>
    </row>
    <row r="16" spans="1:6" x14ac:dyDescent="0.2">
      <c r="A16" s="115"/>
      <c r="B16" s="48"/>
      <c r="C16" s="59"/>
      <c r="D16" s="25"/>
      <c r="E16" s="42"/>
      <c r="F16" s="43"/>
    </row>
    <row r="17" spans="1:6" x14ac:dyDescent="0.2">
      <c r="A17" s="145">
        <f>COUNT($A$6:A16)+1</f>
        <v>3</v>
      </c>
      <c r="B17" s="47" t="s">
        <v>178</v>
      </c>
      <c r="C17" s="59"/>
      <c r="D17" s="25"/>
      <c r="E17" s="42"/>
      <c r="F17" s="42"/>
    </row>
    <row r="18" spans="1:6" ht="114.75" x14ac:dyDescent="0.2">
      <c r="A18" s="120"/>
      <c r="B18" s="48" t="s">
        <v>179</v>
      </c>
      <c r="C18" s="59"/>
      <c r="D18" s="25"/>
      <c r="E18" s="42"/>
      <c r="F18" s="42"/>
    </row>
    <row r="19" spans="1:6" ht="14.25" x14ac:dyDescent="0.2">
      <c r="A19" s="120"/>
      <c r="B19" s="48"/>
      <c r="C19" s="41">
        <v>200</v>
      </c>
      <c r="D19" s="25" t="s">
        <v>49</v>
      </c>
      <c r="E19" s="54"/>
      <c r="F19" s="42">
        <f>C19*E19</f>
        <v>0</v>
      </c>
    </row>
    <row r="20" spans="1:6" x14ac:dyDescent="0.2">
      <c r="A20" s="146"/>
      <c r="B20" s="147"/>
      <c r="C20" s="126"/>
      <c r="D20" s="128"/>
      <c r="E20" s="162"/>
      <c r="F20" s="126"/>
    </row>
    <row r="21" spans="1:6" x14ac:dyDescent="0.2">
      <c r="A21" s="122"/>
      <c r="B21" s="79"/>
      <c r="C21" s="63"/>
      <c r="D21" s="57"/>
      <c r="E21" s="58"/>
      <c r="F21" s="58"/>
    </row>
    <row r="22" spans="1:6" ht="25.5" x14ac:dyDescent="0.2">
      <c r="A22" s="145">
        <f>COUNT($A$6:A21)+1</f>
        <v>4</v>
      </c>
      <c r="B22" s="70" t="s">
        <v>180</v>
      </c>
      <c r="C22" s="59"/>
      <c r="D22" s="71"/>
      <c r="E22" s="163"/>
      <c r="F22" s="42"/>
    </row>
    <row r="23" spans="1:6" ht="76.5" x14ac:dyDescent="0.2">
      <c r="A23" s="120"/>
      <c r="B23" s="72" t="s">
        <v>181</v>
      </c>
      <c r="C23" s="59"/>
      <c r="D23" s="64"/>
      <c r="E23" s="164"/>
      <c r="F23" s="65"/>
    </row>
    <row r="24" spans="1:6" ht="14.25" x14ac:dyDescent="0.2">
      <c r="A24" s="120"/>
      <c r="B24" s="72"/>
      <c r="C24" s="41">
        <v>10</v>
      </c>
      <c r="D24" s="25" t="s">
        <v>54</v>
      </c>
      <c r="E24" s="54"/>
      <c r="F24" s="42">
        <f>C24*E24</f>
        <v>0</v>
      </c>
    </row>
    <row r="25" spans="1:6" x14ac:dyDescent="0.2">
      <c r="A25" s="121"/>
      <c r="B25" s="108"/>
      <c r="C25" s="60"/>
      <c r="D25" s="61"/>
      <c r="E25" s="62"/>
      <c r="F25" s="62"/>
    </row>
    <row r="26" spans="1:6" x14ac:dyDescent="0.2">
      <c r="A26" s="115"/>
      <c r="B26" s="48"/>
      <c r="C26" s="59"/>
      <c r="D26" s="25"/>
      <c r="E26" s="42"/>
      <c r="F26" s="43"/>
    </row>
    <row r="27" spans="1:6" x14ac:dyDescent="0.2">
      <c r="A27" s="145">
        <f>COUNT($A$6:A26)+1</f>
        <v>5</v>
      </c>
      <c r="B27" s="47" t="s">
        <v>16</v>
      </c>
      <c r="C27" s="59"/>
      <c r="D27" s="25"/>
      <c r="E27" s="42"/>
      <c r="F27" s="43"/>
    </row>
    <row r="28" spans="1:6" ht="38.25" x14ac:dyDescent="0.2">
      <c r="A28" s="118"/>
      <c r="B28" s="48" t="s">
        <v>65</v>
      </c>
      <c r="C28" s="59"/>
      <c r="D28" s="25"/>
      <c r="E28" s="42"/>
      <c r="F28" s="43"/>
    </row>
    <row r="29" spans="1:6" ht="14.25" x14ac:dyDescent="0.2">
      <c r="A29" s="115"/>
      <c r="B29" s="48"/>
      <c r="C29" s="41">
        <v>2</v>
      </c>
      <c r="D29" s="25" t="s">
        <v>54</v>
      </c>
      <c r="E29" s="54"/>
      <c r="F29" s="42">
        <f>C29*E29</f>
        <v>0</v>
      </c>
    </row>
    <row r="30" spans="1:6" x14ac:dyDescent="0.2">
      <c r="A30" s="115"/>
      <c r="B30" s="48"/>
      <c r="C30" s="59"/>
      <c r="D30" s="25"/>
      <c r="E30" s="42"/>
      <c r="F30" s="43"/>
    </row>
    <row r="31" spans="1:6" x14ac:dyDescent="0.2">
      <c r="A31" s="116"/>
      <c r="B31" s="79"/>
      <c r="C31" s="63"/>
      <c r="D31" s="57"/>
      <c r="E31" s="58"/>
      <c r="F31" s="56"/>
    </row>
    <row r="32" spans="1:6" x14ac:dyDescent="0.2">
      <c r="A32" s="115">
        <f>COUNT($A$6:A28)+1</f>
        <v>6</v>
      </c>
      <c r="B32" s="47" t="s">
        <v>17</v>
      </c>
      <c r="C32" s="59"/>
      <c r="D32" s="25"/>
      <c r="E32" s="42"/>
      <c r="F32" s="43"/>
    </row>
    <row r="33" spans="1:6" ht="38.25" x14ac:dyDescent="0.2">
      <c r="A33" s="115"/>
      <c r="B33" s="48" t="s">
        <v>66</v>
      </c>
      <c r="C33" s="59"/>
      <c r="D33" s="25"/>
      <c r="E33" s="42"/>
      <c r="F33" s="43"/>
    </row>
    <row r="34" spans="1:6" ht="14.25" x14ac:dyDescent="0.2">
      <c r="A34" s="115"/>
      <c r="B34" s="48"/>
      <c r="C34" s="41">
        <v>2</v>
      </c>
      <c r="D34" s="25" t="s">
        <v>54</v>
      </c>
      <c r="E34" s="54"/>
      <c r="F34" s="42">
        <f>C34*E34</f>
        <v>0</v>
      </c>
    </row>
    <row r="35" spans="1:6" x14ac:dyDescent="0.2">
      <c r="A35" s="117"/>
      <c r="B35" s="80"/>
      <c r="C35" s="60"/>
      <c r="D35" s="61"/>
      <c r="E35" s="62"/>
      <c r="F35" s="76"/>
    </row>
    <row r="36" spans="1:6" x14ac:dyDescent="0.2">
      <c r="A36" s="116"/>
      <c r="B36" s="79"/>
      <c r="C36" s="63"/>
      <c r="D36" s="57"/>
      <c r="E36" s="58"/>
      <c r="F36" s="56"/>
    </row>
    <row r="37" spans="1:6" x14ac:dyDescent="0.2">
      <c r="A37" s="115">
        <f>COUNT($A$6:A33)+1</f>
        <v>7</v>
      </c>
      <c r="B37" s="47" t="s">
        <v>18</v>
      </c>
      <c r="C37" s="59"/>
      <c r="D37" s="25"/>
      <c r="E37" s="42"/>
      <c r="F37" s="43"/>
    </row>
    <row r="38" spans="1:6" ht="38.25" x14ac:dyDescent="0.2">
      <c r="A38" s="115"/>
      <c r="B38" s="48" t="s">
        <v>67</v>
      </c>
      <c r="C38" s="59"/>
      <c r="D38" s="25"/>
      <c r="E38" s="42"/>
      <c r="F38" s="43"/>
    </row>
    <row r="39" spans="1:6" ht="14.25" x14ac:dyDescent="0.2">
      <c r="A39" s="115"/>
      <c r="B39" s="48"/>
      <c r="C39" s="41">
        <v>3</v>
      </c>
      <c r="D39" s="25" t="s">
        <v>54</v>
      </c>
      <c r="E39" s="54"/>
      <c r="F39" s="42">
        <f>C39*E39</f>
        <v>0</v>
      </c>
    </row>
    <row r="40" spans="1:6" x14ac:dyDescent="0.2">
      <c r="A40" s="117"/>
      <c r="B40" s="80"/>
      <c r="C40" s="60"/>
      <c r="D40" s="61"/>
      <c r="E40" s="62"/>
      <c r="F40" s="62"/>
    </row>
    <row r="41" spans="1:6" x14ac:dyDescent="0.2">
      <c r="A41" s="119"/>
      <c r="B41" s="86"/>
      <c r="C41" s="63"/>
      <c r="D41" s="87"/>
      <c r="E41" s="165"/>
      <c r="F41" s="88"/>
    </row>
    <row r="42" spans="1:6" x14ac:dyDescent="0.2">
      <c r="A42" s="115">
        <f>COUNT($A$6:A41)+1</f>
        <v>8</v>
      </c>
      <c r="B42" s="47" t="s">
        <v>15</v>
      </c>
      <c r="C42" s="59"/>
      <c r="D42" s="25"/>
      <c r="E42" s="42"/>
      <c r="F42" s="43"/>
    </row>
    <row r="43" spans="1:6" ht="25.5" x14ac:dyDescent="0.2">
      <c r="A43" s="115"/>
      <c r="B43" s="48" t="s">
        <v>151</v>
      </c>
      <c r="C43" s="59"/>
      <c r="D43" s="25"/>
      <c r="E43" s="42"/>
      <c r="F43" s="43"/>
    </row>
    <row r="44" spans="1:6" x14ac:dyDescent="0.2">
      <c r="A44" s="115"/>
      <c r="B44" s="48"/>
      <c r="C44" s="41">
        <v>2</v>
      </c>
      <c r="D44" s="25" t="s">
        <v>1</v>
      </c>
      <c r="E44" s="54"/>
      <c r="F44" s="42">
        <f>C44*E44</f>
        <v>0</v>
      </c>
    </row>
    <row r="45" spans="1:6" x14ac:dyDescent="0.2">
      <c r="A45" s="115"/>
      <c r="B45" s="48"/>
      <c r="C45" s="59"/>
      <c r="D45" s="25"/>
      <c r="E45" s="42"/>
      <c r="F45" s="42"/>
    </row>
    <row r="46" spans="1:6" x14ac:dyDescent="0.2">
      <c r="A46" s="116"/>
      <c r="B46" s="79"/>
      <c r="C46" s="79"/>
      <c r="D46" s="79"/>
      <c r="E46" s="79"/>
      <c r="F46" s="79"/>
    </row>
    <row r="47" spans="1:6" x14ac:dyDescent="0.2">
      <c r="A47" s="115">
        <f>COUNT($A$6:A46)+1</f>
        <v>9</v>
      </c>
      <c r="B47" s="47" t="s">
        <v>166</v>
      </c>
      <c r="C47" s="59"/>
      <c r="D47" s="25"/>
      <c r="E47" s="42"/>
      <c r="F47" s="42"/>
    </row>
    <row r="48" spans="1:6" ht="25.5" x14ac:dyDescent="0.2">
      <c r="A48" s="115"/>
      <c r="B48" s="48" t="s">
        <v>167</v>
      </c>
      <c r="C48" s="59"/>
      <c r="D48" s="25"/>
      <c r="E48" s="42"/>
      <c r="F48" s="42"/>
    </row>
    <row r="49" spans="1:6" ht="14.25" x14ac:dyDescent="0.2">
      <c r="A49" s="115"/>
      <c r="B49" s="48"/>
      <c r="C49" s="41">
        <v>20</v>
      </c>
      <c r="D49" s="25" t="s">
        <v>49</v>
      </c>
      <c r="E49" s="54"/>
      <c r="F49" s="42">
        <f>+E49*C49</f>
        <v>0</v>
      </c>
    </row>
    <row r="50" spans="1:6" x14ac:dyDescent="0.2">
      <c r="A50" s="115"/>
      <c r="B50" s="48"/>
      <c r="C50" s="59"/>
      <c r="D50" s="25"/>
      <c r="E50" s="42"/>
      <c r="F50" s="42"/>
    </row>
    <row r="51" spans="1:6" x14ac:dyDescent="0.2">
      <c r="A51" s="116"/>
      <c r="B51" s="79"/>
      <c r="C51" s="63"/>
      <c r="D51" s="89"/>
      <c r="E51" s="90"/>
      <c r="F51" s="90"/>
    </row>
    <row r="52" spans="1:6" x14ac:dyDescent="0.2">
      <c r="A52" s="115">
        <f>COUNT($A$6:A51)+1</f>
        <v>10</v>
      </c>
      <c r="B52" s="47" t="s">
        <v>68</v>
      </c>
      <c r="C52" s="59"/>
      <c r="D52" s="44"/>
      <c r="E52" s="45"/>
      <c r="F52" s="45"/>
    </row>
    <row r="53" spans="1:6" ht="38.25" x14ac:dyDescent="0.2">
      <c r="A53" s="115"/>
      <c r="B53" s="48" t="s">
        <v>152</v>
      </c>
      <c r="C53" s="59"/>
      <c r="D53" s="44"/>
      <c r="E53" s="45"/>
      <c r="F53" s="45"/>
    </row>
    <row r="54" spans="1:6" x14ac:dyDescent="0.2">
      <c r="A54" s="115"/>
      <c r="B54" s="48"/>
      <c r="C54" s="41">
        <v>2</v>
      </c>
      <c r="D54" s="44" t="s">
        <v>69</v>
      </c>
      <c r="E54" s="55"/>
      <c r="F54" s="45">
        <f>+E54*C54</f>
        <v>0</v>
      </c>
    </row>
    <row r="55" spans="1:6" x14ac:dyDescent="0.2">
      <c r="A55" s="117"/>
      <c r="B55" s="80"/>
      <c r="C55" s="60"/>
      <c r="D55" s="91"/>
      <c r="E55" s="92"/>
      <c r="F55" s="92"/>
    </row>
    <row r="56" spans="1:6" x14ac:dyDescent="0.2">
      <c r="A56" s="116"/>
      <c r="B56" s="79"/>
      <c r="C56" s="63"/>
      <c r="D56" s="57"/>
      <c r="E56" s="58"/>
      <c r="F56" s="56"/>
    </row>
    <row r="57" spans="1:6" x14ac:dyDescent="0.2">
      <c r="A57" s="115">
        <f>COUNT($A$6:A56)+1</f>
        <v>11</v>
      </c>
      <c r="B57" s="47" t="s">
        <v>19</v>
      </c>
      <c r="C57" s="59"/>
      <c r="D57" s="25"/>
      <c r="E57" s="42"/>
      <c r="F57" s="43"/>
    </row>
    <row r="58" spans="1:6" ht="51" x14ac:dyDescent="0.2">
      <c r="A58" s="115"/>
      <c r="B58" s="48" t="s">
        <v>153</v>
      </c>
      <c r="C58" s="59"/>
      <c r="D58" s="25"/>
      <c r="E58" s="42"/>
      <c r="F58" s="43"/>
    </row>
    <row r="59" spans="1:6" ht="14.25" x14ac:dyDescent="0.2">
      <c r="A59" s="115"/>
      <c r="B59" s="48"/>
      <c r="C59" s="41">
        <v>10</v>
      </c>
      <c r="D59" s="25" t="s">
        <v>49</v>
      </c>
      <c r="E59" s="54"/>
      <c r="F59" s="42">
        <f>C59*E59</f>
        <v>0</v>
      </c>
    </row>
    <row r="60" spans="1:6" x14ac:dyDescent="0.2">
      <c r="A60" s="117"/>
      <c r="B60" s="80"/>
      <c r="C60" s="60"/>
      <c r="D60" s="61"/>
      <c r="E60" s="62"/>
      <c r="F60" s="62"/>
    </row>
    <row r="61" spans="1:6" x14ac:dyDescent="0.2">
      <c r="A61" s="116"/>
      <c r="B61" s="79"/>
      <c r="C61" s="63"/>
      <c r="D61" s="57"/>
      <c r="E61" s="58"/>
      <c r="F61" s="56"/>
    </row>
    <row r="62" spans="1:6" ht="25.5" x14ac:dyDescent="0.2">
      <c r="A62" s="115">
        <f>COUNT($A$6:A61)+1</f>
        <v>12</v>
      </c>
      <c r="B62" s="47" t="s">
        <v>72</v>
      </c>
      <c r="C62" s="59"/>
      <c r="D62" s="25"/>
      <c r="E62" s="42"/>
      <c r="F62" s="42"/>
    </row>
    <row r="63" spans="1:6" ht="51" x14ac:dyDescent="0.2">
      <c r="A63" s="115"/>
      <c r="B63" s="48" t="s">
        <v>73</v>
      </c>
      <c r="C63" s="59"/>
      <c r="D63" s="25"/>
      <c r="E63" s="42"/>
      <c r="F63" s="43"/>
    </row>
    <row r="64" spans="1:6" ht="14.25" x14ac:dyDescent="0.2">
      <c r="A64" s="115"/>
      <c r="B64" s="48"/>
      <c r="C64" s="41">
        <v>75</v>
      </c>
      <c r="D64" s="25" t="s">
        <v>55</v>
      </c>
      <c r="E64" s="54"/>
      <c r="F64" s="42">
        <f>C64*E64</f>
        <v>0</v>
      </c>
    </row>
    <row r="65" spans="1:6" x14ac:dyDescent="0.2">
      <c r="A65" s="117"/>
      <c r="B65" s="80"/>
      <c r="C65" s="60"/>
      <c r="D65" s="61"/>
      <c r="E65" s="62"/>
      <c r="F65" s="62"/>
    </row>
    <row r="66" spans="1:6" x14ac:dyDescent="0.2">
      <c r="A66" s="115"/>
      <c r="B66" s="48"/>
      <c r="C66" s="59"/>
      <c r="D66" s="25"/>
      <c r="E66" s="42"/>
      <c r="F66" s="42"/>
    </row>
    <row r="67" spans="1:6" x14ac:dyDescent="0.2">
      <c r="A67" s="115">
        <f>COUNT($A$6:A66)+1</f>
        <v>13</v>
      </c>
      <c r="B67" s="47" t="s">
        <v>74</v>
      </c>
      <c r="C67" s="59"/>
      <c r="D67" s="25"/>
      <c r="E67" s="42"/>
      <c r="F67" s="42"/>
    </row>
    <row r="68" spans="1:6" ht="51" x14ac:dyDescent="0.2">
      <c r="A68" s="115"/>
      <c r="B68" s="48" t="s">
        <v>75</v>
      </c>
      <c r="C68" s="59"/>
      <c r="D68" s="25"/>
      <c r="E68" s="42"/>
      <c r="F68" s="43"/>
    </row>
    <row r="69" spans="1:6" ht="14.25" x14ac:dyDescent="0.2">
      <c r="A69" s="115"/>
      <c r="B69" s="48"/>
      <c r="C69" s="41">
        <v>75</v>
      </c>
      <c r="D69" s="25" t="s">
        <v>55</v>
      </c>
      <c r="E69" s="54"/>
      <c r="F69" s="42">
        <f>C69*E69</f>
        <v>0</v>
      </c>
    </row>
    <row r="70" spans="1:6" x14ac:dyDescent="0.2">
      <c r="A70" s="117"/>
      <c r="B70" s="94"/>
      <c r="C70" s="60"/>
      <c r="D70" s="61"/>
      <c r="E70" s="62"/>
      <c r="F70" s="62"/>
    </row>
    <row r="71" spans="1:6" x14ac:dyDescent="0.2">
      <c r="A71" s="116"/>
      <c r="B71" s="79"/>
      <c r="C71" s="63"/>
      <c r="D71" s="57"/>
      <c r="E71" s="58"/>
      <c r="F71" s="56"/>
    </row>
    <row r="72" spans="1:6" ht="25.5" x14ac:dyDescent="0.2">
      <c r="A72" s="115">
        <f>COUNT($A$6:A71)+1</f>
        <v>14</v>
      </c>
      <c r="B72" s="47" t="s">
        <v>76</v>
      </c>
      <c r="C72" s="59"/>
      <c r="D72" s="25"/>
      <c r="E72" s="42"/>
      <c r="F72" s="43"/>
    </row>
    <row r="73" spans="1:6" ht="51" x14ac:dyDescent="0.2">
      <c r="A73" s="115"/>
      <c r="B73" s="48" t="s">
        <v>77</v>
      </c>
      <c r="C73" s="59"/>
      <c r="D73" s="25"/>
      <c r="E73" s="42"/>
      <c r="F73" s="43"/>
    </row>
    <row r="74" spans="1:6" ht="14.25" x14ac:dyDescent="0.2">
      <c r="A74" s="115"/>
      <c r="B74" s="93"/>
      <c r="C74" s="41">
        <v>30</v>
      </c>
      <c r="D74" s="25" t="s">
        <v>55</v>
      </c>
      <c r="E74" s="54"/>
      <c r="F74" s="42">
        <f>C74*E74</f>
        <v>0</v>
      </c>
    </row>
    <row r="75" spans="1:6" x14ac:dyDescent="0.2">
      <c r="A75" s="117"/>
      <c r="B75" s="94"/>
      <c r="C75" s="60"/>
      <c r="D75" s="61"/>
      <c r="E75" s="62"/>
      <c r="F75" s="62"/>
    </row>
    <row r="76" spans="1:6" x14ac:dyDescent="0.2">
      <c r="A76" s="115"/>
      <c r="B76" s="93"/>
      <c r="C76" s="59"/>
      <c r="D76" s="25"/>
      <c r="E76" s="42"/>
      <c r="F76" s="42"/>
    </row>
    <row r="77" spans="1:6" x14ac:dyDescent="0.2">
      <c r="A77" s="145">
        <f>COUNT($A$6:A76)+1</f>
        <v>15</v>
      </c>
      <c r="B77" s="47" t="s">
        <v>182</v>
      </c>
      <c r="C77" s="59"/>
      <c r="D77" s="25"/>
      <c r="E77" s="42"/>
      <c r="F77" s="43"/>
    </row>
    <row r="78" spans="1:6" ht="38.25" x14ac:dyDescent="0.2">
      <c r="A78" s="118"/>
      <c r="B78" s="48" t="s">
        <v>183</v>
      </c>
      <c r="C78" s="59"/>
      <c r="D78" s="25"/>
      <c r="E78" s="42"/>
      <c r="F78" s="43"/>
    </row>
    <row r="79" spans="1:6" ht="14.25" x14ac:dyDescent="0.2">
      <c r="A79" s="115"/>
      <c r="B79" s="48"/>
      <c r="C79" s="41">
        <v>10</v>
      </c>
      <c r="D79" s="25" t="s">
        <v>54</v>
      </c>
      <c r="E79" s="54"/>
      <c r="F79" s="42">
        <f>C79*E79</f>
        <v>0</v>
      </c>
    </row>
    <row r="80" spans="1:6" x14ac:dyDescent="0.2">
      <c r="A80" s="117"/>
      <c r="B80" s="80"/>
      <c r="C80" s="60"/>
      <c r="D80" s="61"/>
      <c r="E80" s="62"/>
      <c r="F80" s="62"/>
    </row>
    <row r="81" spans="1:6" x14ac:dyDescent="0.2">
      <c r="A81" s="115"/>
      <c r="B81" s="48"/>
      <c r="C81" s="59"/>
      <c r="D81" s="25"/>
      <c r="E81" s="42"/>
      <c r="F81" s="42"/>
    </row>
    <row r="82" spans="1:6" x14ac:dyDescent="0.2">
      <c r="A82" s="145">
        <f>COUNT($A$6:A81)+1</f>
        <v>16</v>
      </c>
      <c r="B82" s="47" t="s">
        <v>184</v>
      </c>
      <c r="C82" s="59"/>
      <c r="D82" s="25"/>
      <c r="E82" s="42"/>
      <c r="F82" s="43"/>
    </row>
    <row r="83" spans="1:6" ht="38.25" x14ac:dyDescent="0.2">
      <c r="A83" s="118"/>
      <c r="B83" s="48" t="s">
        <v>185</v>
      </c>
      <c r="C83" s="59"/>
      <c r="D83" s="25"/>
      <c r="E83" s="42"/>
      <c r="F83" s="43"/>
    </row>
    <row r="84" spans="1:6" ht="14.25" x14ac:dyDescent="0.2">
      <c r="A84" s="115"/>
      <c r="B84" s="48"/>
      <c r="C84" s="41">
        <v>10</v>
      </c>
      <c r="D84" s="25" t="s">
        <v>54</v>
      </c>
      <c r="E84" s="54"/>
      <c r="F84" s="42">
        <f>C84*E84</f>
        <v>0</v>
      </c>
    </row>
    <row r="85" spans="1:6" x14ac:dyDescent="0.2">
      <c r="A85" s="117"/>
      <c r="B85" s="80"/>
      <c r="C85" s="60"/>
      <c r="D85" s="61"/>
      <c r="E85" s="166"/>
      <c r="F85" s="62"/>
    </row>
    <row r="86" spans="1:6" x14ac:dyDescent="0.2">
      <c r="A86" s="116"/>
      <c r="B86" s="95"/>
      <c r="C86" s="63"/>
      <c r="D86" s="57"/>
      <c r="E86" s="58"/>
      <c r="F86" s="58"/>
    </row>
    <row r="87" spans="1:6" x14ac:dyDescent="0.2">
      <c r="A87" s="115">
        <f>COUNT($A$6:A86)+1</f>
        <v>17</v>
      </c>
      <c r="B87" s="47" t="s">
        <v>21</v>
      </c>
      <c r="C87" s="59"/>
      <c r="D87" s="25"/>
      <c r="E87" s="42"/>
      <c r="F87" s="43"/>
    </row>
    <row r="88" spans="1:6" ht="63.75" x14ac:dyDescent="0.2">
      <c r="A88" s="115"/>
      <c r="B88" s="48" t="s">
        <v>78</v>
      </c>
      <c r="C88" s="59"/>
      <c r="D88" s="25"/>
      <c r="E88" s="42"/>
      <c r="F88" s="43"/>
    </row>
    <row r="89" spans="1:6" ht="14.25" x14ac:dyDescent="0.2">
      <c r="A89" s="115"/>
      <c r="B89" s="47"/>
      <c r="C89" s="41">
        <v>10</v>
      </c>
      <c r="D89" s="25" t="s">
        <v>55</v>
      </c>
      <c r="E89" s="54"/>
      <c r="F89" s="42">
        <f>C89*E89</f>
        <v>0</v>
      </c>
    </row>
    <row r="90" spans="1:6" x14ac:dyDescent="0.2">
      <c r="A90" s="117"/>
      <c r="B90" s="96"/>
      <c r="C90" s="60"/>
      <c r="D90" s="61"/>
      <c r="E90" s="62"/>
      <c r="F90" s="62"/>
    </row>
    <row r="91" spans="1:6" x14ac:dyDescent="0.2">
      <c r="A91" s="115"/>
      <c r="B91" s="47"/>
      <c r="C91" s="59"/>
      <c r="D91" s="25"/>
      <c r="E91" s="42"/>
      <c r="F91" s="42"/>
    </row>
    <row r="92" spans="1:6" x14ac:dyDescent="0.2">
      <c r="A92" s="115">
        <f>COUNT($A$6:A91)+1</f>
        <v>18</v>
      </c>
      <c r="B92" s="47" t="s">
        <v>168</v>
      </c>
      <c r="C92" s="59"/>
      <c r="D92" s="25"/>
      <c r="E92" s="42"/>
      <c r="F92" s="42"/>
    </row>
    <row r="93" spans="1:6" ht="89.25" x14ac:dyDescent="0.2">
      <c r="A93" s="115"/>
      <c r="B93" s="48" t="s">
        <v>169</v>
      </c>
      <c r="C93" s="59"/>
      <c r="D93" s="25"/>
      <c r="E93" s="42"/>
      <c r="F93" s="42"/>
    </row>
    <row r="94" spans="1:6" ht="14.25" x14ac:dyDescent="0.2">
      <c r="A94" s="115"/>
      <c r="B94" s="47"/>
      <c r="C94" s="41">
        <v>2</v>
      </c>
      <c r="D94" s="25" t="s">
        <v>55</v>
      </c>
      <c r="E94" s="54"/>
      <c r="F94" s="42">
        <f>C94*E94</f>
        <v>0</v>
      </c>
    </row>
    <row r="95" spans="1:6" x14ac:dyDescent="0.2">
      <c r="A95" s="115"/>
      <c r="B95" s="47"/>
      <c r="C95" s="59"/>
      <c r="D95" s="25"/>
      <c r="E95" s="42"/>
      <c r="F95" s="42"/>
    </row>
    <row r="96" spans="1:6" x14ac:dyDescent="0.2">
      <c r="A96" s="116"/>
      <c r="B96" s="86"/>
      <c r="C96" s="63"/>
      <c r="D96" s="38"/>
      <c r="E96" s="39"/>
      <c r="F96" s="37"/>
    </row>
    <row r="97" spans="1:6" x14ac:dyDescent="0.2">
      <c r="A97" s="115">
        <f>COUNT($A$6:A96)+1</f>
        <v>19</v>
      </c>
      <c r="B97" s="47" t="s">
        <v>79</v>
      </c>
      <c r="C97" s="59"/>
      <c r="D97" s="25"/>
      <c r="E97" s="42"/>
      <c r="F97" s="43"/>
    </row>
    <row r="98" spans="1:6" ht="63.75" x14ac:dyDescent="0.2">
      <c r="A98" s="115"/>
      <c r="B98" s="48" t="s">
        <v>80</v>
      </c>
      <c r="C98" s="59"/>
      <c r="D98" s="25"/>
      <c r="E98" s="42"/>
      <c r="F98" s="43"/>
    </row>
    <row r="99" spans="1:6" ht="14.25" x14ac:dyDescent="0.2">
      <c r="A99" s="115"/>
      <c r="B99" s="48"/>
      <c r="C99" s="41">
        <v>10</v>
      </c>
      <c r="D99" s="25" t="s">
        <v>55</v>
      </c>
      <c r="E99" s="54"/>
      <c r="F99" s="42">
        <f>C99*E99</f>
        <v>0</v>
      </c>
    </row>
    <row r="100" spans="1:6" x14ac:dyDescent="0.2">
      <c r="A100" s="117"/>
      <c r="B100" s="80"/>
      <c r="C100" s="60"/>
      <c r="D100" s="61"/>
      <c r="E100" s="62"/>
      <c r="F100" s="62"/>
    </row>
    <row r="101" spans="1:6" x14ac:dyDescent="0.2">
      <c r="A101" s="116"/>
      <c r="B101" s="95"/>
      <c r="C101" s="63"/>
      <c r="D101" s="57"/>
      <c r="E101" s="58"/>
      <c r="F101" s="58"/>
    </row>
    <row r="102" spans="1:6" x14ac:dyDescent="0.2">
      <c r="A102" s="115">
        <f>COUNT($A$6:A101)+1</f>
        <v>20</v>
      </c>
      <c r="B102" s="47" t="s">
        <v>81</v>
      </c>
      <c r="C102" s="59"/>
      <c r="D102" s="25"/>
      <c r="E102" s="42"/>
      <c r="F102" s="43"/>
    </row>
    <row r="103" spans="1:6" ht="76.5" x14ac:dyDescent="0.2">
      <c r="A103" s="115"/>
      <c r="B103" s="48" t="s">
        <v>82</v>
      </c>
      <c r="C103" s="59"/>
      <c r="D103" s="25"/>
      <c r="E103" s="42"/>
      <c r="F103" s="43"/>
    </row>
    <row r="104" spans="1:6" ht="14.25" x14ac:dyDescent="0.2">
      <c r="A104" s="115"/>
      <c r="B104" s="48"/>
      <c r="C104" s="41">
        <v>75</v>
      </c>
      <c r="D104" s="25" t="s">
        <v>55</v>
      </c>
      <c r="E104" s="54"/>
      <c r="F104" s="42">
        <f>C104*E104</f>
        <v>0</v>
      </c>
    </row>
    <row r="105" spans="1:6" x14ac:dyDescent="0.2">
      <c r="A105" s="117"/>
      <c r="B105" s="80"/>
      <c r="C105" s="60"/>
      <c r="D105" s="61"/>
      <c r="E105" s="62"/>
      <c r="F105" s="62"/>
    </row>
    <row r="106" spans="1:6" x14ac:dyDescent="0.2">
      <c r="A106" s="116"/>
      <c r="B106" s="79"/>
      <c r="C106" s="63"/>
      <c r="D106" s="57"/>
      <c r="E106" s="58"/>
      <c r="F106" s="56"/>
    </row>
    <row r="107" spans="1:6" x14ac:dyDescent="0.2">
      <c r="A107" s="115">
        <f>COUNT($A$6:A106)+1</f>
        <v>21</v>
      </c>
      <c r="B107" s="47" t="s">
        <v>83</v>
      </c>
      <c r="C107" s="59"/>
      <c r="D107" s="25"/>
      <c r="E107" s="42"/>
      <c r="F107" s="43"/>
    </row>
    <row r="108" spans="1:6" ht="76.5" x14ac:dyDescent="0.2">
      <c r="A108" s="115"/>
      <c r="B108" s="48" t="s">
        <v>84</v>
      </c>
      <c r="C108" s="59"/>
      <c r="D108" s="25"/>
      <c r="E108" s="42"/>
      <c r="F108" s="43"/>
    </row>
    <row r="109" spans="1:6" ht="14.25" x14ac:dyDescent="0.2">
      <c r="A109" s="115"/>
      <c r="B109" s="48"/>
      <c r="C109" s="41">
        <v>75</v>
      </c>
      <c r="D109" s="25" t="s">
        <v>55</v>
      </c>
      <c r="E109" s="54"/>
      <c r="F109" s="42">
        <f>C109*E109</f>
        <v>0</v>
      </c>
    </row>
    <row r="110" spans="1:6" x14ac:dyDescent="0.2">
      <c r="A110" s="117"/>
      <c r="B110" s="80"/>
      <c r="C110" s="60"/>
      <c r="D110" s="61"/>
      <c r="E110" s="62"/>
      <c r="F110" s="62"/>
    </row>
    <row r="111" spans="1:6" x14ac:dyDescent="0.2">
      <c r="A111" s="116"/>
      <c r="B111" s="79"/>
      <c r="C111" s="63"/>
      <c r="D111" s="57"/>
      <c r="E111" s="58"/>
      <c r="F111" s="56"/>
    </row>
    <row r="112" spans="1:6" x14ac:dyDescent="0.2">
      <c r="A112" s="115">
        <f>COUNT($A$6:A111)+1</f>
        <v>22</v>
      </c>
      <c r="B112" s="101" t="s">
        <v>91</v>
      </c>
      <c r="C112" s="59"/>
      <c r="D112" s="25"/>
      <c r="E112" s="42"/>
      <c r="F112" s="43"/>
    </row>
    <row r="113" spans="1:6" ht="51" x14ac:dyDescent="0.2">
      <c r="A113" s="115"/>
      <c r="B113" s="48" t="s">
        <v>92</v>
      </c>
      <c r="C113" s="59"/>
      <c r="D113" s="25"/>
      <c r="E113" s="42"/>
      <c r="F113" s="43"/>
    </row>
    <row r="114" spans="1:6" ht="14.25" x14ac:dyDescent="0.2">
      <c r="A114" s="115"/>
      <c r="B114" s="48"/>
      <c r="C114" s="41">
        <v>75</v>
      </c>
      <c r="D114" s="25" t="s">
        <v>55</v>
      </c>
      <c r="E114" s="54"/>
      <c r="F114" s="42">
        <f>C114*E114</f>
        <v>0</v>
      </c>
    </row>
    <row r="115" spans="1:6" x14ac:dyDescent="0.2">
      <c r="A115" s="117"/>
      <c r="B115" s="80"/>
      <c r="C115" s="60"/>
      <c r="D115" s="61"/>
      <c r="E115" s="62"/>
      <c r="F115" s="62"/>
    </row>
    <row r="116" spans="1:6" x14ac:dyDescent="0.2">
      <c r="A116" s="116"/>
      <c r="B116" s="79"/>
      <c r="C116" s="63"/>
      <c r="D116" s="57"/>
      <c r="E116" s="58"/>
      <c r="F116" s="58"/>
    </row>
    <row r="117" spans="1:6" x14ac:dyDescent="0.2">
      <c r="A117" s="115">
        <f>COUNT($A$6:A116)+1</f>
        <v>23</v>
      </c>
      <c r="B117" s="101" t="s">
        <v>134</v>
      </c>
      <c r="C117" s="59"/>
      <c r="D117" s="25"/>
      <c r="E117" s="42"/>
      <c r="F117" s="42"/>
    </row>
    <row r="118" spans="1:6" ht="63.75" x14ac:dyDescent="0.2">
      <c r="A118" s="115"/>
      <c r="B118" s="48" t="s">
        <v>93</v>
      </c>
      <c r="C118" s="59"/>
      <c r="D118" s="25"/>
      <c r="E118" s="42"/>
      <c r="F118" s="42"/>
    </row>
    <row r="119" spans="1:6" ht="14.25" x14ac:dyDescent="0.2">
      <c r="A119" s="115"/>
      <c r="B119" s="48"/>
      <c r="C119" s="41">
        <v>75</v>
      </c>
      <c r="D119" s="25" t="s">
        <v>55</v>
      </c>
      <c r="E119" s="54"/>
      <c r="F119" s="42">
        <f>C119*E119</f>
        <v>0</v>
      </c>
    </row>
    <row r="120" spans="1:6" x14ac:dyDescent="0.2">
      <c r="A120" s="117"/>
      <c r="B120" s="80"/>
      <c r="C120" s="60"/>
      <c r="D120" s="61"/>
      <c r="E120" s="62"/>
      <c r="F120" s="62"/>
    </row>
    <row r="121" spans="1:6" x14ac:dyDescent="0.2">
      <c r="A121" s="116"/>
      <c r="B121" s="79"/>
      <c r="C121" s="63"/>
      <c r="D121" s="57"/>
      <c r="E121" s="58"/>
      <c r="F121" s="58"/>
    </row>
    <row r="122" spans="1:6" x14ac:dyDescent="0.2">
      <c r="A122" s="115">
        <f>COUNT($A$6:A121)+1</f>
        <v>24</v>
      </c>
      <c r="B122" s="47" t="s">
        <v>24</v>
      </c>
      <c r="C122" s="59"/>
      <c r="D122" s="25"/>
      <c r="E122" s="42"/>
      <c r="F122" s="42"/>
    </row>
    <row r="123" spans="1:6" ht="63.75" x14ac:dyDescent="0.2">
      <c r="A123" s="115"/>
      <c r="B123" s="48" t="s">
        <v>94</v>
      </c>
      <c r="C123" s="59"/>
      <c r="D123" s="25"/>
      <c r="E123" s="42"/>
      <c r="F123" s="42"/>
    </row>
    <row r="124" spans="1:6" ht="14.25" x14ac:dyDescent="0.2">
      <c r="A124" s="115"/>
      <c r="B124" s="48"/>
      <c r="C124" s="41">
        <v>2</v>
      </c>
      <c r="D124" s="25" t="s">
        <v>55</v>
      </c>
      <c r="E124" s="54"/>
      <c r="F124" s="42">
        <f>C124*E124</f>
        <v>0</v>
      </c>
    </row>
    <row r="125" spans="1:6" x14ac:dyDescent="0.2">
      <c r="A125" s="117"/>
      <c r="B125" s="80"/>
      <c r="C125" s="60"/>
      <c r="D125" s="61"/>
      <c r="E125" s="62"/>
      <c r="F125" s="62"/>
    </row>
    <row r="126" spans="1:6" x14ac:dyDescent="0.2">
      <c r="A126" s="116"/>
      <c r="B126" s="79"/>
      <c r="C126" s="63"/>
      <c r="D126" s="57"/>
      <c r="E126" s="58"/>
      <c r="F126" s="58"/>
    </row>
    <row r="127" spans="1:6" x14ac:dyDescent="0.2">
      <c r="A127" s="115">
        <f>COUNT($A$6:A126)+1</f>
        <v>25</v>
      </c>
      <c r="B127" s="47" t="s">
        <v>25</v>
      </c>
      <c r="C127" s="59"/>
      <c r="D127" s="25"/>
      <c r="E127" s="42"/>
      <c r="F127" s="42"/>
    </row>
    <row r="128" spans="1:6" ht="38.25" x14ac:dyDescent="0.2">
      <c r="A128" s="115"/>
      <c r="B128" s="48" t="s">
        <v>95</v>
      </c>
      <c r="C128" s="59"/>
      <c r="D128" s="25"/>
      <c r="E128" s="42"/>
      <c r="F128" s="42"/>
    </row>
    <row r="129" spans="1:6" ht="14.25" x14ac:dyDescent="0.2">
      <c r="A129" s="120"/>
      <c r="B129" s="48"/>
      <c r="C129" s="41">
        <v>5</v>
      </c>
      <c r="D129" s="25" t="s">
        <v>49</v>
      </c>
      <c r="E129" s="54"/>
      <c r="F129" s="42">
        <f>C129*E129</f>
        <v>0</v>
      </c>
    </row>
    <row r="130" spans="1:6" x14ac:dyDescent="0.2">
      <c r="A130" s="121"/>
      <c r="B130" s="80"/>
      <c r="C130" s="60"/>
      <c r="D130" s="61"/>
      <c r="E130" s="62"/>
      <c r="F130" s="62"/>
    </row>
    <row r="131" spans="1:6" x14ac:dyDescent="0.2">
      <c r="A131" s="122"/>
      <c r="B131" s="79"/>
      <c r="C131" s="63"/>
      <c r="D131" s="57"/>
      <c r="E131" s="58"/>
      <c r="F131" s="56"/>
    </row>
    <row r="132" spans="1:6" x14ac:dyDescent="0.2">
      <c r="A132" s="115">
        <f>COUNT($A$6:A131)+1</f>
        <v>26</v>
      </c>
      <c r="B132" s="47" t="s">
        <v>96</v>
      </c>
      <c r="C132" s="59"/>
      <c r="D132" s="25"/>
      <c r="E132" s="42"/>
      <c r="F132" s="43"/>
    </row>
    <row r="133" spans="1:6" ht="38.25" x14ac:dyDescent="0.2">
      <c r="A133" s="120"/>
      <c r="B133" s="48" t="s">
        <v>97</v>
      </c>
      <c r="C133" s="59"/>
      <c r="D133" s="25"/>
      <c r="E133" s="42"/>
      <c r="F133" s="43"/>
    </row>
    <row r="134" spans="1:6" ht="14.25" x14ac:dyDescent="0.2">
      <c r="A134" s="120"/>
      <c r="B134" s="48"/>
      <c r="C134" s="41">
        <v>2</v>
      </c>
      <c r="D134" s="25" t="s">
        <v>55</v>
      </c>
      <c r="E134" s="54"/>
      <c r="F134" s="42">
        <f>C134*E134</f>
        <v>0</v>
      </c>
    </row>
    <row r="135" spans="1:6" x14ac:dyDescent="0.2">
      <c r="A135" s="121"/>
      <c r="B135" s="80"/>
      <c r="C135" s="60"/>
      <c r="D135" s="61"/>
      <c r="E135" s="62"/>
      <c r="F135" s="62"/>
    </row>
    <row r="136" spans="1:6" x14ac:dyDescent="0.2">
      <c r="A136" s="122"/>
      <c r="B136" s="79"/>
      <c r="C136" s="63"/>
      <c r="D136" s="57"/>
      <c r="E136" s="58"/>
      <c r="F136" s="56"/>
    </row>
    <row r="137" spans="1:6" x14ac:dyDescent="0.2">
      <c r="A137" s="115">
        <f>COUNT($A$6:A136)+1</f>
        <v>27</v>
      </c>
      <c r="B137" s="47" t="s">
        <v>170</v>
      </c>
      <c r="C137" s="59"/>
      <c r="D137" s="25"/>
      <c r="E137" s="42"/>
      <c r="F137" s="43"/>
    </row>
    <row r="138" spans="1:6" ht="63.75" x14ac:dyDescent="0.2">
      <c r="A138" s="120"/>
      <c r="B138" s="48" t="s">
        <v>141</v>
      </c>
      <c r="C138" s="59"/>
      <c r="D138" s="25"/>
      <c r="E138" s="42"/>
      <c r="F138" s="43"/>
    </row>
    <row r="139" spans="1:6" ht="14.25" x14ac:dyDescent="0.2">
      <c r="A139" s="120"/>
      <c r="B139" s="102" t="s">
        <v>186</v>
      </c>
      <c r="C139" s="41">
        <v>20</v>
      </c>
      <c r="D139" s="44" t="s">
        <v>55</v>
      </c>
      <c r="E139" s="55"/>
      <c r="F139" s="45">
        <f>C139*E139</f>
        <v>0</v>
      </c>
    </row>
    <row r="140" spans="1:6" ht="14.25" x14ac:dyDescent="0.2">
      <c r="A140" s="120"/>
      <c r="B140" s="102" t="s">
        <v>187</v>
      </c>
      <c r="C140" s="41">
        <v>20</v>
      </c>
      <c r="D140" s="44" t="s">
        <v>55</v>
      </c>
      <c r="E140" s="55"/>
      <c r="F140" s="45">
        <f>C140*E140</f>
        <v>0</v>
      </c>
    </row>
    <row r="141" spans="1:6" x14ac:dyDescent="0.2">
      <c r="A141" s="121"/>
      <c r="B141" s="103"/>
      <c r="C141" s="60"/>
      <c r="D141" s="91"/>
      <c r="E141" s="92"/>
      <c r="F141" s="92"/>
    </row>
    <row r="142" spans="1:6" x14ac:dyDescent="0.2">
      <c r="A142" s="122"/>
      <c r="B142" s="79"/>
      <c r="C142" s="63"/>
      <c r="D142" s="57"/>
      <c r="E142" s="58"/>
      <c r="F142" s="90"/>
    </row>
    <row r="143" spans="1:6" x14ac:dyDescent="0.2">
      <c r="A143" s="115">
        <f>COUNT($A$6:A142)+1</f>
        <v>28</v>
      </c>
      <c r="B143" s="47" t="s">
        <v>22</v>
      </c>
      <c r="C143" s="59"/>
      <c r="D143" s="25"/>
      <c r="E143" s="42"/>
      <c r="F143" s="43"/>
    </row>
    <row r="144" spans="1:6" ht="63.75" x14ac:dyDescent="0.2">
      <c r="A144" s="120"/>
      <c r="B144" s="48" t="s">
        <v>137</v>
      </c>
      <c r="C144" s="59"/>
      <c r="D144" s="25"/>
      <c r="E144" s="42"/>
      <c r="F144" s="43"/>
    </row>
    <row r="145" spans="1:6" ht="14.25" x14ac:dyDescent="0.2">
      <c r="A145" s="120"/>
      <c r="B145" s="48"/>
      <c r="C145" s="41">
        <v>1</v>
      </c>
      <c r="D145" s="25" t="s">
        <v>55</v>
      </c>
      <c r="E145" s="54"/>
      <c r="F145" s="42">
        <f>C145*E145</f>
        <v>0</v>
      </c>
    </row>
    <row r="146" spans="1:6" x14ac:dyDescent="0.2">
      <c r="A146" s="121"/>
      <c r="B146" s="103"/>
      <c r="C146" s="60"/>
      <c r="D146" s="91"/>
      <c r="E146" s="92"/>
      <c r="F146" s="92"/>
    </row>
    <row r="147" spans="1:6" x14ac:dyDescent="0.2">
      <c r="A147" s="122"/>
      <c r="B147" s="79"/>
      <c r="C147" s="63"/>
      <c r="D147" s="57"/>
      <c r="E147" s="58"/>
      <c r="F147" s="56"/>
    </row>
    <row r="148" spans="1:6" x14ac:dyDescent="0.2">
      <c r="A148" s="115">
        <f>COUNT($A$6:A147)+1</f>
        <v>29</v>
      </c>
      <c r="B148" s="47" t="s">
        <v>23</v>
      </c>
      <c r="C148" s="59"/>
      <c r="D148" s="25"/>
      <c r="E148" s="42"/>
      <c r="F148" s="43"/>
    </row>
    <row r="149" spans="1:6" ht="38.25" x14ac:dyDescent="0.2">
      <c r="A149" s="120"/>
      <c r="B149" s="48" t="s">
        <v>107</v>
      </c>
      <c r="C149" s="59"/>
      <c r="D149" s="25"/>
      <c r="E149" s="42"/>
      <c r="F149" s="43"/>
    </row>
    <row r="150" spans="1:6" ht="14.25" x14ac:dyDescent="0.2">
      <c r="A150" s="120"/>
      <c r="B150" s="48"/>
      <c r="C150" s="41">
        <v>5</v>
      </c>
      <c r="D150" s="25" t="s">
        <v>49</v>
      </c>
      <c r="E150" s="54"/>
      <c r="F150" s="42">
        <f>C150*E150</f>
        <v>0</v>
      </c>
    </row>
    <row r="151" spans="1:6" x14ac:dyDescent="0.2">
      <c r="A151" s="121"/>
      <c r="B151" s="80"/>
      <c r="C151" s="60"/>
      <c r="D151" s="61"/>
      <c r="E151" s="62"/>
      <c r="F151" s="62"/>
    </row>
    <row r="152" spans="1:6" x14ac:dyDescent="0.2">
      <c r="A152" s="122"/>
      <c r="B152" s="79"/>
      <c r="C152" s="63"/>
      <c r="D152" s="57"/>
      <c r="E152" s="58"/>
      <c r="F152" s="56"/>
    </row>
    <row r="153" spans="1:6" x14ac:dyDescent="0.2">
      <c r="A153" s="115">
        <f>COUNT($A$6:A152)+1</f>
        <v>30</v>
      </c>
      <c r="B153" s="47" t="s">
        <v>108</v>
      </c>
      <c r="C153" s="59"/>
      <c r="D153" s="25"/>
      <c r="E153" s="42"/>
      <c r="F153" s="42"/>
    </row>
    <row r="154" spans="1:6" ht="51" x14ac:dyDescent="0.2">
      <c r="A154" s="120"/>
      <c r="B154" s="48" t="s">
        <v>109</v>
      </c>
      <c r="C154" s="59"/>
      <c r="D154" s="25"/>
      <c r="E154" s="42"/>
      <c r="F154" s="43"/>
    </row>
    <row r="155" spans="1:6" ht="14.25" x14ac:dyDescent="0.2">
      <c r="A155" s="120"/>
      <c r="B155" s="48"/>
      <c r="C155" s="41">
        <v>20</v>
      </c>
      <c r="D155" s="25" t="s">
        <v>49</v>
      </c>
      <c r="E155" s="54"/>
      <c r="F155" s="42">
        <f>C155*E155</f>
        <v>0</v>
      </c>
    </row>
    <row r="156" spans="1:6" x14ac:dyDescent="0.2">
      <c r="A156" s="121"/>
      <c r="B156" s="80"/>
      <c r="C156" s="60"/>
      <c r="D156" s="61"/>
      <c r="E156" s="62"/>
      <c r="F156" s="62"/>
    </row>
    <row r="157" spans="1:6" x14ac:dyDescent="0.2">
      <c r="A157" s="122"/>
      <c r="B157" s="79"/>
      <c r="C157" s="63"/>
      <c r="D157" s="57"/>
      <c r="E157" s="58"/>
      <c r="F157" s="58"/>
    </row>
    <row r="158" spans="1:6" x14ac:dyDescent="0.2">
      <c r="A158" s="115">
        <f>COUNT($A$6:A157)+1</f>
        <v>31</v>
      </c>
      <c r="B158" s="47" t="s">
        <v>110</v>
      </c>
      <c r="C158" s="59"/>
      <c r="D158" s="25"/>
      <c r="E158" s="42"/>
      <c r="F158" s="42"/>
    </row>
    <row r="159" spans="1:6" ht="63.75" x14ac:dyDescent="0.2">
      <c r="A159" s="120"/>
      <c r="B159" s="48" t="s">
        <v>111</v>
      </c>
      <c r="C159" s="59"/>
      <c r="D159" s="25"/>
      <c r="E159" s="42"/>
      <c r="F159" s="43"/>
    </row>
    <row r="160" spans="1:6" ht="14.25" x14ac:dyDescent="0.2">
      <c r="A160" s="120"/>
      <c r="B160" s="48"/>
      <c r="C160" s="41">
        <v>20</v>
      </c>
      <c r="D160" s="25" t="s">
        <v>49</v>
      </c>
      <c r="E160" s="54"/>
      <c r="F160" s="42">
        <f>C160*E160</f>
        <v>0</v>
      </c>
    </row>
    <row r="161" spans="1:6" x14ac:dyDescent="0.2">
      <c r="A161" s="121"/>
      <c r="B161" s="80"/>
      <c r="C161" s="60"/>
      <c r="D161" s="61"/>
      <c r="E161" s="62"/>
      <c r="F161" s="62"/>
    </row>
    <row r="162" spans="1:6" x14ac:dyDescent="0.2">
      <c r="A162" s="122"/>
      <c r="B162" s="79"/>
      <c r="C162" s="63"/>
      <c r="D162" s="57"/>
      <c r="E162" s="58"/>
      <c r="F162" s="58"/>
    </row>
    <row r="163" spans="1:6" x14ac:dyDescent="0.2">
      <c r="A163" s="115">
        <f>COUNT($A$6:A162)+1</f>
        <v>32</v>
      </c>
      <c r="B163" s="47" t="s">
        <v>46</v>
      </c>
      <c r="C163" s="59"/>
      <c r="D163" s="25"/>
      <c r="E163" s="42"/>
      <c r="F163" s="42"/>
    </row>
    <row r="164" spans="1:6" ht="51" x14ac:dyDescent="0.2">
      <c r="A164" s="120"/>
      <c r="B164" s="48" t="s">
        <v>112</v>
      </c>
      <c r="C164" s="59"/>
      <c r="D164" s="25"/>
      <c r="E164" s="42"/>
      <c r="F164" s="42"/>
    </row>
    <row r="165" spans="1:6" ht="14.25" x14ac:dyDescent="0.2">
      <c r="A165" s="120"/>
      <c r="B165" s="48"/>
      <c r="C165" s="41">
        <v>1</v>
      </c>
      <c r="D165" s="25" t="s">
        <v>49</v>
      </c>
      <c r="E165" s="54"/>
      <c r="F165" s="42">
        <f>C165*E165</f>
        <v>0</v>
      </c>
    </row>
    <row r="166" spans="1:6" x14ac:dyDescent="0.2">
      <c r="A166" s="121"/>
      <c r="B166" s="80"/>
      <c r="C166" s="60"/>
      <c r="D166" s="61"/>
      <c r="E166" s="62"/>
      <c r="F166" s="62"/>
    </row>
    <row r="167" spans="1:6" x14ac:dyDescent="0.2">
      <c r="A167" s="122"/>
      <c r="B167" s="79"/>
      <c r="C167" s="63"/>
      <c r="D167" s="57"/>
      <c r="E167" s="58"/>
      <c r="F167" s="58"/>
    </row>
    <row r="168" spans="1:6" x14ac:dyDescent="0.2">
      <c r="A168" s="115">
        <f>COUNT($A$6:A167)+1</f>
        <v>33</v>
      </c>
      <c r="B168" s="47" t="s">
        <v>32</v>
      </c>
      <c r="C168" s="59"/>
      <c r="D168" s="25"/>
      <c r="E168" s="42"/>
      <c r="F168" s="42"/>
    </row>
    <row r="169" spans="1:6" ht="27" x14ac:dyDescent="0.2">
      <c r="A169" s="120"/>
      <c r="B169" s="48" t="s">
        <v>40</v>
      </c>
      <c r="C169" s="59"/>
      <c r="D169" s="25"/>
      <c r="E169" s="42"/>
      <c r="F169" s="42"/>
    </row>
    <row r="170" spans="1:6" ht="14.25" x14ac:dyDescent="0.2">
      <c r="A170" s="120"/>
      <c r="B170" s="48"/>
      <c r="C170" s="41">
        <v>1</v>
      </c>
      <c r="D170" s="25" t="s">
        <v>55</v>
      </c>
      <c r="E170" s="54"/>
      <c r="F170" s="42">
        <f>C170*E170</f>
        <v>0</v>
      </c>
    </row>
    <row r="171" spans="1:6" x14ac:dyDescent="0.2">
      <c r="A171" s="121"/>
      <c r="B171" s="80"/>
      <c r="C171" s="60"/>
      <c r="D171" s="61"/>
      <c r="E171" s="62"/>
      <c r="F171" s="62"/>
    </row>
    <row r="172" spans="1:6" x14ac:dyDescent="0.2">
      <c r="A172" s="122"/>
      <c r="B172" s="86"/>
      <c r="C172" s="63"/>
      <c r="D172" s="109"/>
      <c r="E172" s="87"/>
      <c r="F172" s="87"/>
    </row>
    <row r="173" spans="1:6" x14ac:dyDescent="0.2">
      <c r="A173" s="115">
        <f>COUNT($A$6:A172)+1</f>
        <v>34</v>
      </c>
      <c r="B173" s="47" t="s">
        <v>33</v>
      </c>
      <c r="C173" s="59"/>
      <c r="D173" s="25"/>
      <c r="E173" s="42"/>
      <c r="F173" s="42"/>
    </row>
    <row r="174" spans="1:6" ht="38.25" x14ac:dyDescent="0.2">
      <c r="A174" s="120"/>
      <c r="B174" s="48" t="s">
        <v>121</v>
      </c>
      <c r="C174" s="59"/>
      <c r="D174" s="25"/>
      <c r="E174" s="42"/>
      <c r="F174" s="42"/>
    </row>
    <row r="175" spans="1:6" x14ac:dyDescent="0.2">
      <c r="A175" s="120"/>
      <c r="B175" s="48"/>
      <c r="C175" s="41">
        <v>1</v>
      </c>
      <c r="D175" s="25" t="s">
        <v>2</v>
      </c>
      <c r="E175" s="54"/>
      <c r="F175" s="42">
        <f>C175*E175</f>
        <v>0</v>
      </c>
    </row>
    <row r="176" spans="1:6" x14ac:dyDescent="0.2">
      <c r="A176" s="121"/>
      <c r="B176" s="80"/>
      <c r="C176" s="60"/>
      <c r="D176" s="61"/>
      <c r="E176" s="62"/>
      <c r="F176" s="62"/>
    </row>
    <row r="177" spans="1:6" x14ac:dyDescent="0.2">
      <c r="A177" s="122"/>
      <c r="B177" s="79"/>
      <c r="C177" s="63"/>
      <c r="D177" s="57"/>
      <c r="E177" s="58"/>
      <c r="F177" s="56"/>
    </row>
    <row r="178" spans="1:6" x14ac:dyDescent="0.2">
      <c r="A178" s="115">
        <f>COUNT($A$6:A177)+1</f>
        <v>35</v>
      </c>
      <c r="B178" s="47" t="s">
        <v>171</v>
      </c>
      <c r="C178" s="59"/>
      <c r="D178" s="25"/>
      <c r="E178" s="42"/>
      <c r="F178" s="43"/>
    </row>
    <row r="179" spans="1:6" ht="51" x14ac:dyDescent="0.2">
      <c r="A179" s="120"/>
      <c r="B179" s="48" t="s">
        <v>172</v>
      </c>
      <c r="C179" s="59"/>
      <c r="D179" s="25"/>
      <c r="E179" s="42"/>
      <c r="F179" s="43"/>
    </row>
    <row r="180" spans="1:6" ht="14.25" x14ac:dyDescent="0.2">
      <c r="A180" s="120"/>
      <c r="B180" s="48" t="s">
        <v>188</v>
      </c>
      <c r="C180" s="41">
        <v>10</v>
      </c>
      <c r="D180" s="25" t="s">
        <v>49</v>
      </c>
      <c r="E180" s="54"/>
      <c r="F180" s="42">
        <f>+E180*C180</f>
        <v>0</v>
      </c>
    </row>
    <row r="181" spans="1:6" x14ac:dyDescent="0.2">
      <c r="A181" s="121"/>
      <c r="B181" s="80"/>
      <c r="C181" s="60"/>
      <c r="D181" s="61"/>
      <c r="E181" s="62"/>
      <c r="F181" s="62"/>
    </row>
    <row r="182" spans="1:6" x14ac:dyDescent="0.2">
      <c r="A182" s="122"/>
      <c r="B182" s="79"/>
      <c r="C182" s="63"/>
      <c r="D182" s="57"/>
      <c r="E182" s="58"/>
      <c r="F182" s="56"/>
    </row>
    <row r="183" spans="1:6" x14ac:dyDescent="0.2">
      <c r="A183" s="115">
        <f>COUNT($A$6:A182)+1</f>
        <v>36</v>
      </c>
      <c r="B183" s="47" t="s">
        <v>131</v>
      </c>
      <c r="C183" s="59"/>
      <c r="D183" s="25"/>
      <c r="E183" s="42"/>
      <c r="F183" s="43"/>
    </row>
    <row r="184" spans="1:6" ht="51" x14ac:dyDescent="0.2">
      <c r="A184" s="120"/>
      <c r="B184" s="48" t="s">
        <v>173</v>
      </c>
      <c r="C184" s="59"/>
      <c r="D184" s="25"/>
      <c r="E184" s="42"/>
      <c r="F184" s="43"/>
    </row>
    <row r="185" spans="1:6" ht="25.5" x14ac:dyDescent="0.2">
      <c r="A185" s="120"/>
      <c r="B185" s="48" t="s">
        <v>161</v>
      </c>
      <c r="C185" s="59">
        <v>21</v>
      </c>
      <c r="D185" s="25" t="s">
        <v>1</v>
      </c>
      <c r="E185" s="54"/>
      <c r="F185" s="42">
        <f t="shared" ref="F185" si="0">C185*E185</f>
        <v>0</v>
      </c>
    </row>
    <row r="186" spans="1:6" x14ac:dyDescent="0.2">
      <c r="A186" s="121"/>
      <c r="B186" s="80"/>
      <c r="C186" s="60"/>
      <c r="D186" s="61"/>
      <c r="E186" s="62"/>
      <c r="F186" s="62"/>
    </row>
    <row r="187" spans="1:6" x14ac:dyDescent="0.2">
      <c r="A187" s="49"/>
      <c r="B187" s="83" t="s">
        <v>3</v>
      </c>
      <c r="C187" s="50"/>
      <c r="D187" s="51"/>
      <c r="E187" s="52" t="s">
        <v>53</v>
      </c>
      <c r="F187" s="52">
        <f>SUM(F8:F186)</f>
        <v>5250</v>
      </c>
    </row>
    <row r="188" spans="1:6" x14ac:dyDescent="0.2">
      <c r="A188" s="137"/>
      <c r="B188" s="138"/>
      <c r="C188" s="139"/>
      <c r="D188" s="140"/>
      <c r="E188" s="141"/>
      <c r="F188" s="141"/>
    </row>
    <row r="190" spans="1:6" x14ac:dyDescent="0.2">
      <c r="B190" s="77" t="s">
        <v>174</v>
      </c>
    </row>
    <row r="191" spans="1:6" ht="42" customHeight="1" x14ac:dyDescent="0.2">
      <c r="B191" s="142" t="s">
        <v>189</v>
      </c>
    </row>
  </sheetData>
  <sheetProtection password="CFA5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&amp;LENERGETIKA LJUBLJANA d.o.o.&amp;R PLINOVOD VIDEM-DOL</oddHeader>
    <oddFooter>&amp;LJPE-SIR-307/21&amp;C&amp;"Arial,Navadno"&amp;P / &amp;N</oddFooter>
  </headerFooter>
  <rowBreaks count="6" manualBreakCount="6">
    <brk id="20" max="5" man="1"/>
    <brk id="55" max="5" man="1"/>
    <brk id="85" max="5" man="1"/>
    <brk id="110" max="5" man="1"/>
    <brk id="141" max="5" man="1"/>
    <brk id="17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11</vt:i4>
      </vt:variant>
      <vt:variant>
        <vt:lpstr>Imenovani obsegi</vt:lpstr>
      </vt:variant>
      <vt:variant>
        <vt:i4>20</vt:i4>
      </vt:variant>
    </vt:vector>
  </HeadingPairs>
  <TitlesOfParts>
    <vt:vector size="31" baseType="lpstr">
      <vt:lpstr>Rekapitulacija_GD</vt:lpstr>
      <vt:lpstr>S-2010_GD</vt:lpstr>
      <vt:lpstr>S-2072_GD</vt:lpstr>
      <vt:lpstr>S-2018_GD</vt:lpstr>
      <vt:lpstr>S-2015_GD</vt:lpstr>
      <vt:lpstr>S-2014_GD</vt:lpstr>
      <vt:lpstr>S-2021_GD</vt:lpstr>
      <vt:lpstr>S-2016_GD</vt:lpstr>
      <vt:lpstr>PRIKL. SON_PE 32_GD</vt:lpstr>
      <vt:lpstr>PRIKLJUČKI TIP 1 PE 32_GD</vt:lpstr>
      <vt:lpstr>PRIKLJUČKI TIP 1 PE 32 KPL</vt:lpstr>
      <vt:lpstr>'PRIKL. SON_PE 32_GD'!Področje_tiskanja</vt:lpstr>
      <vt:lpstr>'PRIKLJUČKI TIP 1 PE 32 KPL'!Področje_tiskanja</vt:lpstr>
      <vt:lpstr>'PRIKLJUČKI TIP 1 PE 32_GD'!Področje_tiskanja</vt:lpstr>
      <vt:lpstr>Rekapitulacija_GD!Področje_tiskanja</vt:lpstr>
      <vt:lpstr>'S-2014_GD'!Področje_tiskanja</vt:lpstr>
      <vt:lpstr>'S-2015_GD'!Področje_tiskanja</vt:lpstr>
      <vt:lpstr>'S-2016_GD'!Področje_tiskanja</vt:lpstr>
      <vt:lpstr>'S-2018_GD'!Področje_tiskanja</vt:lpstr>
      <vt:lpstr>'S-2021_GD'!Področje_tiskanja</vt:lpstr>
      <vt:lpstr>'S-2072_GD'!Področje_tiskanja</vt:lpstr>
      <vt:lpstr>'PRIKL. SON_PE 32_GD'!Tiskanje_naslovov</vt:lpstr>
      <vt:lpstr>'PRIKLJUČKI TIP 1 PE 32 KPL'!Tiskanje_naslovov</vt:lpstr>
      <vt:lpstr>'PRIKLJUČKI TIP 1 PE 32_GD'!Tiskanje_naslovov</vt:lpstr>
      <vt:lpstr>'S-2010_GD'!Tiskanje_naslovov</vt:lpstr>
      <vt:lpstr>'S-2014_GD'!Tiskanje_naslovov</vt:lpstr>
      <vt:lpstr>'S-2015_GD'!Tiskanje_naslovov</vt:lpstr>
      <vt:lpstr>'S-2016_GD'!Tiskanje_naslovov</vt:lpstr>
      <vt:lpstr>'S-2018_GD'!Tiskanje_naslovov</vt:lpstr>
      <vt:lpstr>'S-2021_GD'!Tiskanje_naslovov</vt:lpstr>
      <vt:lpstr>'S-2072_GD'!Tiskanje_naslovov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popisi plin 100mbar</dc:title>
  <dc:creator>test</dc:creator>
  <dc:description>izdelan: 31/08-2005</dc:description>
  <cp:lastModifiedBy>test</cp:lastModifiedBy>
  <cp:lastPrinted>2021-07-30T07:41:36Z</cp:lastPrinted>
  <dcterms:created xsi:type="dcterms:W3CDTF">1999-05-03T05:58:28Z</dcterms:created>
  <dcterms:modified xsi:type="dcterms:W3CDTF">2022-01-10T12:44:38Z</dcterms:modified>
</cp:coreProperties>
</file>