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D_javna_narocila\popisi za razpis\Videm_E32124\"/>
    </mc:Choice>
  </mc:AlternateContent>
  <bookViews>
    <workbookView xWindow="-105" yWindow="-105" windowWidth="23250" windowHeight="12570" tabRatio="770" activeTab="2"/>
  </bookViews>
  <sheets>
    <sheet name="Rekapitulacija" sheetId="6" r:id="rId1"/>
    <sheet name="0-Preddela" sheetId="52" r:id="rId2"/>
    <sheet name="KANAL " sheetId="50" r:id="rId3"/>
  </sheets>
  <definedNames>
    <definedName name="_Hlk9417092" localSheetId="0">Rekapitulacija!#REF!</definedName>
    <definedName name="_xlnm.Print_Area" localSheetId="1">'0-Preddela'!$B$1:$G$14</definedName>
    <definedName name="_xlnm.Print_Area" localSheetId="2">'KANAL '!$B$1:$G$90</definedName>
    <definedName name="_xlnm.Print_Area" localSheetId="0">Rekapitulacija!$A$1:$D$57</definedName>
    <definedName name="_xlnm.Print_Titles" localSheetId="2">'KANAL '!$17:$17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5" i="50" l="1"/>
  <c r="G66" i="50"/>
  <c r="G67" i="50"/>
  <c r="G68" i="50"/>
  <c r="G69" i="50"/>
  <c r="G71" i="50"/>
  <c r="G72" i="50"/>
  <c r="G73" i="50"/>
  <c r="G74" i="50"/>
  <c r="G75" i="50"/>
  <c r="G76" i="50"/>
  <c r="G77" i="50"/>
  <c r="G78" i="50"/>
  <c r="G79" i="50"/>
  <c r="E71" i="50"/>
  <c r="E69" i="50"/>
  <c r="E57" i="50"/>
  <c r="E56" i="50"/>
  <c r="E55" i="50"/>
  <c r="E54" i="50"/>
  <c r="E51" i="50"/>
  <c r="E83" i="50"/>
  <c r="E40" i="50"/>
  <c r="E35" i="50"/>
  <c r="E43" i="50"/>
  <c r="G35" i="50"/>
  <c r="G34" i="50"/>
  <c r="G36" i="50"/>
  <c r="G37" i="50"/>
  <c r="G4" i="50"/>
  <c r="E60" i="50"/>
  <c r="E59" i="50"/>
  <c r="G88" i="50"/>
  <c r="G50" i="50"/>
  <c r="G45" i="50"/>
  <c r="G41" i="50"/>
  <c r="G11" i="52"/>
  <c r="G57" i="50"/>
  <c r="G80" i="50"/>
  <c r="G60" i="50"/>
  <c r="G59" i="50"/>
  <c r="G13" i="52"/>
  <c r="G9" i="52"/>
  <c r="G8" i="52"/>
  <c r="G7" i="52"/>
  <c r="G6" i="52"/>
  <c r="G5" i="52"/>
  <c r="G86" i="50"/>
  <c r="G87" i="50"/>
  <c r="G84" i="50"/>
  <c r="G83" i="50"/>
  <c r="G14" i="52"/>
  <c r="D47" i="6"/>
  <c r="G89" i="50"/>
  <c r="G90" i="50"/>
  <c r="G8" i="50"/>
  <c r="G56" i="50"/>
  <c r="G55" i="50"/>
  <c r="G54" i="50"/>
  <c r="G52" i="50"/>
  <c r="G51" i="50"/>
  <c r="G43" i="50"/>
  <c r="G40" i="50"/>
  <c r="G61" i="50"/>
  <c r="G62" i="50"/>
  <c r="G46" i="50"/>
  <c r="G47" i="50"/>
  <c r="G7" i="50"/>
  <c r="G6" i="50"/>
  <c r="G5" i="50"/>
  <c r="G29" i="50"/>
  <c r="G28" i="50"/>
  <c r="G27" i="50"/>
  <c r="E25" i="50"/>
  <c r="E23" i="50"/>
  <c r="G23" i="50"/>
  <c r="E22" i="50"/>
  <c r="G22" i="50"/>
  <c r="G25" i="50"/>
  <c r="G21" i="50"/>
  <c r="G20" i="50"/>
  <c r="G30" i="50"/>
  <c r="G31" i="50"/>
  <c r="G3" i="50"/>
  <c r="G9" i="50"/>
  <c r="I9" i="50"/>
  <c r="D48" i="6"/>
  <c r="D51" i="6"/>
  <c r="D53" i="6"/>
  <c r="D56" i="6"/>
</calcChain>
</file>

<file path=xl/sharedStrings.xml><?xml version="1.0" encoding="utf-8"?>
<sst xmlns="http://schemas.openxmlformats.org/spreadsheetml/2006/main" count="254" uniqueCount="182">
  <si>
    <t>SKUPAJ</t>
  </si>
  <si>
    <t>m1</t>
  </si>
  <si>
    <t>kom</t>
  </si>
  <si>
    <t>m2</t>
  </si>
  <si>
    <t>m3</t>
  </si>
  <si>
    <t>PRIPRAVLJALNA DELA</t>
  </si>
  <si>
    <t>Skupaj pripravljalna dela</t>
  </si>
  <si>
    <t>ZEMELJSKA DELA</t>
  </si>
  <si>
    <t>GRADBENA DELA</t>
  </si>
  <si>
    <t>ur</t>
  </si>
  <si>
    <t>1.0</t>
  </si>
  <si>
    <t>2.0</t>
  </si>
  <si>
    <t>3.0</t>
  </si>
  <si>
    <t>Šifra</t>
  </si>
  <si>
    <t>Opis postavke</t>
  </si>
  <si>
    <t>Enota</t>
  </si>
  <si>
    <t>Količina</t>
  </si>
  <si>
    <t>1.1</t>
  </si>
  <si>
    <t>kos</t>
  </si>
  <si>
    <t>A.</t>
  </si>
  <si>
    <t>Ostala dodatna in nepredvidena dela. Obračun po dejanskih stroških porabe časa in materiala po vpisu v gradbeni dnevnik. Ocena stroškov 10 % od vrednosti del.</t>
  </si>
  <si>
    <t>m</t>
  </si>
  <si>
    <t>1.2</t>
  </si>
  <si>
    <t>IZKOPI</t>
  </si>
  <si>
    <t>PREDDELA</t>
  </si>
  <si>
    <t>4.0</t>
  </si>
  <si>
    <t>4.1</t>
  </si>
  <si>
    <t>Davek na dodano vrednost  (22%)</t>
  </si>
  <si>
    <t>kpl</t>
  </si>
  <si>
    <t>4.2</t>
  </si>
  <si>
    <t>POPIS DEL S PREDIZMERAMI</t>
  </si>
  <si>
    <t>Naziv gradnje:</t>
  </si>
  <si>
    <t>Naziv  načrta:</t>
  </si>
  <si>
    <t>Investitor:</t>
  </si>
  <si>
    <t>Št. načrta:</t>
  </si>
  <si>
    <t>Datum:</t>
  </si>
  <si>
    <t>Preddela in gradbiščna dokumentacija</t>
  </si>
  <si>
    <t>0.</t>
  </si>
  <si>
    <t>Zakoličenje osi kanalizacije, z zavarovanjem osi in oznako revizijskih jaškov in vsa druga geodetska dela v času gradnje, ki so potrebna za nemoteno izvajanje del (smeri, višine, vmesne, začasne in končne zakoličbe…)</t>
  </si>
  <si>
    <t>Postavitev gradbenih profilov na vzpostavljeno os trase cevovoda, ter določitev nivoja za merjenje globine izkopa in polaganje cevovoda.</t>
  </si>
  <si>
    <t>Določanje in označevanje mej parcel po katerih poteka kanalizacijski vod. Obračun po m1 predvidene kanalizacije (brez upoševanja odcepov za hišne priključke).</t>
  </si>
  <si>
    <t>1201</t>
  </si>
  <si>
    <t>ZAKOLIČBA</t>
  </si>
  <si>
    <t>1.3</t>
  </si>
  <si>
    <t>PRIPRAVA GRADBIŠČA</t>
  </si>
  <si>
    <t>1301</t>
  </si>
  <si>
    <t>Priprava gradbišča, odstranitev eventuelnih ovir in utrditev delovnega platoja. Po končanih delih se gradbišče pospravi in vzpostavi v prvotno stanje.</t>
  </si>
  <si>
    <t>1302</t>
  </si>
  <si>
    <t>NADZOR</t>
  </si>
  <si>
    <t>Izvedba projektantskega nadzora, obračun na podlagi potrditve nadzornega organa</t>
  </si>
  <si>
    <t>1401</t>
  </si>
  <si>
    <t>Nadzor pristojnih služb ostalih komunalnih vodov na območju, obračun na podlagi potrditve nadzornga organa.</t>
  </si>
  <si>
    <t>Izvedba geomehanskega nadzora, prevzem gradbene jame in temeljnih tal, obračun na podlagi potrditve nadzornga organa</t>
  </si>
  <si>
    <t>DRUGI POSEGI NA TERENU</t>
  </si>
  <si>
    <t>3.1</t>
  </si>
  <si>
    <t>Odriv humusa debeline 20cm minimalno 5m od roba gradbene jame, oziroma odvoz na začasno deponijo izvajalca za kasnejšo uporabo</t>
  </si>
  <si>
    <t xml:space="preserve">3101 </t>
  </si>
  <si>
    <t>3102</t>
  </si>
  <si>
    <t>3.2</t>
  </si>
  <si>
    <t>ZASADITVE</t>
  </si>
  <si>
    <t>Navoz plodne zemlje v debelini 15 cm, ročno razgrinjanje, grobo in fino planiranje, dognojevanje, nabava in setev travne mešanice (cca. 25-50 g travne mešanice na m²), zagrabljanje, uvaljanje in čiščenje po končanih delih (material z začasne deponije, odriv).</t>
  </si>
  <si>
    <t>3301</t>
  </si>
  <si>
    <t>3.3</t>
  </si>
  <si>
    <t>DRUGE UREDITVE</t>
  </si>
  <si>
    <t>Skupaj drugi posegi na terenu</t>
  </si>
  <si>
    <t>4101</t>
  </si>
  <si>
    <t>ZASIPI</t>
  </si>
  <si>
    <t>Ročno planiranje dna jarka s točnostjo +/- 3 cm po projektiranem padcu.</t>
  </si>
  <si>
    <t xml:space="preserve">4202 </t>
  </si>
  <si>
    <t>4205</t>
  </si>
  <si>
    <t>Nabava, dobava in vgraditev geotekstila za ločilno plast in ovijanje obsipa cevi, natezna trdnost 14 do 16 kN/m2, gostote minimalno 300 g/m2. V ceni so zajeti preklopi in ves potreben pritrdilni material.</t>
  </si>
  <si>
    <t>4207</t>
  </si>
  <si>
    <t>Skupaj zemeljska dela</t>
  </si>
  <si>
    <t>5.0</t>
  </si>
  <si>
    <t>5.1</t>
  </si>
  <si>
    <t>RUŠITVENA IN PRIPRAVLJALNA DELA</t>
  </si>
  <si>
    <t>Skupaj gradbena dela</t>
  </si>
  <si>
    <t>6.0</t>
  </si>
  <si>
    <t>6.1</t>
  </si>
  <si>
    <t>6101</t>
  </si>
  <si>
    <t>6.2</t>
  </si>
  <si>
    <t>6201</t>
  </si>
  <si>
    <t>6202</t>
  </si>
  <si>
    <t>6301</t>
  </si>
  <si>
    <t>PREGLED</t>
  </si>
  <si>
    <t>Pregled in snemanje s TV kamero vseh gravitacijskih kanalizacijskih cevi,  jaškov in vseh cevnih odsekov. Snemanje kanala po standardu SIST EN 13508-2:2003 in skladno z nemškimi smernicami ATV-M 143-2.</t>
  </si>
  <si>
    <t>KRIŽANJA</t>
  </si>
  <si>
    <t>0.1</t>
  </si>
  <si>
    <t>IZDELAVA NAČRTOV</t>
  </si>
  <si>
    <t>0.2</t>
  </si>
  <si>
    <t>OBVESTILNE TABLE NA GRADBIŠČU</t>
  </si>
  <si>
    <t>0201</t>
  </si>
  <si>
    <t>Skupaj preddela in gradbiščna dokumentacija</t>
  </si>
  <si>
    <t>1102</t>
  </si>
  <si>
    <t>Izdelava geodetskega posnetka in vris v kataster. Zajema tudi izdelavo geodetskega načrta s certifikatom, skico meritev, terenski zapisnik ter kopijo situacij starega in novega stanja. Datoteka koordinat z atributi za odcepe za hišne priključke z jaškom, prijava spremembe komunalnega voda v ASCII datoteki za prenos podatkov v GIS bazo JP VO - KA. Izdelano v tiskani (v treh izvodih) in elektronski obliki.</t>
  </si>
  <si>
    <t>1103</t>
  </si>
  <si>
    <t>Izdelava Projekta izvedenih del (PID) v treh izvodih v skladu s Pravilnikom o projektni dokumentaciji (Uradni list RS, št. 55/08) in zahtevami bodočega upravljavca. PID se preda tudi v elektronski obliki v 2 izvodih (formati: risbe v dwg, teksti v doc, preglednice v xls).</t>
  </si>
  <si>
    <t>1104</t>
  </si>
  <si>
    <t>0101</t>
  </si>
  <si>
    <t>0102</t>
  </si>
  <si>
    <t>0103</t>
  </si>
  <si>
    <t>0104</t>
  </si>
  <si>
    <t>0105</t>
  </si>
  <si>
    <t>Izdelava poročila o ravnanju z gradbenimi odpadki v skladu z Uredbo o ravnanju z gradbenimi odpadki, ki nastanejo pri gradbenih delih. V treh izvodih.</t>
  </si>
  <si>
    <t>0.3</t>
  </si>
  <si>
    <t>OSTALI STROŠKI</t>
  </si>
  <si>
    <t>0301</t>
  </si>
  <si>
    <t>SKUPAJ  (vključno z DDV) :</t>
  </si>
  <si>
    <t>1101</t>
  </si>
  <si>
    <t>1303</t>
  </si>
  <si>
    <t>4.3</t>
  </si>
  <si>
    <t>Ročni izkop jarka globine 0 - 2 m, z nakladanjem na kamion.</t>
  </si>
  <si>
    <t>4301</t>
  </si>
  <si>
    <t>TRANSPORTI, DEPONIJA</t>
  </si>
  <si>
    <t>Odvoz odkopanega materiala s kamionom na trajno gradbeno deponijo, vključno s stroški deponije.</t>
  </si>
  <si>
    <t>4302</t>
  </si>
  <si>
    <t>5101</t>
  </si>
  <si>
    <t>3401</t>
  </si>
  <si>
    <t>4401</t>
  </si>
  <si>
    <t>3203</t>
  </si>
  <si>
    <t>4103</t>
  </si>
  <si>
    <t>4104</t>
  </si>
  <si>
    <t>4206</t>
  </si>
  <si>
    <t>Določanje in označevanje obstoječih podzemnih naprav, ki se križajo ali potekajo vzporedno s predvideno infrastrukturo,  z vidnimi znaki na terenu, s pisanjem zapisnika o primopredaji, eventuelne skice. Obračun po m1 predvidene kanalizacije.</t>
  </si>
  <si>
    <t>Odvoz odkopanega materiala s kamionom na začasno gradbeno deponijo.</t>
  </si>
  <si>
    <t>REKAPITULACIJA</t>
  </si>
  <si>
    <t>Strojni izkop jarka, skladno z določili geomehanskega poročila, globine 0-4m, v terenu III. kat. z nakladanjem na kamion</t>
  </si>
  <si>
    <t>Ureditev črpalnih jaškov in črpanje talne vode iz gradbene jame pri izvedbi del. OCENA</t>
  </si>
  <si>
    <t>Cena za enoto</t>
  </si>
  <si>
    <t>Vrednost [€]</t>
  </si>
  <si>
    <t>2.1</t>
  </si>
  <si>
    <t>2101</t>
  </si>
  <si>
    <t>2102</t>
  </si>
  <si>
    <t>2201</t>
  </si>
  <si>
    <t xml:space="preserve"> Odstranitev panelne žičnate ograje in vzpostavitev v prvotno stanje po končani gradnji. Vključno z vsemi deli, izkopi, materiali, transporti, ter pristojbinami za odlaganje na deponiji.</t>
  </si>
  <si>
    <t>5.2</t>
  </si>
  <si>
    <t>5501</t>
  </si>
  <si>
    <t>Izvedba križanja z obstoječim kanalom za meteorno vodo v skladu z navodili upravljavca komunalnega voda</t>
  </si>
  <si>
    <t>Izdelava dokazila o zanesljivosti v treh izvodih v skladu s Pravilnikom  o podrobnejši vsebini dokumentacije in obrazcih, povezanih z graditvijo objektov (Uradni list RS, št. 36/2018).</t>
  </si>
  <si>
    <t>Občina Dol pri Ljubljani, Dol pri Ljubljani 1, 1262 Dol pri Ljubljani</t>
  </si>
  <si>
    <t>Rekonstrukcija LC Ljubljana- Brinje - Videm in izgradnja pločnika od objekta 19 do 54, 2. faza (od objketa 35 do 54) - cestni prepust med P14 in P15 ter poglobitev struge vodotoka</t>
  </si>
  <si>
    <t>1928/21</t>
  </si>
  <si>
    <t xml:space="preserve"> November 2021</t>
  </si>
  <si>
    <t>Prepust in poglobitev vodotoka</t>
  </si>
  <si>
    <t>OPOMBE:</t>
  </si>
  <si>
    <t>IZKOPAN MATERIAL SE LAHKO ZA ZASIP UPORABI LE PO ODOBRITVI GEOTEHNIČNEGA NADZORA! PRI VSEH IZKOPIH IN ZASIPIH JE POTREBNO FAKTOR RAZRAHLJIVOSTI (RAZSUTJA) UPOŠTEVATI V CENI NA ENOTO!</t>
  </si>
  <si>
    <t xml:space="preserve">Vsa varovanja, zaščite, prestavitve,... drugih obstoječih komunalnih vodov na območju posega se izvedejo po navodilih in pod nadzorom upravljalcev teh vodov. Obračun v zvezi s prestavitvami se izvede po dejanskih količinah z vpisom v gradbenih knjigah.
</t>
  </si>
  <si>
    <t xml:space="preserve">Koordinacija za varnost in zdravje pri delu na gradbišču v skladu s predpisi, ki obravnavajo to področje (Uredba o zagotavljanju varnosti in zdravja pri delu na začasnih in premičnih gradbiščih), vključno z vodenjem knjige ukrepov. Upoštevati delilnik stroškov, ki ga pripravijo investitorji! </t>
  </si>
  <si>
    <t>Nabava, dobava in postavitev obvestilne table na gradbišču, skladno z zakonodajo. Odstranitev obvestilne table po izgradnji. Upoštevati delilnik stroškov, ki ga pripravijo investitorji!</t>
  </si>
  <si>
    <t>Izdelava varnostnega načrta po predpisih o zagotavljanju varnosti in zdravja pri delu. V treh izvodih. Upoštevati delilnik stroškov, ki ga pripravijo investitorji!</t>
  </si>
  <si>
    <t>POSEGI V OBSTOJEČA DVORIŠČA</t>
  </si>
  <si>
    <t>POSEG V DVORIŠČE</t>
  </si>
  <si>
    <t>Vzpostavitev površine s tlakovci v prvotno stanje (uporabi se plošče hranjene na gradbiščni deponiji)</t>
  </si>
  <si>
    <t>Ročna odstranitev tlakovcev in hranitev na gradbiščni deponiji.</t>
  </si>
  <si>
    <t>Odstranitev okrasnih grmovnic z odvozom na  začasno deponijo, vzdrževanje do ponovne zasaditve. V ceni so vključeni tudi vsi stroški deponiranja materiala.</t>
  </si>
  <si>
    <t>Strojno in ročno rušenje obstoječega kanala BC DN 1000, nalaganje ruševin na tovornjak, odvoz na stalno deponijo, vključno z deponijsko takso.</t>
  </si>
  <si>
    <t>Strojno in ročno rušenje obstoječega betonskega škatlastega prepusta pod cesto dimenzije 1,0x1,0m, nalaganje ruševin na tovornjak, odvoz na stalno deponijo, vključno z deponijsko takso.</t>
  </si>
  <si>
    <t>Strojno in ročno rušenje obstoječega betonskega korita dimenzije 0,8x1,1m, nalaganje ruševin na tovornjak, odvoz na stalno deponijo, vključno z deponijsko takso.</t>
  </si>
  <si>
    <t>Strojno in ročno rušenje obstoječega betonskega in kamnitega zidu deb 0,2m višine do 1,5m, nalaganje ruševin na tovornjak, odvoz na stalno deponijo, vključno z deponijsko takso.</t>
  </si>
  <si>
    <t>Zasip jarka z dovozom novega gramoznega zasipnega materiala različnih frakcij z utrjevanjem v slojih po 30 cm do 95 % trdnosti po standardnem Proctorjevem postopku; vključno z nabavo in dobavo zasipnega materiala. (ocena 30%)</t>
  </si>
  <si>
    <t>Zasipavanje jarka z izkopanim materialom, s komprimiranjem v slojih po 30 cm, do 95 % zgoščenosti po standardnem Proctorjevem postopku, vključno z dovozom z začasne deponije. (ocena 70%)</t>
  </si>
  <si>
    <t>Strojno in ročno rušenje obstoječe struge vodotoka, ki je obložena s kamenjem, nalaganje ruševin na tovornjak, odvoz na stalno deponijo, vključno z deponijsko takso.</t>
  </si>
  <si>
    <t>OBJEKTI V STRUGI</t>
  </si>
  <si>
    <t>Dobava in vgraditev kamnometa deb. do 30 cm v brežino in dno struge, z vtiskanjem kamnov debeline do 30 cm v beton C16/20 z oblikovanjem prereza po projektu.</t>
  </si>
  <si>
    <t>Izdelava prepusta iz betonske cevi DN1000, polaganje cevi v betonsko posteljico, delno obbetoniranje ob boku cevi z betonom C16/20 in obbetoniranje temena cevi z betonom C16/20 in enojno armaturo mrežo R283 -  v povoznih površinah; po detajlu</t>
  </si>
  <si>
    <t>Izdelava prepusta iz betonske cevi DN1000, polaganje cevi v betonsko posteljico in delno obbetoniranje ob boku cevi z betonom C16/20 - v nepovoznih površinah; po detajlu</t>
  </si>
  <si>
    <t>Izdelava AB škatlastega prepusta 1200x1000mm, polaganje cevi v betonsko posteljico in delno obbetoniranje ob boku cevi z betonom C16/20; po detajlu</t>
  </si>
  <si>
    <t>Nabava, dobava materiala, polaganje armature ter izdelava AB jaška - peskolova svetlih dimenzij 1,4 x 2,8 x 1,8 m z debelino sten 20 cm (beton C25/30 cca. 5,5m3, S 500 B, cca. 1036kg). Jašek z vstopnim jaškom 60/120 cm z dvojnim pokrovom in izvedbo navezav na AB cev fi 1000mm in škatlast prepust 1200x1000mm. Vključno s podložnim betonom C12/15 deb. 10 cm (cca. 0,58m3) in dvojnim pokrovom 60/120cm (iz nodularne litine) z zaklepom razreda C250.
KOMPLET - jašek po priloženem detajlu.</t>
  </si>
  <si>
    <t>RAZNA DELA</t>
  </si>
  <si>
    <t>Skupaj razna dela</t>
  </si>
  <si>
    <t>Skupaj posegi v obstoječa dvorišča</t>
  </si>
  <si>
    <t>Čiščenje kanala in struge po končanih delih</t>
  </si>
  <si>
    <t>V načrtu ni upoštevana rušitev in ponovna vzpostavitev ceste v prvotno stanje na območju rekonstriukcije ceste. Obnova ceste je upoštevana v samostojnem PZI projektu št. C-1414/11-2018, TEGA INVEST d.o.o. Vsi stroški zapore ceste so del projekta ceste!</t>
  </si>
  <si>
    <t>Nabava, dobava materiala, polaganje armature ter izdelava iztočne AB stene prepusta fi1000mm debeline 25cm dolžine 3m in višine 2,7m  (beton C25/30 cca. 2,0m3, S 500 B, cca. 250kg)
KOMPLET - po priloženem detajlu.</t>
  </si>
  <si>
    <t>Nabava, dobava materiala, polaganje armature ter izdelava AB korita s poglobitvijo pri vtoku v škatlast prepust svetle dimenzije 1,0 x 1,2m in višine 2,3m z debelino sten 20cm (beton C25/30 cca. 1,0 m3, S 500 B, cca. 150kg). Dno se obloži s kamnom deb. do 15 cm, z vtiskanjem kamnov v beton C16/20.  Vrh korita se pokrije s pocinkano rešetko, ki se jo polaga po 0,5m segmentih v skupni površini 2,4m2. 
KOMPLET - po priloženem detajlu.</t>
  </si>
  <si>
    <t>Nabava, dobava materiala, polaganje armature ter izdelava AB temelja za cestno ograjo nad škatlastim prepustom  z debeline 25cm dolžine 3,5m in višine 0,9m (beton C25/30 cca. 0,8 m3, S 500 B, cca. 110kg). Cestna ograja je del projekta ceste in ni predmet tega načrta!
KOMPLET - po priloženem detajlu.</t>
  </si>
  <si>
    <t>Izvedba križanja z obstoječim TK vodom v skladu z navodili upravljavca komunalnega voda</t>
  </si>
  <si>
    <t>Prestavitve obstoječih TK vodov v kolikor ni možna ustrezna zaščita. Vse v skladu z navodili upravljavca. V ceni so zajeta vsa pripravljalna, gradbeno obrtniška, inštalacijska in zaključna dela in stroški potrebne projektne dokumentacije in soglasij upravljalca kom. naprave. Obračun po m1 prestavljenega voda.</t>
  </si>
  <si>
    <t>POSEGI V OBSTOJEČE DVORIŠČE</t>
  </si>
  <si>
    <t>2 NAČRT GRADBENIŠTVA - PREPUST IN POGLOBITEV STRUGE</t>
  </si>
  <si>
    <t>6203</t>
  </si>
  <si>
    <t>V načrtu so upoštevani izkopi od obstoječega terena.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</si>
</sst>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S_I_T_-;\-* #,##0.00\ _S_I_T_-;_-* &quot;-&quot;??\ _S_I_T_-;_-@_-"/>
    <numFmt numFmtId="165" formatCode="#,##0.00\ &quot;SIT&quot;"/>
    <numFmt numFmtId="166" formatCode="#,##0.00\ &quot;€&quot;"/>
    <numFmt numFmtId="167" formatCode="#,##0.00\ &quot;m&quot;"/>
  </numFmts>
  <fonts count="31" x14ac:knownFonts="1">
    <font>
      <sz val="10"/>
      <name val="Times New Roman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Arial"/>
      <family val="2"/>
    </font>
    <font>
      <sz val="10"/>
      <name val="Arial"/>
      <family val="2"/>
    </font>
    <font>
      <b/>
      <sz val="11"/>
      <name val="Times New Roman CE"/>
      <family val="1"/>
      <charset val="238"/>
    </font>
    <font>
      <sz val="11"/>
      <name val="Times New Roman CE"/>
      <family val="1"/>
      <charset val="238"/>
    </font>
    <font>
      <sz val="8"/>
      <name val="Times New Roman CE"/>
      <family val="1"/>
      <charset val="238"/>
    </font>
    <font>
      <i/>
      <sz val="8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sz val="10"/>
      <color indexed="23"/>
      <name val="Times New Roman CE"/>
      <family val="1"/>
      <charset val="238"/>
    </font>
    <font>
      <sz val="10"/>
      <color indexed="23"/>
      <name val="Times New Roman CE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sz val="10"/>
      <name val="Times New Roman CE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sz val="8"/>
      <name val="Times New Roman"/>
      <family val="1"/>
      <charset val="238"/>
    </font>
    <font>
      <sz val="10"/>
      <color rgb="FFFF0000"/>
      <name val="Arial"/>
      <family val="2"/>
      <charset val="238"/>
    </font>
    <font>
      <u/>
      <sz val="10"/>
      <name val="Arial"/>
      <family val="2"/>
      <charset val="238"/>
    </font>
    <font>
      <i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5" fillId="0" borderId="0"/>
    <xf numFmtId="0" fontId="23" fillId="0" borderId="0"/>
    <xf numFmtId="0" fontId="1" fillId="0" borderId="0"/>
    <xf numFmtId="0" fontId="24" fillId="0" borderId="0"/>
  </cellStyleXfs>
  <cellXfs count="193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3" applyFont="1"/>
    <xf numFmtId="4" fontId="3" fillId="0" borderId="0" xfId="2" applyNumberFormat="1" applyFont="1" applyAlignment="1" applyProtection="1">
      <alignment vertical="top"/>
    </xf>
    <xf numFmtId="0" fontId="3" fillId="0" borderId="0" xfId="2" applyFont="1" applyProtection="1">
      <protection locked="0"/>
    </xf>
    <xf numFmtId="4" fontId="4" fillId="0" borderId="0" xfId="2" applyNumberFormat="1" applyFont="1" applyAlignment="1" applyProtection="1">
      <alignment horizontal="center" vertical="top"/>
    </xf>
    <xf numFmtId="0" fontId="4" fillId="0" borderId="0" xfId="0" applyFont="1"/>
    <xf numFmtId="4" fontId="4" fillId="0" borderId="0" xfId="2" applyNumberFormat="1" applyFont="1" applyAlignment="1" applyProtection="1">
      <alignment horizontal="left" vertical="top"/>
    </xf>
    <xf numFmtId="4" fontId="3" fillId="0" borderId="0" xfId="2" applyNumberFormat="1" applyFont="1" applyAlignment="1" applyProtection="1"/>
    <xf numFmtId="3" fontId="10" fillId="0" borderId="0" xfId="0" applyNumberFormat="1" applyFont="1" applyFill="1" applyBorder="1" applyAlignment="1">
      <alignment horizontal="right" vertical="top"/>
    </xf>
    <xf numFmtId="49" fontId="9" fillId="0" borderId="0" xfId="0" applyNumberFormat="1" applyFont="1" applyFill="1" applyBorder="1" applyAlignment="1">
      <alignment horizontal="justify" vertical="top"/>
    </xf>
    <xf numFmtId="0" fontId="9" fillId="0" borderId="0" xfId="0" applyNumberFormat="1" applyFont="1" applyFill="1" applyBorder="1" applyAlignment="1">
      <alignment horizontal="justify" vertical="top"/>
    </xf>
    <xf numFmtId="0" fontId="9" fillId="0" borderId="0" xfId="0" applyNumberFormat="1" applyFont="1" applyFill="1" applyBorder="1" applyAlignment="1">
      <alignment horizontal="justify"/>
    </xf>
    <xf numFmtId="0" fontId="9" fillId="0" borderId="0" xfId="0" applyNumberFormat="1" applyFont="1" applyFill="1" applyBorder="1" applyAlignment="1" applyProtection="1">
      <alignment horizontal="left" vertical="top" wrapText="1"/>
      <protection locked="0"/>
    </xf>
    <xf numFmtId="3" fontId="11" fillId="0" borderId="0" xfId="0" applyNumberFormat="1" applyFont="1" applyFill="1" applyBorder="1" applyAlignment="1">
      <alignment horizontal="right" vertical="top"/>
    </xf>
    <xf numFmtId="49" fontId="3" fillId="0" borderId="0" xfId="0" applyNumberFormat="1" applyFont="1" applyFill="1" applyBorder="1" applyAlignment="1">
      <alignment horizontal="justify" vertical="top"/>
    </xf>
    <xf numFmtId="0" fontId="4" fillId="0" borderId="0" xfId="0" applyNumberFormat="1" applyFont="1" applyFill="1" applyBorder="1" applyAlignment="1">
      <alignment horizontal="justify" vertical="top"/>
    </xf>
    <xf numFmtId="0" fontId="3" fillId="0" borderId="0" xfId="0" applyNumberFormat="1" applyFont="1" applyFill="1" applyBorder="1" applyAlignment="1">
      <alignment horizontal="justify"/>
    </xf>
    <xf numFmtId="0" fontId="3" fillId="0" borderId="0" xfId="0" applyNumberFormat="1" applyFont="1" applyFill="1" applyBorder="1" applyAlignment="1">
      <alignment horizontal="justify" vertical="top"/>
    </xf>
    <xf numFmtId="49" fontId="9" fillId="0" borderId="0" xfId="0" applyNumberFormat="1" applyFont="1" applyBorder="1" applyAlignment="1">
      <alignment horizontal="left" vertical="top" wrapText="1"/>
    </xf>
    <xf numFmtId="0" fontId="9" fillId="0" borderId="0" xfId="0" applyFont="1" applyBorder="1" applyAlignment="1"/>
    <xf numFmtId="0" fontId="9" fillId="0" borderId="0" xfId="0" applyNumberFormat="1" applyFont="1" applyBorder="1" applyAlignment="1">
      <alignment horizontal="left" vertical="top" wrapText="1"/>
    </xf>
    <xf numFmtId="0" fontId="12" fillId="0" borderId="0" xfId="0" applyNumberFormat="1" applyFont="1" applyFill="1" applyBorder="1" applyAlignment="1">
      <alignment horizontal="justify" vertical="top"/>
    </xf>
    <xf numFmtId="3" fontId="13" fillId="0" borderId="0" xfId="0" applyNumberFormat="1" applyFont="1" applyFill="1" applyBorder="1" applyAlignment="1">
      <alignment horizontal="right" vertical="top"/>
    </xf>
    <xf numFmtId="49" fontId="7" fillId="0" borderId="0" xfId="0" applyNumberFormat="1" applyFont="1" applyFill="1" applyBorder="1" applyAlignment="1">
      <alignment horizontal="justify" vertical="top"/>
    </xf>
    <xf numFmtId="0" fontId="7" fillId="0" borderId="0" xfId="0" applyNumberFormat="1" applyFont="1" applyFill="1" applyBorder="1" applyAlignment="1">
      <alignment horizontal="justify" vertical="top"/>
    </xf>
    <xf numFmtId="0" fontId="8" fillId="0" borderId="0" xfId="0" applyNumberFormat="1" applyFont="1" applyFill="1" applyBorder="1" applyAlignment="1">
      <alignment horizontal="justify"/>
    </xf>
    <xf numFmtId="0" fontId="8" fillId="0" borderId="0" xfId="0" applyNumberFormat="1" applyFont="1" applyFill="1" applyBorder="1" applyAlignment="1">
      <alignment horizontal="justify" vertical="top"/>
    </xf>
    <xf numFmtId="0" fontId="12" fillId="0" borderId="0" xfId="0" applyNumberFormat="1" applyFont="1" applyFill="1" applyBorder="1" applyAlignment="1">
      <alignment horizontal="justify"/>
    </xf>
    <xf numFmtId="1" fontId="11" fillId="0" borderId="0" xfId="0" applyNumberFormat="1" applyFont="1" applyFill="1" applyBorder="1" applyAlignment="1">
      <alignment horizontal="right" vertical="top"/>
    </xf>
    <xf numFmtId="0" fontId="9" fillId="0" borderId="0" xfId="0" applyFont="1" applyBorder="1"/>
    <xf numFmtId="1" fontId="10" fillId="0" borderId="0" xfId="0" applyNumberFormat="1" applyFont="1" applyFill="1" applyBorder="1" applyAlignment="1">
      <alignment horizontal="right" vertical="top"/>
    </xf>
    <xf numFmtId="0" fontId="9" fillId="0" borderId="0" xfId="0" applyFont="1" applyBorder="1" applyAlignment="1">
      <alignment vertical="top"/>
    </xf>
    <xf numFmtId="49" fontId="12" fillId="0" borderId="0" xfId="0" applyNumberFormat="1" applyFont="1" applyFill="1" applyBorder="1" applyAlignment="1">
      <alignment horizontal="justify" vertical="top"/>
    </xf>
    <xf numFmtId="4" fontId="3" fillId="0" borderId="0" xfId="2" applyNumberFormat="1" applyFont="1" applyProtection="1">
      <protection locked="0"/>
    </xf>
    <xf numFmtId="4" fontId="14" fillId="0" borderId="0" xfId="2" applyNumberFormat="1" applyFont="1" applyAlignment="1" applyProtection="1">
      <alignment horizontal="center" vertical="top"/>
    </xf>
    <xf numFmtId="0" fontId="15" fillId="0" borderId="0" xfId="0" applyFont="1"/>
    <xf numFmtId="4" fontId="14" fillId="0" borderId="0" xfId="2" applyNumberFormat="1" applyFont="1" applyAlignment="1" applyProtection="1">
      <alignment horizontal="left" vertical="top" wrapText="1"/>
    </xf>
    <xf numFmtId="0" fontId="16" fillId="0" borderId="0" xfId="3" applyFont="1"/>
    <xf numFmtId="4" fontId="16" fillId="0" borderId="0" xfId="3" applyNumberFormat="1" applyFont="1" applyAlignment="1"/>
    <xf numFmtId="49" fontId="16" fillId="0" borderId="0" xfId="2" applyNumberFormat="1" applyFont="1" applyAlignment="1" applyProtection="1">
      <alignment vertical="top"/>
    </xf>
    <xf numFmtId="4" fontId="16" fillId="0" borderId="0" xfId="2" applyNumberFormat="1" applyFont="1" applyAlignment="1" applyProtection="1">
      <alignment horizontal="center" vertical="top"/>
    </xf>
    <xf numFmtId="4" fontId="16" fillId="0" borderId="0" xfId="2" applyNumberFormat="1" applyFont="1" applyAlignment="1" applyProtection="1">
      <alignment vertical="top"/>
    </xf>
    <xf numFmtId="4" fontId="16" fillId="0" borderId="0" xfId="2" applyNumberFormat="1" applyFont="1" applyAlignment="1" applyProtection="1">
      <alignment horizontal="left"/>
    </xf>
    <xf numFmtId="0" fontId="16" fillId="0" borderId="0" xfId="2" applyFont="1" applyProtection="1"/>
    <xf numFmtId="4" fontId="16" fillId="0" borderId="0" xfId="2" applyNumberFormat="1" applyFont="1" applyAlignment="1" applyProtection="1">
      <alignment horizontal="left" vertical="top"/>
    </xf>
    <xf numFmtId="4" fontId="16" fillId="0" borderId="0" xfId="1" applyNumberFormat="1" applyFont="1" applyAlignment="1" applyProtection="1">
      <alignment horizontal="left" vertical="top"/>
    </xf>
    <xf numFmtId="0" fontId="16" fillId="0" borderId="0" xfId="2" applyFont="1" applyProtection="1">
      <protection locked="0"/>
    </xf>
    <xf numFmtId="4" fontId="16" fillId="0" borderId="0" xfId="2" quotePrefix="1" applyNumberFormat="1" applyFont="1" applyAlignment="1" applyProtection="1">
      <alignment horizontal="right" vertical="top"/>
    </xf>
    <xf numFmtId="165" fontId="16" fillId="0" borderId="0" xfId="2" applyNumberFormat="1" applyFont="1" applyBorder="1" applyAlignment="1" applyProtection="1"/>
    <xf numFmtId="0" fontId="16" fillId="0" borderId="0" xfId="0" applyFont="1"/>
    <xf numFmtId="4" fontId="16" fillId="0" borderId="1" xfId="2" applyNumberFormat="1" applyFont="1" applyBorder="1" applyAlignment="1" applyProtection="1">
      <alignment horizontal="left"/>
    </xf>
    <xf numFmtId="4" fontId="16" fillId="0" borderId="0" xfId="2" applyNumberFormat="1" applyFont="1" applyBorder="1" applyAlignment="1" applyProtection="1">
      <alignment horizontal="left"/>
    </xf>
    <xf numFmtId="4" fontId="16" fillId="0" borderId="2" xfId="2" applyNumberFormat="1" applyFont="1" applyBorder="1" applyAlignment="1" applyProtection="1">
      <alignment vertical="top"/>
    </xf>
    <xf numFmtId="4" fontId="16" fillId="0" borderId="2" xfId="2" applyNumberFormat="1" applyFont="1" applyBorder="1" applyAlignment="1" applyProtection="1">
      <alignment horizontal="left"/>
    </xf>
    <xf numFmtId="4" fontId="20" fillId="0" borderId="0" xfId="2" applyNumberFormat="1" applyFont="1" applyAlignment="1" applyProtection="1">
      <alignment vertical="top"/>
    </xf>
    <xf numFmtId="4" fontId="20" fillId="0" borderId="0" xfId="2" applyNumberFormat="1" applyFont="1" applyAlignment="1" applyProtection="1">
      <alignment horizontal="left"/>
    </xf>
    <xf numFmtId="3" fontId="21" fillId="0" borderId="0" xfId="0" applyNumberFormat="1" applyFont="1" applyFill="1" applyBorder="1" applyAlignment="1">
      <alignment horizontal="right" vertical="top"/>
    </xf>
    <xf numFmtId="49" fontId="19" fillId="0" borderId="0" xfId="0" applyNumberFormat="1" applyFont="1" applyFill="1" applyBorder="1" applyAlignment="1">
      <alignment horizontal="justify" vertical="top"/>
    </xf>
    <xf numFmtId="0" fontId="19" fillId="0" borderId="0" xfId="0" applyNumberFormat="1" applyFont="1" applyFill="1" applyBorder="1" applyAlignment="1">
      <alignment horizontal="justify" vertical="top"/>
    </xf>
    <xf numFmtId="0" fontId="19" fillId="0" borderId="0" xfId="0" applyNumberFormat="1" applyFont="1" applyFill="1" applyBorder="1" applyAlignment="1" applyProtection="1">
      <alignment horizontal="left" vertical="top" wrapText="1"/>
      <protection locked="0"/>
    </xf>
    <xf numFmtId="3" fontId="22" fillId="0" borderId="0" xfId="0" applyNumberFormat="1" applyFont="1" applyFill="1" applyBorder="1" applyAlignment="1">
      <alignment horizontal="right" vertical="top"/>
    </xf>
    <xf numFmtId="49" fontId="16" fillId="0" borderId="0" xfId="0" applyNumberFormat="1" applyFont="1" applyFill="1" applyBorder="1" applyAlignment="1">
      <alignment horizontal="justify" vertical="top"/>
    </xf>
    <xf numFmtId="0" fontId="18" fillId="0" borderId="0" xfId="0" applyNumberFormat="1" applyFont="1" applyFill="1" applyBorder="1" applyAlignment="1">
      <alignment horizontal="justify" vertical="top"/>
    </xf>
    <xf numFmtId="0" fontId="19" fillId="0" borderId="0" xfId="0" applyFont="1" applyBorder="1" applyAlignment="1">
      <alignment horizontal="left" vertical="top"/>
    </xf>
    <xf numFmtId="49" fontId="19" fillId="0" borderId="0" xfId="0" applyNumberFormat="1" applyFont="1" applyBorder="1" applyAlignment="1">
      <alignment horizontal="left" vertical="top" wrapText="1"/>
    </xf>
    <xf numFmtId="0" fontId="16" fillId="0" borderId="0" xfId="0" applyFont="1" applyFill="1" applyAlignment="1">
      <alignment horizontal="center"/>
    </xf>
    <xf numFmtId="0" fontId="16" fillId="0" borderId="0" xfId="0" applyFont="1" applyFill="1"/>
    <xf numFmtId="4" fontId="16" fillId="0" borderId="0" xfId="0" applyNumberFormat="1" applyFont="1" applyFill="1"/>
    <xf numFmtId="4" fontId="16" fillId="0" borderId="0" xfId="0" applyNumberFormat="1" applyFont="1" applyFill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/>
    <xf numFmtId="4" fontId="16" fillId="0" borderId="0" xfId="0" applyNumberFormat="1" applyFont="1" applyFill="1" applyAlignment="1" applyProtection="1">
      <alignment horizontal="left"/>
    </xf>
    <xf numFmtId="4" fontId="16" fillId="0" borderId="0" xfId="0" applyNumberFormat="1" applyFont="1" applyFill="1" applyAlignment="1" applyProtection="1">
      <alignment horizontal="right"/>
    </xf>
    <xf numFmtId="4" fontId="16" fillId="0" borderId="0" xfId="0" applyNumberFormat="1" applyFont="1" applyFill="1" applyAlignment="1">
      <alignment horizontal="right"/>
    </xf>
    <xf numFmtId="4" fontId="16" fillId="0" borderId="0" xfId="0" applyNumberFormat="1" applyFont="1" applyAlignment="1" applyProtection="1">
      <alignment horizontal="left"/>
    </xf>
    <xf numFmtId="4" fontId="16" fillId="0" borderId="0" xfId="0" quotePrefix="1" applyNumberFormat="1" applyFont="1" applyFill="1" applyAlignment="1" applyProtection="1">
      <alignment horizontal="left"/>
    </xf>
    <xf numFmtId="0" fontId="16" fillId="0" borderId="0" xfId="0" applyFont="1" applyAlignment="1">
      <alignment horizontal="right"/>
    </xf>
    <xf numFmtId="166" fontId="16" fillId="0" borderId="3" xfId="2" applyNumberFormat="1" applyFont="1" applyBorder="1" applyAlignment="1" applyProtection="1"/>
    <xf numFmtId="49" fontId="16" fillId="0" borderId="0" xfId="0" applyNumberFormat="1" applyFont="1" applyFill="1" applyAlignment="1">
      <alignment horizontal="center" vertical="top"/>
    </xf>
    <xf numFmtId="4" fontId="18" fillId="0" borderId="0" xfId="0" applyNumberFormat="1" applyFont="1" applyFill="1" applyAlignment="1" applyProtection="1">
      <alignment horizontal="right"/>
    </xf>
    <xf numFmtId="0" fontId="16" fillId="0" borderId="0" xfId="0" applyFont="1" applyBorder="1" applyAlignment="1">
      <alignment horizontal="right"/>
    </xf>
    <xf numFmtId="2" fontId="16" fillId="0" borderId="0" xfId="0" applyNumberFormat="1" applyFont="1" applyFill="1" applyAlignment="1">
      <alignment horizontal="right"/>
    </xf>
    <xf numFmtId="0" fontId="16" fillId="0" borderId="0" xfId="0" applyFont="1" applyBorder="1" applyAlignment="1">
      <alignment horizontal="center"/>
    </xf>
    <xf numFmtId="49" fontId="18" fillId="0" borderId="4" xfId="0" applyNumberFormat="1" applyFont="1" applyFill="1" applyBorder="1" applyAlignment="1">
      <alignment horizontal="center" vertical="top"/>
    </xf>
    <xf numFmtId="0" fontId="18" fillId="0" borderId="4" xfId="0" applyFont="1" applyFill="1" applyBorder="1" applyAlignment="1">
      <alignment horizontal="center"/>
    </xf>
    <xf numFmtId="4" fontId="16" fillId="0" borderId="0" xfId="0" applyNumberFormat="1" applyFont="1" applyFill="1" applyProtection="1">
      <protection locked="0"/>
    </xf>
    <xf numFmtId="0" fontId="16" fillId="0" borderId="0" xfId="0" applyFont="1" applyProtection="1">
      <protection locked="0"/>
    </xf>
    <xf numFmtId="4" fontId="16" fillId="0" borderId="0" xfId="1" applyNumberFormat="1" applyFont="1" applyAlignment="1" applyProtection="1">
      <alignment horizontal="left" vertical="top"/>
      <protection locked="0"/>
    </xf>
    <xf numFmtId="0" fontId="16" fillId="0" borderId="0" xfId="0" applyFont="1" applyAlignment="1" applyProtection="1">
      <alignment horizontal="left"/>
      <protection locked="0"/>
    </xf>
    <xf numFmtId="4" fontId="16" fillId="0" borderId="0" xfId="2" applyNumberFormat="1" applyFont="1" applyAlignment="1" applyProtection="1">
      <alignment vertical="top"/>
      <protection locked="0"/>
    </xf>
    <xf numFmtId="0" fontId="16" fillId="0" borderId="0" xfId="2" applyNumberFormat="1" applyFont="1" applyAlignment="1" applyProtection="1">
      <alignment horizontal="left" vertical="top"/>
    </xf>
    <xf numFmtId="4" fontId="18" fillId="0" borderId="0" xfId="1" applyNumberFormat="1" applyFont="1" applyAlignment="1" applyProtection="1">
      <alignment horizontal="left" vertical="top"/>
      <protection locked="0"/>
    </xf>
    <xf numFmtId="0" fontId="0" fillId="0" borderId="0" xfId="0" applyAlignment="1">
      <alignment vertical="top" wrapText="1"/>
    </xf>
    <xf numFmtId="49" fontId="16" fillId="0" borderId="0" xfId="0" applyNumberFormat="1" applyFont="1" applyAlignment="1">
      <alignment horizontal="center" vertical="top"/>
    </xf>
    <xf numFmtId="49" fontId="16" fillId="0" borderId="0" xfId="0" applyNumberFormat="1" applyFont="1" applyFill="1" applyAlignment="1" applyProtection="1">
      <alignment horizontal="center" vertical="top"/>
    </xf>
    <xf numFmtId="49" fontId="16" fillId="0" borderId="0" xfId="0" applyNumberFormat="1" applyFont="1" applyBorder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6" fillId="2" borderId="0" xfId="0" applyFont="1" applyFill="1"/>
    <xf numFmtId="166" fontId="19" fillId="0" borderId="0" xfId="0" applyNumberFormat="1" applyFont="1" applyFill="1" applyBorder="1" applyAlignment="1" applyProtection="1">
      <alignment horizontal="left" vertical="top" wrapText="1"/>
      <protection locked="0"/>
    </xf>
    <xf numFmtId="4" fontId="17" fillId="0" borderId="0" xfId="3" applyNumberFormat="1" applyFont="1" applyAlignment="1"/>
    <xf numFmtId="4" fontId="16" fillId="0" borderId="0" xfId="1" applyNumberFormat="1" applyFont="1" applyAlignment="1" applyProtection="1">
      <alignment horizontal="left" vertical="top" wrapText="1"/>
    </xf>
    <xf numFmtId="4" fontId="18" fillId="0" borderId="0" xfId="3" applyNumberFormat="1" applyFont="1" applyAlignment="1"/>
    <xf numFmtId="14" fontId="16" fillId="0" borderId="0" xfId="0" applyNumberFormat="1" applyFont="1" applyAlignment="1">
      <alignment horizontal="left"/>
    </xf>
    <xf numFmtId="0" fontId="25" fillId="0" borderId="0" xfId="0" applyFont="1" applyAlignment="1">
      <alignment horizontal="justify" vertical="top"/>
    </xf>
    <xf numFmtId="165" fontId="16" fillId="0" borderId="1" xfId="2" applyNumberFormat="1" applyFont="1" applyBorder="1" applyAlignment="1" applyProtection="1"/>
    <xf numFmtId="49" fontId="16" fillId="0" borderId="4" xfId="0" applyNumberFormat="1" applyFont="1" applyFill="1" applyBorder="1" applyAlignment="1">
      <alignment horizontal="center" vertical="top"/>
    </xf>
    <xf numFmtId="0" fontId="16" fillId="0" borderId="4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right"/>
    </xf>
    <xf numFmtId="4" fontId="18" fillId="0" borderId="4" xfId="0" applyNumberFormat="1" applyFont="1" applyFill="1" applyBorder="1" applyAlignment="1" applyProtection="1">
      <alignment horizontal="right"/>
    </xf>
    <xf numFmtId="4" fontId="18" fillId="0" borderId="4" xfId="0" applyNumberFormat="1" applyFont="1" applyFill="1" applyBorder="1" applyAlignment="1" applyProtection="1">
      <alignment vertical="center"/>
    </xf>
    <xf numFmtId="0" fontId="16" fillId="0" borderId="4" xfId="0" applyFont="1" applyFill="1" applyBorder="1" applyAlignment="1">
      <alignment horizontal="center" vertical="top"/>
    </xf>
    <xf numFmtId="49" fontId="16" fillId="0" borderId="5" xfId="0" applyNumberFormat="1" applyFont="1" applyFill="1" applyBorder="1" applyAlignment="1">
      <alignment horizontal="center" vertical="top"/>
    </xf>
    <xf numFmtId="166" fontId="18" fillId="0" borderId="3" xfId="2" applyNumberFormat="1" applyFont="1" applyBorder="1" applyAlignment="1" applyProtection="1"/>
    <xf numFmtId="49" fontId="16" fillId="0" borderId="0" xfId="0" applyNumberFormat="1" applyFont="1" applyFill="1" applyBorder="1" applyAlignment="1">
      <alignment horizontal="center" vertical="top"/>
    </xf>
    <xf numFmtId="0" fontId="16" fillId="0" borderId="4" xfId="0" applyFont="1" applyFill="1" applyBorder="1" applyAlignment="1">
      <alignment horizontal="left" vertical="top" wrapText="1"/>
    </xf>
    <xf numFmtId="4" fontId="16" fillId="0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Protection="1">
      <protection locked="0"/>
    </xf>
    <xf numFmtId="4" fontId="16" fillId="0" borderId="4" xfId="0" applyNumberFormat="1" applyFont="1" applyFill="1" applyBorder="1"/>
    <xf numFmtId="4" fontId="18" fillId="0" borderId="4" xfId="0" applyNumberFormat="1" applyFont="1" applyFill="1" applyBorder="1"/>
    <xf numFmtId="0" fontId="18" fillId="0" borderId="4" xfId="0" applyFont="1" applyFill="1" applyBorder="1"/>
    <xf numFmtId="0" fontId="16" fillId="0" borderId="4" xfId="0" applyFont="1" applyFill="1" applyBorder="1"/>
    <xf numFmtId="4" fontId="16" fillId="0" borderId="4" xfId="0" applyNumberFormat="1" applyFont="1" applyFill="1" applyBorder="1" applyAlignment="1" applyProtection="1">
      <alignment horizontal="left" wrapText="1"/>
    </xf>
    <xf numFmtId="4" fontId="16" fillId="0" borderId="4" xfId="0" applyNumberFormat="1" applyFont="1" applyFill="1" applyBorder="1" applyAlignment="1">
      <alignment horizontal="center"/>
    </xf>
    <xf numFmtId="4" fontId="16" fillId="0" borderId="4" xfId="0" applyNumberFormat="1" applyFont="1" applyFill="1" applyBorder="1" applyAlignment="1" applyProtection="1">
      <alignment vertical="top" wrapText="1"/>
    </xf>
    <xf numFmtId="4" fontId="16" fillId="0" borderId="4" xfId="0" applyNumberFormat="1" applyFont="1" applyFill="1" applyBorder="1" applyAlignment="1" applyProtection="1">
      <alignment horizontal="center"/>
    </xf>
    <xf numFmtId="0" fontId="16" fillId="0" borderId="4" xfId="0" applyFont="1" applyFill="1" applyBorder="1" applyAlignment="1">
      <alignment vertical="top" wrapText="1"/>
    </xf>
    <xf numFmtId="0" fontId="16" fillId="0" borderId="4" xfId="0" applyFont="1" applyFill="1" applyBorder="1" applyAlignment="1">
      <alignment wrapText="1"/>
    </xf>
    <xf numFmtId="49" fontId="16" fillId="0" borderId="4" xfId="0" applyNumberFormat="1" applyFont="1" applyFill="1" applyBorder="1" applyAlignment="1" applyProtection="1">
      <alignment horizontal="center" vertical="top"/>
    </xf>
    <xf numFmtId="4" fontId="16" fillId="0" borderId="4" xfId="4" applyNumberFormat="1" applyFont="1" applyFill="1" applyBorder="1" applyAlignment="1" applyProtection="1">
      <alignment vertical="top" wrapText="1"/>
    </xf>
    <xf numFmtId="4" fontId="16" fillId="0" borderId="4" xfId="4" applyNumberFormat="1" applyFont="1" applyFill="1" applyBorder="1" applyAlignment="1" applyProtection="1">
      <alignment horizontal="center"/>
    </xf>
    <xf numFmtId="4" fontId="16" fillId="0" borderId="4" xfId="4" applyNumberFormat="1" applyFont="1" applyFill="1" applyBorder="1" applyAlignment="1" applyProtection="1">
      <alignment horizontal="right"/>
    </xf>
    <xf numFmtId="4" fontId="16" fillId="0" borderId="4" xfId="0" applyNumberFormat="1" applyFont="1" applyFill="1" applyBorder="1" applyAlignment="1" applyProtection="1"/>
    <xf numFmtId="4" fontId="16" fillId="0" borderId="0" xfId="2" applyNumberFormat="1" applyFont="1" applyAlignment="1" applyProtection="1"/>
    <xf numFmtId="4" fontId="16" fillId="0" borderId="0" xfId="2" applyNumberFormat="1" applyFont="1" applyAlignment="1" applyProtection="1">
      <alignment horizontal="center"/>
    </xf>
    <xf numFmtId="4" fontId="18" fillId="0" borderId="0" xfId="2" applyNumberFormat="1" applyFont="1" applyAlignment="1" applyProtection="1"/>
    <xf numFmtId="0" fontId="3" fillId="0" borderId="0" xfId="2" applyFont="1" applyAlignment="1" applyProtection="1">
      <protection locked="0"/>
    </xf>
    <xf numFmtId="49" fontId="18" fillId="0" borderId="0" xfId="2" applyNumberFormat="1" applyFont="1" applyAlignment="1" applyProtection="1"/>
    <xf numFmtId="4" fontId="16" fillId="0" borderId="1" xfId="2" applyNumberFormat="1" applyFont="1" applyBorder="1" applyAlignment="1" applyProtection="1"/>
    <xf numFmtId="4" fontId="18" fillId="0" borderId="0" xfId="1" applyNumberFormat="1" applyFont="1" applyAlignment="1" applyProtection="1">
      <alignment horizontal="left"/>
    </xf>
    <xf numFmtId="0" fontId="16" fillId="0" borderId="4" xfId="0" applyFont="1" applyFill="1" applyBorder="1" applyAlignment="1">
      <alignment horizontal="left"/>
    </xf>
    <xf numFmtId="0" fontId="16" fillId="0" borderId="4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16" fillId="0" borderId="4" xfId="0" applyNumberFormat="1" applyFont="1" applyFill="1" applyBorder="1" applyAlignment="1" applyProtection="1">
      <alignment horizontal="left" vertical="top" wrapText="1"/>
    </xf>
    <xf numFmtId="4" fontId="16" fillId="0" borderId="4" xfId="0" applyNumberFormat="1" applyFont="1" applyFill="1" applyBorder="1" applyAlignment="1">
      <alignment horizontal="center" vertical="top"/>
    </xf>
    <xf numFmtId="4" fontId="16" fillId="0" borderId="4" xfId="0" applyNumberFormat="1" applyFont="1" applyFill="1" applyBorder="1" applyAlignment="1">
      <alignment horizontal="right" vertical="top"/>
    </xf>
    <xf numFmtId="4" fontId="16" fillId="0" borderId="4" xfId="0" applyNumberFormat="1" applyFont="1" applyFill="1" applyBorder="1" applyAlignment="1" applyProtection="1">
      <alignment vertical="top"/>
      <protection locked="0"/>
    </xf>
    <xf numFmtId="4" fontId="16" fillId="0" borderId="4" xfId="0" applyNumberFormat="1" applyFont="1" applyFill="1" applyBorder="1" applyAlignment="1">
      <alignment vertical="top"/>
    </xf>
    <xf numFmtId="4" fontId="16" fillId="0" borderId="4" xfId="0" applyNumberFormat="1" applyFont="1" applyFill="1" applyBorder="1" applyAlignment="1" applyProtection="1">
      <alignment horizontal="center" vertical="top"/>
    </xf>
    <xf numFmtId="0" fontId="16" fillId="0" borderId="4" xfId="0" applyFont="1" applyFill="1" applyBorder="1" applyAlignment="1">
      <alignment vertical="top"/>
    </xf>
    <xf numFmtId="0" fontId="16" fillId="0" borderId="4" xfId="0" applyFont="1" applyFill="1" applyBorder="1" applyAlignment="1">
      <alignment horizontal="right" vertical="top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right"/>
    </xf>
    <xf numFmtId="0" fontId="16" fillId="0" borderId="0" xfId="0" applyFont="1" applyFill="1" applyBorder="1"/>
    <xf numFmtId="0" fontId="18" fillId="0" borderId="0" xfId="0" applyFont="1" applyFill="1" applyAlignment="1">
      <alignment horizontal="center" vertical="top"/>
    </xf>
    <xf numFmtId="4" fontId="18" fillId="0" borderId="0" xfId="1" applyNumberFormat="1" applyFont="1" applyFill="1" applyAlignment="1" applyProtection="1">
      <alignment horizontal="left" vertical="top"/>
      <protection locked="0"/>
    </xf>
    <xf numFmtId="0" fontId="0" fillId="0" borderId="0" xfId="0" applyFill="1" applyAlignment="1">
      <alignment vertical="top" wrapText="1"/>
    </xf>
    <xf numFmtId="4" fontId="16" fillId="0" borderId="0" xfId="1" applyNumberFormat="1" applyFont="1" applyFill="1" applyAlignment="1" applyProtection="1">
      <alignment horizontal="left" vertical="top"/>
      <protection locked="0"/>
    </xf>
    <xf numFmtId="166" fontId="16" fillId="0" borderId="4" xfId="0" applyNumberFormat="1" applyFont="1" applyFill="1" applyBorder="1"/>
    <xf numFmtId="166" fontId="18" fillId="0" borderId="4" xfId="0" applyNumberFormat="1" applyFont="1" applyFill="1" applyBorder="1"/>
    <xf numFmtId="0" fontId="16" fillId="0" borderId="7" xfId="0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top" wrapText="1"/>
    </xf>
    <xf numFmtId="4" fontId="16" fillId="0" borderId="4" xfId="0" applyNumberFormat="1" applyFont="1" applyFill="1" applyBorder="1" applyAlignment="1">
      <alignment horizontal="left" wrapText="1"/>
    </xf>
    <xf numFmtId="0" fontId="16" fillId="0" borderId="4" xfId="0" applyFont="1" applyFill="1" applyBorder="1" applyAlignment="1">
      <alignment horizontal="left" wrapText="1"/>
    </xf>
    <xf numFmtId="4" fontId="16" fillId="0" borderId="4" xfId="0" applyNumberFormat="1" applyFont="1" applyFill="1" applyBorder="1" applyAlignment="1">
      <alignment vertical="top" wrapText="1"/>
    </xf>
    <xf numFmtId="0" fontId="27" fillId="0" borderId="0" xfId="0" applyFont="1" applyFill="1"/>
    <xf numFmtId="0" fontId="16" fillId="0" borderId="0" xfId="0" applyFont="1" applyFill="1" applyAlignment="1">
      <alignment horizontal="right"/>
    </xf>
    <xf numFmtId="4" fontId="18" fillId="0" borderId="0" xfId="2" applyNumberFormat="1" applyFont="1" applyAlignment="1" applyProtection="1">
      <alignment horizontal="left"/>
    </xf>
    <xf numFmtId="4" fontId="18" fillId="0" borderId="0" xfId="0" applyNumberFormat="1" applyFont="1" applyFill="1" applyBorder="1" applyAlignment="1" applyProtection="1">
      <alignment vertical="center"/>
    </xf>
    <xf numFmtId="0" fontId="18" fillId="0" borderId="0" xfId="0" applyFont="1" applyFill="1" applyBorder="1" applyAlignment="1">
      <alignment horizontal="center"/>
    </xf>
    <xf numFmtId="4" fontId="18" fillId="0" borderId="0" xfId="0" applyNumberFormat="1" applyFont="1" applyFill="1" applyBorder="1" applyAlignment="1" applyProtection="1">
      <alignment horizontal="right"/>
    </xf>
    <xf numFmtId="0" fontId="18" fillId="0" borderId="0" xfId="0" applyFont="1" applyFill="1" applyBorder="1"/>
    <xf numFmtId="166" fontId="18" fillId="0" borderId="0" xfId="0" applyNumberFormat="1" applyFont="1" applyFill="1" applyBorder="1"/>
    <xf numFmtId="3" fontId="29" fillId="0" borderId="0" xfId="0" applyNumberFormat="1" applyFont="1" applyFill="1" applyBorder="1" applyAlignment="1">
      <alignment horizontal="left" vertical="top"/>
    </xf>
    <xf numFmtId="49" fontId="30" fillId="0" borderId="0" xfId="0" applyNumberFormat="1" applyFont="1" applyFill="1" applyBorder="1" applyAlignment="1">
      <alignment horizontal="justify" vertical="top"/>
    </xf>
    <xf numFmtId="0" fontId="30" fillId="0" borderId="0" xfId="0" applyNumberFormat="1" applyFont="1" applyFill="1" applyBorder="1" applyAlignment="1">
      <alignment horizontal="justify" vertical="top"/>
    </xf>
    <xf numFmtId="167" fontId="30" fillId="0" borderId="0" xfId="0" applyNumberFormat="1" applyFont="1" applyFill="1" applyBorder="1" applyAlignment="1">
      <alignment horizontal="justify" vertical="top"/>
    </xf>
    <xf numFmtId="0" fontId="16" fillId="0" borderId="0" xfId="0" applyFont="1" applyFill="1" applyAlignment="1">
      <alignment horizontal="left" wrapText="1"/>
    </xf>
    <xf numFmtId="1" fontId="16" fillId="0" borderId="0" xfId="0" applyNumberFormat="1" applyFont="1" applyFill="1" applyAlignment="1">
      <alignment horizontal="right"/>
    </xf>
    <xf numFmtId="166" fontId="16" fillId="0" borderId="0" xfId="0" applyNumberFormat="1" applyFont="1" applyFill="1" applyAlignment="1">
      <alignment horizontal="right"/>
    </xf>
    <xf numFmtId="166" fontId="24" fillId="0" borderId="0" xfId="0" applyNumberFormat="1" applyFont="1" applyAlignment="1" applyProtection="1">
      <alignment horizontal="center"/>
      <protection locked="0"/>
    </xf>
    <xf numFmtId="166" fontId="24" fillId="0" borderId="4" xfId="0" applyNumberFormat="1" applyFont="1" applyBorder="1" applyAlignment="1" applyProtection="1">
      <alignment horizontal="center"/>
      <protection locked="0"/>
    </xf>
    <xf numFmtId="166" fontId="24" fillId="0" borderId="4" xfId="0" applyNumberFormat="1" applyFont="1" applyBorder="1" applyAlignment="1" applyProtection="1">
      <alignment horizontal="center" vertical="top"/>
      <protection locked="0"/>
    </xf>
    <xf numFmtId="4" fontId="17" fillId="0" borderId="0" xfId="2" applyNumberFormat="1" applyFont="1" applyAlignment="1" applyProtection="1">
      <alignment horizontal="center"/>
    </xf>
    <xf numFmtId="0" fontId="14" fillId="0" borderId="0" xfId="0" applyFont="1" applyAlignment="1">
      <alignment horizontal="left" wrapText="1"/>
    </xf>
    <xf numFmtId="0" fontId="16" fillId="0" borderId="0" xfId="0" applyFont="1" applyFill="1" applyAlignment="1">
      <alignment horizontal="left" vertical="top" wrapText="1"/>
    </xf>
    <xf numFmtId="0" fontId="28" fillId="0" borderId="0" xfId="0" applyFont="1" applyFill="1" applyAlignment="1">
      <alignment horizontal="left" vertical="top" wrapText="1"/>
    </xf>
    <xf numFmtId="49" fontId="18" fillId="0" borderId="0" xfId="0" applyNumberFormat="1" applyFont="1" applyAlignment="1" applyProtection="1"/>
    <xf numFmtId="3" fontId="21" fillId="0" borderId="0" xfId="0" applyNumberFormat="1" applyFont="1" applyFill="1" applyBorder="1" applyAlignment="1" applyProtection="1">
      <alignment horizontal="right"/>
    </xf>
    <xf numFmtId="3" fontId="21" fillId="0" borderId="0" xfId="0" applyNumberFormat="1" applyFont="1" applyFill="1" applyBorder="1" applyAlignment="1" applyProtection="1">
      <alignment horizontal="right" vertical="top"/>
    </xf>
    <xf numFmtId="0" fontId="18" fillId="0" borderId="0" xfId="2" applyFont="1" applyAlignment="1" applyProtection="1"/>
    <xf numFmtId="166" fontId="24" fillId="0" borderId="0" xfId="0" applyNumberFormat="1" applyFont="1" applyAlignment="1" applyProtection="1">
      <alignment horizontal="center" vertical="top"/>
      <protection locked="0"/>
    </xf>
  </cellXfs>
  <cellStyles count="7">
    <cellStyle name="Navadno" xfId="0" builtinId="0"/>
    <cellStyle name="Navadno 2" xfId="6"/>
    <cellStyle name="Navadno_JN 31 grad-2000 disketa" xfId="2"/>
    <cellStyle name="Navadno_JN 74grad vodovod" xfId="3"/>
    <cellStyle name="Normal 2" xfId="5"/>
    <cellStyle name="Normal_kanal S1" xfId="4"/>
    <cellStyle name="Vejica" xfId="1" builtinId="3"/>
  </cellStyles>
  <dxfs count="48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mruColors>
      <color rgb="FFFFFFCC"/>
      <color rgb="FFFFFF99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/>
    <pageSetUpPr fitToPage="1"/>
  </sheetPr>
  <dimension ref="A1:J927"/>
  <sheetViews>
    <sheetView view="pageBreakPreview" topLeftCell="A16" zoomScaleSheetLayoutView="100" workbookViewId="0">
      <selection activeCell="D53" sqref="D53"/>
    </sheetView>
  </sheetViews>
  <sheetFormatPr defaultColWidth="9.33203125" defaultRowHeight="13.5" customHeight="1" x14ac:dyDescent="0.2"/>
  <cols>
    <col min="1" max="1" width="9.6640625" style="10" customWidth="1"/>
    <col min="2" max="2" width="7.1640625" style="11" customWidth="1"/>
    <col min="3" max="3" width="61.5" style="12" customWidth="1"/>
    <col min="4" max="4" width="21.1640625" style="12" customWidth="1"/>
    <col min="5" max="6" width="9.33203125" style="13"/>
    <col min="7" max="16384" width="9.33203125" style="12"/>
  </cols>
  <sheetData>
    <row r="1" spans="1:4" s="3" customFormat="1" ht="13.5" customHeight="1" x14ac:dyDescent="0.2">
      <c r="A1" s="39"/>
      <c r="B1" s="39"/>
      <c r="C1" s="40"/>
      <c r="D1" s="40"/>
    </row>
    <row r="2" spans="1:4" s="3" customFormat="1" ht="13.5" customHeight="1" x14ac:dyDescent="0.2">
      <c r="A2" s="39"/>
      <c r="B2" s="39"/>
      <c r="C2" s="40"/>
      <c r="D2" s="40"/>
    </row>
    <row r="3" spans="1:4" s="3" customFormat="1" ht="13.5" customHeight="1" x14ac:dyDescent="0.2">
      <c r="A3" s="39"/>
      <c r="B3" s="39"/>
      <c r="C3" s="40"/>
      <c r="D3" s="40"/>
    </row>
    <row r="4" spans="1:4" s="3" customFormat="1" ht="13.5" customHeight="1" x14ac:dyDescent="0.2">
      <c r="A4" s="39"/>
      <c r="B4" s="39"/>
      <c r="C4" s="40"/>
      <c r="D4" s="40"/>
    </row>
    <row r="5" spans="1:4" s="3" customFormat="1" ht="19.899999999999999" customHeight="1" x14ac:dyDescent="0.2">
      <c r="A5" s="39"/>
      <c r="B5" s="103"/>
      <c r="D5" s="103"/>
    </row>
    <row r="6" spans="1:4" s="3" customFormat="1" ht="13.5" customHeight="1" x14ac:dyDescent="0.2">
      <c r="D6" s="40"/>
    </row>
    <row r="7" spans="1:4" s="3" customFormat="1" ht="13.5" customHeight="1" x14ac:dyDescent="0.2">
      <c r="A7" s="39"/>
      <c r="B7" s="39"/>
      <c r="C7" s="40"/>
      <c r="D7" s="40"/>
    </row>
    <row r="8" spans="1:4" s="3" customFormat="1" ht="13.5" customHeight="1" x14ac:dyDescent="0.2">
      <c r="D8" s="40"/>
    </row>
    <row r="9" spans="1:4" s="3" customFormat="1" ht="13.5" customHeight="1" x14ac:dyDescent="0.2">
      <c r="D9" s="40"/>
    </row>
    <row r="10" spans="1:4" s="3" customFormat="1" ht="13.5" customHeight="1" x14ac:dyDescent="0.2">
      <c r="D10" s="40"/>
    </row>
    <row r="11" spans="1:4" s="5" customFormat="1" ht="12.75" x14ac:dyDescent="0.2">
      <c r="D11" s="44"/>
    </row>
    <row r="12" spans="1:4" s="5" customFormat="1" ht="13.5" customHeight="1" x14ac:dyDescent="0.2">
      <c r="D12" s="44"/>
    </row>
    <row r="13" spans="1:4" s="5" customFormat="1" ht="12.75" x14ac:dyDescent="0.2">
      <c r="D13" s="44"/>
    </row>
    <row r="14" spans="1:4" s="5" customFormat="1" ht="13.5" customHeight="1" x14ac:dyDescent="0.2">
      <c r="D14" s="44"/>
    </row>
    <row r="15" spans="1:4" s="5" customFormat="1" ht="13.5" customHeight="1" x14ac:dyDescent="0.25">
      <c r="C15" s="101" t="s">
        <v>30</v>
      </c>
      <c r="D15" s="44"/>
    </row>
    <row r="16" spans="1:4" s="5" customFormat="1" ht="13.5" customHeight="1" x14ac:dyDescent="0.2">
      <c r="A16" s="41"/>
      <c r="B16" s="42"/>
      <c r="C16" s="90"/>
      <c r="D16" s="47"/>
    </row>
    <row r="17" spans="1:9" s="5" customFormat="1" ht="13.5" customHeight="1" x14ac:dyDescent="0.2">
      <c r="D17" s="46"/>
    </row>
    <row r="18" spans="1:9" s="5" customFormat="1" ht="13.5" customHeight="1" x14ac:dyDescent="0.2">
      <c r="D18" s="47"/>
    </row>
    <row r="19" spans="1:9" s="5" customFormat="1" ht="13.5" customHeight="1" x14ac:dyDescent="0.2">
      <c r="A19" s="48"/>
      <c r="B19" s="48"/>
      <c r="D19" s="44"/>
    </row>
    <row r="20" spans="1:9" s="5" customFormat="1" ht="13.5" customHeight="1" x14ac:dyDescent="0.2">
      <c r="A20" s="48"/>
      <c r="B20" s="48"/>
      <c r="D20" s="44"/>
    </row>
    <row r="21" spans="1:9" s="5" customFormat="1" ht="13.5" customHeight="1" x14ac:dyDescent="0.2">
      <c r="A21" s="48"/>
      <c r="B21" s="48"/>
      <c r="C21" s="48"/>
      <c r="D21" s="44"/>
    </row>
    <row r="22" spans="1:9" s="5" customFormat="1" ht="13.5" customHeight="1" x14ac:dyDescent="0.2">
      <c r="A22" s="41"/>
      <c r="B22" s="42"/>
      <c r="C22" s="48"/>
      <c r="D22" s="44"/>
    </row>
    <row r="23" spans="1:9" s="5" customFormat="1" ht="13.5" customHeight="1" x14ac:dyDescent="0.2">
      <c r="A23" s="41"/>
      <c r="B23" s="42"/>
      <c r="C23" s="91"/>
      <c r="D23" s="44"/>
    </row>
    <row r="24" spans="1:9" s="5" customFormat="1" ht="13.5" customHeight="1" x14ac:dyDescent="0.2">
      <c r="D24" s="51"/>
      <c r="E24"/>
      <c r="F24"/>
      <c r="G24"/>
      <c r="H24"/>
      <c r="I24"/>
    </row>
    <row r="25" spans="1:9" s="5" customFormat="1" ht="13.5" customHeight="1" x14ac:dyDescent="0.2">
      <c r="D25" s="51"/>
      <c r="E25"/>
      <c r="F25"/>
      <c r="G25"/>
      <c r="H25"/>
      <c r="I25"/>
    </row>
    <row r="26" spans="1:9" s="5" customFormat="1" ht="13.5" customHeight="1" x14ac:dyDescent="0.2">
      <c r="D26" s="43"/>
    </row>
    <row r="27" spans="1:9" s="5" customFormat="1" ht="13.5" customHeight="1" x14ac:dyDescent="0.2">
      <c r="D27" s="43"/>
    </row>
    <row r="28" spans="1:9" s="5" customFormat="1" ht="13.5" customHeight="1" x14ac:dyDescent="0.2">
      <c r="D28" s="43"/>
    </row>
    <row r="29" spans="1:9" s="5" customFormat="1" ht="13.5" customHeight="1" x14ac:dyDescent="0.2">
      <c r="D29" s="43"/>
    </row>
    <row r="30" spans="1:9" s="5" customFormat="1" ht="13.5" customHeight="1" x14ac:dyDescent="0.2">
      <c r="D30" s="43"/>
    </row>
    <row r="31" spans="1:9" s="5" customFormat="1" ht="13.5" customHeight="1" x14ac:dyDescent="0.2">
      <c r="D31" s="46"/>
    </row>
    <row r="32" spans="1:9" s="5" customFormat="1" ht="13.5" customHeight="1" x14ac:dyDescent="0.2">
      <c r="D32" s="43"/>
    </row>
    <row r="33" spans="1:4" s="5" customFormat="1" ht="13.5" customHeight="1" x14ac:dyDescent="0.2">
      <c r="A33" s="41" t="s">
        <v>33</v>
      </c>
      <c r="B33" s="42"/>
      <c r="C33" s="51" t="s">
        <v>139</v>
      </c>
      <c r="D33" s="43"/>
    </row>
    <row r="34" spans="1:4" s="5" customFormat="1" ht="13.5" customHeight="1" x14ac:dyDescent="0.2">
      <c r="A34" s="41"/>
      <c r="B34" s="42"/>
      <c r="C34" s="51"/>
      <c r="D34" s="43"/>
    </row>
    <row r="35" spans="1:4" s="5" customFormat="1" ht="47.25" customHeight="1" x14ac:dyDescent="0.2">
      <c r="A35" s="41" t="s">
        <v>31</v>
      </c>
      <c r="B35" s="46"/>
      <c r="C35" s="102" t="s">
        <v>140</v>
      </c>
      <c r="D35" s="43"/>
    </row>
    <row r="36" spans="1:4" s="5" customFormat="1" ht="13.5" customHeight="1" x14ac:dyDescent="0.2">
      <c r="A36" s="45"/>
      <c r="B36" s="42"/>
      <c r="C36" s="43"/>
      <c r="D36" s="43"/>
    </row>
    <row r="37" spans="1:4" s="5" customFormat="1" ht="13.5" customHeight="1" x14ac:dyDescent="0.2">
      <c r="A37" s="41"/>
      <c r="B37"/>
      <c r="D37" s="43"/>
    </row>
    <row r="38" spans="1:4" s="5" customFormat="1" ht="13.5" customHeight="1" x14ac:dyDescent="0.2">
      <c r="A38" s="48"/>
      <c r="B38" s="49"/>
      <c r="C38" s="89"/>
      <c r="D38" s="43"/>
    </row>
    <row r="39" spans="1:4" s="5" customFormat="1" ht="13.5" customHeight="1" x14ac:dyDescent="0.2">
      <c r="A39" s="41" t="s">
        <v>32</v>
      </c>
      <c r="B39" s="48"/>
      <c r="C39" s="105" t="s">
        <v>179</v>
      </c>
      <c r="D39" s="43"/>
    </row>
    <row r="40" spans="1:4" s="5" customFormat="1" ht="13.5" customHeight="1" x14ac:dyDescent="0.2">
      <c r="A40" s="41"/>
      <c r="B40" s="42"/>
      <c r="C40" s="92"/>
      <c r="D40" s="46"/>
    </row>
    <row r="41" spans="1:4" s="3" customFormat="1" ht="13.5" customHeight="1" x14ac:dyDescent="0.2">
      <c r="A41" s="41" t="s">
        <v>34</v>
      </c>
      <c r="B41" s="42"/>
      <c r="C41" s="51" t="s">
        <v>141</v>
      </c>
      <c r="D41" s="40"/>
    </row>
    <row r="42" spans="1:4" s="3" customFormat="1" ht="13.5" customHeight="1" x14ac:dyDescent="0.2">
      <c r="A42" s="41"/>
      <c r="B42" s="42"/>
      <c r="C42" s="43"/>
      <c r="D42" s="40"/>
    </row>
    <row r="43" spans="1:4" s="5" customFormat="1" ht="13.5" customHeight="1" x14ac:dyDescent="0.2">
      <c r="A43" s="51" t="s">
        <v>35</v>
      </c>
      <c r="B43" s="48"/>
      <c r="C43" s="104" t="s">
        <v>142</v>
      </c>
      <c r="D43" s="43"/>
    </row>
    <row r="44" spans="1:4" s="5" customFormat="1" ht="13.5" customHeight="1" x14ac:dyDescent="0.25">
      <c r="A44" s="184" t="s">
        <v>125</v>
      </c>
      <c r="B44" s="184"/>
      <c r="C44" s="184"/>
      <c r="D44" s="184"/>
    </row>
    <row r="45" spans="1:4" s="5" customFormat="1" ht="13.5" customHeight="1" x14ac:dyDescent="0.2">
      <c r="A45" s="44"/>
      <c r="B45" s="134"/>
      <c r="C45" s="134"/>
      <c r="D45" s="44"/>
    </row>
    <row r="46" spans="1:4" s="5" customFormat="1" ht="13.5" customHeight="1" x14ac:dyDescent="0.2">
      <c r="A46" s="135"/>
      <c r="B46" s="136"/>
      <c r="C46" s="137"/>
      <c r="D46" s="44"/>
    </row>
    <row r="47" spans="1:4" s="5" customFormat="1" ht="13.5" customHeight="1" x14ac:dyDescent="0.2">
      <c r="A47" s="135"/>
      <c r="B47" s="138" t="s">
        <v>37</v>
      </c>
      <c r="C47" s="191" t="s">
        <v>36</v>
      </c>
      <c r="D47" s="79">
        <f>+'0-Preddela'!G14</f>
        <v>0</v>
      </c>
    </row>
    <row r="48" spans="1:4" s="5" customFormat="1" ht="13.5" customHeight="1" x14ac:dyDescent="0.2">
      <c r="A48" s="135"/>
      <c r="B48" s="188" t="s">
        <v>19</v>
      </c>
      <c r="C48" s="140" t="s">
        <v>143</v>
      </c>
      <c r="D48" s="79">
        <f>+'KANAL '!G9</f>
        <v>0</v>
      </c>
    </row>
    <row r="49" spans="1:10" ht="13.5" customHeight="1" x14ac:dyDescent="0.2">
      <c r="A49" s="189"/>
      <c r="B49" s="139"/>
      <c r="C49" s="139"/>
      <c r="D49" s="106"/>
      <c r="G49" s="6"/>
      <c r="H49" s="1"/>
      <c r="I49" s="1"/>
      <c r="J49" s="8"/>
    </row>
    <row r="50" spans="1:10" ht="13.5" customHeight="1" x14ac:dyDescent="0.2">
      <c r="A50" s="189"/>
      <c r="B50" s="134"/>
      <c r="C50" s="134"/>
      <c r="D50" s="50"/>
      <c r="G50" s="6"/>
      <c r="H50" s="5"/>
      <c r="I50" s="5"/>
      <c r="J50" s="8"/>
    </row>
    <row r="51" spans="1:10" ht="13.5" customHeight="1" x14ac:dyDescent="0.2">
      <c r="A51" s="189"/>
      <c r="B51" s="168" t="s">
        <v>0</v>
      </c>
      <c r="C51" s="44"/>
      <c r="D51" s="114">
        <f>SUM(D47:D48)</f>
        <v>0</v>
      </c>
      <c r="G51" s="6"/>
      <c r="H51" s="5"/>
      <c r="I51" s="35"/>
      <c r="J51" s="4"/>
    </row>
    <row r="52" spans="1:10" ht="13.5" customHeight="1" x14ac:dyDescent="0.2">
      <c r="A52" s="189"/>
      <c r="B52" s="134"/>
      <c r="C52" s="134"/>
      <c r="D52" s="50"/>
      <c r="G52" s="6"/>
      <c r="H52" s="1"/>
      <c r="I52" s="1"/>
      <c r="J52" s="8"/>
    </row>
    <row r="53" spans="1:10" ht="13.5" customHeight="1" x14ac:dyDescent="0.2">
      <c r="A53" s="189"/>
      <c r="B53" s="44" t="s">
        <v>27</v>
      </c>
      <c r="C53" s="44"/>
      <c r="D53" s="79">
        <f>+D51*0.22</f>
        <v>0</v>
      </c>
      <c r="G53" s="6"/>
      <c r="H53" s="9"/>
      <c r="I53" s="9"/>
      <c r="J53" s="8"/>
    </row>
    <row r="54" spans="1:10" ht="13.5" customHeight="1" x14ac:dyDescent="0.2">
      <c r="A54" s="189"/>
      <c r="B54" s="139"/>
      <c r="C54" s="139"/>
      <c r="D54" s="52"/>
      <c r="G54" s="6"/>
      <c r="H54" s="9"/>
      <c r="I54" s="9"/>
      <c r="J54" s="4"/>
    </row>
    <row r="55" spans="1:10" ht="13.5" customHeight="1" x14ac:dyDescent="0.2">
      <c r="A55" s="189"/>
      <c r="B55" s="134"/>
      <c r="C55" s="134"/>
      <c r="D55" s="53"/>
      <c r="G55" s="6"/>
      <c r="H55" s="1"/>
      <c r="I55" s="1"/>
      <c r="J55" s="8"/>
    </row>
    <row r="56" spans="1:10" ht="13.5" customHeight="1" x14ac:dyDescent="0.2">
      <c r="A56" s="189"/>
      <c r="B56" s="140" t="s">
        <v>107</v>
      </c>
      <c r="C56" s="140"/>
      <c r="D56" s="114">
        <f>SUM(D51:D53)</f>
        <v>0</v>
      </c>
      <c r="G56" s="6"/>
      <c r="H56" s="7"/>
      <c r="I56" s="7"/>
      <c r="J56" s="8"/>
    </row>
    <row r="57" spans="1:10" ht="13.5" customHeight="1" thickBot="1" x14ac:dyDescent="0.25">
      <c r="A57" s="190"/>
      <c r="B57" s="54"/>
      <c r="C57" s="54"/>
      <c r="D57" s="55"/>
      <c r="G57" s="36"/>
      <c r="H57" s="185"/>
      <c r="I57" s="185"/>
      <c r="J57" s="185"/>
    </row>
    <row r="58" spans="1:10" ht="13.5" customHeight="1" thickTop="1" x14ac:dyDescent="0.2">
      <c r="A58" s="58"/>
      <c r="B58" s="56"/>
      <c r="C58" s="56"/>
      <c r="D58" s="57"/>
      <c r="G58" s="36"/>
      <c r="H58" s="37"/>
      <c r="I58" s="37"/>
      <c r="J58" s="38"/>
    </row>
    <row r="59" spans="1:10" ht="13.5" customHeight="1" x14ac:dyDescent="0.2">
      <c r="A59" s="58"/>
      <c r="B59" s="59"/>
      <c r="C59" s="60"/>
      <c r="D59" s="60"/>
    </row>
    <row r="60" spans="1:10" ht="13.5" customHeight="1" x14ac:dyDescent="0.2">
      <c r="A60" s="58"/>
      <c r="B60" s="59"/>
      <c r="C60" s="61"/>
      <c r="D60" s="61"/>
    </row>
    <row r="61" spans="1:10" ht="13.5" customHeight="1" x14ac:dyDescent="0.2">
      <c r="A61" s="58"/>
      <c r="B61" s="59"/>
      <c r="C61" s="61"/>
      <c r="D61" s="61"/>
    </row>
    <row r="62" spans="1:10" ht="13.5" customHeight="1" x14ac:dyDescent="0.2">
      <c r="A62" s="174"/>
      <c r="B62" s="175"/>
      <c r="C62" s="176"/>
      <c r="D62" s="177"/>
    </row>
    <row r="63" spans="1:10" ht="13.5" customHeight="1" x14ac:dyDescent="0.2">
      <c r="A63" s="58"/>
      <c r="B63" s="59"/>
      <c r="C63" s="61"/>
      <c r="D63" s="100"/>
    </row>
    <row r="64" spans="1:10" ht="13.5" customHeight="1" x14ac:dyDescent="0.2">
      <c r="A64" s="58"/>
      <c r="B64" s="59"/>
      <c r="C64" s="60"/>
      <c r="D64" s="60"/>
    </row>
    <row r="65" spans="1:4" ht="13.5" customHeight="1" x14ac:dyDescent="0.2">
      <c r="A65" s="58"/>
      <c r="B65" s="59"/>
      <c r="C65" s="61"/>
      <c r="D65" s="61"/>
    </row>
    <row r="66" spans="1:4" ht="13.5" customHeight="1" x14ac:dyDescent="0.2">
      <c r="A66" s="58"/>
      <c r="B66" s="59"/>
      <c r="C66" s="61"/>
      <c r="D66" s="61"/>
    </row>
    <row r="67" spans="1:4" ht="13.5" customHeight="1" x14ac:dyDescent="0.2">
      <c r="A67" s="58"/>
      <c r="B67" s="59"/>
      <c r="C67" s="60"/>
      <c r="D67" s="60"/>
    </row>
    <row r="68" spans="1:4" ht="13.5" customHeight="1" x14ac:dyDescent="0.2">
      <c r="A68" s="58"/>
      <c r="B68" s="59"/>
      <c r="C68" s="61"/>
      <c r="D68" s="61"/>
    </row>
    <row r="69" spans="1:4" ht="13.5" customHeight="1" x14ac:dyDescent="0.2">
      <c r="A69" s="58"/>
      <c r="B69" s="59"/>
      <c r="C69" s="60"/>
      <c r="D69" s="60"/>
    </row>
    <row r="70" spans="1:4" ht="13.5" customHeight="1" x14ac:dyDescent="0.2">
      <c r="A70" s="58"/>
      <c r="B70" s="59"/>
      <c r="C70" s="60"/>
      <c r="D70" s="60"/>
    </row>
    <row r="71" spans="1:4" ht="13.5" customHeight="1" x14ac:dyDescent="0.2">
      <c r="A71" s="58"/>
      <c r="B71" s="59"/>
      <c r="C71" s="60"/>
      <c r="D71" s="60"/>
    </row>
    <row r="72" spans="1:4" ht="13.5" customHeight="1" x14ac:dyDescent="0.2">
      <c r="A72" s="58"/>
      <c r="B72" s="59"/>
      <c r="C72" s="60"/>
      <c r="D72" s="60"/>
    </row>
    <row r="73" spans="1:4" ht="13.5" customHeight="1" x14ac:dyDescent="0.2">
      <c r="A73" s="58"/>
      <c r="B73" s="59"/>
      <c r="C73" s="61"/>
      <c r="D73" s="61"/>
    </row>
    <row r="74" spans="1:4" ht="13.5" customHeight="1" x14ac:dyDescent="0.2">
      <c r="A74" s="58"/>
      <c r="B74" s="59"/>
      <c r="C74" s="60"/>
      <c r="D74" s="60"/>
    </row>
    <row r="75" spans="1:4" ht="13.5" customHeight="1" x14ac:dyDescent="0.2">
      <c r="A75" s="58"/>
      <c r="B75" s="59"/>
      <c r="C75" s="61"/>
      <c r="D75" s="61"/>
    </row>
    <row r="76" spans="1:4" ht="13.5" customHeight="1" x14ac:dyDescent="0.2">
      <c r="A76" s="58"/>
      <c r="B76" s="59"/>
      <c r="C76" s="60"/>
      <c r="D76" s="60"/>
    </row>
    <row r="77" spans="1:4" ht="13.5" customHeight="1" x14ac:dyDescent="0.2">
      <c r="A77" s="58"/>
      <c r="B77" s="59"/>
      <c r="C77" s="61"/>
      <c r="D77" s="61"/>
    </row>
    <row r="78" spans="1:4" ht="13.5" customHeight="1" x14ac:dyDescent="0.2">
      <c r="A78" s="58"/>
      <c r="B78" s="59"/>
      <c r="C78" s="60"/>
      <c r="D78" s="60"/>
    </row>
    <row r="79" spans="1:4" ht="13.5" customHeight="1" x14ac:dyDescent="0.2">
      <c r="A79" s="58"/>
      <c r="B79" s="59"/>
      <c r="C79" s="61"/>
      <c r="D79" s="61"/>
    </row>
    <row r="80" spans="1:4" ht="13.5" customHeight="1" x14ac:dyDescent="0.2">
      <c r="A80" s="58"/>
      <c r="B80" s="59"/>
      <c r="C80" s="61"/>
      <c r="D80" s="61"/>
    </row>
    <row r="81" spans="1:4" ht="13.5" customHeight="1" x14ac:dyDescent="0.2">
      <c r="A81" s="58"/>
      <c r="B81" s="59"/>
      <c r="C81" s="60"/>
      <c r="D81" s="60"/>
    </row>
    <row r="82" spans="1:4" ht="13.5" customHeight="1" x14ac:dyDescent="0.2">
      <c r="A82" s="58"/>
      <c r="B82" s="59"/>
      <c r="C82" s="61"/>
      <c r="D82" s="61"/>
    </row>
    <row r="83" spans="1:4" ht="13.5" customHeight="1" x14ac:dyDescent="0.2">
      <c r="A83" s="58"/>
      <c r="B83" s="59"/>
      <c r="C83" s="61"/>
      <c r="D83" s="61"/>
    </row>
    <row r="84" spans="1:4" ht="13.5" customHeight="1" x14ac:dyDescent="0.2">
      <c r="A84" s="58"/>
      <c r="B84" s="59"/>
      <c r="C84" s="60"/>
      <c r="D84" s="60"/>
    </row>
    <row r="85" spans="1:4" ht="13.5" customHeight="1" x14ac:dyDescent="0.2">
      <c r="A85" s="58"/>
      <c r="B85" s="59"/>
      <c r="C85" s="61"/>
      <c r="D85" s="61"/>
    </row>
    <row r="86" spans="1:4" ht="13.5" customHeight="1" x14ac:dyDescent="0.2">
      <c r="A86" s="58"/>
      <c r="B86" s="59"/>
      <c r="C86" s="60"/>
      <c r="D86" s="60"/>
    </row>
    <row r="87" spans="1:4" ht="13.5" customHeight="1" x14ac:dyDescent="0.2">
      <c r="A87" s="58"/>
      <c r="B87" s="59"/>
      <c r="C87" s="60"/>
      <c r="D87" s="60"/>
    </row>
    <row r="88" spans="1:4" ht="13.5" customHeight="1" x14ac:dyDescent="0.2">
      <c r="A88" s="58"/>
      <c r="B88" s="59"/>
      <c r="C88" s="60"/>
      <c r="D88" s="60"/>
    </row>
    <row r="89" spans="1:4" ht="13.5" customHeight="1" x14ac:dyDescent="0.2">
      <c r="A89" s="58"/>
      <c r="B89" s="59"/>
      <c r="C89" s="60"/>
      <c r="D89" s="60"/>
    </row>
    <row r="90" spans="1:4" ht="13.5" customHeight="1" x14ac:dyDescent="0.2">
      <c r="A90" s="58"/>
      <c r="B90" s="59"/>
      <c r="C90" s="60"/>
      <c r="D90" s="60"/>
    </row>
    <row r="91" spans="1:4" ht="13.5" customHeight="1" x14ac:dyDescent="0.2">
      <c r="A91" s="58"/>
      <c r="B91" s="59"/>
      <c r="C91" s="60"/>
      <c r="D91" s="60"/>
    </row>
    <row r="92" spans="1:4" ht="13.5" customHeight="1" x14ac:dyDescent="0.2">
      <c r="A92" s="58"/>
      <c r="B92" s="59"/>
      <c r="C92" s="61"/>
      <c r="D92" s="61"/>
    </row>
    <row r="93" spans="1:4" ht="13.5" customHeight="1" x14ac:dyDescent="0.2">
      <c r="A93" s="58"/>
      <c r="B93" s="59"/>
      <c r="C93" s="61"/>
      <c r="D93" s="61"/>
    </row>
    <row r="94" spans="1:4" ht="13.5" customHeight="1" x14ac:dyDescent="0.2">
      <c r="A94" s="58"/>
      <c r="B94" s="59"/>
      <c r="C94" s="60"/>
      <c r="D94" s="60"/>
    </row>
    <row r="95" spans="1:4" ht="13.5" customHeight="1" x14ac:dyDescent="0.2">
      <c r="A95" s="58"/>
      <c r="B95" s="59"/>
      <c r="C95" s="60"/>
      <c r="D95" s="60"/>
    </row>
    <row r="96" spans="1:4" ht="13.5" customHeight="1" x14ac:dyDescent="0.2">
      <c r="A96" s="58"/>
      <c r="B96" s="59"/>
      <c r="C96" s="61"/>
      <c r="D96" s="61"/>
    </row>
    <row r="97" spans="1:6" ht="13.5" customHeight="1" x14ac:dyDescent="0.2">
      <c r="A97" s="58"/>
      <c r="B97" s="59"/>
      <c r="C97" s="61"/>
      <c r="D97" s="61"/>
    </row>
    <row r="98" spans="1:6" ht="13.5" customHeight="1" x14ac:dyDescent="0.2">
      <c r="A98" s="58"/>
      <c r="B98" s="59"/>
      <c r="C98" s="60"/>
      <c r="D98" s="60"/>
    </row>
    <row r="99" spans="1:6" ht="13.5" customHeight="1" x14ac:dyDescent="0.2">
      <c r="A99" s="58"/>
      <c r="B99" s="59"/>
      <c r="C99" s="61"/>
      <c r="D99" s="61"/>
    </row>
    <row r="100" spans="1:6" ht="13.5" customHeight="1" x14ac:dyDescent="0.2">
      <c r="A100" s="58"/>
      <c r="B100" s="59"/>
      <c r="C100" s="61"/>
      <c r="D100" s="61"/>
    </row>
    <row r="101" spans="1:6" ht="13.5" customHeight="1" x14ac:dyDescent="0.2">
      <c r="A101" s="58"/>
      <c r="B101" s="59"/>
      <c r="C101" s="60"/>
      <c r="D101" s="60"/>
    </row>
    <row r="102" spans="1:6" ht="13.5" customHeight="1" x14ac:dyDescent="0.2">
      <c r="A102" s="58"/>
      <c r="B102" s="59"/>
      <c r="C102" s="61"/>
      <c r="D102" s="61"/>
    </row>
    <row r="103" spans="1:6" ht="13.5" customHeight="1" x14ac:dyDescent="0.2">
      <c r="A103" s="58"/>
      <c r="B103" s="59"/>
      <c r="C103" s="60"/>
      <c r="D103" s="60"/>
    </row>
    <row r="104" spans="1:6" ht="13.5" customHeight="1" x14ac:dyDescent="0.2">
      <c r="A104" s="58"/>
      <c r="B104" s="59"/>
      <c r="C104" s="60"/>
      <c r="D104" s="60"/>
    </row>
    <row r="105" spans="1:6" ht="13.5" customHeight="1" x14ac:dyDescent="0.2">
      <c r="A105" s="58"/>
      <c r="B105" s="59"/>
      <c r="C105" s="61"/>
      <c r="D105" s="61"/>
    </row>
    <row r="106" spans="1:6" ht="13.5" customHeight="1" x14ac:dyDescent="0.2">
      <c r="A106" s="58"/>
      <c r="B106" s="59"/>
      <c r="C106" s="61"/>
      <c r="D106" s="61"/>
    </row>
    <row r="107" spans="1:6" ht="13.5" customHeight="1" x14ac:dyDescent="0.2">
      <c r="A107" s="58"/>
      <c r="B107" s="59"/>
      <c r="C107" s="61"/>
      <c r="D107" s="61"/>
    </row>
    <row r="108" spans="1:6" s="19" customFormat="1" ht="13.5" customHeight="1" x14ac:dyDescent="0.2">
      <c r="A108" s="62"/>
      <c r="B108" s="59"/>
      <c r="C108" s="61"/>
      <c r="D108" s="61"/>
      <c r="E108" s="18"/>
      <c r="F108" s="18"/>
    </row>
    <row r="109" spans="1:6" ht="13.5" customHeight="1" x14ac:dyDescent="0.2">
      <c r="A109" s="58"/>
      <c r="B109" s="59"/>
      <c r="C109" s="61"/>
      <c r="D109" s="61"/>
    </row>
    <row r="110" spans="1:6" ht="13.5" customHeight="1" x14ac:dyDescent="0.2">
      <c r="A110" s="58"/>
      <c r="B110" s="59"/>
      <c r="C110" s="61"/>
      <c r="D110" s="61"/>
    </row>
    <row r="111" spans="1:6" ht="13.5" customHeight="1" x14ac:dyDescent="0.2">
      <c r="A111" s="58"/>
      <c r="B111" s="59"/>
      <c r="C111" s="61"/>
      <c r="D111" s="61"/>
    </row>
    <row r="112" spans="1:6" ht="13.5" customHeight="1" x14ac:dyDescent="0.2">
      <c r="A112" s="58"/>
      <c r="B112" s="59"/>
      <c r="C112" s="61"/>
      <c r="D112" s="61"/>
    </row>
    <row r="113" spans="1:4" ht="13.5" customHeight="1" x14ac:dyDescent="0.2">
      <c r="A113" s="58"/>
      <c r="B113" s="59"/>
      <c r="C113" s="61"/>
      <c r="D113" s="61"/>
    </row>
    <row r="114" spans="1:4" ht="13.5" customHeight="1" x14ac:dyDescent="0.2">
      <c r="A114" s="58"/>
      <c r="B114" s="59"/>
      <c r="C114" s="61"/>
      <c r="D114" s="61"/>
    </row>
    <row r="115" spans="1:4" ht="13.5" customHeight="1" x14ac:dyDescent="0.2">
      <c r="A115" s="58"/>
      <c r="B115" s="59"/>
      <c r="C115" s="60"/>
      <c r="D115" s="60"/>
    </row>
    <row r="116" spans="1:4" ht="13.5" customHeight="1" x14ac:dyDescent="0.2">
      <c r="A116" s="58"/>
      <c r="B116" s="59"/>
      <c r="C116" s="60"/>
      <c r="D116" s="60"/>
    </row>
    <row r="117" spans="1:4" ht="13.5" customHeight="1" x14ac:dyDescent="0.2">
      <c r="A117" s="58"/>
      <c r="B117" s="59"/>
      <c r="C117" s="61"/>
      <c r="D117" s="61"/>
    </row>
    <row r="118" spans="1:4" ht="13.5" customHeight="1" x14ac:dyDescent="0.2">
      <c r="A118" s="58"/>
      <c r="B118" s="59"/>
      <c r="C118" s="61"/>
      <c r="D118" s="61"/>
    </row>
    <row r="119" spans="1:4" ht="13.5" customHeight="1" x14ac:dyDescent="0.2">
      <c r="A119" s="58"/>
      <c r="B119" s="59"/>
      <c r="C119" s="60"/>
      <c r="D119" s="60"/>
    </row>
    <row r="120" spans="1:4" ht="13.5" customHeight="1" x14ac:dyDescent="0.2">
      <c r="A120" s="58"/>
      <c r="B120" s="59"/>
      <c r="C120" s="61"/>
      <c r="D120" s="61"/>
    </row>
    <row r="121" spans="1:4" ht="13.5" customHeight="1" x14ac:dyDescent="0.2">
      <c r="A121" s="58"/>
      <c r="B121" s="59"/>
      <c r="C121" s="61"/>
      <c r="D121" s="61"/>
    </row>
    <row r="122" spans="1:4" ht="13.5" customHeight="1" x14ac:dyDescent="0.2">
      <c r="A122" s="58"/>
      <c r="B122" s="59"/>
      <c r="C122" s="60"/>
      <c r="D122" s="60"/>
    </row>
    <row r="123" spans="1:4" ht="13.5" customHeight="1" x14ac:dyDescent="0.2">
      <c r="A123" s="58"/>
      <c r="B123" s="59"/>
      <c r="C123" s="61"/>
      <c r="D123" s="61"/>
    </row>
    <row r="124" spans="1:4" ht="13.5" customHeight="1" x14ac:dyDescent="0.2">
      <c r="A124" s="58"/>
      <c r="B124" s="59"/>
      <c r="C124" s="60"/>
      <c r="D124" s="60"/>
    </row>
    <row r="125" spans="1:4" ht="13.5" customHeight="1" x14ac:dyDescent="0.2">
      <c r="A125" s="58"/>
      <c r="B125" s="59"/>
      <c r="C125" s="61"/>
      <c r="D125" s="61"/>
    </row>
    <row r="126" spans="1:4" ht="13.5" customHeight="1" x14ac:dyDescent="0.2">
      <c r="A126" s="58"/>
      <c r="B126" s="59"/>
      <c r="C126" s="61"/>
      <c r="D126" s="61"/>
    </row>
    <row r="127" spans="1:4" ht="13.5" customHeight="1" x14ac:dyDescent="0.2">
      <c r="A127" s="58"/>
      <c r="B127" s="63"/>
      <c r="C127" s="64"/>
      <c r="D127" s="64"/>
    </row>
    <row r="128" spans="1:4" ht="13.5" customHeight="1" x14ac:dyDescent="0.2">
      <c r="A128" s="58"/>
      <c r="B128" s="59"/>
      <c r="C128" s="60"/>
      <c r="D128" s="60"/>
    </row>
    <row r="129" spans="1:4" ht="13.5" customHeight="1" x14ac:dyDescent="0.2">
      <c r="A129" s="58"/>
      <c r="B129" s="59"/>
      <c r="C129" s="60"/>
      <c r="D129" s="60"/>
    </row>
    <row r="130" spans="1:4" ht="13.5" customHeight="1" x14ac:dyDescent="0.2">
      <c r="A130" s="58"/>
      <c r="B130" s="59"/>
      <c r="C130" s="60"/>
      <c r="D130" s="60"/>
    </row>
    <row r="131" spans="1:4" ht="13.5" customHeight="1" x14ac:dyDescent="0.2">
      <c r="A131" s="58"/>
      <c r="B131" s="59"/>
      <c r="C131" s="60"/>
      <c r="D131" s="60"/>
    </row>
    <row r="132" spans="1:4" ht="13.5" customHeight="1" x14ac:dyDescent="0.2">
      <c r="A132" s="58"/>
      <c r="B132" s="59"/>
      <c r="C132" s="60"/>
      <c r="D132" s="60"/>
    </row>
    <row r="133" spans="1:4" ht="13.5" customHeight="1" x14ac:dyDescent="0.2">
      <c r="A133" s="58"/>
      <c r="B133" s="59"/>
      <c r="C133" s="60"/>
      <c r="D133" s="60"/>
    </row>
    <row r="134" spans="1:4" ht="13.5" customHeight="1" x14ac:dyDescent="0.2">
      <c r="A134" s="58"/>
      <c r="B134" s="59"/>
      <c r="C134" s="60"/>
      <c r="D134" s="60"/>
    </row>
    <row r="135" spans="1:4" ht="13.5" customHeight="1" x14ac:dyDescent="0.2">
      <c r="A135" s="58"/>
      <c r="B135" s="59"/>
      <c r="C135" s="60"/>
      <c r="D135" s="60"/>
    </row>
    <row r="136" spans="1:4" ht="13.5" customHeight="1" x14ac:dyDescent="0.2">
      <c r="A136" s="58"/>
      <c r="B136" s="59"/>
      <c r="C136" s="61"/>
      <c r="D136" s="61"/>
    </row>
    <row r="137" spans="1:4" ht="13.5" customHeight="1" x14ac:dyDescent="0.2">
      <c r="A137" s="58"/>
      <c r="B137" s="59"/>
      <c r="C137" s="61"/>
      <c r="D137" s="61"/>
    </row>
    <row r="138" spans="1:4" ht="13.5" customHeight="1" x14ac:dyDescent="0.2">
      <c r="A138" s="58"/>
      <c r="B138" s="59"/>
      <c r="C138" s="61"/>
      <c r="D138" s="61"/>
    </row>
    <row r="139" spans="1:4" ht="13.5" customHeight="1" x14ac:dyDescent="0.2">
      <c r="A139" s="58"/>
      <c r="B139" s="59"/>
      <c r="C139" s="60"/>
      <c r="D139" s="60"/>
    </row>
    <row r="140" spans="1:4" ht="13.5" customHeight="1" x14ac:dyDescent="0.2">
      <c r="A140" s="58"/>
      <c r="B140" s="59"/>
      <c r="C140" s="60"/>
      <c r="D140" s="60"/>
    </row>
    <row r="141" spans="1:4" s="21" customFormat="1" ht="13.5" customHeight="1" x14ac:dyDescent="0.2">
      <c r="A141" s="58"/>
      <c r="B141" s="59"/>
      <c r="C141" s="60"/>
      <c r="D141" s="60"/>
    </row>
    <row r="142" spans="1:4" ht="13.5" customHeight="1" x14ac:dyDescent="0.2">
      <c r="A142" s="58"/>
      <c r="B142" s="59"/>
      <c r="C142" s="60"/>
      <c r="D142" s="60"/>
    </row>
    <row r="143" spans="1:4" ht="13.5" customHeight="1" x14ac:dyDescent="0.2">
      <c r="A143" s="58"/>
      <c r="B143" s="59"/>
      <c r="C143" s="60"/>
      <c r="D143" s="60"/>
    </row>
    <row r="144" spans="1:4" ht="13.5" customHeight="1" x14ac:dyDescent="0.2">
      <c r="A144" s="58"/>
      <c r="B144" s="59"/>
      <c r="C144" s="61"/>
      <c r="D144" s="61"/>
    </row>
    <row r="145" spans="1:4" ht="13.5" customHeight="1" x14ac:dyDescent="0.2">
      <c r="A145" s="58"/>
      <c r="B145" s="59"/>
      <c r="C145" s="60"/>
      <c r="D145" s="60"/>
    </row>
    <row r="146" spans="1:4" ht="13.5" customHeight="1" x14ac:dyDescent="0.2">
      <c r="A146" s="58"/>
      <c r="B146" s="59"/>
      <c r="C146" s="61"/>
      <c r="D146" s="61"/>
    </row>
    <row r="147" spans="1:4" ht="13.5" customHeight="1" x14ac:dyDescent="0.2">
      <c r="A147" s="58"/>
      <c r="B147" s="59"/>
      <c r="C147" s="61"/>
      <c r="D147" s="61"/>
    </row>
    <row r="148" spans="1:4" ht="13.5" customHeight="1" x14ac:dyDescent="0.2">
      <c r="A148" s="58"/>
      <c r="B148" s="59"/>
      <c r="C148" s="60"/>
      <c r="D148" s="60"/>
    </row>
    <row r="149" spans="1:4" ht="13.5" customHeight="1" x14ac:dyDescent="0.2">
      <c r="A149" s="58"/>
      <c r="B149" s="59"/>
      <c r="C149" s="60"/>
      <c r="D149" s="60"/>
    </row>
    <row r="150" spans="1:4" ht="13.5" customHeight="1" x14ac:dyDescent="0.2">
      <c r="A150" s="58"/>
      <c r="B150" s="59"/>
      <c r="C150" s="60"/>
      <c r="D150" s="60"/>
    </row>
    <row r="151" spans="1:4" ht="13.5" customHeight="1" x14ac:dyDescent="0.2">
      <c r="A151" s="58"/>
      <c r="B151" s="59"/>
      <c r="C151" s="60"/>
      <c r="D151" s="60"/>
    </row>
    <row r="152" spans="1:4" ht="13.5" customHeight="1" x14ac:dyDescent="0.2">
      <c r="A152" s="58"/>
      <c r="B152" s="59"/>
      <c r="C152" s="61"/>
      <c r="D152" s="61"/>
    </row>
    <row r="153" spans="1:4" ht="13.5" customHeight="1" x14ac:dyDescent="0.2">
      <c r="A153" s="58"/>
      <c r="B153" s="59"/>
      <c r="C153" s="61"/>
      <c r="D153" s="61"/>
    </row>
    <row r="154" spans="1:4" ht="13.5" customHeight="1" x14ac:dyDescent="0.2">
      <c r="A154" s="58"/>
      <c r="B154" s="59"/>
      <c r="C154" s="61"/>
      <c r="D154" s="61"/>
    </row>
    <row r="155" spans="1:4" ht="13.5" customHeight="1" x14ac:dyDescent="0.2">
      <c r="A155" s="58"/>
      <c r="B155" s="59"/>
      <c r="C155" s="61"/>
      <c r="D155" s="61"/>
    </row>
    <row r="156" spans="1:4" ht="13.5" customHeight="1" x14ac:dyDescent="0.2">
      <c r="A156" s="58"/>
      <c r="B156" s="59"/>
      <c r="C156" s="61"/>
      <c r="D156" s="61"/>
    </row>
    <row r="157" spans="1:4" ht="13.5" customHeight="1" x14ac:dyDescent="0.2">
      <c r="A157" s="58"/>
      <c r="B157" s="59"/>
      <c r="C157" s="61"/>
      <c r="D157" s="61"/>
    </row>
    <row r="158" spans="1:4" ht="13.5" customHeight="1" x14ac:dyDescent="0.2">
      <c r="A158" s="58"/>
      <c r="B158" s="59"/>
      <c r="C158" s="61"/>
      <c r="D158" s="61"/>
    </row>
    <row r="159" spans="1:4" ht="13.5" customHeight="1" x14ac:dyDescent="0.2">
      <c r="A159" s="58"/>
      <c r="B159" s="65"/>
      <c r="C159" s="66"/>
      <c r="D159" s="66"/>
    </row>
    <row r="160" spans="1:4" ht="13.5" customHeight="1" x14ac:dyDescent="0.2">
      <c r="A160" s="58"/>
      <c r="B160" s="59"/>
      <c r="C160" s="60"/>
      <c r="D160" s="60"/>
    </row>
    <row r="161" spans="1:4" ht="13.5" customHeight="1" x14ac:dyDescent="0.2">
      <c r="A161" s="58"/>
      <c r="B161" s="59"/>
      <c r="C161" s="60"/>
      <c r="D161" s="60"/>
    </row>
    <row r="162" spans="1:4" ht="13.5" customHeight="1" x14ac:dyDescent="0.2">
      <c r="A162" s="58"/>
      <c r="B162" s="59"/>
      <c r="C162" s="61"/>
      <c r="D162" s="61"/>
    </row>
    <row r="163" spans="1:4" ht="13.5" customHeight="1" x14ac:dyDescent="0.2">
      <c r="A163" s="58"/>
      <c r="B163" s="59"/>
      <c r="C163" s="61"/>
      <c r="D163" s="61"/>
    </row>
    <row r="164" spans="1:4" ht="13.5" customHeight="1" x14ac:dyDescent="0.2">
      <c r="A164" s="58"/>
      <c r="B164" s="59"/>
      <c r="C164" s="61"/>
      <c r="D164" s="61"/>
    </row>
    <row r="165" spans="1:4" ht="13.5" customHeight="1" x14ac:dyDescent="0.2">
      <c r="A165" s="58"/>
      <c r="B165" s="59"/>
      <c r="C165" s="61"/>
      <c r="D165" s="61"/>
    </row>
    <row r="166" spans="1:4" ht="13.5" customHeight="1" x14ac:dyDescent="0.2">
      <c r="A166" s="58"/>
      <c r="B166" s="59"/>
      <c r="C166" s="60"/>
      <c r="D166" s="60"/>
    </row>
    <row r="167" spans="1:4" ht="13.5" customHeight="1" x14ac:dyDescent="0.2">
      <c r="B167" s="59"/>
      <c r="C167" s="61"/>
      <c r="D167" s="61"/>
    </row>
    <row r="168" spans="1:4" ht="13.5" customHeight="1" x14ac:dyDescent="0.2">
      <c r="B168" s="59"/>
      <c r="C168" s="60"/>
      <c r="D168" s="60"/>
    </row>
    <row r="169" spans="1:4" ht="13.5" customHeight="1" x14ac:dyDescent="0.2">
      <c r="B169" s="59"/>
      <c r="C169" s="60"/>
      <c r="D169" s="60"/>
    </row>
    <row r="170" spans="1:4" ht="13.5" customHeight="1" x14ac:dyDescent="0.2">
      <c r="B170" s="59"/>
      <c r="C170" s="61"/>
      <c r="D170" s="61"/>
    </row>
    <row r="171" spans="1:4" ht="13.5" customHeight="1" x14ac:dyDescent="0.2">
      <c r="B171" s="59"/>
      <c r="C171" s="61"/>
      <c r="D171" s="61"/>
    </row>
    <row r="172" spans="1:4" ht="13.5" customHeight="1" x14ac:dyDescent="0.2">
      <c r="B172" s="59"/>
      <c r="C172" s="61"/>
      <c r="D172" s="61"/>
    </row>
    <row r="173" spans="1:4" ht="13.5" customHeight="1" x14ac:dyDescent="0.2">
      <c r="B173" s="59"/>
      <c r="C173" s="61"/>
      <c r="D173" s="61"/>
    </row>
    <row r="174" spans="1:4" ht="13.5" customHeight="1" x14ac:dyDescent="0.2">
      <c r="B174" s="59"/>
      <c r="C174" s="60"/>
      <c r="D174" s="60"/>
    </row>
    <row r="175" spans="1:4" ht="13.5" customHeight="1" x14ac:dyDescent="0.2">
      <c r="B175" s="59"/>
      <c r="C175" s="61"/>
      <c r="D175" s="61"/>
    </row>
    <row r="176" spans="1:4" ht="13.5" customHeight="1" x14ac:dyDescent="0.2">
      <c r="B176" s="59"/>
      <c r="C176" s="60"/>
      <c r="D176" s="60"/>
    </row>
    <row r="177" spans="2:4" ht="13.5" customHeight="1" x14ac:dyDescent="0.2">
      <c r="B177" s="59"/>
      <c r="C177" s="61"/>
      <c r="D177" s="61"/>
    </row>
    <row r="178" spans="2:4" ht="13.5" customHeight="1" x14ac:dyDescent="0.2">
      <c r="B178" s="59"/>
      <c r="C178" s="60"/>
      <c r="D178" s="60"/>
    </row>
    <row r="179" spans="2:4" ht="13.5" customHeight="1" x14ac:dyDescent="0.2">
      <c r="B179" s="59"/>
      <c r="C179" s="61"/>
      <c r="D179" s="61"/>
    </row>
    <row r="180" spans="2:4" ht="13.5" customHeight="1" x14ac:dyDescent="0.2">
      <c r="B180" s="59"/>
      <c r="C180" s="61"/>
      <c r="D180" s="61"/>
    </row>
    <row r="181" spans="2:4" ht="13.5" customHeight="1" x14ac:dyDescent="0.2">
      <c r="B181" s="59"/>
      <c r="C181" s="61"/>
      <c r="D181" s="61"/>
    </row>
    <row r="182" spans="2:4" ht="13.5" customHeight="1" x14ac:dyDescent="0.2">
      <c r="B182" s="59"/>
      <c r="C182" s="61"/>
      <c r="D182" s="61"/>
    </row>
    <row r="183" spans="2:4" ht="13.5" customHeight="1" x14ac:dyDescent="0.2">
      <c r="B183" s="59"/>
      <c r="C183" s="61"/>
      <c r="D183" s="61"/>
    </row>
    <row r="184" spans="2:4" ht="13.5" customHeight="1" x14ac:dyDescent="0.2">
      <c r="B184" s="59"/>
      <c r="C184" s="61"/>
      <c r="D184" s="61"/>
    </row>
    <row r="185" spans="2:4" ht="13.5" customHeight="1" x14ac:dyDescent="0.2">
      <c r="B185" s="59"/>
      <c r="C185" s="60"/>
      <c r="D185" s="60"/>
    </row>
    <row r="195" spans="3:4" ht="13.5" customHeight="1" x14ac:dyDescent="0.2">
      <c r="C195" s="14"/>
      <c r="D195" s="14"/>
    </row>
    <row r="196" spans="3:4" ht="13.5" customHeight="1" x14ac:dyDescent="0.2">
      <c r="C196" s="14"/>
      <c r="D196" s="14"/>
    </row>
    <row r="197" spans="3:4" ht="13.5" customHeight="1" x14ac:dyDescent="0.2">
      <c r="C197" s="14"/>
      <c r="D197" s="14"/>
    </row>
    <row r="198" spans="3:4" ht="13.5" customHeight="1" x14ac:dyDescent="0.2">
      <c r="C198" s="14"/>
      <c r="D198" s="14"/>
    </row>
    <row r="199" spans="3:4" ht="13.5" customHeight="1" x14ac:dyDescent="0.2">
      <c r="C199" s="14"/>
      <c r="D199" s="14"/>
    </row>
    <row r="200" spans="3:4" ht="13.5" customHeight="1" x14ac:dyDescent="0.2">
      <c r="C200" s="14"/>
      <c r="D200" s="14"/>
    </row>
    <row r="201" spans="3:4" ht="13.5" customHeight="1" x14ac:dyDescent="0.2">
      <c r="C201" s="14"/>
      <c r="D201" s="14"/>
    </row>
    <row r="204" spans="3:4" ht="13.5" customHeight="1" x14ac:dyDescent="0.2">
      <c r="C204" s="14"/>
      <c r="D204" s="14"/>
    </row>
    <row r="205" spans="3:4" ht="13.5" customHeight="1" x14ac:dyDescent="0.2">
      <c r="C205" s="14"/>
      <c r="D205" s="14"/>
    </row>
    <row r="206" spans="3:4" ht="13.5" customHeight="1" x14ac:dyDescent="0.2">
      <c r="C206" s="14"/>
      <c r="D206" s="14"/>
    </row>
    <row r="207" spans="3:4" ht="13.5" customHeight="1" x14ac:dyDescent="0.2">
      <c r="C207" s="14"/>
      <c r="D207" s="14"/>
    </row>
    <row r="208" spans="3:4" ht="13.5" customHeight="1" x14ac:dyDescent="0.2">
      <c r="C208" s="14"/>
      <c r="D208" s="14"/>
    </row>
    <row r="209" spans="1:6" ht="13.5" customHeight="1" x14ac:dyDescent="0.2">
      <c r="C209" s="14"/>
      <c r="D209" s="14"/>
    </row>
    <row r="212" spans="1:6" ht="13.5" customHeight="1" x14ac:dyDescent="0.2">
      <c r="C212" s="14"/>
      <c r="D212" s="14"/>
    </row>
    <row r="214" spans="1:6" ht="13.5" customHeight="1" x14ac:dyDescent="0.2">
      <c r="C214" s="14"/>
      <c r="D214" s="14"/>
    </row>
    <row r="217" spans="1:6" ht="13.5" customHeight="1" x14ac:dyDescent="0.2">
      <c r="C217" s="14"/>
      <c r="D217" s="14"/>
    </row>
    <row r="218" spans="1:6" ht="13.5" customHeight="1" x14ac:dyDescent="0.2">
      <c r="C218" s="14"/>
      <c r="D218" s="14"/>
    </row>
    <row r="224" spans="1:6" s="19" customFormat="1" ht="13.5" customHeight="1" x14ac:dyDescent="0.2">
      <c r="A224" s="15"/>
      <c r="B224" s="11"/>
      <c r="C224" s="12"/>
      <c r="D224" s="12"/>
      <c r="E224" s="18"/>
      <c r="F224" s="18"/>
    </row>
    <row r="225" spans="3:4" ht="13.5" customHeight="1" x14ac:dyDescent="0.2">
      <c r="C225" s="14"/>
      <c r="D225" s="14"/>
    </row>
    <row r="226" spans="3:4" ht="13.5" customHeight="1" x14ac:dyDescent="0.2">
      <c r="C226" s="14"/>
      <c r="D226" s="14"/>
    </row>
    <row r="235" spans="3:4" ht="13.5" customHeight="1" x14ac:dyDescent="0.2">
      <c r="C235" s="14"/>
      <c r="D235" s="14"/>
    </row>
    <row r="243" spans="2:4" ht="13.5" customHeight="1" x14ac:dyDescent="0.2">
      <c r="B243" s="16"/>
      <c r="C243" s="17"/>
      <c r="D243" s="17"/>
    </row>
    <row r="247" spans="2:4" ht="13.5" customHeight="1" x14ac:dyDescent="0.2">
      <c r="C247" s="14"/>
      <c r="D247" s="14"/>
    </row>
    <row r="256" spans="2:4" ht="13.5" customHeight="1" x14ac:dyDescent="0.2">
      <c r="C256" s="14"/>
      <c r="D256" s="14"/>
    </row>
    <row r="257" spans="3:4" ht="13.5" customHeight="1" x14ac:dyDescent="0.2">
      <c r="C257" s="14"/>
      <c r="D257" s="14"/>
    </row>
    <row r="264" spans="3:4" ht="13.5" customHeight="1" x14ac:dyDescent="0.2">
      <c r="C264" s="14"/>
      <c r="D264" s="14"/>
    </row>
    <row r="265" spans="3:4" ht="13.5" customHeight="1" x14ac:dyDescent="0.2">
      <c r="C265" s="14"/>
      <c r="D265" s="14"/>
    </row>
    <row r="266" spans="3:4" ht="13.5" customHeight="1" x14ac:dyDescent="0.2">
      <c r="C266" s="14"/>
      <c r="D266" s="14"/>
    </row>
    <row r="267" spans="3:4" ht="13.5" customHeight="1" x14ac:dyDescent="0.2">
      <c r="C267" s="14"/>
      <c r="D267" s="14"/>
    </row>
    <row r="269" spans="3:4" ht="13.5" customHeight="1" x14ac:dyDescent="0.2">
      <c r="C269" s="14"/>
      <c r="D269" s="14"/>
    </row>
    <row r="271" spans="3:4" ht="13.5" customHeight="1" x14ac:dyDescent="0.2">
      <c r="C271" s="14"/>
      <c r="D271" s="14"/>
    </row>
    <row r="272" spans="3:4" ht="13.5" customHeight="1" x14ac:dyDescent="0.2">
      <c r="C272" s="14"/>
      <c r="D272" s="14"/>
    </row>
    <row r="275" spans="3:4" ht="13.5" customHeight="1" x14ac:dyDescent="0.2">
      <c r="C275" s="14"/>
      <c r="D275" s="14"/>
    </row>
    <row r="276" spans="3:4" ht="13.5" customHeight="1" x14ac:dyDescent="0.2">
      <c r="C276" s="14"/>
      <c r="D276" s="14"/>
    </row>
    <row r="277" spans="3:4" ht="13.5" customHeight="1" x14ac:dyDescent="0.2">
      <c r="C277" s="14"/>
      <c r="D277" s="14"/>
    </row>
    <row r="279" spans="3:4" ht="13.5" customHeight="1" x14ac:dyDescent="0.2">
      <c r="C279" s="14"/>
      <c r="D279" s="14"/>
    </row>
    <row r="280" spans="3:4" ht="13.5" customHeight="1" x14ac:dyDescent="0.2">
      <c r="C280" s="14"/>
      <c r="D280" s="14"/>
    </row>
    <row r="281" spans="3:4" ht="13.5" customHeight="1" x14ac:dyDescent="0.2">
      <c r="C281" s="14"/>
      <c r="D281" s="14"/>
    </row>
    <row r="282" spans="3:4" ht="13.5" customHeight="1" x14ac:dyDescent="0.2">
      <c r="C282" s="14"/>
      <c r="D282" s="14"/>
    </row>
    <row r="283" spans="3:4" ht="13.5" customHeight="1" x14ac:dyDescent="0.2">
      <c r="C283" s="14"/>
      <c r="D283" s="14"/>
    </row>
    <row r="285" spans="3:4" ht="13.5" customHeight="1" x14ac:dyDescent="0.2">
      <c r="C285" s="14"/>
      <c r="D285" s="14"/>
    </row>
    <row r="286" spans="3:4" ht="13.5" customHeight="1" x14ac:dyDescent="0.2">
      <c r="C286" s="14"/>
      <c r="D286" s="14"/>
    </row>
    <row r="287" spans="3:4" ht="13.5" customHeight="1" x14ac:dyDescent="0.2">
      <c r="C287" s="14"/>
      <c r="D287" s="14"/>
    </row>
    <row r="289" spans="3:4" ht="13.5" customHeight="1" x14ac:dyDescent="0.2">
      <c r="C289" s="14"/>
      <c r="D289" s="14"/>
    </row>
    <row r="290" spans="3:4" ht="13.5" customHeight="1" x14ac:dyDescent="0.2">
      <c r="C290" s="14"/>
      <c r="D290" s="14"/>
    </row>
    <row r="291" spans="3:4" ht="13.5" customHeight="1" x14ac:dyDescent="0.2">
      <c r="C291" s="14"/>
      <c r="D291" s="14"/>
    </row>
    <row r="307" spans="1:6" ht="13.5" customHeight="1" x14ac:dyDescent="0.2">
      <c r="C307" s="14"/>
      <c r="D307" s="14"/>
    </row>
    <row r="309" spans="1:6" ht="13.5" customHeight="1" x14ac:dyDescent="0.2">
      <c r="C309" s="14"/>
      <c r="D309" s="14"/>
    </row>
    <row r="310" spans="1:6" ht="13.5" customHeight="1" x14ac:dyDescent="0.2">
      <c r="C310" s="14"/>
      <c r="D310" s="14"/>
    </row>
    <row r="314" spans="1:6" ht="13.5" customHeight="1" x14ac:dyDescent="0.2">
      <c r="C314" s="14"/>
      <c r="D314" s="14"/>
    </row>
    <row r="316" spans="1:6" s="19" customFormat="1" ht="13.5" customHeight="1" x14ac:dyDescent="0.2">
      <c r="A316" s="15"/>
      <c r="B316" s="11"/>
      <c r="C316" s="14"/>
      <c r="D316" s="14"/>
      <c r="E316" s="18"/>
      <c r="F316" s="18"/>
    </row>
    <row r="318" spans="1:6" ht="13.5" customHeight="1" x14ac:dyDescent="0.2">
      <c r="C318" s="14"/>
      <c r="D318" s="14"/>
    </row>
    <row r="319" spans="1:6" ht="13.5" customHeight="1" x14ac:dyDescent="0.2">
      <c r="C319" s="14"/>
      <c r="D319" s="14"/>
    </row>
    <row r="320" spans="1:6" ht="13.5" customHeight="1" x14ac:dyDescent="0.2">
      <c r="C320" s="14"/>
      <c r="D320" s="14"/>
    </row>
    <row r="321" spans="2:4" ht="13.5" customHeight="1" x14ac:dyDescent="0.2">
      <c r="C321" s="14"/>
      <c r="D321" s="14"/>
    </row>
    <row r="322" spans="2:4" ht="13.5" customHeight="1" x14ac:dyDescent="0.2">
      <c r="C322" s="14"/>
      <c r="D322" s="14"/>
    </row>
    <row r="323" spans="2:4" ht="13.5" customHeight="1" x14ac:dyDescent="0.2">
      <c r="C323" s="14"/>
      <c r="D323" s="14"/>
    </row>
    <row r="324" spans="2:4" ht="13.5" customHeight="1" x14ac:dyDescent="0.2">
      <c r="C324" s="14"/>
      <c r="D324" s="14"/>
    </row>
    <row r="325" spans="2:4" ht="13.5" customHeight="1" x14ac:dyDescent="0.2">
      <c r="C325" s="14"/>
      <c r="D325" s="14"/>
    </row>
    <row r="328" spans="2:4" ht="13.5" customHeight="1" x14ac:dyDescent="0.2">
      <c r="C328" s="14"/>
      <c r="D328" s="14"/>
    </row>
    <row r="329" spans="2:4" ht="13.5" customHeight="1" x14ac:dyDescent="0.2">
      <c r="C329" s="14"/>
      <c r="D329" s="14"/>
    </row>
    <row r="331" spans="2:4" ht="13.5" customHeight="1" x14ac:dyDescent="0.2">
      <c r="C331" s="14"/>
      <c r="D331" s="14"/>
    </row>
    <row r="332" spans="2:4" ht="13.5" customHeight="1" x14ac:dyDescent="0.2">
      <c r="C332" s="14"/>
      <c r="D332" s="14"/>
    </row>
    <row r="335" spans="2:4" ht="13.5" customHeight="1" x14ac:dyDescent="0.2">
      <c r="B335" s="16"/>
      <c r="C335" s="17"/>
      <c r="D335" s="17"/>
    </row>
    <row r="338" spans="3:4" ht="13.5" customHeight="1" x14ac:dyDescent="0.2">
      <c r="C338" s="14"/>
      <c r="D338" s="14"/>
    </row>
    <row r="339" spans="3:4" ht="13.5" customHeight="1" x14ac:dyDescent="0.2">
      <c r="C339" s="14"/>
      <c r="D339" s="14"/>
    </row>
    <row r="340" spans="3:4" ht="13.5" customHeight="1" x14ac:dyDescent="0.2">
      <c r="C340" s="14"/>
      <c r="D340" s="14"/>
    </row>
    <row r="341" spans="3:4" ht="13.5" customHeight="1" x14ac:dyDescent="0.2">
      <c r="C341" s="14"/>
      <c r="D341" s="14"/>
    </row>
    <row r="342" spans="3:4" ht="13.5" customHeight="1" x14ac:dyDescent="0.2">
      <c r="C342" s="14"/>
      <c r="D342" s="14"/>
    </row>
    <row r="344" spans="3:4" ht="13.5" customHeight="1" x14ac:dyDescent="0.2">
      <c r="C344" s="14"/>
      <c r="D344" s="14"/>
    </row>
    <row r="345" spans="3:4" ht="13.5" customHeight="1" x14ac:dyDescent="0.2">
      <c r="C345" s="14"/>
      <c r="D345" s="14"/>
    </row>
    <row r="346" spans="3:4" ht="13.5" customHeight="1" x14ac:dyDescent="0.2">
      <c r="C346" s="14"/>
      <c r="D346" s="14"/>
    </row>
    <row r="348" spans="3:4" ht="13.5" customHeight="1" x14ac:dyDescent="0.2">
      <c r="C348" s="14"/>
      <c r="D348" s="14"/>
    </row>
    <row r="349" spans="3:4" ht="13.5" customHeight="1" x14ac:dyDescent="0.2">
      <c r="C349" s="14"/>
      <c r="D349" s="14"/>
    </row>
    <row r="350" spans="3:4" ht="13.5" customHeight="1" x14ac:dyDescent="0.2">
      <c r="C350" s="14"/>
      <c r="D350" s="14"/>
    </row>
    <row r="352" spans="3:4" ht="13.5" customHeight="1" x14ac:dyDescent="0.2">
      <c r="C352" s="14"/>
      <c r="D352" s="14"/>
    </row>
    <row r="353" spans="3:4" ht="13.5" customHeight="1" x14ac:dyDescent="0.2">
      <c r="C353" s="14"/>
      <c r="D353" s="14"/>
    </row>
    <row r="354" spans="3:4" ht="13.5" customHeight="1" x14ac:dyDescent="0.2">
      <c r="C354" s="14"/>
      <c r="D354" s="14"/>
    </row>
    <row r="357" spans="3:4" ht="13.5" customHeight="1" x14ac:dyDescent="0.2">
      <c r="C357" s="14"/>
      <c r="D357" s="14"/>
    </row>
    <row r="358" spans="3:4" ht="13.5" customHeight="1" x14ac:dyDescent="0.2">
      <c r="C358" s="14"/>
      <c r="D358" s="14"/>
    </row>
    <row r="359" spans="3:4" ht="13.5" customHeight="1" x14ac:dyDescent="0.2">
      <c r="C359" s="14"/>
      <c r="D359" s="14"/>
    </row>
    <row r="360" spans="3:4" ht="13.5" customHeight="1" x14ac:dyDescent="0.2">
      <c r="C360" s="14"/>
      <c r="D360" s="14"/>
    </row>
    <row r="361" spans="3:4" ht="13.5" customHeight="1" x14ac:dyDescent="0.2">
      <c r="C361" s="14"/>
      <c r="D361" s="14"/>
    </row>
    <row r="363" spans="3:4" ht="13.5" customHeight="1" x14ac:dyDescent="0.2">
      <c r="C363" s="14"/>
      <c r="D363" s="14"/>
    </row>
    <row r="364" spans="3:4" ht="13.5" customHeight="1" x14ac:dyDescent="0.2">
      <c r="C364" s="14"/>
      <c r="D364" s="14"/>
    </row>
    <row r="365" spans="3:4" ht="13.5" customHeight="1" x14ac:dyDescent="0.2">
      <c r="C365" s="14"/>
      <c r="D365" s="14"/>
    </row>
    <row r="367" spans="3:4" ht="13.5" customHeight="1" x14ac:dyDescent="0.2">
      <c r="C367" s="14"/>
      <c r="D367" s="14"/>
    </row>
    <row r="368" spans="3:4" ht="13.5" customHeight="1" x14ac:dyDescent="0.2">
      <c r="C368" s="14"/>
      <c r="D368" s="14"/>
    </row>
    <row r="369" spans="3:4" ht="13.5" customHeight="1" x14ac:dyDescent="0.2">
      <c r="C369" s="14"/>
      <c r="D369" s="14"/>
    </row>
    <row r="371" spans="3:4" ht="13.5" customHeight="1" x14ac:dyDescent="0.2">
      <c r="C371" s="14"/>
      <c r="D371" s="14"/>
    </row>
    <row r="372" spans="3:4" ht="13.5" customHeight="1" x14ac:dyDescent="0.2">
      <c r="C372" s="14"/>
      <c r="D372" s="14"/>
    </row>
    <row r="373" spans="3:4" ht="13.5" customHeight="1" x14ac:dyDescent="0.2">
      <c r="C373" s="14"/>
      <c r="D373" s="14"/>
    </row>
    <row r="376" spans="3:4" ht="13.5" customHeight="1" x14ac:dyDescent="0.2">
      <c r="C376" s="14"/>
      <c r="D376" s="14"/>
    </row>
    <row r="377" spans="3:4" ht="13.5" customHeight="1" x14ac:dyDescent="0.2">
      <c r="C377" s="14"/>
      <c r="D377" s="14"/>
    </row>
    <row r="378" spans="3:4" ht="13.5" customHeight="1" x14ac:dyDescent="0.2">
      <c r="C378" s="14"/>
      <c r="D378" s="14"/>
    </row>
    <row r="380" spans="3:4" ht="13.5" customHeight="1" x14ac:dyDescent="0.2">
      <c r="C380" s="14"/>
      <c r="D380" s="14"/>
    </row>
    <row r="381" spans="3:4" ht="13.5" customHeight="1" x14ac:dyDescent="0.2">
      <c r="C381" s="14"/>
      <c r="D381" s="14"/>
    </row>
    <row r="382" spans="3:4" ht="13.5" customHeight="1" x14ac:dyDescent="0.2">
      <c r="C382" s="14"/>
      <c r="D382" s="14"/>
    </row>
    <row r="384" spans="3:4" ht="13.5" customHeight="1" x14ac:dyDescent="0.2">
      <c r="C384" s="14"/>
      <c r="D384" s="14"/>
    </row>
    <row r="385" spans="3:4" ht="13.5" customHeight="1" x14ac:dyDescent="0.2">
      <c r="C385" s="14"/>
      <c r="D385" s="14"/>
    </row>
    <row r="386" spans="3:4" ht="13.5" customHeight="1" x14ac:dyDescent="0.2">
      <c r="C386" s="14"/>
      <c r="D386" s="14"/>
    </row>
    <row r="388" spans="3:4" ht="13.5" customHeight="1" x14ac:dyDescent="0.2">
      <c r="C388" s="14"/>
      <c r="D388" s="14"/>
    </row>
    <row r="389" spans="3:4" ht="13.5" customHeight="1" x14ac:dyDescent="0.2">
      <c r="C389" s="14"/>
      <c r="D389" s="14"/>
    </row>
    <row r="390" spans="3:4" ht="13.5" customHeight="1" x14ac:dyDescent="0.2">
      <c r="C390" s="14"/>
      <c r="D390" s="14"/>
    </row>
    <row r="393" spans="3:4" ht="13.5" customHeight="1" x14ac:dyDescent="0.2">
      <c r="C393" s="14"/>
      <c r="D393" s="14"/>
    </row>
    <row r="394" spans="3:4" ht="13.5" customHeight="1" x14ac:dyDescent="0.2">
      <c r="C394" s="14"/>
      <c r="D394" s="14"/>
    </row>
    <row r="395" spans="3:4" ht="13.5" customHeight="1" x14ac:dyDescent="0.2">
      <c r="C395" s="14"/>
      <c r="D395" s="14"/>
    </row>
    <row r="397" spans="3:4" ht="13.5" customHeight="1" x14ac:dyDescent="0.2">
      <c r="C397" s="14"/>
      <c r="D397" s="14"/>
    </row>
    <row r="398" spans="3:4" ht="13.5" customHeight="1" x14ac:dyDescent="0.2">
      <c r="C398" s="14"/>
      <c r="D398" s="14"/>
    </row>
    <row r="399" spans="3:4" ht="13.5" customHeight="1" x14ac:dyDescent="0.2">
      <c r="C399" s="14"/>
      <c r="D399" s="14"/>
    </row>
    <row r="401" spans="1:6" ht="13.5" customHeight="1" x14ac:dyDescent="0.2">
      <c r="C401" s="14"/>
      <c r="D401" s="14"/>
    </row>
    <row r="402" spans="1:6" ht="13.5" customHeight="1" x14ac:dyDescent="0.2">
      <c r="C402" s="14"/>
      <c r="D402" s="14"/>
    </row>
    <row r="403" spans="1:6" ht="13.5" customHeight="1" x14ac:dyDescent="0.2">
      <c r="C403" s="14"/>
      <c r="D403" s="14"/>
    </row>
    <row r="405" spans="1:6" ht="13.5" customHeight="1" x14ac:dyDescent="0.2">
      <c r="C405" s="14"/>
      <c r="D405" s="14"/>
    </row>
    <row r="406" spans="1:6" ht="13.5" customHeight="1" x14ac:dyDescent="0.2">
      <c r="C406" s="14"/>
      <c r="D406" s="14"/>
    </row>
    <row r="407" spans="1:6" s="28" customFormat="1" ht="13.5" customHeight="1" x14ac:dyDescent="0.25">
      <c r="A407" s="24"/>
      <c r="B407" s="11"/>
      <c r="C407" s="14"/>
      <c r="D407" s="14"/>
      <c r="E407" s="27"/>
      <c r="F407" s="27"/>
    </row>
    <row r="408" spans="1:6" s="19" customFormat="1" ht="13.5" customHeight="1" x14ac:dyDescent="0.2">
      <c r="A408" s="15"/>
      <c r="B408" s="11"/>
      <c r="C408" s="12"/>
      <c r="D408" s="12"/>
      <c r="E408" s="18"/>
      <c r="F408" s="18"/>
    </row>
    <row r="409" spans="1:6" ht="13.5" customHeight="1" x14ac:dyDescent="0.2">
      <c r="C409" s="14"/>
      <c r="D409" s="14"/>
    </row>
    <row r="410" spans="1:6" ht="13.5" customHeight="1" x14ac:dyDescent="0.2">
      <c r="C410" s="20"/>
      <c r="D410" s="20"/>
    </row>
    <row r="411" spans="1:6" ht="13.5" customHeight="1" x14ac:dyDescent="0.2">
      <c r="C411" s="22"/>
      <c r="D411" s="22"/>
    </row>
    <row r="412" spans="1:6" ht="13.5" customHeight="1" x14ac:dyDescent="0.2">
      <c r="C412" s="22"/>
      <c r="D412" s="22"/>
    </row>
    <row r="413" spans="1:6" ht="13.5" customHeight="1" x14ac:dyDescent="0.2">
      <c r="C413" s="22"/>
      <c r="D413" s="22"/>
    </row>
    <row r="414" spans="1:6" s="23" customFormat="1" ht="13.5" customHeight="1" x14ac:dyDescent="0.15">
      <c r="A414" s="10"/>
      <c r="B414" s="11"/>
      <c r="C414" s="22"/>
      <c r="D414" s="22"/>
      <c r="E414" s="29"/>
      <c r="F414" s="29"/>
    </row>
    <row r="415" spans="1:6" ht="13.5" customHeight="1" x14ac:dyDescent="0.2">
      <c r="C415" s="14"/>
      <c r="D415" s="14"/>
    </row>
    <row r="416" spans="1:6" s="19" customFormat="1" ht="13.5" customHeight="1" x14ac:dyDescent="0.2">
      <c r="A416" s="15"/>
      <c r="B416" s="11"/>
      <c r="C416" s="14"/>
      <c r="D416" s="14"/>
      <c r="E416" s="18"/>
      <c r="F416" s="18"/>
    </row>
    <row r="417" spans="1:6" ht="13.5" customHeight="1" x14ac:dyDescent="0.2">
      <c r="C417" s="14"/>
      <c r="D417" s="14"/>
    </row>
    <row r="418" spans="1:6" ht="13.5" customHeight="1" x14ac:dyDescent="0.2">
      <c r="C418" s="14"/>
      <c r="D418" s="14"/>
    </row>
    <row r="419" spans="1:6" ht="13.5" customHeight="1" x14ac:dyDescent="0.2">
      <c r="C419" s="14"/>
      <c r="D419" s="14"/>
    </row>
    <row r="421" spans="1:6" s="19" customFormat="1" ht="13.5" customHeight="1" x14ac:dyDescent="0.2">
      <c r="A421" s="15"/>
      <c r="B421" s="11"/>
      <c r="C421" s="12"/>
      <c r="D421" s="12"/>
      <c r="E421" s="18"/>
      <c r="F421" s="18"/>
    </row>
    <row r="422" spans="1:6" ht="13.5" customHeight="1" x14ac:dyDescent="0.2">
      <c r="C422" s="14"/>
      <c r="D422" s="14"/>
    </row>
    <row r="424" spans="1:6" ht="13.5" customHeight="1" x14ac:dyDescent="0.2">
      <c r="C424" s="23"/>
      <c r="D424" s="23"/>
    </row>
    <row r="425" spans="1:6" ht="13.5" customHeight="1" x14ac:dyDescent="0.2">
      <c r="C425" s="23"/>
      <c r="D425" s="23"/>
    </row>
    <row r="426" spans="1:6" ht="13.5" customHeight="1" x14ac:dyDescent="0.2">
      <c r="B426" s="25"/>
      <c r="C426" s="26"/>
      <c r="D426" s="26"/>
    </row>
    <row r="427" spans="1:6" ht="13.5" customHeight="1" x14ac:dyDescent="0.2">
      <c r="B427" s="16"/>
      <c r="C427" s="19"/>
      <c r="D427" s="19"/>
    </row>
    <row r="429" spans="1:6" ht="13.5" customHeight="1" x14ac:dyDescent="0.2">
      <c r="C429" s="14"/>
      <c r="D429" s="14"/>
    </row>
    <row r="430" spans="1:6" ht="13.5" customHeight="1" x14ac:dyDescent="0.2">
      <c r="C430" s="14"/>
      <c r="D430" s="14"/>
    </row>
    <row r="431" spans="1:6" ht="13.5" customHeight="1" x14ac:dyDescent="0.2">
      <c r="C431" s="14"/>
      <c r="D431" s="14"/>
    </row>
    <row r="432" spans="1:6" ht="13.5" customHeight="1" x14ac:dyDescent="0.2">
      <c r="C432" s="14"/>
      <c r="D432" s="14"/>
    </row>
    <row r="433" spans="2:4" ht="13.5" customHeight="1" x14ac:dyDescent="0.2">
      <c r="C433" s="14"/>
      <c r="D433" s="14"/>
    </row>
    <row r="434" spans="2:4" ht="13.5" customHeight="1" x14ac:dyDescent="0.2">
      <c r="C434" s="14"/>
      <c r="D434" s="14"/>
    </row>
    <row r="435" spans="2:4" ht="13.5" customHeight="1" x14ac:dyDescent="0.2">
      <c r="B435" s="16"/>
      <c r="C435" s="19"/>
      <c r="D435" s="19"/>
    </row>
    <row r="437" spans="2:4" ht="13.5" customHeight="1" x14ac:dyDescent="0.2">
      <c r="C437" s="14"/>
      <c r="D437" s="14"/>
    </row>
    <row r="438" spans="2:4" ht="13.5" customHeight="1" x14ac:dyDescent="0.2">
      <c r="C438" s="14"/>
      <c r="D438" s="14"/>
    </row>
    <row r="439" spans="2:4" ht="13.5" customHeight="1" x14ac:dyDescent="0.2">
      <c r="C439" s="14"/>
      <c r="D439" s="14"/>
    </row>
    <row r="440" spans="2:4" ht="13.5" customHeight="1" x14ac:dyDescent="0.2">
      <c r="B440" s="16"/>
      <c r="C440" s="19"/>
      <c r="D440" s="19"/>
    </row>
    <row r="442" spans="2:4" ht="13.5" customHeight="1" x14ac:dyDescent="0.2">
      <c r="C442" s="14"/>
      <c r="D442" s="14"/>
    </row>
    <row r="443" spans="2:4" ht="13.5" customHeight="1" x14ac:dyDescent="0.2">
      <c r="C443" s="14"/>
      <c r="D443" s="14"/>
    </row>
    <row r="444" spans="2:4" ht="13.5" customHeight="1" x14ac:dyDescent="0.2">
      <c r="C444" s="14"/>
      <c r="D444" s="14"/>
    </row>
    <row r="445" spans="2:4" ht="13.5" customHeight="1" x14ac:dyDescent="0.2">
      <c r="C445" s="14"/>
      <c r="D445" s="14"/>
    </row>
    <row r="447" spans="2:4" ht="13.5" customHeight="1" x14ac:dyDescent="0.2">
      <c r="C447" s="14"/>
      <c r="D447" s="14"/>
    </row>
    <row r="448" spans="2:4" ht="13.5" customHeight="1" x14ac:dyDescent="0.2">
      <c r="C448" s="14"/>
      <c r="D448" s="14"/>
    </row>
    <row r="449" spans="3:4" ht="13.5" customHeight="1" x14ac:dyDescent="0.2">
      <c r="C449" s="14"/>
      <c r="D449" s="14"/>
    </row>
    <row r="450" spans="3:4" ht="13.5" customHeight="1" x14ac:dyDescent="0.2">
      <c r="C450" s="14"/>
      <c r="D450" s="14"/>
    </row>
    <row r="451" spans="3:4" ht="13.5" customHeight="1" x14ac:dyDescent="0.2">
      <c r="C451" s="14"/>
      <c r="D451" s="14"/>
    </row>
    <row r="452" spans="3:4" ht="13.5" customHeight="1" x14ac:dyDescent="0.2">
      <c r="C452" s="14"/>
      <c r="D452" s="14"/>
    </row>
    <row r="454" spans="3:4" ht="13.5" customHeight="1" x14ac:dyDescent="0.2">
      <c r="C454" s="14"/>
      <c r="D454" s="14"/>
    </row>
    <row r="455" spans="3:4" ht="13.5" customHeight="1" x14ac:dyDescent="0.2">
      <c r="C455" s="14"/>
      <c r="D455" s="14"/>
    </row>
    <row r="456" spans="3:4" ht="13.5" customHeight="1" x14ac:dyDescent="0.2">
      <c r="C456" s="14"/>
      <c r="D456" s="14"/>
    </row>
    <row r="457" spans="3:4" ht="13.5" customHeight="1" x14ac:dyDescent="0.2">
      <c r="C457" s="14"/>
      <c r="D457" s="14"/>
    </row>
    <row r="458" spans="3:4" ht="13.5" customHeight="1" x14ac:dyDescent="0.2">
      <c r="C458" s="14"/>
      <c r="D458" s="14"/>
    </row>
    <row r="460" spans="3:4" ht="13.5" customHeight="1" x14ac:dyDescent="0.2">
      <c r="C460" s="14"/>
      <c r="D460" s="14"/>
    </row>
    <row r="461" spans="3:4" ht="13.5" customHeight="1" x14ac:dyDescent="0.2">
      <c r="C461" s="14"/>
      <c r="D461" s="14"/>
    </row>
    <row r="462" spans="3:4" ht="13.5" customHeight="1" x14ac:dyDescent="0.2">
      <c r="C462" s="14"/>
      <c r="D462" s="14"/>
    </row>
    <row r="464" spans="3:4" ht="13.5" customHeight="1" x14ac:dyDescent="0.2">
      <c r="C464" s="14"/>
      <c r="D464" s="14"/>
    </row>
    <row r="466" spans="1:6" ht="13.5" customHeight="1" x14ac:dyDescent="0.2">
      <c r="C466" s="14"/>
      <c r="D466" s="14"/>
    </row>
    <row r="468" spans="1:6" ht="13.5" customHeight="1" x14ac:dyDescent="0.2">
      <c r="C468" s="14"/>
      <c r="D468" s="14"/>
    </row>
    <row r="470" spans="1:6" ht="13.5" customHeight="1" x14ac:dyDescent="0.2">
      <c r="C470" s="14"/>
      <c r="D470" s="14"/>
    </row>
    <row r="471" spans="1:6" ht="13.5" customHeight="1" x14ac:dyDescent="0.2">
      <c r="C471" s="14"/>
      <c r="D471" s="14"/>
    </row>
    <row r="473" spans="1:6" s="19" customFormat="1" ht="13.5" customHeight="1" x14ac:dyDescent="0.2">
      <c r="A473" s="15"/>
      <c r="B473" s="11"/>
      <c r="C473" s="14"/>
      <c r="D473" s="14"/>
      <c r="E473" s="18"/>
      <c r="F473" s="18"/>
    </row>
    <row r="475" spans="1:6" ht="13.5" customHeight="1" x14ac:dyDescent="0.2">
      <c r="C475" s="14"/>
      <c r="D475" s="14"/>
    </row>
    <row r="477" spans="1:6" ht="13.5" customHeight="1" x14ac:dyDescent="0.2">
      <c r="C477" s="14"/>
      <c r="D477" s="14"/>
    </row>
    <row r="478" spans="1:6" ht="13.5" customHeight="1" x14ac:dyDescent="0.2">
      <c r="C478" s="14"/>
      <c r="D478" s="14"/>
    </row>
    <row r="480" spans="1:6" ht="13.5" customHeight="1" x14ac:dyDescent="0.2">
      <c r="C480" s="14"/>
      <c r="D480" s="14"/>
    </row>
    <row r="481" spans="1:6" s="19" customFormat="1" ht="13.5" customHeight="1" x14ac:dyDescent="0.2">
      <c r="A481" s="15"/>
      <c r="B481" s="11"/>
      <c r="C481" s="14"/>
      <c r="D481" s="14"/>
      <c r="E481" s="18"/>
      <c r="F481" s="18"/>
    </row>
    <row r="482" spans="1:6" ht="13.5" customHeight="1" x14ac:dyDescent="0.2">
      <c r="C482" s="14"/>
      <c r="D482" s="14"/>
    </row>
    <row r="483" spans="1:6" ht="13.5" customHeight="1" x14ac:dyDescent="0.2">
      <c r="C483" s="14"/>
      <c r="D483" s="14"/>
    </row>
    <row r="484" spans="1:6" ht="13.5" customHeight="1" x14ac:dyDescent="0.2">
      <c r="C484" s="14"/>
      <c r="D484" s="14"/>
    </row>
    <row r="485" spans="1:6" ht="13.5" customHeight="1" x14ac:dyDescent="0.2">
      <c r="C485" s="14"/>
      <c r="D485" s="14"/>
    </row>
    <row r="486" spans="1:6" ht="13.5" customHeight="1" x14ac:dyDescent="0.2">
      <c r="C486" s="14"/>
      <c r="D486" s="14"/>
    </row>
    <row r="487" spans="1:6" s="19" customFormat="1" ht="13.5" customHeight="1" x14ac:dyDescent="0.2">
      <c r="A487" s="15"/>
      <c r="B487" s="11"/>
      <c r="C487" s="14"/>
      <c r="D487" s="14"/>
      <c r="E487" s="18"/>
      <c r="F487" s="18"/>
    </row>
    <row r="488" spans="1:6" s="19" customFormat="1" ht="13.5" customHeight="1" x14ac:dyDescent="0.2">
      <c r="A488" s="15"/>
      <c r="B488" s="11"/>
      <c r="C488" s="12"/>
      <c r="D488" s="12"/>
      <c r="E488" s="18"/>
      <c r="F488" s="18"/>
    </row>
    <row r="489" spans="1:6" s="19" customFormat="1" ht="13.5" customHeight="1" x14ac:dyDescent="0.2">
      <c r="A489" s="15"/>
      <c r="B489" s="11"/>
      <c r="C489" s="14"/>
      <c r="D489" s="14"/>
      <c r="E489" s="18"/>
      <c r="F489" s="18"/>
    </row>
    <row r="490" spans="1:6" ht="13.5" customHeight="1" x14ac:dyDescent="0.2">
      <c r="C490" s="14"/>
      <c r="D490" s="14"/>
    </row>
    <row r="491" spans="1:6" ht="13.5" customHeight="1" x14ac:dyDescent="0.2">
      <c r="C491" s="14"/>
      <c r="D491" s="14"/>
    </row>
    <row r="492" spans="1:6" s="19" customFormat="1" ht="13.5" customHeight="1" x14ac:dyDescent="0.2">
      <c r="A492" s="15"/>
      <c r="B492" s="16"/>
      <c r="E492" s="18"/>
      <c r="F492" s="18"/>
    </row>
    <row r="493" spans="1:6" s="19" customFormat="1" ht="13.5" customHeight="1" x14ac:dyDescent="0.2">
      <c r="A493" s="15"/>
      <c r="B493" s="11"/>
      <c r="C493" s="12"/>
      <c r="D493" s="12"/>
      <c r="E493" s="18"/>
      <c r="F493" s="18"/>
    </row>
    <row r="494" spans="1:6" ht="13.5" customHeight="1" x14ac:dyDescent="0.2">
      <c r="C494" s="14"/>
      <c r="D494" s="14"/>
    </row>
    <row r="496" spans="1:6" ht="13.5" customHeight="1" x14ac:dyDescent="0.2">
      <c r="C496" s="14"/>
      <c r="D496" s="14"/>
    </row>
    <row r="499" spans="1:6" s="23" customFormat="1" ht="13.5" customHeight="1" x14ac:dyDescent="0.15">
      <c r="A499" s="10"/>
      <c r="B499" s="11"/>
      <c r="C499" s="14"/>
      <c r="D499" s="14"/>
      <c r="E499" s="29"/>
      <c r="F499" s="29"/>
    </row>
    <row r="500" spans="1:6" s="19" customFormat="1" ht="13.5" customHeight="1" x14ac:dyDescent="0.2">
      <c r="A500" s="15"/>
      <c r="B500" s="16"/>
      <c r="E500" s="18"/>
      <c r="F500" s="18"/>
    </row>
    <row r="501" spans="1:6" s="19" customFormat="1" ht="13.5" customHeight="1" x14ac:dyDescent="0.2">
      <c r="A501" s="15"/>
      <c r="B501" s="11"/>
      <c r="C501" s="12"/>
      <c r="D501" s="12"/>
      <c r="E501" s="18"/>
      <c r="F501" s="18"/>
    </row>
    <row r="502" spans="1:6" s="19" customFormat="1" ht="13.5" customHeight="1" x14ac:dyDescent="0.2">
      <c r="A502" s="15"/>
      <c r="B502" s="11"/>
      <c r="C502" s="14"/>
      <c r="D502" s="14"/>
      <c r="E502" s="18"/>
      <c r="F502" s="18"/>
    </row>
    <row r="503" spans="1:6" s="19" customFormat="1" ht="13.5" customHeight="1" x14ac:dyDescent="0.2">
      <c r="A503" s="15"/>
      <c r="B503" s="11"/>
      <c r="C503" s="12"/>
      <c r="D503" s="12"/>
      <c r="E503" s="18"/>
      <c r="F503" s="18"/>
    </row>
    <row r="504" spans="1:6" s="28" customFormat="1" ht="13.5" customHeight="1" x14ac:dyDescent="0.25">
      <c r="A504" s="24"/>
      <c r="B504" s="11"/>
      <c r="C504" s="14"/>
      <c r="D504" s="14"/>
      <c r="E504" s="27"/>
      <c r="F504" s="27"/>
    </row>
    <row r="505" spans="1:6" s="31" customFormat="1" ht="13.5" customHeight="1" x14ac:dyDescent="0.2">
      <c r="A505" s="30"/>
      <c r="B505" s="11"/>
      <c r="C505" s="14"/>
      <c r="D505" s="14"/>
    </row>
    <row r="506" spans="1:6" s="31" customFormat="1" ht="13.5" customHeight="1" x14ac:dyDescent="0.2">
      <c r="A506" s="30"/>
      <c r="B506" s="16"/>
      <c r="C506" s="19"/>
      <c r="D506" s="19"/>
    </row>
    <row r="507" spans="1:6" s="31" customFormat="1" ht="13.5" customHeight="1" x14ac:dyDescent="0.2">
      <c r="A507" s="32"/>
      <c r="B507" s="16"/>
      <c r="C507" s="19"/>
      <c r="D507" s="19"/>
    </row>
    <row r="508" spans="1:6" ht="13.5" customHeight="1" x14ac:dyDescent="0.2">
      <c r="A508" s="32"/>
      <c r="B508" s="16"/>
      <c r="C508" s="19"/>
      <c r="D508" s="19"/>
    </row>
    <row r="509" spans="1:6" ht="13.5" customHeight="1" x14ac:dyDescent="0.2">
      <c r="A509" s="32"/>
    </row>
    <row r="510" spans="1:6" ht="13.5" customHeight="1" x14ac:dyDescent="0.2">
      <c r="A510" s="32"/>
      <c r="C510" s="14"/>
      <c r="D510" s="14"/>
    </row>
    <row r="511" spans="1:6" ht="13.5" customHeight="1" x14ac:dyDescent="0.2">
      <c r="A511" s="32"/>
      <c r="B511" s="16"/>
      <c r="C511" s="19"/>
      <c r="D511" s="19"/>
    </row>
    <row r="512" spans="1:6" s="19" customFormat="1" ht="13.5" customHeight="1" x14ac:dyDescent="0.2">
      <c r="A512" s="15"/>
      <c r="B512" s="16"/>
      <c r="E512" s="18"/>
      <c r="F512" s="18"/>
    </row>
    <row r="514" spans="1:6" ht="13.5" customHeight="1" x14ac:dyDescent="0.2">
      <c r="C514" s="14"/>
      <c r="D514" s="14"/>
    </row>
    <row r="515" spans="1:6" ht="13.5" customHeight="1" x14ac:dyDescent="0.2">
      <c r="C515" s="14"/>
      <c r="D515" s="14"/>
    </row>
    <row r="516" spans="1:6" ht="13.5" customHeight="1" x14ac:dyDescent="0.2">
      <c r="C516" s="14"/>
      <c r="D516" s="14"/>
    </row>
    <row r="517" spans="1:6" ht="13.5" customHeight="1" x14ac:dyDescent="0.2">
      <c r="C517" s="14"/>
      <c r="D517" s="14"/>
    </row>
    <row r="518" spans="1:6" s="23" customFormat="1" ht="13.5" customHeight="1" x14ac:dyDescent="0.15">
      <c r="A518" s="10"/>
      <c r="B518" s="11"/>
      <c r="C518" s="14"/>
      <c r="D518" s="14"/>
      <c r="E518" s="29"/>
      <c r="F518" s="29"/>
    </row>
    <row r="519" spans="1:6" ht="13.5" customHeight="1" x14ac:dyDescent="0.2">
      <c r="B519" s="16"/>
      <c r="C519" s="19"/>
      <c r="D519" s="19"/>
    </row>
    <row r="520" spans="1:6" ht="13.5" customHeight="1" x14ac:dyDescent="0.2">
      <c r="B520" s="16"/>
      <c r="C520" s="19"/>
      <c r="D520" s="19"/>
    </row>
    <row r="521" spans="1:6" ht="13.5" customHeight="1" x14ac:dyDescent="0.2">
      <c r="B521" s="16"/>
      <c r="C521" s="19"/>
      <c r="D521" s="19"/>
    </row>
    <row r="522" spans="1:6" ht="13.5" customHeight="1" x14ac:dyDescent="0.2">
      <c r="B522" s="16"/>
      <c r="C522" s="19"/>
      <c r="D522" s="19"/>
    </row>
    <row r="523" spans="1:6" ht="13.5" customHeight="1" x14ac:dyDescent="0.2">
      <c r="B523" s="25"/>
      <c r="C523" s="26"/>
      <c r="D523" s="26"/>
    </row>
    <row r="524" spans="1:6" s="19" customFormat="1" ht="13.5" customHeight="1" x14ac:dyDescent="0.2">
      <c r="A524" s="15"/>
      <c r="B524" s="16"/>
      <c r="E524" s="18"/>
      <c r="F524" s="18"/>
    </row>
    <row r="525" spans="1:6" ht="13.5" customHeight="1" x14ac:dyDescent="0.2">
      <c r="B525" s="16"/>
      <c r="C525" s="19"/>
      <c r="D525" s="19"/>
    </row>
    <row r="526" spans="1:6" ht="13.5" customHeight="1" x14ac:dyDescent="0.2">
      <c r="C526" s="31"/>
      <c r="D526" s="31"/>
    </row>
    <row r="527" spans="1:6" ht="13.5" customHeight="1" x14ac:dyDescent="0.2">
      <c r="C527" s="31"/>
      <c r="D527" s="31"/>
    </row>
    <row r="528" spans="1:6" ht="13.5" customHeight="1" x14ac:dyDescent="0.2">
      <c r="C528" s="31"/>
      <c r="D528" s="31"/>
    </row>
    <row r="529" spans="2:4" ht="13.5" customHeight="1" x14ac:dyDescent="0.2">
      <c r="C529" s="31"/>
      <c r="D529" s="31"/>
    </row>
    <row r="530" spans="2:4" ht="13.5" customHeight="1" x14ac:dyDescent="0.2">
      <c r="C530" s="31"/>
      <c r="D530" s="31"/>
    </row>
    <row r="531" spans="2:4" ht="13.5" customHeight="1" x14ac:dyDescent="0.2">
      <c r="B531" s="16"/>
      <c r="C531" s="19"/>
      <c r="D531" s="19"/>
    </row>
    <row r="532" spans="2:4" ht="13.5" customHeight="1" x14ac:dyDescent="0.2">
      <c r="C532" s="14"/>
      <c r="D532" s="14"/>
    </row>
    <row r="533" spans="2:4" ht="13.5" customHeight="1" x14ac:dyDescent="0.2">
      <c r="C533" s="14"/>
      <c r="D533" s="14"/>
    </row>
    <row r="534" spans="2:4" ht="13.5" customHeight="1" x14ac:dyDescent="0.2">
      <c r="C534" s="14"/>
      <c r="D534" s="14"/>
    </row>
    <row r="535" spans="2:4" ht="13.5" customHeight="1" x14ac:dyDescent="0.2">
      <c r="C535" s="14"/>
      <c r="D535" s="14"/>
    </row>
    <row r="536" spans="2:4" ht="13.5" customHeight="1" x14ac:dyDescent="0.2">
      <c r="C536" s="14"/>
      <c r="D536" s="14"/>
    </row>
    <row r="537" spans="2:4" ht="13.5" customHeight="1" x14ac:dyDescent="0.2">
      <c r="C537" s="14"/>
      <c r="D537" s="14"/>
    </row>
    <row r="538" spans="2:4" ht="13.5" customHeight="1" x14ac:dyDescent="0.2">
      <c r="C538" s="14"/>
      <c r="D538" s="14"/>
    </row>
    <row r="539" spans="2:4" ht="13.5" customHeight="1" x14ac:dyDescent="0.2">
      <c r="C539" s="14"/>
      <c r="D539" s="14"/>
    </row>
    <row r="540" spans="2:4" ht="13.5" customHeight="1" x14ac:dyDescent="0.2">
      <c r="C540" s="14"/>
      <c r="D540" s="14"/>
    </row>
    <row r="541" spans="2:4" ht="13.5" customHeight="1" x14ac:dyDescent="0.2">
      <c r="C541" s="14"/>
      <c r="D541" s="14"/>
    </row>
    <row r="542" spans="2:4" ht="13.5" customHeight="1" x14ac:dyDescent="0.2">
      <c r="C542" s="14"/>
      <c r="D542" s="14"/>
    </row>
    <row r="543" spans="2:4" ht="13.5" customHeight="1" x14ac:dyDescent="0.2">
      <c r="B543" s="16"/>
      <c r="C543" s="19"/>
      <c r="D543" s="19"/>
    </row>
    <row r="548" spans="3:4" ht="13.5" customHeight="1" x14ac:dyDescent="0.2">
      <c r="C548" s="14"/>
      <c r="D548" s="14"/>
    </row>
    <row r="549" spans="3:4" ht="13.5" customHeight="1" x14ac:dyDescent="0.2">
      <c r="C549" s="14"/>
      <c r="D549" s="14"/>
    </row>
    <row r="550" spans="3:4" ht="13.5" customHeight="1" x14ac:dyDescent="0.2">
      <c r="C550" s="14"/>
      <c r="D550" s="14"/>
    </row>
    <row r="551" spans="3:4" ht="13.5" customHeight="1" x14ac:dyDescent="0.2">
      <c r="C551" s="14"/>
      <c r="D551" s="14"/>
    </row>
    <row r="552" spans="3:4" ht="13.5" customHeight="1" x14ac:dyDescent="0.2">
      <c r="C552" s="14"/>
      <c r="D552" s="14"/>
    </row>
    <row r="553" spans="3:4" ht="13.5" customHeight="1" x14ac:dyDescent="0.2">
      <c r="C553" s="14"/>
      <c r="D553" s="14"/>
    </row>
    <row r="554" spans="3:4" ht="13.5" customHeight="1" x14ac:dyDescent="0.2">
      <c r="C554" s="14"/>
      <c r="D554" s="14"/>
    </row>
    <row r="555" spans="3:4" ht="13.5" customHeight="1" x14ac:dyDescent="0.2">
      <c r="C555" s="14"/>
      <c r="D555" s="14"/>
    </row>
    <row r="557" spans="3:4" ht="13.5" customHeight="1" x14ac:dyDescent="0.2">
      <c r="C557" s="14"/>
      <c r="D557" s="14"/>
    </row>
    <row r="558" spans="3:4" ht="13.5" customHeight="1" x14ac:dyDescent="0.2">
      <c r="C558" s="14"/>
      <c r="D558" s="14"/>
    </row>
    <row r="559" spans="3:4" ht="13.5" customHeight="1" x14ac:dyDescent="0.2">
      <c r="C559" s="14"/>
      <c r="D559" s="14"/>
    </row>
    <row r="560" spans="3:4" ht="13.5" customHeight="1" x14ac:dyDescent="0.2">
      <c r="C560" s="14"/>
      <c r="D560" s="14"/>
    </row>
    <row r="561" spans="3:4" ht="13.5" customHeight="1" x14ac:dyDescent="0.2">
      <c r="C561" s="14"/>
      <c r="D561" s="14"/>
    </row>
    <row r="562" spans="3:4" ht="13.5" customHeight="1" x14ac:dyDescent="0.2">
      <c r="C562" s="14"/>
      <c r="D562" s="14"/>
    </row>
    <row r="563" spans="3:4" ht="13.5" customHeight="1" x14ac:dyDescent="0.2">
      <c r="C563" s="14"/>
      <c r="D563" s="14"/>
    </row>
    <row r="564" spans="3:4" ht="13.5" customHeight="1" x14ac:dyDescent="0.2">
      <c r="C564" s="14"/>
      <c r="D564" s="14"/>
    </row>
    <row r="565" spans="3:4" ht="13.5" customHeight="1" x14ac:dyDescent="0.2">
      <c r="C565" s="14"/>
      <c r="D565" s="14"/>
    </row>
    <row r="566" spans="3:4" ht="13.5" customHeight="1" x14ac:dyDescent="0.2">
      <c r="C566" s="14"/>
      <c r="D566" s="14"/>
    </row>
    <row r="567" spans="3:4" ht="13.5" customHeight="1" x14ac:dyDescent="0.2">
      <c r="C567" s="14"/>
      <c r="D567" s="14"/>
    </row>
    <row r="568" spans="3:4" ht="13.5" customHeight="1" x14ac:dyDescent="0.2">
      <c r="C568" s="14"/>
      <c r="D568" s="14"/>
    </row>
    <row r="569" spans="3:4" ht="13.5" customHeight="1" x14ac:dyDescent="0.2">
      <c r="C569" s="14"/>
      <c r="D569" s="14"/>
    </row>
    <row r="570" spans="3:4" ht="13.5" customHeight="1" x14ac:dyDescent="0.2">
      <c r="C570" s="14"/>
      <c r="D570" s="14"/>
    </row>
    <row r="571" spans="3:4" ht="13.5" customHeight="1" x14ac:dyDescent="0.2">
      <c r="C571" s="14"/>
      <c r="D571" s="14"/>
    </row>
    <row r="572" spans="3:4" ht="13.5" customHeight="1" x14ac:dyDescent="0.2">
      <c r="C572" s="14"/>
      <c r="D572" s="14"/>
    </row>
    <row r="573" spans="3:4" ht="13.5" customHeight="1" x14ac:dyDescent="0.2">
      <c r="C573" s="14"/>
      <c r="D573" s="14"/>
    </row>
    <row r="574" spans="3:4" ht="13.5" customHeight="1" x14ac:dyDescent="0.2">
      <c r="C574" s="14"/>
      <c r="D574" s="14"/>
    </row>
    <row r="575" spans="3:4" ht="13.5" customHeight="1" x14ac:dyDescent="0.2">
      <c r="C575" s="14"/>
      <c r="D575" s="14"/>
    </row>
    <row r="576" spans="3:4" ht="13.5" customHeight="1" x14ac:dyDescent="0.2">
      <c r="C576" s="14"/>
      <c r="D576" s="14"/>
    </row>
    <row r="577" spans="3:4" ht="13.5" customHeight="1" x14ac:dyDescent="0.2">
      <c r="C577" s="14"/>
      <c r="D577" s="14"/>
    </row>
    <row r="578" spans="3:4" ht="13.5" customHeight="1" x14ac:dyDescent="0.2">
      <c r="C578" s="14"/>
      <c r="D578" s="14"/>
    </row>
    <row r="579" spans="3:4" ht="13.5" customHeight="1" x14ac:dyDescent="0.2">
      <c r="C579" s="14"/>
      <c r="D579" s="14"/>
    </row>
    <row r="580" spans="3:4" ht="13.5" customHeight="1" x14ac:dyDescent="0.2">
      <c r="C580" s="14"/>
      <c r="D580" s="14"/>
    </row>
    <row r="581" spans="3:4" ht="13.5" customHeight="1" x14ac:dyDescent="0.2">
      <c r="C581" s="14"/>
      <c r="D581" s="14"/>
    </row>
    <row r="582" spans="3:4" ht="13.5" customHeight="1" x14ac:dyDescent="0.2">
      <c r="C582" s="14"/>
      <c r="D582" s="14"/>
    </row>
    <row r="583" spans="3:4" ht="13.5" customHeight="1" x14ac:dyDescent="0.2">
      <c r="C583" s="14"/>
      <c r="D583" s="14"/>
    </row>
    <row r="584" spans="3:4" ht="13.5" customHeight="1" x14ac:dyDescent="0.2">
      <c r="C584" s="14"/>
      <c r="D584" s="14"/>
    </row>
    <row r="585" spans="3:4" ht="13.5" customHeight="1" x14ac:dyDescent="0.2">
      <c r="C585" s="14"/>
      <c r="D585" s="14"/>
    </row>
    <row r="586" spans="3:4" ht="13.5" customHeight="1" x14ac:dyDescent="0.2">
      <c r="C586" s="14"/>
      <c r="D586" s="14"/>
    </row>
    <row r="587" spans="3:4" ht="13.5" customHeight="1" x14ac:dyDescent="0.2">
      <c r="C587" s="14"/>
      <c r="D587" s="14"/>
    </row>
    <row r="588" spans="3:4" ht="13.5" customHeight="1" x14ac:dyDescent="0.2">
      <c r="C588" s="14"/>
      <c r="D588" s="14"/>
    </row>
    <row r="589" spans="3:4" ht="13.5" customHeight="1" x14ac:dyDescent="0.2">
      <c r="C589" s="14"/>
      <c r="D589" s="14"/>
    </row>
    <row r="590" spans="3:4" ht="13.5" customHeight="1" x14ac:dyDescent="0.2">
      <c r="C590" s="14"/>
      <c r="D590" s="14"/>
    </row>
    <row r="591" spans="3:4" ht="13.5" customHeight="1" x14ac:dyDescent="0.2">
      <c r="C591" s="14"/>
      <c r="D591" s="14"/>
    </row>
    <row r="592" spans="3:4" ht="13.5" customHeight="1" x14ac:dyDescent="0.2">
      <c r="C592" s="14"/>
      <c r="D592" s="14"/>
    </row>
    <row r="593" spans="3:4" ht="13.5" customHeight="1" x14ac:dyDescent="0.2">
      <c r="C593" s="14"/>
      <c r="D593" s="14"/>
    </row>
    <row r="594" spans="3:4" ht="13.5" customHeight="1" x14ac:dyDescent="0.2">
      <c r="C594" s="14"/>
      <c r="D594" s="14"/>
    </row>
    <row r="595" spans="3:4" ht="13.5" customHeight="1" x14ac:dyDescent="0.2">
      <c r="C595" s="14"/>
      <c r="D595" s="14"/>
    </row>
    <row r="596" spans="3:4" ht="13.5" customHeight="1" x14ac:dyDescent="0.2">
      <c r="C596" s="14"/>
      <c r="D596" s="14"/>
    </row>
    <row r="597" spans="3:4" ht="13.5" customHeight="1" x14ac:dyDescent="0.2">
      <c r="C597" s="14"/>
      <c r="D597" s="14"/>
    </row>
    <row r="598" spans="3:4" ht="13.5" customHeight="1" x14ac:dyDescent="0.2">
      <c r="C598" s="14"/>
      <c r="D598" s="14"/>
    </row>
    <row r="599" spans="3:4" ht="13.5" customHeight="1" x14ac:dyDescent="0.2">
      <c r="C599" s="14"/>
      <c r="D599" s="14"/>
    </row>
    <row r="600" spans="3:4" ht="13.5" customHeight="1" x14ac:dyDescent="0.2">
      <c r="C600" s="14"/>
      <c r="D600" s="14"/>
    </row>
    <row r="601" spans="3:4" ht="13.5" customHeight="1" x14ac:dyDescent="0.2">
      <c r="C601" s="14"/>
      <c r="D601" s="14"/>
    </row>
    <row r="602" spans="3:4" ht="13.5" customHeight="1" x14ac:dyDescent="0.2">
      <c r="C602" s="14"/>
      <c r="D602" s="14"/>
    </row>
    <row r="603" spans="3:4" ht="13.5" customHeight="1" x14ac:dyDescent="0.2">
      <c r="C603" s="14"/>
      <c r="D603" s="14"/>
    </row>
    <row r="604" spans="3:4" ht="13.5" customHeight="1" x14ac:dyDescent="0.2">
      <c r="C604" s="14"/>
      <c r="D604" s="14"/>
    </row>
    <row r="605" spans="3:4" ht="13.5" customHeight="1" x14ac:dyDescent="0.2">
      <c r="C605" s="14"/>
      <c r="D605" s="14"/>
    </row>
    <row r="606" spans="3:4" ht="13.5" customHeight="1" x14ac:dyDescent="0.2">
      <c r="C606" s="14"/>
      <c r="D606" s="14"/>
    </row>
    <row r="607" spans="3:4" ht="13.5" customHeight="1" x14ac:dyDescent="0.2">
      <c r="C607" s="14"/>
      <c r="D607" s="14"/>
    </row>
    <row r="608" spans="3:4" ht="13.5" customHeight="1" x14ac:dyDescent="0.2">
      <c r="C608" s="14"/>
      <c r="D608" s="14"/>
    </row>
    <row r="609" spans="3:4" ht="13.5" customHeight="1" x14ac:dyDescent="0.2">
      <c r="C609" s="14"/>
      <c r="D609" s="14"/>
    </row>
    <row r="610" spans="3:4" ht="13.5" customHeight="1" x14ac:dyDescent="0.2">
      <c r="C610" s="14"/>
      <c r="D610" s="14"/>
    </row>
    <row r="611" spans="3:4" ht="13.5" customHeight="1" x14ac:dyDescent="0.2">
      <c r="C611" s="14"/>
      <c r="D611" s="14"/>
    </row>
    <row r="612" spans="3:4" ht="13.5" customHeight="1" x14ac:dyDescent="0.2">
      <c r="C612" s="14"/>
      <c r="D612" s="14"/>
    </row>
    <row r="613" spans="3:4" ht="13.5" customHeight="1" x14ac:dyDescent="0.2">
      <c r="C613" s="14"/>
      <c r="D613" s="14"/>
    </row>
    <row r="614" spans="3:4" ht="13.5" customHeight="1" x14ac:dyDescent="0.2">
      <c r="C614" s="14"/>
      <c r="D614" s="14"/>
    </row>
    <row r="615" spans="3:4" ht="13.5" customHeight="1" x14ac:dyDescent="0.2">
      <c r="C615" s="14"/>
      <c r="D615" s="14"/>
    </row>
    <row r="616" spans="3:4" ht="13.5" customHeight="1" x14ac:dyDescent="0.2">
      <c r="C616" s="14"/>
      <c r="D616" s="14"/>
    </row>
    <row r="617" spans="3:4" ht="13.5" customHeight="1" x14ac:dyDescent="0.2">
      <c r="C617" s="14"/>
      <c r="D617" s="14"/>
    </row>
    <row r="618" spans="3:4" ht="13.5" customHeight="1" x14ac:dyDescent="0.2">
      <c r="C618" s="14"/>
      <c r="D618" s="14"/>
    </row>
    <row r="619" spans="3:4" ht="13.5" customHeight="1" x14ac:dyDescent="0.2">
      <c r="C619" s="14"/>
      <c r="D619" s="14"/>
    </row>
    <row r="620" spans="3:4" ht="13.5" customHeight="1" x14ac:dyDescent="0.2">
      <c r="C620" s="14"/>
      <c r="D620" s="14"/>
    </row>
    <row r="621" spans="3:4" ht="13.5" customHeight="1" x14ac:dyDescent="0.2">
      <c r="C621" s="14"/>
      <c r="D621" s="14"/>
    </row>
    <row r="622" spans="3:4" ht="13.5" customHeight="1" x14ac:dyDescent="0.2">
      <c r="C622" s="14"/>
      <c r="D622" s="14"/>
    </row>
    <row r="623" spans="3:4" ht="13.5" customHeight="1" x14ac:dyDescent="0.2">
      <c r="C623" s="14"/>
      <c r="D623" s="14"/>
    </row>
    <row r="624" spans="3:4" ht="13.5" customHeight="1" x14ac:dyDescent="0.2">
      <c r="C624" s="14"/>
      <c r="D624" s="14"/>
    </row>
    <row r="625" spans="3:4" ht="13.5" customHeight="1" x14ac:dyDescent="0.2">
      <c r="C625" s="14"/>
      <c r="D625" s="14"/>
    </row>
    <row r="626" spans="3:4" ht="13.5" customHeight="1" x14ac:dyDescent="0.2">
      <c r="C626" s="14"/>
      <c r="D626" s="14"/>
    </row>
    <row r="627" spans="3:4" ht="13.5" customHeight="1" x14ac:dyDescent="0.2">
      <c r="C627" s="14"/>
      <c r="D627" s="14"/>
    </row>
    <row r="628" spans="3:4" ht="13.5" customHeight="1" x14ac:dyDescent="0.2">
      <c r="C628" s="14"/>
      <c r="D628" s="14"/>
    </row>
    <row r="629" spans="3:4" ht="13.5" customHeight="1" x14ac:dyDescent="0.2">
      <c r="C629" s="14"/>
      <c r="D629" s="14"/>
    </row>
    <row r="630" spans="3:4" ht="13.5" customHeight="1" x14ac:dyDescent="0.2">
      <c r="C630" s="14"/>
      <c r="D630" s="14"/>
    </row>
    <row r="631" spans="3:4" ht="13.5" customHeight="1" x14ac:dyDescent="0.2">
      <c r="C631" s="14"/>
      <c r="D631" s="14"/>
    </row>
    <row r="632" spans="3:4" ht="13.5" customHeight="1" x14ac:dyDescent="0.2">
      <c r="C632" s="14"/>
      <c r="D632" s="14"/>
    </row>
    <row r="633" spans="3:4" ht="13.5" customHeight="1" x14ac:dyDescent="0.2">
      <c r="C633" s="14"/>
      <c r="D633" s="14"/>
    </row>
    <row r="636" spans="3:4" ht="13.5" customHeight="1" x14ac:dyDescent="0.2">
      <c r="C636" s="14"/>
      <c r="D636" s="14"/>
    </row>
    <row r="638" spans="3:4" ht="13.5" customHeight="1" x14ac:dyDescent="0.2">
      <c r="C638" s="14"/>
      <c r="D638" s="14"/>
    </row>
    <row r="639" spans="3:4" ht="13.5" customHeight="1" x14ac:dyDescent="0.2">
      <c r="C639" s="14"/>
      <c r="D639" s="14"/>
    </row>
    <row r="640" spans="3:4" ht="13.5" customHeight="1" x14ac:dyDescent="0.2">
      <c r="C640" s="14"/>
      <c r="D640" s="14"/>
    </row>
    <row r="641" spans="3:4" ht="13.5" customHeight="1" x14ac:dyDescent="0.2">
      <c r="C641" s="14"/>
      <c r="D641" s="14"/>
    </row>
    <row r="642" spans="3:4" ht="13.5" customHeight="1" x14ac:dyDescent="0.2">
      <c r="C642" s="14"/>
      <c r="D642" s="14"/>
    </row>
    <row r="643" spans="3:4" ht="13.5" customHeight="1" x14ac:dyDescent="0.2">
      <c r="C643" s="14"/>
      <c r="D643" s="14"/>
    </row>
    <row r="644" spans="3:4" ht="13.5" customHeight="1" x14ac:dyDescent="0.2">
      <c r="C644" s="14"/>
      <c r="D644" s="14"/>
    </row>
    <row r="645" spans="3:4" ht="13.5" customHeight="1" x14ac:dyDescent="0.2">
      <c r="C645" s="14"/>
      <c r="D645" s="14"/>
    </row>
    <row r="646" spans="3:4" ht="13.5" customHeight="1" x14ac:dyDescent="0.2">
      <c r="C646" s="14"/>
      <c r="D646" s="14"/>
    </row>
    <row r="647" spans="3:4" ht="13.5" customHeight="1" x14ac:dyDescent="0.2">
      <c r="C647" s="14"/>
      <c r="D647" s="14"/>
    </row>
    <row r="648" spans="3:4" ht="13.5" customHeight="1" x14ac:dyDescent="0.2">
      <c r="C648" s="14"/>
      <c r="D648" s="14"/>
    </row>
    <row r="649" spans="3:4" ht="13.5" customHeight="1" x14ac:dyDescent="0.2">
      <c r="C649" s="14"/>
      <c r="D649" s="14"/>
    </row>
    <row r="650" spans="3:4" ht="13.5" customHeight="1" x14ac:dyDescent="0.2">
      <c r="C650" s="14"/>
      <c r="D650" s="14"/>
    </row>
    <row r="651" spans="3:4" ht="13.5" customHeight="1" x14ac:dyDescent="0.2">
      <c r="C651" s="14"/>
      <c r="D651" s="14"/>
    </row>
    <row r="652" spans="3:4" ht="13.5" customHeight="1" x14ac:dyDescent="0.2">
      <c r="C652" s="14"/>
      <c r="D652" s="14"/>
    </row>
    <row r="653" spans="3:4" ht="13.5" customHeight="1" x14ac:dyDescent="0.2">
      <c r="C653" s="14"/>
      <c r="D653" s="14"/>
    </row>
    <row r="656" spans="3:4" ht="13.5" customHeight="1" x14ac:dyDescent="0.2">
      <c r="C656" s="14"/>
      <c r="D656" s="14"/>
    </row>
    <row r="658" spans="3:4" ht="13.5" customHeight="1" x14ac:dyDescent="0.2">
      <c r="C658" s="14"/>
      <c r="D658" s="14"/>
    </row>
    <row r="659" spans="3:4" ht="13.5" customHeight="1" x14ac:dyDescent="0.2">
      <c r="C659" s="14"/>
      <c r="D659" s="14"/>
    </row>
    <row r="660" spans="3:4" ht="13.5" customHeight="1" x14ac:dyDescent="0.2">
      <c r="C660" s="14"/>
      <c r="D660" s="14"/>
    </row>
    <row r="661" spans="3:4" ht="13.5" customHeight="1" x14ac:dyDescent="0.2">
      <c r="C661" s="14"/>
      <c r="D661" s="14"/>
    </row>
    <row r="662" spans="3:4" ht="13.5" customHeight="1" x14ac:dyDescent="0.2">
      <c r="C662" s="14"/>
      <c r="D662" s="14"/>
    </row>
    <row r="663" spans="3:4" ht="13.5" customHeight="1" x14ac:dyDescent="0.2">
      <c r="C663" s="14"/>
      <c r="D663" s="14"/>
    </row>
    <row r="664" spans="3:4" ht="13.5" customHeight="1" x14ac:dyDescent="0.2">
      <c r="C664" s="14"/>
      <c r="D664" s="14"/>
    </row>
    <row r="665" spans="3:4" ht="13.5" customHeight="1" x14ac:dyDescent="0.2">
      <c r="C665" s="14"/>
      <c r="D665" s="14"/>
    </row>
    <row r="666" spans="3:4" ht="13.5" customHeight="1" x14ac:dyDescent="0.2">
      <c r="C666" s="14"/>
      <c r="D666" s="14"/>
    </row>
    <row r="667" spans="3:4" ht="13.5" customHeight="1" x14ac:dyDescent="0.2">
      <c r="C667" s="14"/>
      <c r="D667" s="14"/>
    </row>
    <row r="668" spans="3:4" ht="13.5" customHeight="1" x14ac:dyDescent="0.2">
      <c r="C668" s="14"/>
      <c r="D668" s="14"/>
    </row>
    <row r="669" spans="3:4" ht="13.5" customHeight="1" x14ac:dyDescent="0.2">
      <c r="C669" s="14"/>
      <c r="D669" s="14"/>
    </row>
    <row r="670" spans="3:4" ht="13.5" customHeight="1" x14ac:dyDescent="0.2">
      <c r="C670" s="14"/>
      <c r="D670" s="14"/>
    </row>
    <row r="671" spans="3:4" ht="13.5" customHeight="1" x14ac:dyDescent="0.2">
      <c r="C671" s="14"/>
      <c r="D671" s="14"/>
    </row>
    <row r="672" spans="3:4" ht="13.5" customHeight="1" x14ac:dyDescent="0.2">
      <c r="C672" s="14"/>
      <c r="D672" s="14"/>
    </row>
    <row r="673" spans="3:4" ht="13.5" customHeight="1" x14ac:dyDescent="0.2">
      <c r="C673" s="14"/>
      <c r="D673" s="14"/>
    </row>
    <row r="674" spans="3:4" ht="13.5" customHeight="1" x14ac:dyDescent="0.2">
      <c r="C674" s="14"/>
      <c r="D674" s="14"/>
    </row>
    <row r="675" spans="3:4" ht="13.5" customHeight="1" x14ac:dyDescent="0.2">
      <c r="C675" s="14"/>
      <c r="D675" s="14"/>
    </row>
    <row r="676" spans="3:4" ht="13.5" customHeight="1" x14ac:dyDescent="0.2">
      <c r="C676" s="14"/>
      <c r="D676" s="14"/>
    </row>
    <row r="677" spans="3:4" ht="13.5" customHeight="1" x14ac:dyDescent="0.2">
      <c r="C677" s="14"/>
      <c r="D677" s="14"/>
    </row>
    <row r="678" spans="3:4" ht="13.5" customHeight="1" x14ac:dyDescent="0.2">
      <c r="C678" s="14"/>
      <c r="D678" s="14"/>
    </row>
    <row r="679" spans="3:4" ht="13.5" customHeight="1" x14ac:dyDescent="0.2">
      <c r="C679" s="14"/>
      <c r="D679" s="14"/>
    </row>
    <row r="682" spans="3:4" ht="13.5" customHeight="1" x14ac:dyDescent="0.2">
      <c r="C682" s="14"/>
      <c r="D682" s="14"/>
    </row>
    <row r="684" spans="3:4" ht="13.5" customHeight="1" x14ac:dyDescent="0.2">
      <c r="C684" s="14"/>
      <c r="D684" s="14"/>
    </row>
    <row r="685" spans="3:4" ht="13.5" customHeight="1" x14ac:dyDescent="0.2">
      <c r="C685" s="14"/>
      <c r="D685" s="14"/>
    </row>
    <row r="686" spans="3:4" ht="13.5" customHeight="1" x14ac:dyDescent="0.2">
      <c r="C686" s="14"/>
      <c r="D686" s="14"/>
    </row>
    <row r="687" spans="3:4" ht="13.5" customHeight="1" x14ac:dyDescent="0.2">
      <c r="C687" s="14"/>
      <c r="D687" s="14"/>
    </row>
    <row r="688" spans="3:4" ht="13.5" customHeight="1" x14ac:dyDescent="0.2">
      <c r="C688" s="14"/>
      <c r="D688" s="14"/>
    </row>
    <row r="689" spans="3:4" ht="13.5" customHeight="1" x14ac:dyDescent="0.2">
      <c r="C689" s="14"/>
      <c r="D689" s="14"/>
    </row>
    <row r="690" spans="3:4" ht="13.5" customHeight="1" x14ac:dyDescent="0.2">
      <c r="C690" s="14"/>
      <c r="D690" s="14"/>
    </row>
    <row r="691" spans="3:4" ht="13.5" customHeight="1" x14ac:dyDescent="0.2">
      <c r="C691" s="14"/>
      <c r="D691" s="14"/>
    </row>
    <row r="692" spans="3:4" ht="13.5" customHeight="1" x14ac:dyDescent="0.2">
      <c r="C692" s="14"/>
      <c r="D692" s="14"/>
    </row>
    <row r="693" spans="3:4" ht="13.5" customHeight="1" x14ac:dyDescent="0.2">
      <c r="C693" s="14"/>
      <c r="D693" s="14"/>
    </row>
    <row r="694" spans="3:4" ht="13.5" customHeight="1" x14ac:dyDescent="0.2">
      <c r="C694" s="14"/>
      <c r="D694" s="14"/>
    </row>
    <row r="695" spans="3:4" ht="13.5" customHeight="1" x14ac:dyDescent="0.2">
      <c r="C695" s="14"/>
      <c r="D695" s="14"/>
    </row>
    <row r="696" spans="3:4" ht="13.5" customHeight="1" x14ac:dyDescent="0.2">
      <c r="C696" s="14"/>
      <c r="D696" s="14"/>
    </row>
    <row r="697" spans="3:4" ht="13.5" customHeight="1" x14ac:dyDescent="0.2">
      <c r="C697" s="14"/>
      <c r="D697" s="14"/>
    </row>
    <row r="698" spans="3:4" ht="13.5" customHeight="1" x14ac:dyDescent="0.2">
      <c r="C698" s="14"/>
      <c r="D698" s="14"/>
    </row>
    <row r="699" spans="3:4" ht="13.5" customHeight="1" x14ac:dyDescent="0.2">
      <c r="C699" s="14"/>
      <c r="D699" s="14"/>
    </row>
    <row r="700" spans="3:4" ht="13.5" customHeight="1" x14ac:dyDescent="0.2">
      <c r="C700" s="14"/>
      <c r="D700" s="14"/>
    </row>
    <row r="701" spans="3:4" ht="13.5" customHeight="1" x14ac:dyDescent="0.2">
      <c r="C701" s="14"/>
      <c r="D701" s="14"/>
    </row>
    <row r="702" spans="3:4" ht="13.5" customHeight="1" x14ac:dyDescent="0.2">
      <c r="C702" s="14"/>
      <c r="D702" s="14"/>
    </row>
    <row r="703" spans="3:4" ht="13.5" customHeight="1" x14ac:dyDescent="0.2">
      <c r="C703" s="14"/>
      <c r="D703" s="14"/>
    </row>
    <row r="704" spans="3:4" ht="13.5" customHeight="1" x14ac:dyDescent="0.2">
      <c r="C704" s="14"/>
      <c r="D704" s="14"/>
    </row>
    <row r="705" spans="3:4" ht="13.5" customHeight="1" x14ac:dyDescent="0.2">
      <c r="C705" s="14"/>
      <c r="D705" s="14"/>
    </row>
    <row r="709" spans="3:4" ht="13.5" customHeight="1" x14ac:dyDescent="0.2">
      <c r="C709" s="14"/>
      <c r="D709" s="14"/>
    </row>
    <row r="710" spans="3:4" ht="13.5" customHeight="1" x14ac:dyDescent="0.2">
      <c r="C710" s="14"/>
      <c r="D710" s="14"/>
    </row>
    <row r="711" spans="3:4" ht="13.5" customHeight="1" x14ac:dyDescent="0.2">
      <c r="C711" s="14"/>
      <c r="D711" s="14"/>
    </row>
    <row r="712" spans="3:4" ht="13.5" customHeight="1" x14ac:dyDescent="0.2">
      <c r="C712" s="14"/>
      <c r="D712" s="14"/>
    </row>
    <row r="713" spans="3:4" ht="13.5" customHeight="1" x14ac:dyDescent="0.2">
      <c r="C713" s="14"/>
      <c r="D713" s="14"/>
    </row>
    <row r="714" spans="3:4" ht="13.5" customHeight="1" x14ac:dyDescent="0.2">
      <c r="C714" s="14"/>
      <c r="D714" s="14"/>
    </row>
    <row r="718" spans="3:4" ht="13.5" customHeight="1" x14ac:dyDescent="0.2">
      <c r="C718" s="14"/>
      <c r="D718" s="14"/>
    </row>
    <row r="719" spans="3:4" ht="13.5" customHeight="1" x14ac:dyDescent="0.2">
      <c r="C719" s="14"/>
      <c r="D719" s="14"/>
    </row>
    <row r="720" spans="3:4" ht="13.5" customHeight="1" x14ac:dyDescent="0.2">
      <c r="C720" s="14"/>
      <c r="D720" s="14"/>
    </row>
    <row r="721" spans="3:4" ht="13.5" customHeight="1" x14ac:dyDescent="0.2">
      <c r="C721" s="14"/>
      <c r="D721" s="14"/>
    </row>
    <row r="722" spans="3:4" ht="13.5" customHeight="1" x14ac:dyDescent="0.2">
      <c r="C722" s="14"/>
      <c r="D722" s="14"/>
    </row>
    <row r="723" spans="3:4" ht="13.5" customHeight="1" x14ac:dyDescent="0.2">
      <c r="C723" s="14"/>
      <c r="D723" s="14"/>
    </row>
    <row r="724" spans="3:4" ht="13.5" customHeight="1" x14ac:dyDescent="0.2">
      <c r="C724" s="14"/>
      <c r="D724" s="14"/>
    </row>
    <row r="725" spans="3:4" ht="13.5" customHeight="1" x14ac:dyDescent="0.2">
      <c r="C725" s="14"/>
      <c r="D725" s="14"/>
    </row>
    <row r="726" spans="3:4" ht="13.5" customHeight="1" x14ac:dyDescent="0.2">
      <c r="C726" s="14"/>
      <c r="D726" s="14"/>
    </row>
    <row r="727" spans="3:4" ht="13.5" customHeight="1" x14ac:dyDescent="0.2">
      <c r="C727" s="14"/>
      <c r="D727" s="14"/>
    </row>
    <row r="728" spans="3:4" ht="13.5" customHeight="1" x14ac:dyDescent="0.2">
      <c r="C728" s="14"/>
      <c r="D728" s="14"/>
    </row>
    <row r="729" spans="3:4" ht="13.5" customHeight="1" x14ac:dyDescent="0.2">
      <c r="C729" s="14"/>
      <c r="D729" s="14"/>
    </row>
    <row r="730" spans="3:4" ht="13.5" customHeight="1" x14ac:dyDescent="0.2">
      <c r="C730" s="14"/>
      <c r="D730" s="14"/>
    </row>
    <row r="731" spans="3:4" ht="13.5" customHeight="1" x14ac:dyDescent="0.2">
      <c r="C731" s="14"/>
      <c r="D731" s="14"/>
    </row>
    <row r="732" spans="3:4" ht="13.5" customHeight="1" x14ac:dyDescent="0.2">
      <c r="C732" s="14"/>
      <c r="D732" s="14"/>
    </row>
    <row r="733" spans="3:4" ht="13.5" customHeight="1" x14ac:dyDescent="0.2">
      <c r="C733" s="14"/>
      <c r="D733" s="14"/>
    </row>
    <row r="734" spans="3:4" ht="13.5" customHeight="1" x14ac:dyDescent="0.2">
      <c r="C734" s="14"/>
      <c r="D734" s="14"/>
    </row>
    <row r="735" spans="3:4" ht="13.5" customHeight="1" x14ac:dyDescent="0.2">
      <c r="C735" s="14"/>
      <c r="D735" s="14"/>
    </row>
    <row r="736" spans="3:4" ht="13.5" customHeight="1" x14ac:dyDescent="0.2">
      <c r="C736" s="14"/>
      <c r="D736" s="14"/>
    </row>
    <row r="737" spans="3:4" ht="13.5" customHeight="1" x14ac:dyDescent="0.2">
      <c r="C737" s="14"/>
      <c r="D737" s="14"/>
    </row>
    <row r="738" spans="3:4" ht="13.5" customHeight="1" x14ac:dyDescent="0.2">
      <c r="C738" s="14"/>
      <c r="D738" s="14"/>
    </row>
    <row r="739" spans="3:4" ht="13.5" customHeight="1" x14ac:dyDescent="0.2">
      <c r="C739" s="14"/>
      <c r="D739" s="14"/>
    </row>
    <row r="740" spans="3:4" ht="13.5" customHeight="1" x14ac:dyDescent="0.2">
      <c r="C740" s="14"/>
      <c r="D740" s="14"/>
    </row>
    <row r="741" spans="3:4" ht="13.5" customHeight="1" x14ac:dyDescent="0.2">
      <c r="C741" s="14"/>
      <c r="D741" s="14"/>
    </row>
    <row r="742" spans="3:4" ht="13.5" customHeight="1" x14ac:dyDescent="0.2">
      <c r="C742" s="14"/>
      <c r="D742" s="14"/>
    </row>
    <row r="743" spans="3:4" ht="13.5" customHeight="1" x14ac:dyDescent="0.2">
      <c r="C743" s="14"/>
      <c r="D743" s="14"/>
    </row>
    <row r="744" spans="3:4" ht="13.5" customHeight="1" x14ac:dyDescent="0.2">
      <c r="C744" s="14"/>
      <c r="D744" s="14"/>
    </row>
    <row r="745" spans="3:4" ht="13.5" customHeight="1" x14ac:dyDescent="0.2">
      <c r="C745" s="14"/>
      <c r="D745" s="14"/>
    </row>
    <row r="746" spans="3:4" ht="13.5" customHeight="1" x14ac:dyDescent="0.2">
      <c r="C746" s="14"/>
      <c r="D746" s="14"/>
    </row>
    <row r="747" spans="3:4" ht="13.5" customHeight="1" x14ac:dyDescent="0.2">
      <c r="C747" s="14"/>
      <c r="D747" s="14"/>
    </row>
    <row r="748" spans="3:4" ht="13.5" customHeight="1" x14ac:dyDescent="0.2">
      <c r="C748" s="14"/>
      <c r="D748" s="14"/>
    </row>
    <row r="749" spans="3:4" ht="13.5" customHeight="1" x14ac:dyDescent="0.2">
      <c r="C749" s="14"/>
      <c r="D749" s="14"/>
    </row>
    <row r="750" spans="3:4" ht="13.5" customHeight="1" x14ac:dyDescent="0.2">
      <c r="C750" s="14"/>
      <c r="D750" s="14"/>
    </row>
    <row r="751" spans="3:4" ht="13.5" customHeight="1" x14ac:dyDescent="0.2">
      <c r="C751" s="14"/>
      <c r="D751" s="14"/>
    </row>
    <row r="753" spans="3:4" ht="13.5" customHeight="1" x14ac:dyDescent="0.2">
      <c r="C753" s="14"/>
      <c r="D753" s="14"/>
    </row>
    <row r="754" spans="3:4" ht="13.5" customHeight="1" x14ac:dyDescent="0.2">
      <c r="C754" s="14"/>
      <c r="D754" s="14"/>
    </row>
    <row r="755" spans="3:4" ht="13.5" customHeight="1" x14ac:dyDescent="0.2">
      <c r="C755" s="14"/>
      <c r="D755" s="14"/>
    </row>
    <row r="757" spans="3:4" ht="13.5" customHeight="1" x14ac:dyDescent="0.2">
      <c r="C757" s="14"/>
      <c r="D757" s="14"/>
    </row>
    <row r="758" spans="3:4" ht="13.5" customHeight="1" x14ac:dyDescent="0.2">
      <c r="C758" s="14"/>
      <c r="D758" s="14"/>
    </row>
    <row r="759" spans="3:4" ht="13.5" customHeight="1" x14ac:dyDescent="0.2">
      <c r="C759" s="14"/>
      <c r="D759" s="14"/>
    </row>
    <row r="760" spans="3:4" ht="13.5" customHeight="1" x14ac:dyDescent="0.2">
      <c r="C760" s="14"/>
      <c r="D760" s="14"/>
    </row>
    <row r="761" spans="3:4" ht="13.5" customHeight="1" x14ac:dyDescent="0.2">
      <c r="C761" s="14"/>
      <c r="D761" s="14"/>
    </row>
    <row r="762" spans="3:4" ht="13.5" customHeight="1" x14ac:dyDescent="0.2">
      <c r="C762" s="14"/>
      <c r="D762" s="14"/>
    </row>
    <row r="763" spans="3:4" ht="13.5" customHeight="1" x14ac:dyDescent="0.2">
      <c r="C763" s="14"/>
      <c r="D763" s="14"/>
    </row>
    <row r="764" spans="3:4" ht="13.5" customHeight="1" x14ac:dyDescent="0.2">
      <c r="C764" s="14"/>
      <c r="D764" s="14"/>
    </row>
    <row r="765" spans="3:4" ht="13.5" customHeight="1" x14ac:dyDescent="0.2">
      <c r="C765" s="14"/>
      <c r="D765" s="14"/>
    </row>
    <row r="766" spans="3:4" ht="13.5" customHeight="1" x14ac:dyDescent="0.2">
      <c r="C766" s="14"/>
      <c r="D766" s="14"/>
    </row>
    <row r="768" spans="3:4" ht="13.5" customHeight="1" x14ac:dyDescent="0.2">
      <c r="C768" s="14"/>
      <c r="D768" s="14"/>
    </row>
    <row r="770" spans="1:6" s="19" customFormat="1" ht="13.5" customHeight="1" x14ac:dyDescent="0.2">
      <c r="A770" s="15"/>
      <c r="B770" s="11"/>
      <c r="C770" s="12"/>
      <c r="D770" s="12"/>
      <c r="E770" s="18"/>
      <c r="F770" s="18"/>
    </row>
    <row r="771" spans="1:6" ht="13.5" customHeight="1" x14ac:dyDescent="0.2">
      <c r="C771" s="14"/>
      <c r="D771" s="14"/>
    </row>
    <row r="772" spans="1:6" ht="13.5" customHeight="1" x14ac:dyDescent="0.2">
      <c r="C772" s="14"/>
      <c r="D772" s="14"/>
    </row>
    <row r="773" spans="1:6" ht="13.5" customHeight="1" x14ac:dyDescent="0.2">
      <c r="C773" s="14"/>
      <c r="D773" s="14"/>
    </row>
    <row r="774" spans="1:6" ht="13.5" customHeight="1" x14ac:dyDescent="0.2">
      <c r="C774" s="14"/>
      <c r="D774" s="14"/>
    </row>
    <row r="775" spans="1:6" ht="13.5" customHeight="1" x14ac:dyDescent="0.2">
      <c r="C775" s="14"/>
      <c r="D775" s="14"/>
    </row>
    <row r="776" spans="1:6" ht="13.5" customHeight="1" x14ac:dyDescent="0.2">
      <c r="C776" s="14"/>
      <c r="D776" s="14"/>
    </row>
    <row r="777" spans="1:6" ht="13.5" customHeight="1" x14ac:dyDescent="0.2">
      <c r="C777" s="14"/>
      <c r="D777" s="14"/>
    </row>
    <row r="778" spans="1:6" ht="13.5" customHeight="1" x14ac:dyDescent="0.2">
      <c r="C778" s="14"/>
      <c r="D778" s="14"/>
    </row>
    <row r="779" spans="1:6" ht="13.5" customHeight="1" x14ac:dyDescent="0.2">
      <c r="C779" s="14"/>
      <c r="D779" s="14"/>
    </row>
    <row r="780" spans="1:6" ht="13.5" customHeight="1" x14ac:dyDescent="0.2">
      <c r="C780" s="14"/>
      <c r="D780" s="14"/>
    </row>
    <row r="781" spans="1:6" ht="13.5" customHeight="1" x14ac:dyDescent="0.2">
      <c r="C781" s="14"/>
      <c r="D781" s="14"/>
    </row>
    <row r="782" spans="1:6" ht="13.5" customHeight="1" x14ac:dyDescent="0.2">
      <c r="C782" s="14"/>
      <c r="D782" s="14"/>
    </row>
    <row r="783" spans="1:6" ht="13.5" customHeight="1" x14ac:dyDescent="0.2">
      <c r="C783" s="14"/>
      <c r="D783" s="14"/>
    </row>
    <row r="784" spans="1:6" ht="13.5" customHeight="1" x14ac:dyDescent="0.2">
      <c r="C784" s="14"/>
      <c r="D784" s="14"/>
    </row>
    <row r="785" spans="2:4" ht="13.5" customHeight="1" x14ac:dyDescent="0.2">
      <c r="C785" s="14"/>
      <c r="D785" s="14"/>
    </row>
    <row r="786" spans="2:4" ht="13.5" customHeight="1" x14ac:dyDescent="0.2">
      <c r="C786" s="14"/>
      <c r="D786" s="14"/>
    </row>
    <row r="787" spans="2:4" ht="13.5" customHeight="1" x14ac:dyDescent="0.2">
      <c r="C787" s="14"/>
      <c r="D787" s="14"/>
    </row>
    <row r="788" spans="2:4" ht="13.5" customHeight="1" x14ac:dyDescent="0.2">
      <c r="C788" s="14"/>
      <c r="D788" s="14"/>
    </row>
    <row r="789" spans="2:4" ht="13.5" customHeight="1" x14ac:dyDescent="0.2">
      <c r="B789" s="16"/>
      <c r="C789" s="19"/>
      <c r="D789" s="19"/>
    </row>
    <row r="791" spans="2:4" ht="13.5" customHeight="1" x14ac:dyDescent="0.2">
      <c r="C791" s="14"/>
      <c r="D791" s="14"/>
    </row>
    <row r="792" spans="2:4" ht="13.5" customHeight="1" x14ac:dyDescent="0.2">
      <c r="C792" s="14"/>
      <c r="D792" s="14"/>
    </row>
    <row r="795" spans="2:4" ht="13.5" customHeight="1" x14ac:dyDescent="0.2">
      <c r="C795" s="14"/>
      <c r="D795" s="14"/>
    </row>
    <row r="796" spans="2:4" ht="13.5" customHeight="1" x14ac:dyDescent="0.2">
      <c r="C796" s="14"/>
      <c r="D796" s="14"/>
    </row>
    <row r="797" spans="2:4" ht="13.5" customHeight="1" x14ac:dyDescent="0.2">
      <c r="C797" s="14"/>
      <c r="D797" s="14"/>
    </row>
    <row r="798" spans="2:4" ht="13.5" customHeight="1" x14ac:dyDescent="0.2">
      <c r="C798" s="14"/>
      <c r="D798" s="14"/>
    </row>
    <row r="800" spans="2:4" ht="13.5" customHeight="1" x14ac:dyDescent="0.2">
      <c r="C800" s="14"/>
      <c r="D800" s="14"/>
    </row>
    <row r="801" spans="1:6" ht="13.5" customHeight="1" x14ac:dyDescent="0.2">
      <c r="C801" s="14"/>
      <c r="D801" s="14"/>
    </row>
    <row r="802" spans="1:6" ht="13.5" customHeight="1" x14ac:dyDescent="0.2">
      <c r="C802" s="14"/>
      <c r="D802" s="14"/>
    </row>
    <row r="803" spans="1:6" ht="13.5" customHeight="1" x14ac:dyDescent="0.2">
      <c r="C803" s="14"/>
      <c r="D803" s="14"/>
    </row>
    <row r="805" spans="1:6" ht="13.5" customHeight="1" x14ac:dyDescent="0.2">
      <c r="C805" s="14"/>
      <c r="D805" s="14"/>
    </row>
    <row r="806" spans="1:6" ht="13.5" customHeight="1" x14ac:dyDescent="0.2">
      <c r="C806" s="14"/>
      <c r="D806" s="14"/>
    </row>
    <row r="808" spans="1:6" s="28" customFormat="1" ht="13.5" customHeight="1" x14ac:dyDescent="0.25">
      <c r="A808" s="24"/>
      <c r="B808" s="11"/>
      <c r="C808" s="14"/>
      <c r="D808" s="14"/>
      <c r="E808" s="27"/>
      <c r="F808" s="27"/>
    </row>
    <row r="809" spans="1:6" s="19" customFormat="1" ht="13.5" customHeight="1" x14ac:dyDescent="0.2">
      <c r="A809" s="15"/>
      <c r="B809" s="11"/>
      <c r="C809" s="14"/>
      <c r="D809" s="14"/>
      <c r="E809" s="18"/>
      <c r="F809" s="18"/>
    </row>
    <row r="810" spans="1:6" s="19" customFormat="1" ht="13.5" customHeight="1" x14ac:dyDescent="0.2">
      <c r="A810" s="15"/>
      <c r="B810" s="11"/>
      <c r="C810" s="14"/>
      <c r="D810" s="14"/>
      <c r="E810" s="18"/>
      <c r="F810" s="18"/>
    </row>
    <row r="811" spans="1:6" s="19" customFormat="1" ht="13.5" customHeight="1" x14ac:dyDescent="0.2">
      <c r="A811" s="15"/>
      <c r="B811" s="11"/>
      <c r="C811" s="14"/>
      <c r="D811" s="14"/>
      <c r="E811" s="18"/>
      <c r="F811" s="18"/>
    </row>
    <row r="813" spans="1:6" ht="13.5" customHeight="1" x14ac:dyDescent="0.2">
      <c r="C813" s="14"/>
      <c r="D813" s="14"/>
    </row>
    <row r="814" spans="1:6" ht="13.5" customHeight="1" x14ac:dyDescent="0.2">
      <c r="C814" s="14"/>
      <c r="D814" s="14"/>
    </row>
    <row r="816" spans="1:6" ht="13.5" customHeight="1" x14ac:dyDescent="0.2">
      <c r="C816" s="14"/>
      <c r="D816" s="14"/>
    </row>
    <row r="817" spans="2:4" ht="13.5" customHeight="1" x14ac:dyDescent="0.2">
      <c r="C817" s="14"/>
      <c r="D817" s="14"/>
    </row>
    <row r="819" spans="2:4" ht="13.5" customHeight="1" x14ac:dyDescent="0.2">
      <c r="C819" s="14"/>
      <c r="D819" s="14"/>
    </row>
    <row r="820" spans="2:4" ht="13.5" customHeight="1" x14ac:dyDescent="0.2">
      <c r="C820" s="14"/>
      <c r="D820" s="14"/>
    </row>
    <row r="822" spans="2:4" ht="13.5" customHeight="1" x14ac:dyDescent="0.2">
      <c r="C822" s="14"/>
      <c r="D822" s="14"/>
    </row>
    <row r="823" spans="2:4" ht="13.5" customHeight="1" x14ac:dyDescent="0.2">
      <c r="C823" s="14"/>
      <c r="D823" s="14"/>
    </row>
    <row r="827" spans="2:4" ht="13.5" customHeight="1" x14ac:dyDescent="0.2">
      <c r="B827" s="25"/>
      <c r="C827" s="26"/>
      <c r="D827" s="26"/>
    </row>
    <row r="828" spans="2:4" ht="13.5" customHeight="1" x14ac:dyDescent="0.2">
      <c r="B828" s="16"/>
      <c r="C828" s="19"/>
      <c r="D828" s="19"/>
    </row>
    <row r="829" spans="2:4" ht="13.5" customHeight="1" x14ac:dyDescent="0.2">
      <c r="B829" s="16"/>
      <c r="C829" s="19"/>
      <c r="D829" s="19"/>
    </row>
    <row r="830" spans="2:4" ht="13.5" customHeight="1" x14ac:dyDescent="0.2">
      <c r="B830" s="16"/>
      <c r="C830" s="19"/>
      <c r="D830" s="19"/>
    </row>
    <row r="833" spans="3:4" ht="13.5" customHeight="1" x14ac:dyDescent="0.2">
      <c r="C833" s="14"/>
      <c r="D833" s="14"/>
    </row>
    <row r="835" spans="3:4" ht="13.5" customHeight="1" x14ac:dyDescent="0.2">
      <c r="C835" s="14"/>
      <c r="D835" s="14"/>
    </row>
    <row r="836" spans="3:4" ht="13.5" customHeight="1" x14ac:dyDescent="0.2">
      <c r="C836" s="14"/>
      <c r="D836" s="14"/>
    </row>
    <row r="843" spans="3:4" ht="13.5" customHeight="1" x14ac:dyDescent="0.2">
      <c r="C843" s="14"/>
      <c r="D843" s="14"/>
    </row>
    <row r="846" spans="3:4" ht="13.5" customHeight="1" x14ac:dyDescent="0.2">
      <c r="C846" s="14"/>
      <c r="D846" s="14"/>
    </row>
    <row r="847" spans="3:4" ht="13.5" customHeight="1" x14ac:dyDescent="0.2">
      <c r="C847" s="14"/>
      <c r="D847" s="14"/>
    </row>
    <row r="849" spans="3:4" ht="13.5" customHeight="1" x14ac:dyDescent="0.2">
      <c r="C849" s="14"/>
      <c r="D849" s="14"/>
    </row>
    <row r="850" spans="3:4" ht="13.5" customHeight="1" x14ac:dyDescent="0.2">
      <c r="C850" s="14"/>
      <c r="D850" s="14"/>
    </row>
    <row r="852" spans="3:4" ht="13.5" customHeight="1" x14ac:dyDescent="0.2">
      <c r="C852" s="14"/>
      <c r="D852" s="14"/>
    </row>
    <row r="854" spans="3:4" ht="13.5" customHeight="1" x14ac:dyDescent="0.2">
      <c r="C854" s="14"/>
      <c r="D854" s="14"/>
    </row>
    <row r="859" spans="3:4" ht="13.5" customHeight="1" x14ac:dyDescent="0.2">
      <c r="C859" s="14"/>
      <c r="D859" s="14"/>
    </row>
    <row r="860" spans="3:4" ht="13.5" customHeight="1" x14ac:dyDescent="0.2">
      <c r="C860" s="14"/>
      <c r="D860" s="14"/>
    </row>
    <row r="861" spans="3:4" ht="13.5" customHeight="1" x14ac:dyDescent="0.2">
      <c r="C861" s="14"/>
      <c r="D861" s="14"/>
    </row>
    <row r="862" spans="3:4" ht="13.5" customHeight="1" x14ac:dyDescent="0.2">
      <c r="C862" s="14"/>
      <c r="D862" s="14"/>
    </row>
    <row r="863" spans="3:4" ht="13.5" customHeight="1" x14ac:dyDescent="0.2">
      <c r="C863" s="14"/>
      <c r="D863" s="14"/>
    </row>
    <row r="864" spans="3:4" ht="13.5" customHeight="1" x14ac:dyDescent="0.2">
      <c r="C864" s="14"/>
      <c r="D864" s="14"/>
    </row>
    <row r="865" spans="1:6" ht="13.5" customHeight="1" x14ac:dyDescent="0.2">
      <c r="C865" s="14"/>
      <c r="D865" s="14"/>
    </row>
    <row r="866" spans="1:6" s="19" customFormat="1" ht="13.5" customHeight="1" x14ac:dyDescent="0.2">
      <c r="A866" s="15"/>
      <c r="B866" s="11"/>
      <c r="C866" s="14"/>
      <c r="D866" s="14"/>
      <c r="E866" s="18"/>
      <c r="F866" s="18"/>
    </row>
    <row r="867" spans="1:6" ht="13.5" customHeight="1" x14ac:dyDescent="0.2">
      <c r="C867" s="14"/>
      <c r="D867" s="14"/>
    </row>
    <row r="868" spans="1:6" ht="13.5" customHeight="1" x14ac:dyDescent="0.2">
      <c r="C868" s="14"/>
      <c r="D868" s="14"/>
    </row>
    <row r="869" spans="1:6" ht="13.5" customHeight="1" x14ac:dyDescent="0.2">
      <c r="C869" s="14"/>
      <c r="D869" s="14"/>
    </row>
    <row r="870" spans="1:6" ht="13.5" customHeight="1" x14ac:dyDescent="0.2">
      <c r="C870" s="14"/>
      <c r="D870" s="14"/>
    </row>
    <row r="871" spans="1:6" ht="13.5" customHeight="1" x14ac:dyDescent="0.2">
      <c r="C871" s="14"/>
      <c r="D871" s="14"/>
    </row>
    <row r="874" spans="1:6" ht="13.5" customHeight="1" x14ac:dyDescent="0.2">
      <c r="C874" s="14"/>
      <c r="D874" s="14"/>
    </row>
    <row r="875" spans="1:6" ht="13.5" customHeight="1" x14ac:dyDescent="0.2">
      <c r="C875" s="14"/>
      <c r="D875" s="14"/>
    </row>
    <row r="877" spans="1:6" s="23" customFormat="1" ht="13.5" customHeight="1" x14ac:dyDescent="0.15">
      <c r="A877" s="10"/>
      <c r="B877" s="11"/>
      <c r="C877" s="12"/>
      <c r="D877" s="12"/>
      <c r="E877" s="29"/>
      <c r="F877" s="29"/>
    </row>
    <row r="881" spans="1:6" s="19" customFormat="1" ht="13.5" customHeight="1" x14ac:dyDescent="0.2">
      <c r="A881" s="15"/>
      <c r="B881" s="11"/>
      <c r="C881" s="12"/>
      <c r="D881" s="12"/>
      <c r="E881" s="18"/>
      <c r="F881" s="18"/>
    </row>
    <row r="882" spans="1:6" s="31" customFormat="1" ht="13.5" customHeight="1" x14ac:dyDescent="0.2">
      <c r="A882" s="10"/>
      <c r="B882" s="11"/>
      <c r="C882" s="14"/>
      <c r="D882" s="14"/>
    </row>
    <row r="883" spans="1:6" s="2" customFormat="1" ht="13.5" customHeight="1" x14ac:dyDescent="0.2">
      <c r="A883" s="15"/>
      <c r="B883" s="11"/>
      <c r="C883" s="12"/>
      <c r="D883" s="12"/>
    </row>
    <row r="884" spans="1:6" s="31" customFormat="1" ht="13.5" customHeight="1" x14ac:dyDescent="0.2">
      <c r="A884" s="10"/>
      <c r="B884" s="11"/>
      <c r="C884" s="12"/>
      <c r="D884" s="12"/>
    </row>
    <row r="885" spans="1:6" s="31" customFormat="1" ht="13.5" customHeight="1" x14ac:dyDescent="0.2">
      <c r="A885" s="10"/>
      <c r="B885" s="16"/>
      <c r="C885" s="19"/>
      <c r="D885" s="19"/>
    </row>
    <row r="888" spans="1:6" ht="13.5" customHeight="1" x14ac:dyDescent="0.2">
      <c r="B888" s="33"/>
      <c r="C888" s="20"/>
      <c r="D888" s="20"/>
    </row>
    <row r="890" spans="1:6" ht="13.5" customHeight="1" x14ac:dyDescent="0.2">
      <c r="C890" s="14"/>
      <c r="D890" s="14"/>
    </row>
    <row r="891" spans="1:6" ht="13.5" customHeight="1" x14ac:dyDescent="0.2">
      <c r="C891" s="14"/>
      <c r="D891" s="14"/>
    </row>
    <row r="892" spans="1:6" ht="13.5" customHeight="1" x14ac:dyDescent="0.2">
      <c r="C892" s="14"/>
      <c r="D892" s="14"/>
    </row>
    <row r="894" spans="1:6" ht="13.5" customHeight="1" x14ac:dyDescent="0.2">
      <c r="C894" s="14"/>
      <c r="D894" s="14"/>
    </row>
    <row r="895" spans="1:6" ht="13.5" customHeight="1" x14ac:dyDescent="0.2">
      <c r="B895" s="33"/>
      <c r="C895" s="20"/>
      <c r="D895" s="20"/>
    </row>
    <row r="896" spans="1:6" ht="13.5" customHeight="1" x14ac:dyDescent="0.2">
      <c r="B896" s="33"/>
      <c r="C896" s="20"/>
      <c r="D896" s="20"/>
    </row>
    <row r="897" spans="1:6" ht="13.5" customHeight="1" x14ac:dyDescent="0.2">
      <c r="B897" s="33"/>
      <c r="C897" s="20"/>
      <c r="D897" s="20"/>
    </row>
    <row r="898" spans="1:6" s="31" customFormat="1" ht="13.5" customHeight="1" x14ac:dyDescent="0.2">
      <c r="A898" s="10"/>
      <c r="B898" s="33"/>
      <c r="C898" s="20"/>
      <c r="D898" s="20"/>
    </row>
    <row r="899" spans="1:6" s="31" customFormat="1" ht="13.5" customHeight="1" x14ac:dyDescent="0.2">
      <c r="A899" s="10"/>
      <c r="B899" s="33"/>
      <c r="C899" s="20"/>
      <c r="D899" s="20"/>
    </row>
    <row r="900" spans="1:6" s="31" customFormat="1" ht="13.5" customHeight="1" x14ac:dyDescent="0.2">
      <c r="A900" s="10"/>
      <c r="B900" s="16"/>
      <c r="C900" s="19"/>
      <c r="D900" s="19"/>
    </row>
    <row r="901" spans="1:6" s="31" customFormat="1" ht="13.5" customHeight="1" x14ac:dyDescent="0.2">
      <c r="A901" s="10"/>
      <c r="B901" s="11"/>
      <c r="C901" s="12"/>
      <c r="D901" s="12"/>
    </row>
    <row r="902" spans="1:6" ht="13.5" customHeight="1" x14ac:dyDescent="0.2">
      <c r="B902" s="16"/>
      <c r="C902" s="19"/>
      <c r="D902" s="19"/>
    </row>
    <row r="903" spans="1:6" ht="13.5" customHeight="1" x14ac:dyDescent="0.2">
      <c r="B903" s="33"/>
      <c r="C903" s="20"/>
      <c r="D903" s="20"/>
    </row>
    <row r="904" spans="1:6" ht="13.5" customHeight="1" x14ac:dyDescent="0.2">
      <c r="B904" s="33"/>
      <c r="C904" s="20"/>
      <c r="D904" s="20"/>
    </row>
    <row r="905" spans="1:6" s="31" customFormat="1" ht="13.5" customHeight="1" x14ac:dyDescent="0.2">
      <c r="A905" s="10"/>
      <c r="B905" s="33"/>
      <c r="C905" s="20"/>
      <c r="D905" s="20"/>
    </row>
    <row r="906" spans="1:6" s="31" customFormat="1" ht="13.5" customHeight="1" x14ac:dyDescent="0.2">
      <c r="A906" s="10"/>
      <c r="B906" s="11"/>
      <c r="C906" s="12"/>
      <c r="D906" s="12"/>
    </row>
    <row r="907" spans="1:6" ht="13.5" customHeight="1" x14ac:dyDescent="0.2">
      <c r="A907" s="32"/>
      <c r="B907" s="33"/>
      <c r="C907" s="22"/>
      <c r="D907" s="22"/>
    </row>
    <row r="908" spans="1:6" ht="13.5" customHeight="1" x14ac:dyDescent="0.2">
      <c r="A908" s="32"/>
    </row>
    <row r="909" spans="1:6" s="23" customFormat="1" ht="13.5" customHeight="1" x14ac:dyDescent="0.15">
      <c r="A909" s="10"/>
      <c r="B909" s="33"/>
      <c r="C909" s="22"/>
      <c r="D909" s="22"/>
      <c r="E909" s="29"/>
      <c r="F909" s="29"/>
    </row>
    <row r="910" spans="1:6" ht="13.5" customHeight="1" x14ac:dyDescent="0.2">
      <c r="B910" s="33"/>
      <c r="C910" s="22"/>
      <c r="D910" s="22"/>
    </row>
    <row r="911" spans="1:6" ht="13.5" customHeight="1" x14ac:dyDescent="0.2">
      <c r="C911" s="22"/>
      <c r="D911" s="22"/>
    </row>
    <row r="914" spans="2:4" ht="13.5" customHeight="1" x14ac:dyDescent="0.2">
      <c r="B914" s="33"/>
      <c r="C914" s="20"/>
      <c r="D914" s="20"/>
    </row>
    <row r="915" spans="2:4" ht="13.5" customHeight="1" x14ac:dyDescent="0.2">
      <c r="B915" s="33"/>
      <c r="C915" s="20"/>
      <c r="D915" s="20"/>
    </row>
    <row r="917" spans="2:4" ht="13.5" customHeight="1" x14ac:dyDescent="0.2">
      <c r="C917" s="14"/>
      <c r="D917" s="14"/>
    </row>
    <row r="918" spans="2:4" ht="13.5" customHeight="1" x14ac:dyDescent="0.2">
      <c r="B918" s="34"/>
      <c r="C918" s="23"/>
      <c r="D918" s="23"/>
    </row>
    <row r="927" spans="2:4" ht="13.5" customHeight="1" x14ac:dyDescent="0.2">
      <c r="C927" s="31"/>
      <c r="D927" s="31"/>
    </row>
  </sheetData>
  <sheetProtection algorithmName="SHA-512" hashValue="0BZObekydgguKbyE3qxJvzEIezcU2d6nH83i9wbaSwmyKKT1EOGRldOi5RE5z+PYIyyqmyX0dW6Vrz+XjKKqAA==" saltValue="P/LikcLQi7W38PUOZ5XbAw==" spinCount="100000" sheet="1" objects="1" scenarios="1"/>
  <mergeCells count="2">
    <mergeCell ref="A44:D44"/>
    <mergeCell ref="H57:J57"/>
  </mergeCells>
  <phoneticPr fontId="0" type="noConversion"/>
  <pageMargins left="1" right="0.2" top="0.78740157480314965" bottom="0.78740157480314965" header="0.35433070866141736" footer="0"/>
  <pageSetup paperSize="9" fitToHeight="0" orientation="portrait" r:id="rId1"/>
  <headerFooter alignWithMargins="0">
    <oddFooter>&amp;R&amp;8&amp;P/&amp;N</oddFooter>
  </headerFooter>
  <rowBreaks count="1" manualBreakCount="1">
    <brk id="4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view="pageBreakPreview" topLeftCell="B1" zoomScaleNormal="100" zoomScaleSheetLayoutView="100" workbookViewId="0">
      <selection activeCell="J13" sqref="J13"/>
    </sheetView>
  </sheetViews>
  <sheetFormatPr defaultColWidth="9.33203125" defaultRowHeight="12.75" x14ac:dyDescent="0.2"/>
  <cols>
    <col min="1" max="1" width="1.83203125" style="51" hidden="1" customWidth="1"/>
    <col min="2" max="2" width="7.1640625" style="95" bestFit="1" customWidth="1"/>
    <col min="3" max="3" width="57.33203125" style="51" customWidth="1"/>
    <col min="4" max="4" width="7.6640625" style="71" bestFit="1" customWidth="1"/>
    <col min="5" max="5" width="9.5" style="78" bestFit="1" customWidth="1"/>
    <col min="6" max="6" width="12" style="51" customWidth="1"/>
    <col min="7" max="7" width="13.6640625" style="51" bestFit="1" customWidth="1"/>
    <col min="8" max="8" width="6.6640625" style="51" customWidth="1"/>
    <col min="9" max="16384" width="9.33203125" style="51"/>
  </cols>
  <sheetData>
    <row r="1" spans="1:9" x14ac:dyDescent="0.2">
      <c r="B1" s="98" t="s">
        <v>37</v>
      </c>
      <c r="C1" s="93" t="s">
        <v>36</v>
      </c>
      <c r="D1" s="94"/>
      <c r="E1" s="94"/>
      <c r="F1" s="94"/>
      <c r="G1" s="94"/>
    </row>
    <row r="2" spans="1:9" x14ac:dyDescent="0.2">
      <c r="B2" s="80"/>
      <c r="C2" s="89"/>
      <c r="D2" s="70"/>
      <c r="E2" s="75"/>
      <c r="F2" s="69"/>
    </row>
    <row r="3" spans="1:9" ht="25.5" x14ac:dyDescent="0.2">
      <c r="A3" s="99"/>
      <c r="B3" s="142" t="s">
        <v>13</v>
      </c>
      <c r="C3" s="143" t="s">
        <v>14</v>
      </c>
      <c r="D3" s="142" t="s">
        <v>15</v>
      </c>
      <c r="E3" s="142" t="s">
        <v>16</v>
      </c>
      <c r="F3" s="142" t="s">
        <v>128</v>
      </c>
      <c r="G3" s="142" t="s">
        <v>129</v>
      </c>
    </row>
    <row r="4" spans="1:9" x14ac:dyDescent="0.2">
      <c r="A4" s="99"/>
      <c r="B4" s="107" t="s">
        <v>87</v>
      </c>
      <c r="C4" s="122" t="s">
        <v>88</v>
      </c>
      <c r="D4" s="108"/>
      <c r="E4" s="109"/>
      <c r="F4" s="122"/>
      <c r="G4" s="122"/>
    </row>
    <row r="5" spans="1:9" ht="38.25" x14ac:dyDescent="0.2">
      <c r="A5" s="99"/>
      <c r="B5" s="107" t="s">
        <v>98</v>
      </c>
      <c r="C5" s="144" t="s">
        <v>149</v>
      </c>
      <c r="D5" s="145" t="s">
        <v>28</v>
      </c>
      <c r="E5" s="146">
        <v>1</v>
      </c>
      <c r="F5" s="183"/>
      <c r="G5" s="148">
        <f>+ROUND((E5*F5),2)</f>
        <v>0</v>
      </c>
    </row>
    <row r="6" spans="1:9" ht="63.75" x14ac:dyDescent="0.2">
      <c r="A6" s="99"/>
      <c r="B6" s="107" t="s">
        <v>99</v>
      </c>
      <c r="C6" s="125" t="s">
        <v>96</v>
      </c>
      <c r="D6" s="149" t="s">
        <v>28</v>
      </c>
      <c r="E6" s="146">
        <v>1</v>
      </c>
      <c r="F6" s="183"/>
      <c r="G6" s="148">
        <f>+ROUND((E6*F6),2)</f>
        <v>0</v>
      </c>
    </row>
    <row r="7" spans="1:9" ht="51" x14ac:dyDescent="0.2">
      <c r="A7" s="99"/>
      <c r="B7" s="107" t="s">
        <v>100</v>
      </c>
      <c r="C7" s="125" t="s">
        <v>138</v>
      </c>
      <c r="D7" s="112" t="s">
        <v>28</v>
      </c>
      <c r="E7" s="146">
        <v>1</v>
      </c>
      <c r="F7" s="183"/>
      <c r="G7" s="148">
        <f>+ROUND((E7*F7),2)</f>
        <v>0</v>
      </c>
    </row>
    <row r="8" spans="1:9" ht="38.25" x14ac:dyDescent="0.2">
      <c r="A8" s="99"/>
      <c r="B8" s="107" t="s">
        <v>101</v>
      </c>
      <c r="C8" s="127" t="s">
        <v>103</v>
      </c>
      <c r="D8" s="112" t="s">
        <v>28</v>
      </c>
      <c r="E8" s="146">
        <v>1</v>
      </c>
      <c r="F8" s="183"/>
      <c r="G8" s="148">
        <f>+ROUND((E8*F8),2)</f>
        <v>0</v>
      </c>
    </row>
    <row r="9" spans="1:9" ht="102" x14ac:dyDescent="0.2">
      <c r="A9" s="99"/>
      <c r="B9" s="107" t="s">
        <v>102</v>
      </c>
      <c r="C9" s="127" t="s">
        <v>94</v>
      </c>
      <c r="D9" s="112" t="s">
        <v>1</v>
      </c>
      <c r="E9" s="146">
        <v>67</v>
      </c>
      <c r="F9" s="183"/>
      <c r="G9" s="148">
        <f>+ROUND((E9*F9),2)</f>
        <v>0</v>
      </c>
    </row>
    <row r="10" spans="1:9" x14ac:dyDescent="0.2">
      <c r="A10" s="99"/>
      <c r="B10" s="107" t="s">
        <v>89</v>
      </c>
      <c r="C10" s="150" t="s">
        <v>90</v>
      </c>
      <c r="D10" s="112"/>
      <c r="E10" s="151"/>
      <c r="F10" s="150"/>
      <c r="G10" s="150"/>
    </row>
    <row r="11" spans="1:9" ht="51" x14ac:dyDescent="0.2">
      <c r="A11" s="99"/>
      <c r="B11" s="107" t="s">
        <v>91</v>
      </c>
      <c r="C11" s="127" t="s">
        <v>148</v>
      </c>
      <c r="D11" s="112" t="s">
        <v>18</v>
      </c>
      <c r="E11" s="146">
        <v>1</v>
      </c>
      <c r="F11" s="192"/>
      <c r="G11" s="148">
        <f>+ROUND((E11*F11),2)</f>
        <v>0</v>
      </c>
    </row>
    <row r="12" spans="1:9" x14ac:dyDescent="0.2">
      <c r="A12" s="99"/>
      <c r="B12" s="107" t="s">
        <v>104</v>
      </c>
      <c r="C12" s="127" t="s">
        <v>105</v>
      </c>
      <c r="D12" s="112"/>
      <c r="E12" s="146"/>
      <c r="F12" s="147"/>
      <c r="G12" s="148"/>
    </row>
    <row r="13" spans="1:9" ht="76.5" x14ac:dyDescent="0.2">
      <c r="A13" s="99"/>
      <c r="B13" s="107" t="s">
        <v>106</v>
      </c>
      <c r="C13" s="116" t="s">
        <v>147</v>
      </c>
      <c r="D13" s="108" t="s">
        <v>28</v>
      </c>
      <c r="E13" s="117">
        <v>1</v>
      </c>
      <c r="F13" s="181"/>
      <c r="G13" s="133">
        <f>E13*F13</f>
        <v>0</v>
      </c>
    </row>
    <row r="14" spans="1:9" x14ac:dyDescent="0.2">
      <c r="A14" s="99"/>
      <c r="B14" s="107"/>
      <c r="C14" s="121" t="s">
        <v>92</v>
      </c>
      <c r="D14" s="108"/>
      <c r="E14" s="117"/>
      <c r="F14" s="118"/>
      <c r="G14" s="120">
        <f>SUM(G5:G13)</f>
        <v>0</v>
      </c>
    </row>
    <row r="15" spans="1:9" x14ac:dyDescent="0.2">
      <c r="A15" s="72"/>
      <c r="F15" s="88"/>
      <c r="H15" s="72"/>
      <c r="I15" s="72"/>
    </row>
    <row r="16" spans="1:9" x14ac:dyDescent="0.2">
      <c r="A16" s="72"/>
      <c r="C16" s="68"/>
      <c r="H16" s="72"/>
      <c r="I16" s="72"/>
    </row>
    <row r="17" spans="1:9" x14ac:dyDescent="0.2">
      <c r="A17" s="72"/>
      <c r="C17" s="76"/>
      <c r="D17" s="67"/>
      <c r="E17" s="75"/>
      <c r="F17" s="87"/>
      <c r="G17" s="69"/>
      <c r="H17" s="72"/>
      <c r="I17" s="72"/>
    </row>
    <row r="18" spans="1:9" x14ac:dyDescent="0.2">
      <c r="A18" s="72"/>
      <c r="C18" s="76"/>
      <c r="D18" s="67"/>
      <c r="E18" s="75"/>
      <c r="F18" s="87"/>
      <c r="G18" s="69"/>
      <c r="H18" s="72"/>
      <c r="I18" s="72"/>
    </row>
    <row r="19" spans="1:9" x14ac:dyDescent="0.2">
      <c r="A19" s="72"/>
      <c r="C19" s="76"/>
      <c r="D19" s="67"/>
      <c r="E19" s="75"/>
      <c r="F19" s="87"/>
      <c r="G19" s="69"/>
      <c r="H19" s="72"/>
      <c r="I19" s="72"/>
    </row>
    <row r="20" spans="1:9" x14ac:dyDescent="0.2">
      <c r="C20" s="73"/>
      <c r="D20" s="67"/>
      <c r="E20" s="74"/>
      <c r="F20" s="87"/>
      <c r="G20" s="69"/>
      <c r="H20" s="72"/>
      <c r="I20" s="72"/>
    </row>
    <row r="21" spans="1:9" x14ac:dyDescent="0.2">
      <c r="C21" s="73"/>
      <c r="D21" s="70"/>
      <c r="E21" s="83"/>
      <c r="F21" s="87"/>
      <c r="G21" s="69"/>
      <c r="H21" s="72"/>
      <c r="I21" s="72"/>
    </row>
    <row r="22" spans="1:9" x14ac:dyDescent="0.2">
      <c r="C22" s="73"/>
      <c r="D22" s="67"/>
      <c r="E22" s="75"/>
      <c r="F22" s="87"/>
      <c r="G22" s="69"/>
    </row>
    <row r="23" spans="1:9" x14ac:dyDescent="0.2">
      <c r="C23" s="77"/>
      <c r="D23" s="67"/>
      <c r="E23" s="75"/>
      <c r="F23" s="87"/>
      <c r="G23" s="69"/>
    </row>
    <row r="24" spans="1:9" x14ac:dyDescent="0.2">
      <c r="C24" s="75"/>
      <c r="D24" s="70"/>
      <c r="E24" s="75"/>
      <c r="F24" s="87"/>
      <c r="G24" s="69"/>
    </row>
    <row r="25" spans="1:9" x14ac:dyDescent="0.2">
      <c r="C25" s="69"/>
      <c r="D25" s="67"/>
      <c r="E25" s="74"/>
      <c r="F25" s="87"/>
      <c r="G25" s="69"/>
    </row>
    <row r="26" spans="1:9" x14ac:dyDescent="0.2">
      <c r="C26" s="68"/>
      <c r="D26" s="70"/>
      <c r="E26" s="75"/>
      <c r="F26" s="87"/>
      <c r="G26" s="69"/>
    </row>
    <row r="27" spans="1:9" x14ac:dyDescent="0.2">
      <c r="C27" s="73"/>
      <c r="D27" s="67"/>
      <c r="E27" s="75"/>
      <c r="F27" s="87"/>
      <c r="G27" s="69"/>
    </row>
    <row r="28" spans="1:9" x14ac:dyDescent="0.2">
      <c r="C28" s="69"/>
      <c r="D28" s="67"/>
      <c r="E28" s="75"/>
      <c r="F28" s="87"/>
      <c r="G28" s="69"/>
    </row>
    <row r="29" spans="1:9" x14ac:dyDescent="0.2">
      <c r="C29" s="73"/>
      <c r="D29" s="67"/>
      <c r="E29" s="75"/>
      <c r="F29" s="87"/>
      <c r="G29" s="69"/>
    </row>
    <row r="30" spans="1:9" x14ac:dyDescent="0.2">
      <c r="C30" s="73"/>
      <c r="D30" s="67"/>
      <c r="E30" s="75"/>
      <c r="F30" s="87"/>
      <c r="G30" s="69"/>
    </row>
    <row r="31" spans="1:9" x14ac:dyDescent="0.2">
      <c r="C31" s="69"/>
      <c r="D31" s="70"/>
      <c r="E31" s="75"/>
      <c r="F31" s="87"/>
      <c r="G31" s="69"/>
    </row>
    <row r="32" spans="1:9" x14ac:dyDescent="0.2">
      <c r="C32" s="73"/>
      <c r="D32" s="67"/>
      <c r="E32" s="75"/>
      <c r="F32" s="87"/>
      <c r="G32" s="69"/>
    </row>
    <row r="34" spans="2:7" x14ac:dyDescent="0.2">
      <c r="B34" s="51"/>
      <c r="D34" s="51"/>
      <c r="E34" s="51"/>
    </row>
    <row r="35" spans="2:7" x14ac:dyDescent="0.2">
      <c r="C35" s="73"/>
      <c r="D35" s="67"/>
      <c r="E35" s="75"/>
      <c r="F35" s="87"/>
      <c r="G35" s="69"/>
    </row>
    <row r="36" spans="2:7" x14ac:dyDescent="0.2">
      <c r="B36" s="51"/>
      <c r="D36" s="51"/>
      <c r="E36" s="51"/>
    </row>
    <row r="37" spans="2:7" x14ac:dyDescent="0.2">
      <c r="B37" s="51"/>
      <c r="D37" s="51"/>
      <c r="E37" s="51"/>
    </row>
    <row r="38" spans="2:7" x14ac:dyDescent="0.2">
      <c r="B38" s="51"/>
      <c r="D38" s="51"/>
      <c r="E38" s="51"/>
    </row>
    <row r="39" spans="2:7" x14ac:dyDescent="0.2">
      <c r="B39" s="51"/>
      <c r="D39" s="51"/>
      <c r="E39" s="51"/>
    </row>
    <row r="40" spans="2:7" x14ac:dyDescent="0.2">
      <c r="B40" s="96"/>
      <c r="C40" s="68"/>
      <c r="D40" s="70"/>
      <c r="E40" s="75"/>
      <c r="F40" s="87"/>
      <c r="G40" s="69"/>
    </row>
    <row r="41" spans="2:7" x14ac:dyDescent="0.2">
      <c r="B41" s="97"/>
      <c r="C41" s="72"/>
      <c r="D41" s="84"/>
      <c r="E41" s="82"/>
      <c r="F41" s="72"/>
      <c r="G41" s="72"/>
    </row>
    <row r="42" spans="2:7" x14ac:dyDescent="0.2">
      <c r="B42" s="97"/>
      <c r="C42" s="72"/>
      <c r="D42" s="84"/>
      <c r="E42" s="82"/>
      <c r="F42" s="72"/>
      <c r="G42" s="72"/>
    </row>
    <row r="43" spans="2:7" x14ac:dyDescent="0.2">
      <c r="B43" s="97"/>
      <c r="C43" s="72"/>
      <c r="D43" s="84"/>
      <c r="E43" s="82"/>
      <c r="F43" s="72"/>
      <c r="G43" s="72"/>
    </row>
    <row r="44" spans="2:7" x14ac:dyDescent="0.2">
      <c r="B44" s="97"/>
      <c r="C44" s="72"/>
      <c r="D44" s="84"/>
      <c r="E44" s="82"/>
      <c r="F44" s="72"/>
      <c r="G44" s="72"/>
    </row>
    <row r="45" spans="2:7" x14ac:dyDescent="0.2">
      <c r="B45" s="97"/>
      <c r="C45" s="72"/>
      <c r="D45" s="84"/>
      <c r="E45" s="82"/>
      <c r="F45" s="72"/>
      <c r="G45" s="72"/>
    </row>
    <row r="46" spans="2:7" x14ac:dyDescent="0.2">
      <c r="B46" s="97"/>
      <c r="C46" s="72"/>
      <c r="D46" s="84"/>
      <c r="E46" s="82"/>
      <c r="F46" s="72"/>
      <c r="G46" s="72"/>
    </row>
    <row r="47" spans="2:7" x14ac:dyDescent="0.2">
      <c r="B47" s="97"/>
      <c r="C47" s="72"/>
      <c r="D47" s="84"/>
      <c r="E47" s="82"/>
      <c r="F47" s="72"/>
      <c r="G47" s="72"/>
    </row>
    <row r="48" spans="2:7" x14ac:dyDescent="0.2">
      <c r="B48" s="97"/>
      <c r="C48" s="72"/>
      <c r="D48" s="84"/>
      <c r="E48" s="82"/>
      <c r="F48" s="72"/>
      <c r="G48" s="72"/>
    </row>
    <row r="49" spans="2:7" x14ac:dyDescent="0.2">
      <c r="B49" s="97"/>
      <c r="C49" s="72"/>
      <c r="D49" s="84"/>
      <c r="E49" s="82"/>
      <c r="F49" s="72"/>
      <c r="G49" s="72"/>
    </row>
    <row r="50" spans="2:7" x14ac:dyDescent="0.2">
      <c r="B50" s="97"/>
      <c r="C50" s="72"/>
      <c r="D50" s="84"/>
      <c r="E50" s="82"/>
      <c r="F50" s="72"/>
      <c r="G50" s="72"/>
    </row>
    <row r="51" spans="2:7" x14ac:dyDescent="0.2">
      <c r="B51" s="97"/>
      <c r="C51" s="72"/>
      <c r="D51" s="84"/>
      <c r="E51" s="82"/>
      <c r="F51" s="72"/>
      <c r="G51" s="72"/>
    </row>
    <row r="52" spans="2:7" x14ac:dyDescent="0.2">
      <c r="B52" s="97"/>
      <c r="C52" s="72"/>
      <c r="D52" s="84"/>
      <c r="E52" s="82"/>
      <c r="F52" s="72"/>
      <c r="G52" s="72"/>
    </row>
  </sheetData>
  <sheetProtection algorithmName="SHA-512" hashValue="lEHmuztdtrqTQr10UbmD27+nEj+9HgnAfbvbwSYs8bRd3a1X4KjN1W18l3lv4Y163li0k0TEX/uIZWKttC1UZQ==" saltValue="SLmYXFpIDZhBKWKDpLoLHA==" spinCount="100000" sheet="1" objects="1" scenarios="1"/>
  <conditionalFormatting sqref="F13">
    <cfRule type="expression" dxfId="47" priority="7">
      <formula>F13=""</formula>
    </cfRule>
  </conditionalFormatting>
  <conditionalFormatting sqref="F11">
    <cfRule type="expression" dxfId="46" priority="6">
      <formula>F11=""</formula>
    </cfRule>
  </conditionalFormatting>
  <conditionalFormatting sqref="F9">
    <cfRule type="expression" dxfId="45" priority="5">
      <formula>F9=""</formula>
    </cfRule>
  </conditionalFormatting>
  <conditionalFormatting sqref="F8">
    <cfRule type="expression" dxfId="44" priority="4">
      <formula>F8=""</formula>
    </cfRule>
  </conditionalFormatting>
  <conditionalFormatting sqref="F7">
    <cfRule type="expression" dxfId="43" priority="3">
      <formula>F7=""</formula>
    </cfRule>
  </conditionalFormatting>
  <conditionalFormatting sqref="F6">
    <cfRule type="expression" dxfId="42" priority="2">
      <formula>F6=""</formula>
    </cfRule>
  </conditionalFormatting>
  <conditionalFormatting sqref="F5">
    <cfRule type="expression" dxfId="41" priority="1">
      <formula>F5=""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2" orientation="portrait" r:id="rId1"/>
  <headerFooter>
    <oddFooter>&amp;L&amp;A&amp;RStran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125"/>
  <sheetViews>
    <sheetView tabSelected="1" view="pageBreakPreview" topLeftCell="B1" zoomScaleSheetLayoutView="100" workbookViewId="0">
      <selection activeCell="F23" sqref="F23"/>
    </sheetView>
  </sheetViews>
  <sheetFormatPr defaultColWidth="9.33203125" defaultRowHeight="12.75" x14ac:dyDescent="0.2"/>
  <cols>
    <col min="1" max="1" width="1.83203125" style="68" hidden="1" customWidth="1"/>
    <col min="2" max="2" width="7.1640625" style="80" bestFit="1" customWidth="1"/>
    <col min="3" max="3" width="57.33203125" style="68" customWidth="1"/>
    <col min="4" max="4" width="7.6640625" style="67" bestFit="1" customWidth="1"/>
    <col min="5" max="5" width="9.5" style="167" bestFit="1" customWidth="1"/>
    <col min="6" max="6" width="12" style="68" customWidth="1"/>
    <col min="7" max="7" width="13.6640625" style="68" bestFit="1" customWidth="1"/>
    <col min="8" max="8" width="6.6640625" style="68" customWidth="1"/>
    <col min="9" max="16384" width="9.33203125" style="68"/>
  </cols>
  <sheetData>
    <row r="1" spans="2:9" x14ac:dyDescent="0.2">
      <c r="B1" s="155" t="s">
        <v>19</v>
      </c>
      <c r="C1" s="156" t="s">
        <v>143</v>
      </c>
      <c r="D1" s="157"/>
      <c r="E1" s="157"/>
      <c r="F1" s="157"/>
      <c r="G1" s="157"/>
    </row>
    <row r="2" spans="2:9" x14ac:dyDescent="0.2">
      <c r="C2" s="158"/>
      <c r="D2" s="70"/>
      <c r="E2" s="75"/>
      <c r="F2" s="69"/>
    </row>
    <row r="3" spans="2:9" x14ac:dyDescent="0.2">
      <c r="B3" s="107" t="s">
        <v>10</v>
      </c>
      <c r="C3" s="122" t="s">
        <v>5</v>
      </c>
      <c r="D3" s="108"/>
      <c r="E3" s="109"/>
      <c r="F3" s="122"/>
      <c r="G3" s="159">
        <f>+G31</f>
        <v>0</v>
      </c>
    </row>
    <row r="4" spans="2:9" x14ac:dyDescent="0.2">
      <c r="B4" s="107" t="s">
        <v>11</v>
      </c>
      <c r="C4" s="122" t="s">
        <v>178</v>
      </c>
      <c r="D4" s="141"/>
      <c r="E4" s="109"/>
      <c r="F4" s="122"/>
      <c r="G4" s="159">
        <f>+G37</f>
        <v>0</v>
      </c>
    </row>
    <row r="5" spans="2:9" x14ac:dyDescent="0.2">
      <c r="B5" s="107" t="s">
        <v>12</v>
      </c>
      <c r="C5" s="122" t="s">
        <v>53</v>
      </c>
      <c r="D5" s="108"/>
      <c r="E5" s="109"/>
      <c r="F5" s="122"/>
      <c r="G5" s="159">
        <f>+G47</f>
        <v>0</v>
      </c>
    </row>
    <row r="6" spans="2:9" x14ac:dyDescent="0.2">
      <c r="B6" s="107" t="s">
        <v>25</v>
      </c>
      <c r="C6" s="122" t="s">
        <v>7</v>
      </c>
      <c r="D6" s="108"/>
      <c r="E6" s="109"/>
      <c r="F6" s="122"/>
      <c r="G6" s="159">
        <f>+G62</f>
        <v>0</v>
      </c>
    </row>
    <row r="7" spans="2:9" x14ac:dyDescent="0.2">
      <c r="B7" s="107" t="s">
        <v>73</v>
      </c>
      <c r="C7" s="122" t="s">
        <v>8</v>
      </c>
      <c r="D7" s="108"/>
      <c r="E7" s="109"/>
      <c r="F7" s="122"/>
      <c r="G7" s="159">
        <f>+G80</f>
        <v>0</v>
      </c>
    </row>
    <row r="8" spans="2:9" x14ac:dyDescent="0.2">
      <c r="B8" s="107" t="s">
        <v>77</v>
      </c>
      <c r="C8" s="122" t="s">
        <v>168</v>
      </c>
      <c r="D8" s="108"/>
      <c r="E8" s="109"/>
      <c r="F8" s="122"/>
      <c r="G8" s="159">
        <f>+G90</f>
        <v>0</v>
      </c>
    </row>
    <row r="9" spans="2:9" x14ac:dyDescent="0.2">
      <c r="B9" s="107"/>
      <c r="C9" s="111" t="s">
        <v>0</v>
      </c>
      <c r="D9" s="86"/>
      <c r="E9" s="110"/>
      <c r="F9" s="121"/>
      <c r="G9" s="160">
        <f>SUM(G3:G8)</f>
        <v>0</v>
      </c>
      <c r="I9" s="68">
        <f>+G9/E$20</f>
        <v>0</v>
      </c>
    </row>
    <row r="10" spans="2:9" x14ac:dyDescent="0.2">
      <c r="B10" s="115"/>
      <c r="C10" s="169"/>
      <c r="D10" s="170"/>
      <c r="E10" s="171"/>
      <c r="F10" s="172"/>
      <c r="G10" s="173"/>
    </row>
    <row r="11" spans="2:9" x14ac:dyDescent="0.2">
      <c r="B11" s="115"/>
      <c r="C11" s="178" t="s">
        <v>144</v>
      </c>
      <c r="E11" s="179"/>
      <c r="F11" s="67"/>
      <c r="G11" s="180"/>
    </row>
    <row r="12" spans="2:9" ht="15.75" customHeight="1" x14ac:dyDescent="0.2">
      <c r="B12" s="115"/>
      <c r="C12" s="186" t="s">
        <v>181</v>
      </c>
      <c r="D12" s="186"/>
      <c r="E12" s="186"/>
      <c r="F12" s="186"/>
      <c r="G12" s="186"/>
    </row>
    <row r="13" spans="2:9" ht="41.25" customHeight="1" x14ac:dyDescent="0.2">
      <c r="B13" s="115"/>
      <c r="C13" s="186" t="s">
        <v>145</v>
      </c>
      <c r="D13" s="186"/>
      <c r="E13" s="186"/>
      <c r="F13" s="186"/>
      <c r="G13" s="186"/>
    </row>
    <row r="14" spans="2:9" ht="42" customHeight="1" x14ac:dyDescent="0.2">
      <c r="B14" s="115"/>
      <c r="C14" s="186" t="s">
        <v>146</v>
      </c>
      <c r="D14" s="186"/>
      <c r="E14" s="186"/>
      <c r="F14" s="186"/>
      <c r="G14" s="186"/>
    </row>
    <row r="15" spans="2:9" ht="48" customHeight="1" x14ac:dyDescent="0.2">
      <c r="B15" s="115"/>
      <c r="C15" s="187" t="s">
        <v>172</v>
      </c>
      <c r="D15" s="186"/>
      <c r="E15" s="186"/>
      <c r="F15" s="186"/>
      <c r="G15" s="186"/>
    </row>
    <row r="16" spans="2:9" x14ac:dyDescent="0.2">
      <c r="E16" s="81"/>
      <c r="F16" s="73"/>
      <c r="G16" s="69"/>
    </row>
    <row r="17" spans="2:7" ht="25.5" x14ac:dyDescent="0.2">
      <c r="B17" s="161" t="s">
        <v>13</v>
      </c>
      <c r="C17" s="162" t="s">
        <v>14</v>
      </c>
      <c r="D17" s="161" t="s">
        <v>15</v>
      </c>
      <c r="E17" s="161" t="s">
        <v>16</v>
      </c>
      <c r="F17" s="161" t="s">
        <v>128</v>
      </c>
      <c r="G17" s="161" t="s">
        <v>129</v>
      </c>
    </row>
    <row r="18" spans="2:7" x14ac:dyDescent="0.2">
      <c r="B18" s="85" t="s">
        <v>10</v>
      </c>
      <c r="C18" s="121" t="s">
        <v>5</v>
      </c>
      <c r="D18" s="108"/>
      <c r="E18" s="109"/>
      <c r="F18" s="122"/>
      <c r="G18" s="122"/>
    </row>
    <row r="19" spans="2:7" x14ac:dyDescent="0.2">
      <c r="B19" s="107" t="s">
        <v>17</v>
      </c>
      <c r="C19" s="122" t="s">
        <v>42</v>
      </c>
      <c r="D19" s="108"/>
      <c r="E19" s="109"/>
      <c r="F19" s="122"/>
      <c r="G19" s="122"/>
    </row>
    <row r="20" spans="2:7" ht="51" x14ac:dyDescent="0.2">
      <c r="B20" s="107" t="s">
        <v>108</v>
      </c>
      <c r="C20" s="123" t="s">
        <v>38</v>
      </c>
      <c r="D20" s="124" t="s">
        <v>1</v>
      </c>
      <c r="E20" s="117">
        <v>67</v>
      </c>
      <c r="F20" s="182"/>
      <c r="G20" s="119">
        <f>+ROUND((E20*F20),2)</f>
        <v>0</v>
      </c>
    </row>
    <row r="21" spans="2:7" ht="38.25" x14ac:dyDescent="0.2">
      <c r="B21" s="107" t="s">
        <v>93</v>
      </c>
      <c r="C21" s="125" t="s">
        <v>39</v>
      </c>
      <c r="D21" s="126" t="s">
        <v>2</v>
      </c>
      <c r="E21" s="117">
        <v>8</v>
      </c>
      <c r="F21" s="182"/>
      <c r="G21" s="119">
        <f>+ROUND((E21*F21),2)</f>
        <v>0</v>
      </c>
    </row>
    <row r="22" spans="2:7" ht="63.75" x14ac:dyDescent="0.2">
      <c r="B22" s="107" t="s">
        <v>95</v>
      </c>
      <c r="C22" s="125" t="s">
        <v>123</v>
      </c>
      <c r="D22" s="108" t="s">
        <v>1</v>
      </c>
      <c r="E22" s="117">
        <f>+E20</f>
        <v>67</v>
      </c>
      <c r="F22" s="182"/>
      <c r="G22" s="119">
        <f>+ROUND((E22*F22),2)</f>
        <v>0</v>
      </c>
    </row>
    <row r="23" spans="2:7" ht="51" x14ac:dyDescent="0.2">
      <c r="B23" s="107" t="s">
        <v>97</v>
      </c>
      <c r="C23" s="127" t="s">
        <v>40</v>
      </c>
      <c r="D23" s="108" t="s">
        <v>1</v>
      </c>
      <c r="E23" s="117">
        <f>+E20</f>
        <v>67</v>
      </c>
      <c r="F23" s="182"/>
      <c r="G23" s="119">
        <f>+ROUND((E23*F23),2)</f>
        <v>0</v>
      </c>
    </row>
    <row r="24" spans="2:7" x14ac:dyDescent="0.2">
      <c r="B24" s="107" t="s">
        <v>22</v>
      </c>
      <c r="C24" s="128" t="s">
        <v>44</v>
      </c>
      <c r="D24" s="108"/>
      <c r="E24" s="117"/>
      <c r="F24" s="118"/>
      <c r="G24" s="119"/>
    </row>
    <row r="25" spans="2:7" ht="38.25" x14ac:dyDescent="0.2">
      <c r="B25" s="129" t="s">
        <v>41</v>
      </c>
      <c r="C25" s="130" t="s">
        <v>46</v>
      </c>
      <c r="D25" s="131" t="s">
        <v>1</v>
      </c>
      <c r="E25" s="132">
        <f>+E20</f>
        <v>67</v>
      </c>
      <c r="F25" s="182"/>
      <c r="G25" s="133">
        <f t="shared" ref="G25" si="0">E25*F25</f>
        <v>0</v>
      </c>
    </row>
    <row r="26" spans="2:7" x14ac:dyDescent="0.2">
      <c r="B26" s="107" t="s">
        <v>43</v>
      </c>
      <c r="C26" s="116" t="s">
        <v>48</v>
      </c>
      <c r="D26" s="108"/>
      <c r="E26" s="117"/>
      <c r="F26" s="118"/>
      <c r="G26" s="133"/>
    </row>
    <row r="27" spans="2:7" ht="25.5" x14ac:dyDescent="0.2">
      <c r="B27" s="129" t="s">
        <v>45</v>
      </c>
      <c r="C27" s="130" t="s">
        <v>49</v>
      </c>
      <c r="D27" s="131" t="s">
        <v>9</v>
      </c>
      <c r="E27" s="132">
        <v>5</v>
      </c>
      <c r="F27" s="182"/>
      <c r="G27" s="133">
        <f>E27*F27</f>
        <v>0</v>
      </c>
    </row>
    <row r="28" spans="2:7" ht="27.75" customHeight="1" x14ac:dyDescent="0.2">
      <c r="B28" s="107" t="s">
        <v>47</v>
      </c>
      <c r="C28" s="130" t="s">
        <v>51</v>
      </c>
      <c r="D28" s="131" t="s">
        <v>9</v>
      </c>
      <c r="E28" s="132">
        <v>3</v>
      </c>
      <c r="F28" s="182"/>
      <c r="G28" s="133">
        <f>E28*F28</f>
        <v>0</v>
      </c>
    </row>
    <row r="29" spans="2:7" ht="38.25" x14ac:dyDescent="0.2">
      <c r="B29" s="107" t="s">
        <v>109</v>
      </c>
      <c r="C29" s="116" t="s">
        <v>52</v>
      </c>
      <c r="D29" s="131" t="s">
        <v>9</v>
      </c>
      <c r="E29" s="132">
        <v>1</v>
      </c>
      <c r="F29" s="182"/>
      <c r="G29" s="133">
        <f>E29*F29</f>
        <v>0</v>
      </c>
    </row>
    <row r="30" spans="2:7" ht="38.25" x14ac:dyDescent="0.2">
      <c r="B30" s="107" t="s">
        <v>50</v>
      </c>
      <c r="C30" s="116" t="s">
        <v>20</v>
      </c>
      <c r="D30" s="108"/>
      <c r="E30" s="117"/>
      <c r="F30" s="118"/>
      <c r="G30" s="119">
        <f>+ROUND((SUM(G20:G29)*0.1),-1)</f>
        <v>0</v>
      </c>
    </row>
    <row r="31" spans="2:7" x14ac:dyDescent="0.2">
      <c r="B31" s="107"/>
      <c r="C31" s="121" t="s">
        <v>6</v>
      </c>
      <c r="D31" s="108"/>
      <c r="E31" s="117"/>
      <c r="F31" s="118"/>
      <c r="G31" s="120">
        <f>SUM(G20:G30)</f>
        <v>0</v>
      </c>
    </row>
    <row r="32" spans="2:7" x14ac:dyDescent="0.2">
      <c r="B32" s="85" t="s">
        <v>11</v>
      </c>
      <c r="C32" s="121" t="s">
        <v>150</v>
      </c>
      <c r="D32" s="108"/>
      <c r="E32" s="109"/>
      <c r="F32" s="122"/>
      <c r="G32" s="122"/>
    </row>
    <row r="33" spans="2:8" x14ac:dyDescent="0.2">
      <c r="B33" s="107" t="s">
        <v>130</v>
      </c>
      <c r="C33" s="122" t="s">
        <v>151</v>
      </c>
      <c r="D33" s="108"/>
      <c r="E33" s="109"/>
      <c r="F33" s="122"/>
      <c r="G33" s="122"/>
    </row>
    <row r="34" spans="2:8" ht="25.5" x14ac:dyDescent="0.2">
      <c r="B34" s="107" t="s">
        <v>131</v>
      </c>
      <c r="C34" s="163" t="s">
        <v>153</v>
      </c>
      <c r="D34" s="124" t="s">
        <v>3</v>
      </c>
      <c r="E34" s="117">
        <v>25</v>
      </c>
      <c r="F34" s="182"/>
      <c r="G34" s="119">
        <f>+ROUND((E34*F34),2)</f>
        <v>0</v>
      </c>
    </row>
    <row r="35" spans="2:8" ht="25.5" x14ac:dyDescent="0.2">
      <c r="B35" s="107" t="s">
        <v>132</v>
      </c>
      <c r="C35" s="116" t="s">
        <v>152</v>
      </c>
      <c r="D35" s="108" t="s">
        <v>3</v>
      </c>
      <c r="E35" s="117">
        <f>E34</f>
        <v>25</v>
      </c>
      <c r="F35" s="182"/>
      <c r="G35" s="119">
        <f>+ROUND((E35*F35),2)</f>
        <v>0</v>
      </c>
    </row>
    <row r="36" spans="2:8" ht="38.25" x14ac:dyDescent="0.2">
      <c r="B36" s="107" t="s">
        <v>133</v>
      </c>
      <c r="C36" s="116" t="s">
        <v>20</v>
      </c>
      <c r="D36" s="108"/>
      <c r="E36" s="117"/>
      <c r="F36" s="118"/>
      <c r="G36" s="119">
        <f>+ROUND((SUM(G34:G35)*0.1),-1)</f>
        <v>0</v>
      </c>
    </row>
    <row r="37" spans="2:8" x14ac:dyDescent="0.2">
      <c r="B37" s="107"/>
      <c r="C37" s="121" t="s">
        <v>170</v>
      </c>
      <c r="D37" s="108"/>
      <c r="E37" s="117"/>
      <c r="F37" s="118"/>
      <c r="G37" s="120">
        <f>SUM(G33:G36)</f>
        <v>0</v>
      </c>
    </row>
    <row r="38" spans="2:8" x14ac:dyDescent="0.2">
      <c r="B38" s="85" t="s">
        <v>12</v>
      </c>
      <c r="C38" s="121" t="s">
        <v>53</v>
      </c>
      <c r="D38" s="108"/>
      <c r="E38" s="117"/>
      <c r="F38" s="118"/>
      <c r="G38" s="119"/>
    </row>
    <row r="39" spans="2:8" x14ac:dyDescent="0.2">
      <c r="B39" s="107" t="s">
        <v>54</v>
      </c>
      <c r="C39" s="116" t="s">
        <v>24</v>
      </c>
      <c r="D39" s="108"/>
      <c r="E39" s="117"/>
      <c r="F39" s="118"/>
      <c r="G39" s="119"/>
      <c r="H39" s="113"/>
    </row>
    <row r="40" spans="2:8" ht="38.25" x14ac:dyDescent="0.2">
      <c r="B40" s="107" t="s">
        <v>56</v>
      </c>
      <c r="C40" s="116" t="s">
        <v>55</v>
      </c>
      <c r="D40" s="108" t="s">
        <v>3</v>
      </c>
      <c r="E40" s="117">
        <f>26*2</f>
        <v>52</v>
      </c>
      <c r="F40" s="182"/>
      <c r="G40" s="119">
        <f t="shared" ref="G40:G41" si="1">+ROUND((E40*F40),2)</f>
        <v>0</v>
      </c>
      <c r="H40" s="113"/>
    </row>
    <row r="41" spans="2:8" ht="38.25" x14ac:dyDescent="0.2">
      <c r="B41" s="107" t="s">
        <v>57</v>
      </c>
      <c r="C41" s="116" t="s">
        <v>154</v>
      </c>
      <c r="D41" s="108" t="s">
        <v>18</v>
      </c>
      <c r="E41" s="117">
        <v>3</v>
      </c>
      <c r="F41" s="182"/>
      <c r="G41" s="119">
        <f t="shared" si="1"/>
        <v>0</v>
      </c>
      <c r="H41" s="113"/>
    </row>
    <row r="42" spans="2:8" x14ac:dyDescent="0.2">
      <c r="B42" s="107" t="s">
        <v>58</v>
      </c>
      <c r="C42" s="116" t="s">
        <v>59</v>
      </c>
      <c r="D42" s="108"/>
      <c r="E42" s="117"/>
      <c r="F42" s="118"/>
      <c r="G42" s="119"/>
      <c r="H42" s="113"/>
    </row>
    <row r="43" spans="2:8" ht="63.75" x14ac:dyDescent="0.2">
      <c r="B43" s="107" t="s">
        <v>119</v>
      </c>
      <c r="C43" s="116" t="s">
        <v>60</v>
      </c>
      <c r="D43" s="108" t="s">
        <v>3</v>
      </c>
      <c r="E43" s="117">
        <f>+E40</f>
        <v>52</v>
      </c>
      <c r="F43" s="182"/>
      <c r="G43" s="119">
        <f>+ROUND((E43*F43),2)</f>
        <v>0</v>
      </c>
      <c r="H43" s="113"/>
    </row>
    <row r="44" spans="2:8" x14ac:dyDescent="0.2">
      <c r="B44" s="107" t="s">
        <v>62</v>
      </c>
      <c r="C44" s="116" t="s">
        <v>63</v>
      </c>
      <c r="D44" s="108"/>
      <c r="E44" s="117"/>
      <c r="F44" s="118"/>
      <c r="G44" s="119"/>
      <c r="H44" s="113"/>
    </row>
    <row r="45" spans="2:8" ht="51" x14ac:dyDescent="0.2">
      <c r="B45" s="107" t="s">
        <v>61</v>
      </c>
      <c r="C45" s="116" t="s">
        <v>134</v>
      </c>
      <c r="D45" s="108" t="s">
        <v>1</v>
      </c>
      <c r="E45" s="117">
        <v>10</v>
      </c>
      <c r="F45" s="182"/>
      <c r="G45" s="119">
        <f>+ROUND((E45*F45),2)</f>
        <v>0</v>
      </c>
      <c r="H45" s="113"/>
    </row>
    <row r="46" spans="2:8" ht="38.25" x14ac:dyDescent="0.2">
      <c r="B46" s="107" t="s">
        <v>117</v>
      </c>
      <c r="C46" s="116" t="s">
        <v>20</v>
      </c>
      <c r="D46" s="108"/>
      <c r="E46" s="117"/>
      <c r="F46" s="118"/>
      <c r="G46" s="119">
        <f>+ROUND((SUM(G40:G45)*0.1),-1)</f>
        <v>0</v>
      </c>
      <c r="H46" s="115"/>
    </row>
    <row r="47" spans="2:8" x14ac:dyDescent="0.2">
      <c r="B47" s="107"/>
      <c r="C47" s="121" t="s">
        <v>64</v>
      </c>
      <c r="D47" s="108"/>
      <c r="E47" s="117"/>
      <c r="F47" s="118"/>
      <c r="G47" s="120">
        <f>SUM(G40:G46)</f>
        <v>0</v>
      </c>
    </row>
    <row r="48" spans="2:8" x14ac:dyDescent="0.2">
      <c r="B48" s="85" t="s">
        <v>25</v>
      </c>
      <c r="C48" s="121" t="s">
        <v>7</v>
      </c>
      <c r="D48" s="108"/>
      <c r="E48" s="117"/>
      <c r="F48" s="118"/>
      <c r="G48" s="119"/>
    </row>
    <row r="49" spans="2:10" x14ac:dyDescent="0.2">
      <c r="B49" s="107" t="s">
        <v>26</v>
      </c>
      <c r="C49" s="116" t="s">
        <v>23</v>
      </c>
      <c r="D49" s="108"/>
      <c r="E49" s="117"/>
      <c r="F49" s="118"/>
      <c r="G49" s="119"/>
    </row>
    <row r="50" spans="2:10" ht="38.25" x14ac:dyDescent="0.2">
      <c r="B50" s="107" t="s">
        <v>65</v>
      </c>
      <c r="C50" s="116" t="s">
        <v>126</v>
      </c>
      <c r="D50" s="108" t="s">
        <v>4</v>
      </c>
      <c r="E50" s="117">
        <v>285</v>
      </c>
      <c r="F50" s="182"/>
      <c r="G50" s="119">
        <f t="shared" ref="G50:G57" si="2">+ROUND((E50*F50),2)</f>
        <v>0</v>
      </c>
    </row>
    <row r="51" spans="2:10" ht="25.5" x14ac:dyDescent="0.2">
      <c r="B51" s="107" t="s">
        <v>120</v>
      </c>
      <c r="C51" s="116" t="s">
        <v>111</v>
      </c>
      <c r="D51" s="108" t="s">
        <v>4</v>
      </c>
      <c r="E51" s="117">
        <f>E50*0.03</f>
        <v>8.5499999999999989</v>
      </c>
      <c r="F51" s="182"/>
      <c r="G51" s="119">
        <f t="shared" si="2"/>
        <v>0</v>
      </c>
      <c r="J51" s="69"/>
    </row>
    <row r="52" spans="2:10" ht="25.5" x14ac:dyDescent="0.2">
      <c r="B52" s="107" t="s">
        <v>121</v>
      </c>
      <c r="C52" s="116" t="s">
        <v>127</v>
      </c>
      <c r="D52" s="108" t="s">
        <v>9</v>
      </c>
      <c r="E52" s="117">
        <v>35</v>
      </c>
      <c r="F52" s="182"/>
      <c r="G52" s="119">
        <f t="shared" si="2"/>
        <v>0</v>
      </c>
    </row>
    <row r="53" spans="2:10" x14ac:dyDescent="0.2">
      <c r="B53" s="107" t="s">
        <v>29</v>
      </c>
      <c r="C53" s="116" t="s">
        <v>66</v>
      </c>
      <c r="D53" s="108"/>
      <c r="E53" s="117"/>
      <c r="F53" s="118"/>
      <c r="G53" s="119"/>
    </row>
    <row r="54" spans="2:10" ht="25.5" x14ac:dyDescent="0.2">
      <c r="B54" s="107" t="s">
        <v>68</v>
      </c>
      <c r="C54" s="116" t="s">
        <v>67</v>
      </c>
      <c r="D54" s="108" t="s">
        <v>3</v>
      </c>
      <c r="E54" s="117">
        <f>E20*1.5</f>
        <v>100.5</v>
      </c>
      <c r="F54" s="182"/>
      <c r="G54" s="119">
        <f t="shared" si="2"/>
        <v>0</v>
      </c>
    </row>
    <row r="55" spans="2:10" ht="51" x14ac:dyDescent="0.2">
      <c r="B55" s="107" t="s">
        <v>69</v>
      </c>
      <c r="C55" s="116" t="s">
        <v>70</v>
      </c>
      <c r="D55" s="108" t="s">
        <v>3</v>
      </c>
      <c r="E55" s="117">
        <f>200*4</f>
        <v>800</v>
      </c>
      <c r="F55" s="182"/>
      <c r="G55" s="119">
        <f t="shared" si="2"/>
        <v>0</v>
      </c>
    </row>
    <row r="56" spans="2:10" ht="63.75" x14ac:dyDescent="0.2">
      <c r="B56" s="107" t="s">
        <v>122</v>
      </c>
      <c r="C56" s="116" t="s">
        <v>159</v>
      </c>
      <c r="D56" s="108" t="s">
        <v>4</v>
      </c>
      <c r="E56" s="117">
        <f>128.4*0.3</f>
        <v>38.520000000000003</v>
      </c>
      <c r="F56" s="182"/>
      <c r="G56" s="119">
        <f t="shared" si="2"/>
        <v>0</v>
      </c>
    </row>
    <row r="57" spans="2:10" ht="51" x14ac:dyDescent="0.2">
      <c r="B57" s="107" t="s">
        <v>71</v>
      </c>
      <c r="C57" s="116" t="s">
        <v>160</v>
      </c>
      <c r="D57" s="108" t="s">
        <v>4</v>
      </c>
      <c r="E57" s="117">
        <f>128.4*0.7</f>
        <v>89.88</v>
      </c>
      <c r="F57" s="182"/>
      <c r="G57" s="119">
        <f t="shared" si="2"/>
        <v>0</v>
      </c>
      <c r="J57" s="69"/>
    </row>
    <row r="58" spans="2:10" x14ac:dyDescent="0.2">
      <c r="B58" s="107" t="s">
        <v>110</v>
      </c>
      <c r="C58" s="116" t="s">
        <v>113</v>
      </c>
      <c r="D58" s="108"/>
      <c r="E58" s="117"/>
      <c r="F58" s="118"/>
      <c r="G58" s="119"/>
    </row>
    <row r="59" spans="2:10" ht="25.5" x14ac:dyDescent="0.2">
      <c r="B59" s="107" t="s">
        <v>112</v>
      </c>
      <c r="C59" s="116" t="s">
        <v>114</v>
      </c>
      <c r="D59" s="108" t="s">
        <v>4</v>
      </c>
      <c r="E59" s="117">
        <f>E60</f>
        <v>89.88</v>
      </c>
      <c r="F59" s="182"/>
      <c r="G59" s="119">
        <f t="shared" ref="G59:G60" si="3">+ROUND((E59*F59),2)</f>
        <v>0</v>
      </c>
    </row>
    <row r="60" spans="2:10" ht="25.5" x14ac:dyDescent="0.2">
      <c r="B60" s="107" t="s">
        <v>115</v>
      </c>
      <c r="C60" s="116" t="s">
        <v>124</v>
      </c>
      <c r="D60" s="108" t="s">
        <v>4</v>
      </c>
      <c r="E60" s="117">
        <f>+E57</f>
        <v>89.88</v>
      </c>
      <c r="F60" s="182"/>
      <c r="G60" s="119">
        <f t="shared" si="3"/>
        <v>0</v>
      </c>
    </row>
    <row r="61" spans="2:10" ht="38.25" x14ac:dyDescent="0.2">
      <c r="B61" s="107" t="s">
        <v>118</v>
      </c>
      <c r="C61" s="116" t="s">
        <v>20</v>
      </c>
      <c r="D61" s="108"/>
      <c r="E61" s="117"/>
      <c r="F61" s="118"/>
      <c r="G61" s="119">
        <f>+ROUND((SUM(G50:G60)*0.1),-1)</f>
        <v>0</v>
      </c>
    </row>
    <row r="62" spans="2:10" x14ac:dyDescent="0.2">
      <c r="B62" s="107"/>
      <c r="C62" s="121" t="s">
        <v>72</v>
      </c>
      <c r="D62" s="108"/>
      <c r="E62" s="117"/>
      <c r="F62" s="118"/>
      <c r="G62" s="120">
        <f>SUM(G50:G61)</f>
        <v>0</v>
      </c>
    </row>
    <row r="63" spans="2:10" x14ac:dyDescent="0.2">
      <c r="B63" s="85" t="s">
        <v>73</v>
      </c>
      <c r="C63" s="121" t="s">
        <v>8</v>
      </c>
      <c r="D63" s="108"/>
      <c r="E63" s="117"/>
      <c r="F63" s="118"/>
      <c r="G63" s="119"/>
    </row>
    <row r="64" spans="2:10" x14ac:dyDescent="0.2">
      <c r="B64" s="107" t="s">
        <v>74</v>
      </c>
      <c r="C64" s="116" t="s">
        <v>75</v>
      </c>
      <c r="D64" s="108"/>
      <c r="E64" s="117"/>
      <c r="F64" s="118"/>
      <c r="G64" s="119"/>
    </row>
    <row r="65" spans="2:9" ht="51" x14ac:dyDescent="0.2">
      <c r="B65" s="107" t="s">
        <v>116</v>
      </c>
      <c r="C65" s="116" t="s">
        <v>156</v>
      </c>
      <c r="D65" s="108" t="s">
        <v>21</v>
      </c>
      <c r="E65" s="117">
        <v>6.5</v>
      </c>
      <c r="F65" s="182"/>
      <c r="G65" s="119">
        <f t="shared" ref="G65:G67" si="4">+ROUND((E65*F65),2)</f>
        <v>0</v>
      </c>
    </row>
    <row r="66" spans="2:9" ht="38.25" x14ac:dyDescent="0.2">
      <c r="B66" s="107" t="s">
        <v>116</v>
      </c>
      <c r="C66" s="116" t="s">
        <v>155</v>
      </c>
      <c r="D66" s="108" t="s">
        <v>21</v>
      </c>
      <c r="E66" s="117">
        <v>28</v>
      </c>
      <c r="F66" s="182"/>
      <c r="G66" s="119">
        <f t="shared" si="4"/>
        <v>0</v>
      </c>
    </row>
    <row r="67" spans="2:9" ht="38.25" x14ac:dyDescent="0.2">
      <c r="B67" s="107" t="s">
        <v>116</v>
      </c>
      <c r="C67" s="116" t="s">
        <v>157</v>
      </c>
      <c r="D67" s="108" t="s">
        <v>21</v>
      </c>
      <c r="E67" s="117">
        <v>3</v>
      </c>
      <c r="F67" s="182"/>
      <c r="G67" s="119">
        <f t="shared" si="4"/>
        <v>0</v>
      </c>
    </row>
    <row r="68" spans="2:9" ht="51" x14ac:dyDescent="0.2">
      <c r="B68" s="107" t="s">
        <v>116</v>
      </c>
      <c r="C68" s="116" t="s">
        <v>158</v>
      </c>
      <c r="D68" s="108" t="s">
        <v>21</v>
      </c>
      <c r="E68" s="117">
        <v>7.5</v>
      </c>
      <c r="F68" s="182"/>
      <c r="G68" s="119">
        <f t="shared" ref="G68" si="5">+ROUND((E68*F68),2)</f>
        <v>0</v>
      </c>
    </row>
    <row r="69" spans="2:9" ht="38.25" x14ac:dyDescent="0.2">
      <c r="B69" s="107" t="s">
        <v>116</v>
      </c>
      <c r="C69" s="116" t="s">
        <v>161</v>
      </c>
      <c r="D69" s="108" t="s">
        <v>3</v>
      </c>
      <c r="E69" s="117">
        <f>18*2</f>
        <v>36</v>
      </c>
      <c r="F69" s="182"/>
      <c r="G69" s="119">
        <f t="shared" ref="G69" si="6">+ROUND((E69*F69),2)</f>
        <v>0</v>
      </c>
    </row>
    <row r="70" spans="2:9" x14ac:dyDescent="0.2">
      <c r="B70" s="107" t="s">
        <v>135</v>
      </c>
      <c r="C70" s="164" t="s">
        <v>162</v>
      </c>
      <c r="D70" s="108"/>
      <c r="E70" s="117"/>
      <c r="F70" s="118"/>
      <c r="G70" s="119"/>
    </row>
    <row r="71" spans="2:9" ht="41.25" customHeight="1" x14ac:dyDescent="0.2">
      <c r="B71" s="112">
        <v>5201</v>
      </c>
      <c r="C71" s="165" t="s">
        <v>163</v>
      </c>
      <c r="D71" s="108" t="s">
        <v>3</v>
      </c>
      <c r="E71" s="117">
        <f>18*2.5</f>
        <v>45</v>
      </c>
      <c r="F71" s="182"/>
      <c r="G71" s="119">
        <f t="shared" ref="G71:G77" si="7">+ROUND((E71*F71),2)</f>
        <v>0</v>
      </c>
      <c r="I71" s="69"/>
    </row>
    <row r="72" spans="2:9" ht="53.25" customHeight="1" x14ac:dyDescent="0.2">
      <c r="B72" s="112">
        <v>5202</v>
      </c>
      <c r="C72" s="165" t="s">
        <v>165</v>
      </c>
      <c r="D72" s="108" t="s">
        <v>21</v>
      </c>
      <c r="E72" s="117">
        <v>12.5</v>
      </c>
      <c r="F72" s="182"/>
      <c r="G72" s="119">
        <f t="shared" si="7"/>
        <v>0</v>
      </c>
    </row>
    <row r="73" spans="2:9" ht="68.25" customHeight="1" x14ac:dyDescent="0.2">
      <c r="B73" s="112">
        <v>5203</v>
      </c>
      <c r="C73" s="165" t="s">
        <v>164</v>
      </c>
      <c r="D73" s="108" t="s">
        <v>21</v>
      </c>
      <c r="E73" s="117">
        <v>24</v>
      </c>
      <c r="F73" s="182"/>
      <c r="G73" s="119">
        <f t="shared" ref="G73:G74" si="8">+ROUND((E73*F73),2)</f>
        <v>0</v>
      </c>
    </row>
    <row r="74" spans="2:9" ht="41.25" customHeight="1" x14ac:dyDescent="0.2">
      <c r="B74" s="112">
        <v>5204</v>
      </c>
      <c r="C74" s="165" t="s">
        <v>166</v>
      </c>
      <c r="D74" s="108" t="s">
        <v>21</v>
      </c>
      <c r="E74" s="117">
        <v>10.199999999999999</v>
      </c>
      <c r="F74" s="182"/>
      <c r="G74" s="119">
        <f t="shared" si="8"/>
        <v>0</v>
      </c>
    </row>
    <row r="75" spans="2:9" ht="132" customHeight="1" x14ac:dyDescent="0.2">
      <c r="B75" s="112">
        <v>5205</v>
      </c>
      <c r="C75" s="165" t="s">
        <v>167</v>
      </c>
      <c r="D75" s="108" t="s">
        <v>18</v>
      </c>
      <c r="E75" s="117">
        <v>1</v>
      </c>
      <c r="F75" s="182"/>
      <c r="G75" s="119">
        <f t="shared" si="7"/>
        <v>0</v>
      </c>
    </row>
    <row r="76" spans="2:9" ht="119.25" customHeight="1" x14ac:dyDescent="0.2">
      <c r="B76" s="112">
        <v>5206</v>
      </c>
      <c r="C76" s="165" t="s">
        <v>174</v>
      </c>
      <c r="D76" s="108" t="s">
        <v>18</v>
      </c>
      <c r="E76" s="117">
        <v>1</v>
      </c>
      <c r="F76" s="182"/>
      <c r="G76" s="119">
        <f t="shared" ref="G76" si="9">+ROUND((E76*F76),2)</f>
        <v>0</v>
      </c>
    </row>
    <row r="77" spans="2:9" ht="84" customHeight="1" x14ac:dyDescent="0.2">
      <c r="B77" s="112">
        <v>5207</v>
      </c>
      <c r="C77" s="165" t="s">
        <v>175</v>
      </c>
      <c r="D77" s="108" t="s">
        <v>18</v>
      </c>
      <c r="E77" s="117">
        <v>1</v>
      </c>
      <c r="F77" s="182"/>
      <c r="G77" s="119">
        <f t="shared" si="7"/>
        <v>0</v>
      </c>
    </row>
    <row r="78" spans="2:9" ht="71.25" customHeight="1" x14ac:dyDescent="0.2">
      <c r="B78" s="112">
        <v>5208</v>
      </c>
      <c r="C78" s="165" t="s">
        <v>173</v>
      </c>
      <c r="D78" s="108" t="s">
        <v>18</v>
      </c>
      <c r="E78" s="117">
        <v>1</v>
      </c>
      <c r="F78" s="182"/>
      <c r="G78" s="119">
        <f t="shared" ref="G78" si="10">+ROUND((E78*F78),2)</f>
        <v>0</v>
      </c>
    </row>
    <row r="79" spans="2:9" ht="38.25" x14ac:dyDescent="0.2">
      <c r="B79" s="107" t="s">
        <v>136</v>
      </c>
      <c r="C79" s="116" t="s">
        <v>20</v>
      </c>
      <c r="D79" s="108"/>
      <c r="E79" s="117"/>
      <c r="F79" s="118"/>
      <c r="G79" s="119">
        <f>+ROUND((SUM(G65:G78)*0.1),-1)</f>
        <v>0</v>
      </c>
    </row>
    <row r="80" spans="2:9" x14ac:dyDescent="0.2">
      <c r="B80" s="107"/>
      <c r="C80" s="121" t="s">
        <v>76</v>
      </c>
      <c r="D80" s="108"/>
      <c r="E80" s="117"/>
      <c r="F80" s="118"/>
      <c r="G80" s="120">
        <f>SUM(G65:G79)</f>
        <v>0</v>
      </c>
    </row>
    <row r="81" spans="2:9" x14ac:dyDescent="0.2">
      <c r="B81" s="85" t="s">
        <v>77</v>
      </c>
      <c r="C81" s="121" t="s">
        <v>168</v>
      </c>
      <c r="D81" s="108"/>
      <c r="E81" s="117"/>
      <c r="F81" s="118"/>
      <c r="G81" s="119"/>
    </row>
    <row r="82" spans="2:9" x14ac:dyDescent="0.2">
      <c r="B82" s="107" t="s">
        <v>78</v>
      </c>
      <c r="C82" s="116" t="s">
        <v>84</v>
      </c>
      <c r="D82" s="108"/>
      <c r="E82" s="117"/>
      <c r="F82" s="118"/>
      <c r="G82" s="119"/>
    </row>
    <row r="83" spans="2:9" x14ac:dyDescent="0.2">
      <c r="B83" s="107" t="s">
        <v>79</v>
      </c>
      <c r="C83" s="116" t="s">
        <v>171</v>
      </c>
      <c r="D83" s="108" t="s">
        <v>1</v>
      </c>
      <c r="E83" s="117">
        <f>E20</f>
        <v>67</v>
      </c>
      <c r="F83" s="182"/>
      <c r="G83" s="119">
        <f t="shared" ref="G83:G88" si="11">+ROUND((E83*F83),2)</f>
        <v>0</v>
      </c>
      <c r="I83" s="166"/>
    </row>
    <row r="84" spans="2:9" ht="51" x14ac:dyDescent="0.2">
      <c r="B84" s="107" t="s">
        <v>82</v>
      </c>
      <c r="C84" s="116" t="s">
        <v>85</v>
      </c>
      <c r="D84" s="108" t="s">
        <v>1</v>
      </c>
      <c r="E84" s="117">
        <v>46.5</v>
      </c>
      <c r="F84" s="182"/>
      <c r="G84" s="119">
        <f t="shared" si="11"/>
        <v>0</v>
      </c>
      <c r="I84" s="166"/>
    </row>
    <row r="85" spans="2:9" x14ac:dyDescent="0.2">
      <c r="B85" s="107" t="s">
        <v>80</v>
      </c>
      <c r="C85" s="116" t="s">
        <v>86</v>
      </c>
      <c r="D85" s="108"/>
      <c r="E85" s="117"/>
      <c r="F85" s="118"/>
      <c r="G85" s="119"/>
    </row>
    <row r="86" spans="2:9" ht="25.5" x14ac:dyDescent="0.2">
      <c r="B86" s="107" t="s">
        <v>81</v>
      </c>
      <c r="C86" s="116" t="s">
        <v>137</v>
      </c>
      <c r="D86" s="108" t="s">
        <v>18</v>
      </c>
      <c r="E86" s="117">
        <v>1</v>
      </c>
      <c r="F86" s="182"/>
      <c r="G86" s="119">
        <f t="shared" si="11"/>
        <v>0</v>
      </c>
    </row>
    <row r="87" spans="2:9" ht="25.5" x14ac:dyDescent="0.2">
      <c r="B87" s="107" t="s">
        <v>82</v>
      </c>
      <c r="C87" s="116" t="s">
        <v>176</v>
      </c>
      <c r="D87" s="108" t="s">
        <v>18</v>
      </c>
      <c r="E87" s="117">
        <v>1</v>
      </c>
      <c r="F87" s="182"/>
      <c r="G87" s="119">
        <f t="shared" si="11"/>
        <v>0</v>
      </c>
    </row>
    <row r="88" spans="2:9" ht="76.5" x14ac:dyDescent="0.2">
      <c r="B88" s="107" t="s">
        <v>180</v>
      </c>
      <c r="C88" s="116" t="s">
        <v>177</v>
      </c>
      <c r="D88" s="108" t="s">
        <v>1</v>
      </c>
      <c r="E88" s="117">
        <v>8</v>
      </c>
      <c r="F88" s="182"/>
      <c r="G88" s="119">
        <f t="shared" si="11"/>
        <v>0</v>
      </c>
    </row>
    <row r="89" spans="2:9" ht="38.25" x14ac:dyDescent="0.2">
      <c r="B89" s="107" t="s">
        <v>83</v>
      </c>
      <c r="C89" s="116" t="s">
        <v>20</v>
      </c>
      <c r="D89" s="108"/>
      <c r="E89" s="117"/>
      <c r="F89" s="118"/>
      <c r="G89" s="119">
        <f>+ROUND((SUM(G82:G88)*0.1),-1)</f>
        <v>0</v>
      </c>
    </row>
    <row r="90" spans="2:9" x14ac:dyDescent="0.2">
      <c r="B90" s="107"/>
      <c r="C90" s="121" t="s">
        <v>169</v>
      </c>
      <c r="D90" s="108"/>
      <c r="E90" s="117"/>
      <c r="F90" s="118"/>
      <c r="G90" s="120">
        <f>SUM(G82:G89)</f>
        <v>0</v>
      </c>
    </row>
    <row r="91" spans="2:9" x14ac:dyDescent="0.2">
      <c r="C91" s="73"/>
      <c r="E91" s="75"/>
      <c r="F91" s="87"/>
      <c r="G91" s="69"/>
      <c r="H91" s="154"/>
      <c r="I91" s="154"/>
    </row>
    <row r="92" spans="2:9" x14ac:dyDescent="0.2">
      <c r="C92" s="73"/>
      <c r="E92" s="75"/>
      <c r="F92" s="87"/>
      <c r="G92" s="69"/>
    </row>
    <row r="93" spans="2:9" x14ac:dyDescent="0.2">
      <c r="C93" s="73"/>
      <c r="E93" s="74"/>
      <c r="F93" s="87"/>
      <c r="G93" s="69"/>
    </row>
    <row r="94" spans="2:9" x14ac:dyDescent="0.2">
      <c r="C94" s="73"/>
      <c r="D94" s="70"/>
      <c r="E94" s="83"/>
      <c r="F94" s="87"/>
      <c r="G94" s="69"/>
    </row>
    <row r="95" spans="2:9" x14ac:dyDescent="0.2">
      <c r="C95" s="73"/>
      <c r="E95" s="75"/>
      <c r="F95" s="87"/>
      <c r="G95" s="69"/>
    </row>
    <row r="96" spans="2:9" x14ac:dyDescent="0.2">
      <c r="C96" s="77"/>
      <c r="E96" s="75"/>
      <c r="F96" s="87"/>
      <c r="G96" s="69"/>
    </row>
    <row r="97" spans="2:7" x14ac:dyDescent="0.2">
      <c r="C97" s="75"/>
      <c r="D97" s="70"/>
      <c r="E97" s="75"/>
      <c r="F97" s="87"/>
      <c r="G97" s="69"/>
    </row>
    <row r="98" spans="2:7" x14ac:dyDescent="0.2">
      <c r="C98" s="69"/>
      <c r="E98" s="74"/>
      <c r="F98" s="87"/>
      <c r="G98" s="69"/>
    </row>
    <row r="99" spans="2:7" x14ac:dyDescent="0.2">
      <c r="D99" s="70"/>
      <c r="E99" s="75"/>
      <c r="F99" s="87"/>
      <c r="G99" s="69"/>
    </row>
    <row r="100" spans="2:7" x14ac:dyDescent="0.2">
      <c r="C100" s="73"/>
      <c r="E100" s="75"/>
      <c r="F100" s="87"/>
      <c r="G100" s="69"/>
    </row>
    <row r="101" spans="2:7" x14ac:dyDescent="0.2">
      <c r="C101" s="69"/>
      <c r="E101" s="75"/>
      <c r="F101" s="87"/>
      <c r="G101" s="69"/>
    </row>
    <row r="102" spans="2:7" x14ac:dyDescent="0.2">
      <c r="C102" s="73"/>
      <c r="E102" s="75"/>
      <c r="F102" s="87"/>
      <c r="G102" s="69"/>
    </row>
    <row r="103" spans="2:7" x14ac:dyDescent="0.2">
      <c r="C103" s="73"/>
      <c r="E103" s="75"/>
      <c r="F103" s="87"/>
      <c r="G103" s="69"/>
    </row>
    <row r="104" spans="2:7" x14ac:dyDescent="0.2">
      <c r="C104" s="69"/>
      <c r="D104" s="70"/>
      <c r="E104" s="75"/>
      <c r="F104" s="87"/>
      <c r="G104" s="69"/>
    </row>
    <row r="105" spans="2:7" x14ac:dyDescent="0.2">
      <c r="C105" s="73"/>
      <c r="E105" s="75"/>
      <c r="F105" s="87"/>
      <c r="G105" s="69"/>
    </row>
    <row r="107" spans="2:7" x14ac:dyDescent="0.2">
      <c r="B107" s="68"/>
      <c r="D107" s="68"/>
      <c r="E107" s="68"/>
    </row>
    <row r="108" spans="2:7" x14ac:dyDescent="0.2">
      <c r="C108" s="73"/>
      <c r="E108" s="75"/>
      <c r="F108" s="87"/>
      <c r="G108" s="69"/>
    </row>
    <row r="109" spans="2:7" x14ac:dyDescent="0.2">
      <c r="B109" s="68"/>
      <c r="D109" s="68"/>
      <c r="E109" s="68"/>
    </row>
    <row r="110" spans="2:7" x14ac:dyDescent="0.2">
      <c r="B110" s="68"/>
      <c r="D110" s="68"/>
      <c r="E110" s="68"/>
    </row>
    <row r="111" spans="2:7" x14ac:dyDescent="0.2">
      <c r="B111" s="68"/>
      <c r="D111" s="68"/>
      <c r="E111" s="68"/>
    </row>
    <row r="112" spans="2:7" x14ac:dyDescent="0.2">
      <c r="B112" s="68"/>
      <c r="D112" s="68"/>
      <c r="E112" s="68"/>
    </row>
    <row r="113" spans="2:7" x14ac:dyDescent="0.2">
      <c r="B113" s="96"/>
      <c r="D113" s="70"/>
      <c r="E113" s="75"/>
      <c r="F113" s="87"/>
      <c r="G113" s="69"/>
    </row>
    <row r="114" spans="2:7" x14ac:dyDescent="0.2">
      <c r="B114" s="115"/>
      <c r="C114" s="154"/>
      <c r="D114" s="152"/>
      <c r="E114" s="153"/>
      <c r="F114" s="154"/>
      <c r="G114" s="154"/>
    </row>
    <row r="115" spans="2:7" x14ac:dyDescent="0.2">
      <c r="B115" s="115"/>
      <c r="C115" s="154"/>
      <c r="D115" s="152"/>
      <c r="E115" s="153"/>
      <c r="F115" s="154"/>
      <c r="G115" s="154"/>
    </row>
    <row r="116" spans="2:7" x14ac:dyDescent="0.2">
      <c r="B116" s="115"/>
      <c r="C116" s="154"/>
      <c r="D116" s="152"/>
      <c r="E116" s="153"/>
      <c r="F116" s="154"/>
      <c r="G116" s="154"/>
    </row>
    <row r="117" spans="2:7" x14ac:dyDescent="0.2">
      <c r="B117" s="115"/>
      <c r="C117" s="154"/>
      <c r="D117" s="152"/>
      <c r="E117" s="153"/>
      <c r="F117" s="154"/>
      <c r="G117" s="154"/>
    </row>
    <row r="118" spans="2:7" x14ac:dyDescent="0.2">
      <c r="B118" s="115"/>
      <c r="C118" s="154"/>
      <c r="D118" s="152"/>
      <c r="E118" s="153"/>
      <c r="F118" s="154"/>
      <c r="G118" s="154"/>
    </row>
    <row r="119" spans="2:7" x14ac:dyDescent="0.2">
      <c r="B119" s="115"/>
      <c r="C119" s="154"/>
      <c r="D119" s="152"/>
      <c r="E119" s="153"/>
      <c r="F119" s="154"/>
      <c r="G119" s="154"/>
    </row>
    <row r="120" spans="2:7" x14ac:dyDescent="0.2">
      <c r="B120" s="115"/>
      <c r="C120" s="154"/>
      <c r="D120" s="152"/>
      <c r="E120" s="153"/>
      <c r="F120" s="154"/>
      <c r="G120" s="154"/>
    </row>
    <row r="121" spans="2:7" x14ac:dyDescent="0.2">
      <c r="B121" s="115"/>
      <c r="C121" s="154"/>
      <c r="D121" s="152"/>
      <c r="E121" s="153"/>
      <c r="F121" s="154"/>
      <c r="G121" s="154"/>
    </row>
    <row r="122" spans="2:7" x14ac:dyDescent="0.2">
      <c r="B122" s="115"/>
      <c r="C122" s="154"/>
      <c r="D122" s="152"/>
      <c r="E122" s="153"/>
      <c r="F122" s="154"/>
      <c r="G122" s="154"/>
    </row>
    <row r="123" spans="2:7" x14ac:dyDescent="0.2">
      <c r="B123" s="115"/>
      <c r="C123" s="154"/>
      <c r="D123" s="152"/>
      <c r="E123" s="153"/>
      <c r="F123" s="154"/>
      <c r="G123" s="154"/>
    </row>
    <row r="124" spans="2:7" x14ac:dyDescent="0.2">
      <c r="B124" s="115"/>
      <c r="C124" s="154"/>
      <c r="D124" s="152"/>
      <c r="E124" s="153"/>
      <c r="F124" s="154"/>
      <c r="G124" s="154"/>
    </row>
    <row r="125" spans="2:7" x14ac:dyDescent="0.2">
      <c r="B125" s="115"/>
      <c r="C125" s="154"/>
      <c r="D125" s="152"/>
      <c r="E125" s="153"/>
      <c r="F125" s="154"/>
      <c r="G125" s="154"/>
    </row>
  </sheetData>
  <sheetProtection algorithmName="SHA-512" hashValue="L8Hedmi0zNZyW9OiunnDNinYK+KNkt2RdYe5hOcRJvxADXE7H7kY1iFxZFV/S/EuZmvBPp6v0RGUrxyIsNg2zQ==" saltValue="03G/kL2/kgSEBdlBl+KGwQ==" spinCount="100000" sheet="1" objects="1" scenarios="1"/>
  <mergeCells count="4">
    <mergeCell ref="C12:G12"/>
    <mergeCell ref="C13:G13"/>
    <mergeCell ref="C14:G14"/>
    <mergeCell ref="C15:G15"/>
  </mergeCells>
  <phoneticPr fontId="26" type="noConversion"/>
  <conditionalFormatting sqref="F20">
    <cfRule type="expression" dxfId="40" priority="41">
      <formula>F20=""</formula>
    </cfRule>
  </conditionalFormatting>
  <conditionalFormatting sqref="F21">
    <cfRule type="expression" dxfId="39" priority="40">
      <formula>F21=""</formula>
    </cfRule>
  </conditionalFormatting>
  <conditionalFormatting sqref="F22">
    <cfRule type="expression" dxfId="38" priority="39">
      <formula>F22=""</formula>
    </cfRule>
  </conditionalFormatting>
  <conditionalFormatting sqref="F23">
    <cfRule type="expression" dxfId="37" priority="38">
      <formula>F23=""</formula>
    </cfRule>
  </conditionalFormatting>
  <conditionalFormatting sqref="F25">
    <cfRule type="expression" dxfId="36" priority="37">
      <formula>F25=""</formula>
    </cfRule>
  </conditionalFormatting>
  <conditionalFormatting sqref="F27">
    <cfRule type="expression" dxfId="35" priority="36">
      <formula>F27=""</formula>
    </cfRule>
  </conditionalFormatting>
  <conditionalFormatting sqref="F28">
    <cfRule type="expression" dxfId="34" priority="35">
      <formula>F28=""</formula>
    </cfRule>
  </conditionalFormatting>
  <conditionalFormatting sqref="F29">
    <cfRule type="expression" dxfId="33" priority="34">
      <formula>F29=""</formula>
    </cfRule>
  </conditionalFormatting>
  <conditionalFormatting sqref="F34">
    <cfRule type="expression" dxfId="32" priority="33">
      <formula>F34=""</formula>
    </cfRule>
  </conditionalFormatting>
  <conditionalFormatting sqref="F35">
    <cfRule type="expression" dxfId="31" priority="32">
      <formula>F35=""</formula>
    </cfRule>
  </conditionalFormatting>
  <conditionalFormatting sqref="F40">
    <cfRule type="expression" dxfId="30" priority="31">
      <formula>F40=""</formula>
    </cfRule>
  </conditionalFormatting>
  <conditionalFormatting sqref="F41">
    <cfRule type="expression" dxfId="29" priority="30">
      <formula>F41=""</formula>
    </cfRule>
  </conditionalFormatting>
  <conditionalFormatting sqref="F43">
    <cfRule type="expression" dxfId="28" priority="29">
      <formula>F43=""</formula>
    </cfRule>
  </conditionalFormatting>
  <conditionalFormatting sqref="F45">
    <cfRule type="expression" dxfId="27" priority="28">
      <formula>F45=""</formula>
    </cfRule>
  </conditionalFormatting>
  <conditionalFormatting sqref="F50">
    <cfRule type="expression" dxfId="26" priority="27">
      <formula>F50=""</formula>
    </cfRule>
  </conditionalFormatting>
  <conditionalFormatting sqref="F51">
    <cfRule type="expression" dxfId="25" priority="26">
      <formula>F51=""</formula>
    </cfRule>
  </conditionalFormatting>
  <conditionalFormatting sqref="F52">
    <cfRule type="expression" dxfId="24" priority="25">
      <formula>F52=""</formula>
    </cfRule>
  </conditionalFormatting>
  <conditionalFormatting sqref="F54">
    <cfRule type="expression" dxfId="23" priority="24">
      <formula>F54=""</formula>
    </cfRule>
  </conditionalFormatting>
  <conditionalFormatting sqref="F55">
    <cfRule type="expression" dxfId="22" priority="23">
      <formula>F55=""</formula>
    </cfRule>
  </conditionalFormatting>
  <conditionalFormatting sqref="F56">
    <cfRule type="expression" dxfId="21" priority="22">
      <formula>F56=""</formula>
    </cfRule>
  </conditionalFormatting>
  <conditionalFormatting sqref="F57">
    <cfRule type="expression" dxfId="20" priority="21">
      <formula>F57=""</formula>
    </cfRule>
  </conditionalFormatting>
  <conditionalFormatting sqref="F59">
    <cfRule type="expression" dxfId="19" priority="20">
      <formula>F59=""</formula>
    </cfRule>
  </conditionalFormatting>
  <conditionalFormatting sqref="F60">
    <cfRule type="expression" dxfId="18" priority="19">
      <formula>F60=""</formula>
    </cfRule>
  </conditionalFormatting>
  <conditionalFormatting sqref="F65">
    <cfRule type="expression" dxfId="17" priority="18">
      <formula>F65=""</formula>
    </cfRule>
  </conditionalFormatting>
  <conditionalFormatting sqref="F66">
    <cfRule type="expression" dxfId="16" priority="17">
      <formula>F66=""</formula>
    </cfRule>
  </conditionalFormatting>
  <conditionalFormatting sqref="F67">
    <cfRule type="expression" dxfId="15" priority="16">
      <formula>F67=""</formula>
    </cfRule>
  </conditionalFormatting>
  <conditionalFormatting sqref="F68">
    <cfRule type="expression" dxfId="14" priority="15">
      <formula>F68=""</formula>
    </cfRule>
  </conditionalFormatting>
  <conditionalFormatting sqref="F69">
    <cfRule type="expression" dxfId="13" priority="14">
      <formula>F69=""</formula>
    </cfRule>
  </conditionalFormatting>
  <conditionalFormatting sqref="F71">
    <cfRule type="expression" dxfId="12" priority="13">
      <formula>F71=""</formula>
    </cfRule>
  </conditionalFormatting>
  <conditionalFormatting sqref="F72">
    <cfRule type="expression" dxfId="11" priority="12">
      <formula>F72=""</formula>
    </cfRule>
  </conditionalFormatting>
  <conditionalFormatting sqref="F73">
    <cfRule type="expression" dxfId="10" priority="11">
      <formula>F73=""</formula>
    </cfRule>
  </conditionalFormatting>
  <conditionalFormatting sqref="F74">
    <cfRule type="expression" dxfId="9" priority="10">
      <formula>F74=""</formula>
    </cfRule>
  </conditionalFormatting>
  <conditionalFormatting sqref="F75">
    <cfRule type="expression" dxfId="8" priority="9">
      <formula>F75=""</formula>
    </cfRule>
  </conditionalFormatting>
  <conditionalFormatting sqref="F76">
    <cfRule type="expression" dxfId="7" priority="8">
      <formula>F76=""</formula>
    </cfRule>
  </conditionalFormatting>
  <conditionalFormatting sqref="F77">
    <cfRule type="expression" dxfId="6" priority="7">
      <formula>F77=""</formula>
    </cfRule>
  </conditionalFormatting>
  <conditionalFormatting sqref="F78">
    <cfRule type="expression" dxfId="5" priority="6">
      <formula>F78=""</formula>
    </cfRule>
  </conditionalFormatting>
  <conditionalFormatting sqref="F83">
    <cfRule type="expression" dxfId="4" priority="5">
      <formula>F83=""</formula>
    </cfRule>
  </conditionalFormatting>
  <conditionalFormatting sqref="F84">
    <cfRule type="expression" dxfId="3" priority="4">
      <formula>F84=""</formula>
    </cfRule>
  </conditionalFormatting>
  <conditionalFormatting sqref="F86">
    <cfRule type="expression" dxfId="2" priority="3">
      <formula>F86=""</formula>
    </cfRule>
  </conditionalFormatting>
  <conditionalFormatting sqref="F87">
    <cfRule type="expression" dxfId="1" priority="2">
      <formula>F87=""</formula>
    </cfRule>
  </conditionalFormatting>
  <conditionalFormatting sqref="F88">
    <cfRule type="expression" dxfId="0" priority="1">
      <formula>F88=""</formula>
    </cfRule>
  </conditionalFormatting>
  <pageMargins left="0.98425196850393704" right="0.39370078740157483" top="0.78740157480314965" bottom="0.78740157480314965" header="0.47244094488188981" footer="0"/>
  <pageSetup paperSize="9" scale="91" fitToHeight="18" orientation="portrait" r:id="rId1"/>
  <headerFooter alignWithMargins="0">
    <oddFooter>&amp;L&amp;A&amp;R&amp;9Stran &amp;P/&amp;N</oddFooter>
  </headerFooter>
  <rowBreaks count="2" manualBreakCount="2">
    <brk id="31" min="1" max="6" man="1"/>
    <brk id="57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4</vt:i4>
      </vt:variant>
    </vt:vector>
  </HeadingPairs>
  <TitlesOfParts>
    <vt:vector size="7" baseType="lpstr">
      <vt:lpstr>Rekapitulacija</vt:lpstr>
      <vt:lpstr>0-Preddela</vt:lpstr>
      <vt:lpstr>KANAL </vt:lpstr>
      <vt:lpstr>'0-Preddela'!Področje_tiskanja</vt:lpstr>
      <vt:lpstr>'KANAL '!Področje_tiskanja</vt:lpstr>
      <vt:lpstr>Rekapitulacija!Področje_tiskanja</vt:lpstr>
      <vt:lpstr>'KANAL 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JK</cp:lastModifiedBy>
  <cp:lastPrinted>2021-11-24T12:10:32Z</cp:lastPrinted>
  <dcterms:created xsi:type="dcterms:W3CDTF">2001-04-14T14:29:31Z</dcterms:created>
  <dcterms:modified xsi:type="dcterms:W3CDTF">2022-01-20T10:07:03Z</dcterms:modified>
</cp:coreProperties>
</file>