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G:\DD_javna_narocila\popisi za razpis\Dolsko_E31728\popisi za razpis\"/>
    </mc:Choice>
  </mc:AlternateContent>
  <bookViews>
    <workbookView xWindow="28680" yWindow="-135" windowWidth="29040" windowHeight="15840"/>
  </bookViews>
  <sheets>
    <sheet name="Dolsko" sheetId="1" r:id="rId1"/>
    <sheet name="A. Kanal M1" sheetId="16" r:id="rId2"/>
    <sheet name="B. Kanala M2 in M2.1" sheetId="17" r:id="rId3"/>
    <sheet name="C. Kanal M2 (od IZ do RJ5)" sheetId="18" r:id="rId4"/>
    <sheet name="D. Kanala M3 in M4" sheetId="19" r:id="rId5"/>
    <sheet name="E. Kanal M5" sheetId="20" r:id="rId6"/>
    <sheet name="SKUPNI STROSKI" sheetId="15" r:id="rId7"/>
  </sheets>
  <definedNames>
    <definedName name="_xlnm.Print_Area" localSheetId="1">'A. Kanal M1'!$A$1:$F$122</definedName>
    <definedName name="_xlnm.Print_Area" localSheetId="2">'B. Kanala M2 in M2.1'!$A$1:$F$127</definedName>
    <definedName name="_xlnm.Print_Area" localSheetId="3">'C. Kanal M2 (od IZ do RJ5)'!$A$1:$F$126</definedName>
    <definedName name="_xlnm.Print_Area" localSheetId="4">'D. Kanala M3 in M4'!$A$1:$F$125</definedName>
    <definedName name="_xlnm.Print_Area" localSheetId="0">Dolsko!$A$1:$D$85</definedName>
    <definedName name="_xlnm.Print_Area" localSheetId="5">'E. Kanal M5'!$A$1:$F$125</definedName>
    <definedName name="_xlnm.Print_Area" localSheetId="6">'SKUPNI STROSKI'!$A$1:$F$33</definedName>
    <definedName name="_xlnm.Print_Titles" localSheetId="1">'A. Kanal M1'!$16:$18</definedName>
    <definedName name="_xlnm.Print_Titles" localSheetId="2">'B. Kanala M2 in M2.1'!$16:$18</definedName>
    <definedName name="_xlnm.Print_Titles" localSheetId="3">'C. Kanal M2 (od IZ do RJ5)'!$16:$18</definedName>
    <definedName name="_xlnm.Print_Titles" localSheetId="4">'D. Kanala M3 in M4'!$16:$18</definedName>
    <definedName name="_xlnm.Print_Titles" localSheetId="5">'E. Kanal M5'!$16:$18</definedName>
    <definedName name="_xlnm.Print_Titles" localSheetId="6">'SKUPNI STROSKI'!$9:$10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6" i="17" l="1"/>
  <c r="F67" i="17"/>
  <c r="F68" i="17"/>
  <c r="F69" i="17"/>
  <c r="F70" i="17"/>
  <c r="F71" i="17"/>
  <c r="F72" i="17"/>
  <c r="F38" i="16" l="1"/>
  <c r="F44" i="16"/>
  <c r="F45" i="16"/>
  <c r="F46" i="16"/>
  <c r="F48" i="16"/>
  <c r="F49" i="16"/>
  <c r="F123" i="18"/>
  <c r="F124" i="17"/>
  <c r="F122" i="20"/>
  <c r="F121" i="20"/>
  <c r="F119" i="20"/>
  <c r="F118" i="20"/>
  <c r="F116" i="20"/>
  <c r="F115" i="20"/>
  <c r="F106" i="20"/>
  <c r="F105" i="20"/>
  <c r="F104" i="20"/>
  <c r="F103" i="20"/>
  <c r="F102" i="20"/>
  <c r="F101" i="20"/>
  <c r="F100" i="20"/>
  <c r="F96" i="20"/>
  <c r="F95" i="20"/>
  <c r="F94" i="20"/>
  <c r="F93" i="20"/>
  <c r="F92" i="20"/>
  <c r="F91" i="20"/>
  <c r="F90" i="20"/>
  <c r="F89" i="20"/>
  <c r="F88" i="20"/>
  <c r="F87" i="20"/>
  <c r="F86" i="20"/>
  <c r="F85" i="20"/>
  <c r="F84" i="20"/>
  <c r="F83" i="20"/>
  <c r="F82" i="20"/>
  <c r="F81" i="20"/>
  <c r="F80" i="20"/>
  <c r="F79" i="20"/>
  <c r="F78" i="20"/>
  <c r="F77" i="20"/>
  <c r="F76" i="20"/>
  <c r="F75" i="20"/>
  <c r="F74" i="20"/>
  <c r="F72" i="20"/>
  <c r="F71" i="20"/>
  <c r="F70" i="20"/>
  <c r="F69" i="20"/>
  <c r="F68" i="20"/>
  <c r="F67" i="20"/>
  <c r="F66" i="20"/>
  <c r="F64" i="20"/>
  <c r="F62" i="20"/>
  <c r="F60" i="20"/>
  <c r="F59" i="20"/>
  <c r="F55" i="20"/>
  <c r="F54" i="20"/>
  <c r="F53" i="20"/>
  <c r="F52" i="20"/>
  <c r="F51" i="20"/>
  <c r="F50" i="20"/>
  <c r="F49" i="20"/>
  <c r="F47" i="20"/>
  <c r="F46" i="20"/>
  <c r="F45" i="20"/>
  <c r="F44" i="20"/>
  <c r="F43" i="20"/>
  <c r="F42" i="20"/>
  <c r="F41" i="20"/>
  <c r="F40" i="20"/>
  <c r="F39" i="20"/>
  <c r="F38" i="20"/>
  <c r="F37" i="20"/>
  <c r="F36" i="20"/>
  <c r="F35" i="20"/>
  <c r="F34" i="20"/>
  <c r="F33" i="20"/>
  <c r="F32" i="20"/>
  <c r="F31" i="20"/>
  <c r="F30" i="20"/>
  <c r="F28" i="20"/>
  <c r="F27" i="20"/>
  <c r="F24" i="20"/>
  <c r="F77" i="17"/>
  <c r="F23" i="19"/>
  <c r="F122" i="19"/>
  <c r="F121" i="19"/>
  <c r="F119" i="19"/>
  <c r="F117" i="19"/>
  <c r="F116" i="19"/>
  <c r="F115" i="19"/>
  <c r="F106" i="19"/>
  <c r="F105" i="19"/>
  <c r="F104" i="19"/>
  <c r="F103" i="19"/>
  <c r="F102" i="19"/>
  <c r="F101" i="19"/>
  <c r="F100" i="19"/>
  <c r="F96" i="19"/>
  <c r="F95" i="19"/>
  <c r="F94" i="19"/>
  <c r="F93" i="19"/>
  <c r="F92" i="19"/>
  <c r="F91" i="19"/>
  <c r="F90" i="19"/>
  <c r="F89" i="19"/>
  <c r="F88" i="19"/>
  <c r="F87" i="19"/>
  <c r="F86" i="19"/>
  <c r="F85" i="19"/>
  <c r="F84" i="19"/>
  <c r="F83" i="19"/>
  <c r="F82" i="19"/>
  <c r="F81" i="19"/>
  <c r="F80" i="19"/>
  <c r="F79" i="19"/>
  <c r="F78" i="19"/>
  <c r="F77" i="19"/>
  <c r="F76" i="19"/>
  <c r="F75" i="19"/>
  <c r="F74" i="19"/>
  <c r="F72" i="19"/>
  <c r="F71" i="19"/>
  <c r="F70" i="19"/>
  <c r="F69" i="19"/>
  <c r="F68" i="19"/>
  <c r="F67" i="19"/>
  <c r="F66" i="19"/>
  <c r="F64" i="19"/>
  <c r="F62" i="19"/>
  <c r="F60" i="19"/>
  <c r="F59" i="19"/>
  <c r="F56" i="19"/>
  <c r="F55" i="19"/>
  <c r="F54" i="19"/>
  <c r="F53" i="19"/>
  <c r="F52" i="19"/>
  <c r="F51" i="19"/>
  <c r="F50" i="19"/>
  <c r="F49" i="19"/>
  <c r="F47" i="19"/>
  <c r="F46" i="19"/>
  <c r="F45" i="19"/>
  <c r="F44" i="19"/>
  <c r="F43" i="19"/>
  <c r="F42" i="19"/>
  <c r="F41" i="19"/>
  <c r="F39" i="19"/>
  <c r="F37" i="19"/>
  <c r="F36" i="19"/>
  <c r="F35" i="19"/>
  <c r="F34" i="19"/>
  <c r="F33" i="19"/>
  <c r="F32" i="19"/>
  <c r="F40" i="19"/>
  <c r="F30" i="19"/>
  <c r="F28" i="19"/>
  <c r="F27" i="19"/>
  <c r="F26" i="19"/>
  <c r="F25" i="19"/>
  <c r="F24" i="19"/>
  <c r="F61" i="19"/>
  <c r="F106" i="18"/>
  <c r="F49" i="18"/>
  <c r="F41" i="18"/>
  <c r="F43" i="18"/>
  <c r="F42" i="18"/>
  <c r="F121" i="17"/>
  <c r="F122" i="18"/>
  <c r="F121" i="18"/>
  <c r="F119" i="18"/>
  <c r="F117" i="18"/>
  <c r="F116" i="18"/>
  <c r="F115" i="18"/>
  <c r="F105" i="18"/>
  <c r="F104" i="18"/>
  <c r="F103" i="18"/>
  <c r="F102" i="18"/>
  <c r="F101" i="18"/>
  <c r="F100" i="18"/>
  <c r="F96" i="18"/>
  <c r="F95" i="18"/>
  <c r="F94" i="18"/>
  <c r="F93" i="18"/>
  <c r="F92" i="18"/>
  <c r="F91" i="18"/>
  <c r="F90" i="18"/>
  <c r="F89" i="18"/>
  <c r="F88" i="18"/>
  <c r="F87" i="18"/>
  <c r="F86" i="18"/>
  <c r="F85" i="18"/>
  <c r="F84" i="18"/>
  <c r="F83" i="18"/>
  <c r="F82" i="18"/>
  <c r="F81" i="18"/>
  <c r="F80" i="18"/>
  <c r="F79" i="18"/>
  <c r="F78" i="18"/>
  <c r="F77" i="18"/>
  <c r="F76" i="18"/>
  <c r="F75" i="18"/>
  <c r="F74" i="18"/>
  <c r="F72" i="18"/>
  <c r="F71" i="18"/>
  <c r="F70" i="18"/>
  <c r="F69" i="18"/>
  <c r="F68" i="18"/>
  <c r="F67" i="18"/>
  <c r="F66" i="18"/>
  <c r="F64" i="18"/>
  <c r="F62" i="18"/>
  <c r="F60" i="18"/>
  <c r="F59" i="18"/>
  <c r="F55" i="18"/>
  <c r="F54" i="18"/>
  <c r="F53" i="18"/>
  <c r="F52" i="18"/>
  <c r="F51" i="18"/>
  <c r="F50" i="18"/>
  <c r="F47" i="18"/>
  <c r="F46" i="18"/>
  <c r="F45" i="18"/>
  <c r="F44" i="18"/>
  <c r="F39" i="18"/>
  <c r="F35" i="18"/>
  <c r="F34" i="18"/>
  <c r="F32" i="18"/>
  <c r="F30" i="18"/>
  <c r="F28" i="18"/>
  <c r="F27" i="18"/>
  <c r="F24" i="18"/>
  <c r="F49" i="17"/>
  <c r="F87" i="17"/>
  <c r="F53" i="17"/>
  <c r="F26" i="17"/>
  <c r="F123" i="17"/>
  <c r="F119" i="17"/>
  <c r="F117" i="17"/>
  <c r="F116" i="17"/>
  <c r="F115" i="17"/>
  <c r="F106" i="17"/>
  <c r="F105" i="17"/>
  <c r="F104" i="17"/>
  <c r="F103" i="17"/>
  <c r="F102" i="17"/>
  <c r="F101" i="17"/>
  <c r="F97" i="17"/>
  <c r="F96" i="17"/>
  <c r="F95" i="17"/>
  <c r="F94" i="17"/>
  <c r="F93" i="17"/>
  <c r="F92" i="17"/>
  <c r="F91" i="17"/>
  <c r="F90" i="17"/>
  <c r="F89" i="17"/>
  <c r="F88" i="17"/>
  <c r="F86" i="17"/>
  <c r="F85" i="17"/>
  <c r="F84" i="17"/>
  <c r="F83" i="17"/>
  <c r="F82" i="17"/>
  <c r="F81" i="17"/>
  <c r="F80" i="17"/>
  <c r="F79" i="17"/>
  <c r="F78" i="17"/>
  <c r="F76" i="17"/>
  <c r="F75" i="17"/>
  <c r="F64" i="17"/>
  <c r="F62" i="17"/>
  <c r="F60" i="17"/>
  <c r="F59" i="17"/>
  <c r="F55" i="17"/>
  <c r="F54" i="17"/>
  <c r="F52" i="17"/>
  <c r="F51" i="17"/>
  <c r="F50" i="17"/>
  <c r="F47" i="17"/>
  <c r="F46" i="17"/>
  <c r="F45" i="17"/>
  <c r="F44" i="17"/>
  <c r="F43" i="17"/>
  <c r="F42" i="17"/>
  <c r="F41" i="17"/>
  <c r="F39" i="17"/>
  <c r="F36" i="17"/>
  <c r="F35" i="17"/>
  <c r="F34" i="17"/>
  <c r="F32" i="17"/>
  <c r="F31" i="17"/>
  <c r="F33" i="17"/>
  <c r="F30" i="17"/>
  <c r="F28" i="17"/>
  <c r="F27" i="17"/>
  <c r="F24" i="17"/>
  <c r="F103" i="16"/>
  <c r="F102" i="16"/>
  <c r="F101" i="16"/>
  <c r="F100" i="16"/>
  <c r="F99" i="16"/>
  <c r="F98" i="16"/>
  <c r="F96" i="16"/>
  <c r="F84" i="16"/>
  <c r="F95" i="16" l="1"/>
  <c r="D15" i="15"/>
  <c r="F56" i="18"/>
  <c r="F117" i="20"/>
  <c r="F57" i="20"/>
  <c r="F99" i="20"/>
  <c r="F98" i="20"/>
  <c r="F97" i="20"/>
  <c r="F23" i="20"/>
  <c r="F120" i="20"/>
  <c r="F25" i="20"/>
  <c r="F61" i="20"/>
  <c r="F26" i="20"/>
  <c r="F56" i="20"/>
  <c r="F58" i="20"/>
  <c r="F57" i="19"/>
  <c r="F118" i="19"/>
  <c r="F58" i="19"/>
  <c r="F38" i="19"/>
  <c r="F120" i="19"/>
  <c r="F123" i="19" s="1"/>
  <c r="F124" i="19" s="1"/>
  <c r="F6" i="19" s="1"/>
  <c r="D69" i="1" s="1"/>
  <c r="F31" i="19"/>
  <c r="F58" i="18"/>
  <c r="F31" i="18"/>
  <c r="F33" i="18"/>
  <c r="F36" i="18"/>
  <c r="F37" i="18"/>
  <c r="F38" i="18"/>
  <c r="F40" i="18"/>
  <c r="F122" i="17"/>
  <c r="F118" i="18"/>
  <c r="F23" i="18"/>
  <c r="F120" i="18"/>
  <c r="F25" i="18"/>
  <c r="F61" i="18"/>
  <c r="F26" i="18"/>
  <c r="F58" i="17"/>
  <c r="F118" i="17"/>
  <c r="F74" i="17"/>
  <c r="F56" i="17"/>
  <c r="F23" i="17"/>
  <c r="F98" i="17"/>
  <c r="F61" i="17"/>
  <c r="F25" i="17"/>
  <c r="F37" i="17"/>
  <c r="F120" i="17"/>
  <c r="F38" i="17"/>
  <c r="F40" i="17"/>
  <c r="F123" i="20" l="1"/>
  <c r="F124" i="20" s="1"/>
  <c r="F6" i="20" s="1"/>
  <c r="D74" i="1" s="1"/>
  <c r="F107" i="20"/>
  <c r="F108" i="20" s="1"/>
  <c r="F99" i="19"/>
  <c r="F98" i="19"/>
  <c r="F97" i="19"/>
  <c r="F57" i="18"/>
  <c r="F124" i="18"/>
  <c r="F125" i="18" s="1"/>
  <c r="F6" i="18" s="1"/>
  <c r="D64" i="1" s="1"/>
  <c r="F99" i="18"/>
  <c r="F98" i="18"/>
  <c r="F97" i="18"/>
  <c r="F57" i="17"/>
  <c r="F107" i="17" s="1"/>
  <c r="F108" i="17" s="1"/>
  <c r="F125" i="17"/>
  <c r="F126" i="17" s="1"/>
  <c r="F6" i="17" s="1"/>
  <c r="D59" i="1" s="1"/>
  <c r="F100" i="17"/>
  <c r="F99" i="17"/>
  <c r="F5" i="17" l="1"/>
  <c r="D58" i="1" s="1"/>
  <c r="D56" i="1" s="1"/>
  <c r="F5" i="20"/>
  <c r="F107" i="18"/>
  <c r="F108" i="18" s="1"/>
  <c r="F107" i="19"/>
  <c r="F108" i="19" s="1"/>
  <c r="F8" i="17" l="1"/>
  <c r="F8" i="20"/>
  <c r="D73" i="1"/>
  <c r="D71" i="1" s="1"/>
  <c r="F5" i="19"/>
  <c r="F5" i="18"/>
  <c r="F8" i="19" l="1"/>
  <c r="D68" i="1"/>
  <c r="D66" i="1" s="1"/>
  <c r="D63" i="1"/>
  <c r="D61" i="1" s="1"/>
  <c r="F8" i="18"/>
  <c r="F28" i="16" l="1"/>
  <c r="F26" i="16"/>
  <c r="F43" i="16"/>
  <c r="F118" i="16" l="1"/>
  <c r="F69" i="16"/>
  <c r="F71" i="16"/>
  <c r="F70" i="16" l="1"/>
  <c r="F68" i="16"/>
  <c r="F67" i="16"/>
  <c r="F66" i="16"/>
  <c r="F65" i="16"/>
  <c r="F87" i="16"/>
  <c r="F97" i="16" l="1"/>
  <c r="F63" i="16"/>
  <c r="F93" i="16"/>
  <c r="F92" i="16"/>
  <c r="F91" i="16"/>
  <c r="F86" i="16"/>
  <c r="F85" i="16"/>
  <c r="F77" i="16"/>
  <c r="F76" i="16"/>
  <c r="F83" i="16"/>
  <c r="F82" i="16"/>
  <c r="F81" i="16"/>
  <c r="F79" i="16"/>
  <c r="F80" i="16"/>
  <c r="F78" i="16"/>
  <c r="F58" i="16" l="1"/>
  <c r="F59" i="16"/>
  <c r="F56" i="16"/>
  <c r="F57" i="16"/>
  <c r="F52" i="16"/>
  <c r="F53" i="16"/>
  <c r="F54" i="16"/>
  <c r="F55" i="16"/>
  <c r="F51" i="16"/>
  <c r="F50" i="16"/>
  <c r="F35" i="16"/>
  <c r="F34" i="16" l="1"/>
  <c r="F32" i="16"/>
  <c r="F42" i="16"/>
  <c r="F24" i="16"/>
  <c r="F27" i="16"/>
  <c r="F41" i="16"/>
  <c r="F40" i="16"/>
  <c r="F39" i="16"/>
  <c r="F36" i="16"/>
  <c r="F33" i="16"/>
  <c r="F31" i="16"/>
  <c r="F30" i="16"/>
  <c r="F26" i="15"/>
  <c r="F37" i="16" l="1"/>
  <c r="F119" i="16" l="1"/>
  <c r="F117" i="16"/>
  <c r="F116" i="16"/>
  <c r="F113" i="16"/>
  <c r="F112" i="16"/>
  <c r="F90" i="16"/>
  <c r="F89" i="16"/>
  <c r="F115" i="16" l="1"/>
  <c r="F114" i="16"/>
  <c r="F74" i="16"/>
  <c r="F73" i="16"/>
  <c r="F120" i="16" l="1"/>
  <c r="F121" i="16" s="1"/>
  <c r="F6" i="16" s="1"/>
  <c r="D54" i="1" s="1"/>
  <c r="F94" i="16"/>
  <c r="F88" i="16"/>
  <c r="F61" i="16"/>
  <c r="F25" i="16"/>
  <c r="F31" i="15"/>
  <c r="F30" i="15"/>
  <c r="F29" i="15"/>
  <c r="F28" i="15"/>
  <c r="F27" i="15"/>
  <c r="F25" i="15"/>
  <c r="F24" i="15"/>
  <c r="F23" i="15"/>
  <c r="F22" i="15"/>
  <c r="F21" i="15"/>
  <c r="F19" i="15"/>
  <c r="F18" i="15"/>
  <c r="F17" i="15"/>
  <c r="F16" i="15"/>
  <c r="F15" i="15"/>
  <c r="F14" i="15"/>
  <c r="F23" i="16" l="1"/>
  <c r="F32" i="15"/>
  <c r="F4" i="15" s="1"/>
  <c r="D77" i="1" s="1"/>
  <c r="F75" i="16" l="1"/>
  <c r="F60" i="16"/>
  <c r="F104" i="16" l="1"/>
  <c r="F105" i="16" s="1"/>
  <c r="F6" i="15"/>
  <c r="D76" i="1" s="1"/>
  <c r="F5" i="16" l="1"/>
  <c r="F8" i="16" s="1"/>
  <c r="D53" i="1" l="1"/>
  <c r="D51" i="1" s="1"/>
  <c r="D79" i="1" s="1"/>
  <c r="F79" i="1" s="1"/>
  <c r="D81" i="1" l="1"/>
  <c r="D84" i="1" s="1"/>
</calcChain>
</file>

<file path=xl/comments1.xml><?xml version="1.0" encoding="utf-8"?>
<comments xmlns="http://schemas.openxmlformats.org/spreadsheetml/2006/main">
  <authors>
    <author>Zoran</author>
  </authors>
  <commentList>
    <comment ref="G49" authorId="0" shapeId="0">
      <text>
        <r>
          <rPr>
            <b/>
            <sz val="9"/>
            <color indexed="81"/>
            <rFont val="Segoe UI"/>
            <family val="2"/>
            <charset val="238"/>
          </rPr>
          <t>Zoran:</t>
        </r>
        <r>
          <rPr>
            <sz val="9"/>
            <color indexed="81"/>
            <rFont val="Segoe UI"/>
            <family val="2"/>
            <charset val="238"/>
          </rPr>
          <t xml:space="preserve">
Dober material 15%</t>
        </r>
      </text>
    </comment>
    <comment ref="H49" authorId="0" shapeId="0">
      <text>
        <r>
          <rPr>
            <b/>
            <sz val="9"/>
            <color indexed="81"/>
            <rFont val="Segoe UI"/>
            <family val="2"/>
            <charset val="238"/>
          </rPr>
          <t>Zoran:</t>
        </r>
        <r>
          <rPr>
            <sz val="9"/>
            <color indexed="81"/>
            <rFont val="Segoe UI"/>
            <family val="2"/>
            <charset val="238"/>
          </rPr>
          <t xml:space="preserve">
Slab material 85%</t>
        </r>
      </text>
    </comment>
  </commentList>
</comments>
</file>

<file path=xl/sharedStrings.xml><?xml version="1.0" encoding="utf-8"?>
<sst xmlns="http://schemas.openxmlformats.org/spreadsheetml/2006/main" count="1557" uniqueCount="268">
  <si>
    <t>Zakoličenje osi kanalizacije z oznako revizijskih jaškov, geodetskim posnetkom, ter vrisom v kataster</t>
  </si>
  <si>
    <t>SKUPAJ</t>
  </si>
  <si>
    <t>m1</t>
  </si>
  <si>
    <t>kom</t>
  </si>
  <si>
    <t>m2</t>
  </si>
  <si>
    <t>m3</t>
  </si>
  <si>
    <t>OBJEKT:</t>
  </si>
  <si>
    <t>INVESTITOR:</t>
  </si>
  <si>
    <t>ŠT. PROJEKTA:</t>
  </si>
  <si>
    <t>DATUM:</t>
  </si>
  <si>
    <t>ur</t>
  </si>
  <si>
    <t>B.</t>
  </si>
  <si>
    <t>A.</t>
  </si>
  <si>
    <t>Čiščenje in planiranje terena po končani gradnji</t>
  </si>
  <si>
    <t>OCENA VREDNOSTI DEL (vključno z DDV) :</t>
  </si>
  <si>
    <t>POPIS DEL S PREDIZMERAMI IN PREDRAČUNOM</t>
  </si>
  <si>
    <t>SKUPNA REKAPITULACIJA</t>
  </si>
  <si>
    <t>Ročno planiranje dna jarka s točnostjo +/- 3 cm po projektiranem padcu</t>
  </si>
  <si>
    <t>Davek na dodano vrednost  (22%)</t>
  </si>
  <si>
    <t>A.1</t>
  </si>
  <si>
    <t>A.2</t>
  </si>
  <si>
    <t>B.1</t>
  </si>
  <si>
    <t>B.2</t>
  </si>
  <si>
    <t>Gradbena in kanalizacijska dela</t>
  </si>
  <si>
    <t>Šifra</t>
  </si>
  <si>
    <t>Opis postavke</t>
  </si>
  <si>
    <t>Enota mere</t>
  </si>
  <si>
    <t>Količina</t>
  </si>
  <si>
    <t>Cena za enoto</t>
  </si>
  <si>
    <t>Vrednost</t>
  </si>
  <si>
    <t>Postavitev gradbenih profilov na vzpostavljeno os trase kanala, ter določitev nivoja za merjenje globine izkopa in polaganja kanala</t>
  </si>
  <si>
    <t>Priprava gradbišča, zavarovanje gradbene jame in gradbišča, odstranitev eventuelnih ovir, prometnih znakov in ureditev delovnega platoja. Po končanih delih gradbišče pospraviti in vzpostaviti v prvotno stanje.</t>
  </si>
  <si>
    <t>Ostala dodatna in nepredvidena dela. Obračun po dejanskih stroških porabe časa in materiala po vpisu v gradbeni dnevnik. Ocena stroškov 10 % od vrednosti del.</t>
  </si>
  <si>
    <t>Strojno-ročni izkop kanalizacijskega jarka globine 0-3 m1, v terenu III ktg. z odlaganjem materiala ob rob izkopa</t>
  </si>
  <si>
    <t>kos</t>
  </si>
  <si>
    <t>kpl</t>
  </si>
  <si>
    <t xml:space="preserve">Strokovni nadzor prizadetih soglasodajalcev in upravljalcev tangiranih komunalnih vodov v času gradnje.     </t>
  </si>
  <si>
    <t xml:space="preserve"> - vodovod</t>
  </si>
  <si>
    <t xml:space="preserve"> - kanalizacija</t>
  </si>
  <si>
    <t xml:space="preserve"> - elekrika</t>
  </si>
  <si>
    <t xml:space="preserve"> - TK vod</t>
  </si>
  <si>
    <t xml:space="preserve"> - občinska cesta</t>
  </si>
  <si>
    <t>Zasip jarka z dovozom izkopanega zasipnega materiala  iz začasne deponije z utrjevanjem v slojih po 95 % trdnosti po standardnem Proktorjevem postopku;</t>
  </si>
  <si>
    <t>Skupaj gradbena in kanalizacijska dela</t>
  </si>
  <si>
    <t>Skupaj navezava na hišne priključke</t>
  </si>
  <si>
    <t>Skupaj splošni stroški</t>
  </si>
  <si>
    <t>REKAPITUALCIJA</t>
  </si>
  <si>
    <t>SKUPAJ:</t>
  </si>
  <si>
    <t xml:space="preserve">IZGRADNJA KANALIZACIJE </t>
  </si>
  <si>
    <t xml:space="preserve">Občina Dol pri Ljubljani </t>
  </si>
  <si>
    <t>Dol pri Ljubljani 1</t>
  </si>
  <si>
    <t>1262 Dol pri Ljubljani</t>
  </si>
  <si>
    <t>OPOMBE:</t>
  </si>
  <si>
    <t>Izdelava varnostnega načrta za zagotavljanje varnosti in zdravja pri delu na gradbišču skladno s predpisi, ki obravnavajo to področje (Uredba o zagotavljanju varnosti in zdravja pri delu na začasnih in premičnih gradbiščih (Ur.list RS št. 83/05 in spremembe) in drugi ukrepi za VZD, ki sledijo iz ZVZD-1.
UPOŠTEVANO V NAČRTU CESTE</t>
  </si>
  <si>
    <t>Stroški izdelave elaborata o ravnanju z odpadki, ki nastanejo pri gradbenih delih, s končnim poročilom in zahtevano dokumentacijo v skladu z Uredbo o ravnanju z odpadki, ki nastanejo pri gradbenih delih oziroma drugimi predpisi za to področje.
UPOŠTEVANO V NAČRTU CESTE</t>
  </si>
  <si>
    <t>Koordinacija za varnost in zdravje pri delu na gradbišču v skladu s predpisi, ki obravnavajo to področje (Uredba o zagotavljanju varnosti in zdravja pri delu na začasnih in premičnih gradbiščih), vključno z vodenjem knjige ukrepov.  
UPOŠTEVANO V NAČRTU CESTE</t>
  </si>
  <si>
    <t>Zakoličba obstoječih komunalnih vodov s strani predstavnikov prizadetih komunalnih organizacij ter nadzor predstavnikov komunalnih organizacij pri križanju njihovih vodov z novo predvidenim vodovodom. (vodovod, kanalizacija, TK vod, Elektro vod)</t>
  </si>
  <si>
    <t>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UPOŠTEVANO V NAČRTU CESTE</t>
  </si>
  <si>
    <t>C.</t>
  </si>
  <si>
    <t>C.1</t>
  </si>
  <si>
    <t>SPLOŠNI STROŠKI IN TUJE STORITVE</t>
  </si>
  <si>
    <t>Splošni stroški in tuje storitve</t>
  </si>
  <si>
    <t>Zveze cestnih požiralnikov</t>
  </si>
  <si>
    <t>Obnova meteorne kanalizacije v območju rekonstrukcije ceste in izgradnje pločnika v Dolskem od hiš. št. 1 do 46a ter rekonstrukcije ceste od hiš. št. 48a do 70</t>
  </si>
  <si>
    <t>1906/21</t>
  </si>
  <si>
    <t>julij 2021</t>
  </si>
  <si>
    <t>F.</t>
  </si>
  <si>
    <t>F.1</t>
  </si>
  <si>
    <t>Kanal M1</t>
  </si>
  <si>
    <t>Kanala M2 (od jaška RJ5 do RJ8) in M2.1</t>
  </si>
  <si>
    <t>C.2</t>
  </si>
  <si>
    <t>Kanal M2 (od izliva do jaška RJ5)</t>
  </si>
  <si>
    <t>D.</t>
  </si>
  <si>
    <t>D.1</t>
  </si>
  <si>
    <t>D.2</t>
  </si>
  <si>
    <t>Kanala M3 in M4</t>
  </si>
  <si>
    <t>E.</t>
  </si>
  <si>
    <t>E.1</t>
  </si>
  <si>
    <t>E.2</t>
  </si>
  <si>
    <t>Kanal M5</t>
  </si>
  <si>
    <t>/Odsek rekonstrukcije ceste od P1 do P6+5,8m/</t>
  </si>
  <si>
    <t>/Odsek rekonstrukcije ceste od P9+4,4m do P9-6,0m/</t>
  </si>
  <si>
    <t>/Izven rekonstrukcije ceste/</t>
  </si>
  <si>
    <t>/Odsek rekonstrukcije ceste od P22-9,0m do P32+2,7m/</t>
  </si>
  <si>
    <t>/Odsek rekonstrukcije ceste od N1 do N5-5,7m/</t>
  </si>
  <si>
    <t>Postavitev gradbenih profilov na vzpostavljeno os trase cevovoda, ter določitev nivoja za merjenje globine izkopa in polaganje cevovoda.</t>
  </si>
  <si>
    <t>Zakoličenje osi kanalizacije, z zavarovanjem osi in oznako revizijskih jaškov in vsa druga geodetska dela v času gradnje, ki so potrebna za nemoteno izvajanje del (smeri, višine, vmesne, začasne in končne zakoličbe…)</t>
  </si>
  <si>
    <t>Izdelava lesenih mostičkov oziroma provizorij dostopov za pešce do objektov preko izkopanih jarkov iz plohov debeline 5 cm. Na provizorij dostopih se uredi ograja iz desk in tramičev. Vse po statičnem izračunu in načrtu izvajalca.</t>
  </si>
  <si>
    <t>Fotoevidentiranje obstoječih objektov pred pričetkom gradnje. V ceni je zajeta izdelava poročila v obliki elaborata v 4-ih pisnih izvodih in 1 izvodu na nosilcu CD.</t>
  </si>
  <si>
    <t>ZAKOLIČBA, PRIPRAVA GRADBIŠČA</t>
  </si>
  <si>
    <t>POSEGI V OBSTOJEČE VOZIŠČE</t>
  </si>
  <si>
    <t>2102</t>
  </si>
  <si>
    <t>Rezanje asfaltne plasti s talno diamantno žago, debele 6 do 10 cm</t>
  </si>
  <si>
    <t>2103</t>
  </si>
  <si>
    <t>Porušitev in odstranitev asfaltne plasti v debelini 6- 10 cm vključno z nakladanjem na prevozno sredstvo, odvozom na stalno gradbeno depoinijo in plačilom deponijske takse.</t>
  </si>
  <si>
    <t>Porušitev in odstranitev robnika iz cementnega betona, temeljem, vključno z nakladanjem na prevozno sredstvo, odvozom na stalno gradbeno depoinijo in plačilom deponijske takse.</t>
  </si>
  <si>
    <t>2101</t>
  </si>
  <si>
    <t>1101</t>
  </si>
  <si>
    <t>1102</t>
  </si>
  <si>
    <t>1103</t>
  </si>
  <si>
    <t>1104</t>
  </si>
  <si>
    <t>2201</t>
  </si>
  <si>
    <t>2202</t>
  </si>
  <si>
    <t>2203</t>
  </si>
  <si>
    <t>Izdelava nevezane nosilne plasti enakomerno zrnatega drobljenca iz kamnine v debelini 21 do 30 cm vključno z nabavo in dobavo materiala</t>
  </si>
  <si>
    <t>Strojno čiščenje utrjene/odrezkane površine/podlage pred pobrizgom z bitumenskim vezivom</t>
  </si>
  <si>
    <t>Pobrizg podlage s polimerno bitumensko emulzijo 0,31 do 0,50 kg/m2</t>
  </si>
  <si>
    <t>Premaz stika z bitumensko zmesjo za tesnenje stikov pri vgradnji asfaltnih oblog (npr. sika dilaplast). V ceni je zajeta nabava, dobava in vgradnja materiala, vključno z vsemi pripravljalnimi, pomožnimi in dodatnimi deli.</t>
  </si>
  <si>
    <t>Dobava in vgraditev predfabriciranega dvignjenega robnika iz cementnega betona  s prerezom 15/25 cm</t>
  </si>
  <si>
    <t>2301</t>
  </si>
  <si>
    <t>Izdelava asfaltne grbine trapezne oblike iz bitumenskega betona  (AC 11 surf B50/70, A4) iz zmesi zrn iz silikatnih kamnin in cestogradbenega bitumna v debelini od 0-12cm. Dimenzije 7,2m x 5m</t>
  </si>
  <si>
    <t>Izdelava nosilne plasti bituminizirane zmesi AC 22 base B 50/70 A4 v debelini 6 cm vključno z nabavo in dobavo materiala</t>
  </si>
  <si>
    <t>Izdelava obrabne in zaporne plasti bituminizirane zmesi AC 11 surf B 50/70 A4 v debelini 4 cm vključno z nabavo in dobavo materiala</t>
  </si>
  <si>
    <t>Izdelava tankoslojne označbe za umirjanje prometa "5335-1" v rumeni barvi barvi skladno s standardom SIST EN 1436.</t>
  </si>
  <si>
    <t>2401</t>
  </si>
  <si>
    <t>Izdelava koritnice iz bitumenskega betona debeline 6 cm, širine 0.50 m</t>
  </si>
  <si>
    <t>Priprava temeljnih tal z grobim planiranjem točnosti do 3,0 cm in komprimiranjem do Ev2=80 MPa.</t>
  </si>
  <si>
    <t>Izdelava nasipov z zmrzlinsko odporno zemljino z razprostiranjem in uvaljanjem do Ev2=80 MPa v slojih po 20 cm; pod prometnimi površinami</t>
  </si>
  <si>
    <t>Humusiranje zelenic v debelini 20 cm z dobavo humusa, dobavo travnega semena, valjanjem in transportom</t>
  </si>
  <si>
    <t>2302</t>
  </si>
  <si>
    <t>2303</t>
  </si>
  <si>
    <t>2304</t>
  </si>
  <si>
    <t>2305</t>
  </si>
  <si>
    <t>2306</t>
  </si>
  <si>
    <t>2307</t>
  </si>
  <si>
    <t>2308</t>
  </si>
  <si>
    <t>Zavarovanje gradbene jame z razpiranjem z  jeklenimi opaži -sistem z vodili (kot npr. SBH, KRINGS ali podobno). Globina jarka do 4,0m.  Vključno z vsemi pomožnimi materiali,  deli in transporti.</t>
  </si>
  <si>
    <t>ZEMELJSKA DELA</t>
  </si>
  <si>
    <t>Vertikalni strojni izkop gradbene jame globine 0-4m, v terenu III. kat. z nakladanjem na kamion.</t>
  </si>
  <si>
    <t>3101</t>
  </si>
  <si>
    <t>3102</t>
  </si>
  <si>
    <t>3103</t>
  </si>
  <si>
    <t>3104</t>
  </si>
  <si>
    <t>3105</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</si>
  <si>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</si>
  <si>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8 do 16 mm s komprimacijo, v coni cevovoda v debelini 30 cm nad temenom, s komprimacijo v plasteh po 20 cm, zbitost 95% po proctorju, vključno z nabavo in transportom materiala.</t>
  </si>
  <si>
    <t>Nabava, dobava in vgraditev geotekstila za ločilno plast in ovijanje obsipa cevi, natezna trdnost 14 do 16 kN/m2, gostote minimalno 300 g/m2. V ceni so zajeti preklopi in ves potreben pritrdilni material.</t>
  </si>
  <si>
    <t>3106</t>
  </si>
  <si>
    <t>3107</t>
  </si>
  <si>
    <t>3108</t>
  </si>
  <si>
    <t>Zasip jarka z dovozom novega gramoznega zasipnega materiala različnih frakcij z utrjevanjem v slojih po 30 cm do 95 % trdnosti po standardnem Proctorjevem postopku; vključno z nabavo in dobavo zasipnega materiala.</t>
  </si>
  <si>
    <t>3109</t>
  </si>
  <si>
    <t>3110</t>
  </si>
  <si>
    <t>Odvoz odkopanega materiala s kamionom na trajno gradbeno deponijo, vključno s stroški deponije.</t>
  </si>
  <si>
    <t>Odvoz odkopanega materiala s kamionom na začasno gradbeno deponijo.</t>
  </si>
  <si>
    <t>3111</t>
  </si>
  <si>
    <t>3112</t>
  </si>
  <si>
    <t>3113</t>
  </si>
  <si>
    <t>3114</t>
  </si>
  <si>
    <t>GRADBENO - OBRTNIŠKA DELA</t>
  </si>
  <si>
    <t>KANALIZACIJSKA DELA</t>
  </si>
  <si>
    <t>Nabava, dobava in vgradnja kanalizacijskih cevi DN315, nazivne togosti SN8 iz iz polivinilklorida, po standardu EN13476-2, kompletno z potrebnimi spojkami. Vključen je tudi prevoz in prenos kanalizacijskih cevi iz deponije do mesta vgradnje.</t>
  </si>
  <si>
    <t>Nabava, dobava in vgradnja kanalizacijskih cevi DN400, nazivne togosti SN8 iz iz polivinilklorida, po standardu EN13476-2, kompletno z potrebnimi spojkami. Vključen je tudi prevoz in prenos kanalizacijskih cevi iz deponije do mesta vgradnje.</t>
  </si>
  <si>
    <t>Nabava, dobava in vgradnja kanalizacijskih cevi DN630, nazivne togosti SN8 iz iz polivinilklorida, po standardu EN13476-2, kompletno z potrebnimi spojkami. Vključen je tudi prevoz in prenos kanalizacijskih cevi iz deponije do mesta vgradnje.</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</si>
  <si>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800mm, priključna cev PVC DN315mm, globina 1 - 2m.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</si>
  <si>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800mm, priključna cev PVC DN315mm, globina 0 - 1m.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</si>
  <si>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DN315-400mm, globina 1 - 2m.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</si>
  <si>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DN315-400mm, globina 2 - 3m.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</si>
  <si>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DN315-400mm, globina 3 - 4m.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</si>
  <si>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DN630mm, globina 1 - 2m.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</si>
  <si>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DN630mm, globina 2 - 3m.</t>
  </si>
  <si>
    <t>Nabava, dobava in montaža revizijskih jaškov iz armiranega poliestra po SIST EN 14364, min. SN 5.000 N/m2, komplet z izdelano muldo in priključnimi cevmi (vtok, Iztok). Minimalna debelina sten revizijskega jaška je 12mm. Jaški morajo biti izdelani po enaki tehnologiji kot kanalizacijske cevi. Vgradnja po detajlu. Premer jaška 1000mm, priključna cev PVC DN630mm, globina 3 - 4m.</t>
  </si>
  <si>
    <t>Dobava in vgradnja LTŽ pokrova in okvirja fi 600mm, skladno s SIST EN 124-1:2015, nosilnost D 400kN. Pokrov na zaklep, protihrupni vložek, brez odprtin za zračenje. Skupaj z razbremenilno AB ploščo za montažo na jašek DN1000 mm, ter vsemi potrebnimi deli in materiali. Vključno z AB vencem za vgradnjo LTŽ pokrova ter dobavo in vgrajevanjem betona C16/20.</t>
  </si>
  <si>
    <t>Dobava in vgradnja LTŽ pokrova in okvirja fi 600mm, skladno s SIST EN 124-1:2015, nosilnost D 400kN. Pokrov na zaklep, protihrupni vložek, brez odprtin za zračenje. Skupaj z razbremenilno AB ploščo za montažo na jašek DN800 mm, ter vsemi potrebnimi deli in materiali. Vključno z AB vencem za vgradnjo LTŽ pokrova ter dobavo in vgrajevanjem betona C16/20.</t>
  </si>
  <si>
    <t xml:space="preserve">Izdelava priključka vpadnega jaška na kanal iz PVC cevi DN 630 mm, priključna cev PVC fi 200 mm; po detajlu </t>
  </si>
  <si>
    <t xml:space="preserve">Izdelava priključka vpadnega jaška za zveze CP na kanal iz PVC cevi DN 315 mm, priključna cev PVC fi 200 mm; po detajlu </t>
  </si>
  <si>
    <t xml:space="preserve">Izdelava priključka vpadnega jaška za zveze CP na kanal iz PVC cevi DN 400 mm, priključna cev PVC fi 200 mm; po detajlu </t>
  </si>
  <si>
    <t xml:space="preserve">Izdelava priključka na kanal iz PVC cevi DN 315 mm, z odcepnim PVC komadom fi 315/160-45° in lokom PVC f 160-45°, polno obbetonirano z betonom C16/20, po detajlu </t>
  </si>
  <si>
    <t xml:space="preserve">Izdelava priključka na kanal iz PVC cevi DN 400 mm, z odcepnim PVC komadom fi 400/160-45° in lokom PVC f 160-45°, polno obbetonirano z betonom C16/20, po detajlu </t>
  </si>
  <si>
    <t>Izdelava vpadnega jaška iz PVC cevi DN 200 mm in fazonskih kosov, polno obbetonirano.</t>
  </si>
  <si>
    <t xml:space="preserve">Izdelava priključka PVC cevi DN160 mm na poliestrski revizijski jašek, po detajlu </t>
  </si>
  <si>
    <t>4102</t>
  </si>
  <si>
    <t>Čiščenje kanala pred izvedbo preizkusa tesnosti.</t>
  </si>
  <si>
    <t>Preizkus tesnosti kanala po standardu SIST EN 1610 - gravitacijski kanal DN315 do DN600. Vključno z vsemi dodatnimi in zaščitnimi deli.</t>
  </si>
  <si>
    <t>Pregled in snemanje s TV kamero vseh gravitacijskih kanalizacijskih cevi, jaškov in vseh cevnih odsekov. Snemanje kanala po standardu SIST EN 13508-2:2003 in skladno z nemškimi smernicami ATV-M 143-2.</t>
  </si>
  <si>
    <t>Izvedba križanja z obstoječim vodovodom v skladu z navodili upravljavca komunalnega voda</t>
  </si>
  <si>
    <t>Izvedba križanja z obstoječim podzemnim vodom javne razsvetljave v skladu z navodili upravljavca komunalnega voda</t>
  </si>
  <si>
    <t>Izvedba križanja z obstoječim podzemnim telekomunikacijskim vodom v skladu z navodili upravljavca komunalnega voda</t>
  </si>
  <si>
    <t>Izvedba križanja z obstoječim podzemnim elektroenergetskim vodom v skladu z navodili upravljavca komunalnega voda</t>
  </si>
  <si>
    <t>Izvedba križanja z obstoječim plinovodom v skladu z navodili upravljavca komunalnega voda</t>
  </si>
  <si>
    <t>Varovanje oz. prestavitve obstoječega plinovoda v kolikor ni možna ustrezna zaščita. Vse v skladu z navodili upravljavcev komunalnih vodov. V ceni so zajeta vsa pripravljalna, gradbeno obrtniška, inštalacijska in zaključna dela in stroški potrebne projektne dokumentacije in soglasij upravljalca kom. naprave. Obračun po m1 prestavljenega voda.</t>
  </si>
  <si>
    <t>5101</t>
  </si>
  <si>
    <t>5102</t>
  </si>
  <si>
    <t>5103</t>
  </si>
  <si>
    <t>5201</t>
  </si>
  <si>
    <t>5202</t>
  </si>
  <si>
    <t>5203</t>
  </si>
  <si>
    <t>5204</t>
  </si>
  <si>
    <t>5205</t>
  </si>
  <si>
    <t>5206</t>
  </si>
  <si>
    <t>5207</t>
  </si>
  <si>
    <t>5208</t>
  </si>
  <si>
    <t>5209</t>
  </si>
  <si>
    <t>5210</t>
  </si>
  <si>
    <t>5211</t>
  </si>
  <si>
    <t>5212</t>
  </si>
  <si>
    <t>5301</t>
  </si>
  <si>
    <t>5302</t>
  </si>
  <si>
    <t>5303</t>
  </si>
  <si>
    <t>5304</t>
  </si>
  <si>
    <t>5305</t>
  </si>
  <si>
    <t>5306</t>
  </si>
  <si>
    <t>5307</t>
  </si>
  <si>
    <t>5401</t>
  </si>
  <si>
    <t>5402</t>
  </si>
  <si>
    <t>5403</t>
  </si>
  <si>
    <t>5501</t>
  </si>
  <si>
    <t>5502</t>
  </si>
  <si>
    <t>5503</t>
  </si>
  <si>
    <t>5504</t>
  </si>
  <si>
    <t>5505</t>
  </si>
  <si>
    <t>5506</t>
  </si>
  <si>
    <t xml:space="preserve">V NAČRTU KANALIZACIJE UPOŠTEVANI IZKOPI IN ZASIPI OD NIVELETE TERENA (+0,00).  </t>
  </si>
  <si>
    <t>IZKOPAN MATERIAL SE LAHKO ZA ZASIP UPORABI LE PO ODOBRITVI GEOTEHNIČNEGA NADZORA! PRI VSEH IZKOPIH IN ZASIPIH JE POTREBNO FAKTOR RAZRAHLJIVOSTI (RAZSUTJA) UPOŠTEVATI V CENI NA ENOTO!</t>
  </si>
  <si>
    <t xml:space="preserve">Vsa varovanja, zaščite, prestavitve,... drugih obstoječih komunalnih vodov na območju posega se izvedejo po navodilih in pod nadzorom upravljalcev teh vodov. Obračun v zvezi s prestavitvami se izvede po dejanskih količinah z vpisom v gradbenih knjigah.
</t>
  </si>
  <si>
    <t>V načrtu ni upoštevana rušitev in ponovna vzpostavitev ceste v prvotno stanje. Ureditev ceste je upoštevana v samostojnem PZI projektu št. št. C-1404, TEGA INVEST d.o.o.  Stroški zapore ceste in elaborat zapore je upoštevan v projektu ceste!</t>
  </si>
  <si>
    <t>Rušenje obstoječega kanala iz BC cevi fi 400 mm vključno z odvozom materiala na stalno deponijo, po končanih delih vzpostavitev prvotno stanje.</t>
  </si>
  <si>
    <t>5213</t>
  </si>
  <si>
    <t>Izvedba priključka kanala DN 600 na obstoječi betonski jašek, z vgradnjo zidnega nastavka in zatesnitvijo stika; z vsemi pomožnimi deli, materiali ter prenosi vključno s črpanjem odpadne vode v kanalu. Po detajlu</t>
  </si>
  <si>
    <t>beton C16/20 za tlakovanje</t>
  </si>
  <si>
    <t>tlakovanje z lomljencom</t>
  </si>
  <si>
    <t>kg</t>
  </si>
  <si>
    <t>4101</t>
  </si>
  <si>
    <t>a</t>
  </si>
  <si>
    <t>b</t>
  </si>
  <si>
    <t>c</t>
  </si>
  <si>
    <t>d</t>
  </si>
  <si>
    <t>e</t>
  </si>
  <si>
    <t>f</t>
  </si>
  <si>
    <t>leseni opaž</t>
  </si>
  <si>
    <t>g</t>
  </si>
  <si>
    <t>povratna loputa PE-HD DN600</t>
  </si>
  <si>
    <t>Izvedba armirano betonske izlivne glave na kanalu DN 630 mm iz betona C30/37, iztok tlakovan z lomljencem vtisnjenim v beton C16/20; po detajlu</t>
  </si>
  <si>
    <t>beton C30/37</t>
  </si>
  <si>
    <t>armatura-mreže M500</t>
  </si>
  <si>
    <t>rebr. armatura-palice S500</t>
  </si>
  <si>
    <t>Izdelava priključka zveze požiralnikov na cestni požiralnik</t>
  </si>
  <si>
    <t>Nabava in dobava betona C16/20 ter izdelava betonske posteljice pod CP zvezami ter polno obbetoniranje cevi.</t>
  </si>
  <si>
    <t>Nabava, dobava in montaža  PVC  kanalskih cevi DN 160 mm SN8, stiki so tesnjeni z gumi tesnili,</t>
  </si>
  <si>
    <t>2601</t>
  </si>
  <si>
    <t>2402</t>
  </si>
  <si>
    <t>Izdelava vtočnega jaška iz cementnega betona z neprepustnim dnom, krožnega prereza s premerom 50 cm, globokega do 1,5 m z LTŽ rešetko nosilnosti D 400</t>
  </si>
  <si>
    <t>OPOMBA: Cestni požiralniki so upoštevani v projektu ceste! Izven območja rekonstrukcije ceste so cestni požiralniki upoštevani v tem načrtu (glej "Posegi v obstoječe vozišče").</t>
  </si>
  <si>
    <t>Zasipavanje jarka z izkopanim materialom, s komprimiranjem v slojih po 30 cm, do 95 % zgoščenosti po standardnem Proctorjevem postopku, vključno z dovozom iz začasne deponije.</t>
  </si>
  <si>
    <t>Široki strojni izkop jarka, skladno z določili geomehanskega poročila, globine 0-4m, v terenu III. kat. z nakladanjem na kamion.</t>
  </si>
  <si>
    <t>2309</t>
  </si>
  <si>
    <t xml:space="preserve">Dobava in vgraditev granitnih kock v betonski temelj C12/15. Stiki zaliti s cementno malto. </t>
  </si>
  <si>
    <t>1105</t>
  </si>
  <si>
    <t>Vzdrževanje vseh prekopanih javnih površin v času gradnje kanalizacije, ki zajema polivanje-protiprašna zaščito, dosip udarnih jam, izdelava nasipov za dostope do objektov, utrjevanje in planiranje vključno z dobavo materiala in delom.</t>
  </si>
  <si>
    <t>1106</t>
  </si>
  <si>
    <t>Varovanje obstoječe kapelice v času gradnje kanalizacije z lesenim opažem ali podobno. Vključno z dobavo materiala in delom.</t>
  </si>
  <si>
    <t>Ročni izkop jarka globine 0 - 2 m, z nakladanjem na kamion. Izkop v območju križanja komunalnih vodov. (ocena 5% od celotnega izkopa)</t>
  </si>
  <si>
    <t>Izdelava revizijskega jaška iz betonskih cevi fi 1000mm na obstoječem kanalu iz PVC cevi DN315, komplet z izdelavo mulde in priključnimi cevmi (vtok, Iztok). Premer jaška 1000mm, priključna cev PVC DN315mm, globina 1 - 2m.</t>
  </si>
  <si>
    <t>Dodatek za izdelavo kaskade na poliesterskem jašku uz PVC cevi dim. fi 200mm.</t>
  </si>
  <si>
    <t>Nabava, dobava in montaža  PVC  kanalskih cevi DN 200 mm SN8, stiki so tesnjeni z gumi tesnili. Prevezava kanalizacije pri Gasilskem domu.</t>
  </si>
  <si>
    <t>5507</t>
  </si>
  <si>
    <t>Varovanje oz. prestavitve obstoječega telekomunikacijskega voda v kolikor ni možna ustrezna zaščita. Vse v skladu z navodili upravljavcev komunalnih vodov. V ceni so zajeta vsa pripravljalna, gradbeno obrtniška, inštalacijska in zaključna dela in stroški potrebne projektne dokumentacije in soglasij upravljalca kom. naprave. Obračun po m1 prestavljenega voda.</t>
  </si>
  <si>
    <t>5104</t>
  </si>
  <si>
    <t>Nabava, dobava in vgradnja kolena DN315 30° nazivne togosti SN8 iz iz polivinilklorida, po standardu EN13476-2</t>
  </si>
  <si>
    <t>Črpanje talne talne vode v času gradnje (ocena)</t>
  </si>
  <si>
    <t>Izdelava Projekta izvedenih del (PID) v treh izvodih v skladu s Pravilnikom o projektni dokumentaciji (Uradni list RS, št. 55/08) in zahtevami bodočega upravljavca. PID se preda tudi v elektronski obliki v 2 izvodih (formati: risbe v dwg, teksti v doc, preglednice v xls).</t>
  </si>
  <si>
    <t>Izdelava dokazila o zanesljivosti v treh izvodih v skladu s Pravilnikom o dokazilu o zanesljivosti objekta (Uradni list RS, št. 55/08).  KOMPLET ZA KANAL</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</si>
  <si>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</si>
  <si>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 xml:space="preserve">Projektantski nadzor na gradbišču v času izvedbe, obračun na podlagi potrditve nadzornega organa </t>
  </si>
  <si>
    <t>Geološko geomehanski nadzor na gradbišču v času izvedbe, obračun na podlagi potrditve nadzornega organa</t>
  </si>
  <si>
    <t>Nabava, dobava in postavitev obvestilne table na gradbišču, skladno z zakonodajo. Odstranitev obvestilne table po izgradnji.
UPOŠTEVANO V NAČRTU CESTE</t>
  </si>
  <si>
    <t>Izdelava peskolova iz cementnega betona z neprepustnim dnom, krožnega prereza s premerom 40 cm, globokega do 1,2 m z LTŽ pokrovom</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</si>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</sst>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S_I_T_-;\-* #,##0.00\ _S_I_T_-;_-* &quot;-&quot;??\ _S_I_T_-;_-@_-"/>
    <numFmt numFmtId="165" formatCode="#,##0.00\ &quot;€&quot;"/>
    <numFmt numFmtId="166" formatCode="#,##0.00\ [$€-1]"/>
    <numFmt numFmtId="167" formatCode="_-* #,##0.00\ &quot;SIT&quot;_-;\-* #,##0.00\ &quot;SIT&quot;_-;_-* &quot;-&quot;??\ &quot;SIT&quot;_-;_-@_-"/>
  </numFmts>
  <fonts count="35" x14ac:knownFonts="1">
    <font>
      <sz val="10"/>
      <name val="Times New Roman"/>
      <charset val="238"/>
    </font>
    <font>
      <sz val="11"/>
      <color theme="1"/>
      <name val="Calibri"/>
      <family val="2"/>
      <charset val="238"/>
      <scheme val="minor"/>
    </font>
    <font>
      <sz val="10"/>
      <name val="Times New Roman"/>
      <family val="1"/>
      <charset val="238"/>
    </font>
    <font>
      <sz val="10"/>
      <name val="Arial"/>
      <family val="2"/>
      <charset val="238"/>
    </font>
    <font>
      <sz val="10"/>
      <name val="Arial"/>
      <family val="2"/>
      <charset val="238"/>
    </font>
    <font>
      <sz val="10"/>
      <name val="Arial CE"/>
      <family val="2"/>
      <charset val="238"/>
    </font>
    <font>
      <b/>
      <sz val="12"/>
      <name val="Arial CE"/>
      <family val="2"/>
      <charset val="238"/>
    </font>
    <font>
      <b/>
      <sz val="10"/>
      <name val="Arial CE"/>
      <family val="2"/>
      <charset val="238"/>
    </font>
    <font>
      <sz val="10"/>
      <color indexed="10"/>
      <name val="Arial CE"/>
      <family val="2"/>
      <charset val="238"/>
    </font>
    <font>
      <sz val="8"/>
      <name val="Arial CE"/>
      <family val="2"/>
      <charset val="238"/>
    </font>
    <font>
      <b/>
      <sz val="11"/>
      <name val="Arial CE"/>
      <family val="2"/>
      <charset val="238"/>
    </font>
    <font>
      <i/>
      <sz val="8"/>
      <name val="Arial CE"/>
      <family val="2"/>
      <charset val="238"/>
    </font>
    <font>
      <i/>
      <sz val="10"/>
      <name val="Arial CE"/>
      <family val="2"/>
      <charset val="238"/>
    </font>
    <font>
      <sz val="11"/>
      <name val="Arial CE"/>
      <family val="2"/>
      <charset val="238"/>
    </font>
    <font>
      <b/>
      <sz val="8"/>
      <name val="Arial CE"/>
      <family val="2"/>
      <charset val="238"/>
    </font>
    <font>
      <i/>
      <sz val="11"/>
      <name val="Arial CE"/>
      <family val="2"/>
      <charset val="238"/>
    </font>
    <font>
      <sz val="10"/>
      <name val="Times New Roman CE"/>
      <charset val="238"/>
    </font>
    <font>
      <sz val="10"/>
      <name val="Arial"/>
      <family val="2"/>
    </font>
    <font>
      <b/>
      <i/>
      <sz val="10"/>
      <name val="Arial CE"/>
      <charset val="238"/>
    </font>
    <font>
      <u/>
      <sz val="10"/>
      <name val="Arial CE"/>
      <family val="2"/>
      <charset val="238"/>
    </font>
    <font>
      <b/>
      <sz val="10"/>
      <name val="Arial CE"/>
      <charset val="238"/>
    </font>
    <font>
      <b/>
      <sz val="11"/>
      <name val="Arial"/>
      <family val="2"/>
      <charset val="238"/>
    </font>
    <font>
      <sz val="11"/>
      <name val="Arial"/>
      <family val="2"/>
      <charset val="238"/>
    </font>
    <font>
      <sz val="10"/>
      <name val="Arial CE"/>
      <charset val="238"/>
    </font>
    <font>
      <b/>
      <sz val="10"/>
      <name val="Times New Roman"/>
      <family val="1"/>
      <charset val="238"/>
    </font>
    <font>
      <b/>
      <sz val="10"/>
      <name val="Arial"/>
      <family val="2"/>
      <charset val="238"/>
    </font>
    <font>
      <sz val="10"/>
      <name val="Arial CE"/>
    </font>
    <font>
      <sz val="10"/>
      <color rgb="FFFF0000"/>
      <name val="Arial"/>
      <family val="2"/>
      <charset val="238"/>
    </font>
    <font>
      <b/>
      <sz val="11"/>
      <name val="Arial"/>
      <family val="2"/>
    </font>
    <font>
      <sz val="8"/>
      <name val="Times New Roman"/>
      <family val="1"/>
      <charset val="238"/>
    </font>
    <font>
      <sz val="11"/>
      <color rgb="FF006100"/>
      <name val="Calibri"/>
      <family val="2"/>
      <charset val="238"/>
      <scheme val="minor"/>
    </font>
    <font>
      <sz val="11"/>
      <color rgb="FF9C0006"/>
      <name val="Calibri"/>
      <family val="2"/>
      <charset val="238"/>
      <scheme val="minor"/>
    </font>
    <font>
      <u/>
      <sz val="10"/>
      <name val="Arial"/>
      <family val="2"/>
      <charset val="238"/>
    </font>
    <font>
      <sz val="9"/>
      <color indexed="81"/>
      <name val="Segoe UI"/>
      <family val="2"/>
      <charset val="238"/>
    </font>
    <font>
      <b/>
      <sz val="9"/>
      <color indexed="81"/>
      <name val="Segoe UI"/>
      <family val="2"/>
      <charset val="238"/>
    </font>
  </fonts>
  <fills count="4">
    <fill>
      <patternFill patternType="none"/>
    </fill>
    <fill>
      <patternFill patternType="gray125"/>
    </fill>
    <fill>
      <patternFill patternType="solid">
        <fgColor rgb="FFC6EFCE"/>
      </patternFill>
    </fill>
    <fill>
      <patternFill patternType="solid">
        <fgColor rgb="FFFFC7CE"/>
      </patternFill>
    </fill>
  </fills>
  <borders count="11">
    <border>
      <left/>
      <right/>
      <top/>
      <bottom/>
      <diagonal/>
    </border>
    <border>
      <left/>
      <right/>
      <top/>
      <bottom style="double">
        <color indexed="64"/>
      </bottom>
      <diagonal/>
    </border>
    <border>
      <left/>
      <right/>
      <top/>
      <bottom style="thin">
        <color indexed="64"/>
      </bottom>
      <diagonal/>
    </border>
    <border>
      <left/>
      <right/>
      <top/>
      <bottom style="dotted">
        <color indexed="23"/>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style="double">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164" fontId="2" fillId="0" borderId="0" applyFont="0" applyFill="0" applyBorder="0" applyAlignment="0" applyProtection="0"/>
    <xf numFmtId="0" fontId="2" fillId="0" borderId="0"/>
    <xf numFmtId="0" fontId="4" fillId="0" borderId="0"/>
    <xf numFmtId="0" fontId="3" fillId="0" borderId="0"/>
    <xf numFmtId="0" fontId="16" fillId="0" borderId="0"/>
    <xf numFmtId="0" fontId="2" fillId="0" borderId="0"/>
    <xf numFmtId="0" fontId="3" fillId="0" borderId="0"/>
    <xf numFmtId="0" fontId="1" fillId="0" borderId="0"/>
    <xf numFmtId="0" fontId="23" fillId="0" borderId="0"/>
    <xf numFmtId="0" fontId="23" fillId="0" borderId="0"/>
    <xf numFmtId="0" fontId="30" fillId="2" borderId="0" applyNumberFormat="0" applyBorder="0" applyAlignment="0" applyProtection="0"/>
    <xf numFmtId="0" fontId="31" fillId="3" borderId="0" applyNumberFormat="0" applyBorder="0" applyAlignment="0" applyProtection="0"/>
    <xf numFmtId="167"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cellStyleXfs>
  <cellXfs count="261">
    <xf numFmtId="0" fontId="0" fillId="0" borderId="0" xfId="0"/>
    <xf numFmtId="0" fontId="5" fillId="0" borderId="0" xfId="0" applyFont="1"/>
    <xf numFmtId="4" fontId="5" fillId="0" borderId="0" xfId="0" applyNumberFormat="1" applyFont="1"/>
    <xf numFmtId="0" fontId="7" fillId="0" borderId="0" xfId="0" applyFont="1"/>
    <xf numFmtId="0" fontId="5" fillId="0" borderId="0" xfId="0" applyFont="1" applyBorder="1"/>
    <xf numFmtId="4" fontId="5" fillId="0" borderId="0" xfId="0" applyNumberFormat="1" applyFont="1" applyAlignment="1">
      <alignment horizontal="right"/>
    </xf>
    <xf numFmtId="0" fontId="5" fillId="0" borderId="0" xfId="4" applyFont="1"/>
    <xf numFmtId="4" fontId="5" fillId="0" borderId="0" xfId="4" applyNumberFormat="1" applyFont="1" applyAlignment="1"/>
    <xf numFmtId="49" fontId="5" fillId="0" borderId="0" xfId="3" applyNumberFormat="1" applyFont="1" applyAlignment="1" applyProtection="1">
      <alignment vertical="top"/>
    </xf>
    <xf numFmtId="4" fontId="5" fillId="0" borderId="0" xfId="3" applyNumberFormat="1" applyFont="1" applyAlignment="1" applyProtection="1">
      <alignment horizontal="center" vertical="top"/>
    </xf>
    <xf numFmtId="4" fontId="5" fillId="0" borderId="0" xfId="3" applyNumberFormat="1" applyFont="1" applyAlignment="1" applyProtection="1">
      <alignment vertical="top"/>
    </xf>
    <xf numFmtId="4" fontId="5" fillId="0" borderId="0" xfId="3" applyNumberFormat="1" applyFont="1" applyAlignment="1" applyProtection="1">
      <alignment horizontal="left"/>
    </xf>
    <xf numFmtId="0" fontId="5" fillId="0" borderId="0" xfId="3" applyFont="1" applyProtection="1">
      <protection locked="0"/>
    </xf>
    <xf numFmtId="0" fontId="5" fillId="0" borderId="0" xfId="3" applyFont="1" applyProtection="1"/>
    <xf numFmtId="49" fontId="7" fillId="0" borderId="0" xfId="3" applyNumberFormat="1" applyFont="1" applyAlignment="1" applyProtection="1">
      <alignment vertical="top"/>
    </xf>
    <xf numFmtId="4" fontId="5" fillId="0" borderId="0" xfId="3" applyNumberFormat="1" applyFont="1" applyAlignment="1" applyProtection="1">
      <alignment horizontal="left" vertical="top"/>
    </xf>
    <xf numFmtId="4" fontId="5" fillId="0" borderId="0" xfId="1" applyNumberFormat="1" applyFont="1" applyAlignment="1" applyProtection="1">
      <alignment horizontal="left" vertical="top"/>
    </xf>
    <xf numFmtId="4" fontId="5" fillId="0" borderId="0" xfId="3" quotePrefix="1" applyNumberFormat="1" applyFont="1" applyAlignment="1" applyProtection="1">
      <alignment horizontal="right" vertical="top"/>
    </xf>
    <xf numFmtId="4" fontId="9" fillId="0" borderId="0" xfId="3" quotePrefix="1" applyNumberFormat="1" applyFont="1" applyAlignment="1" applyProtection="1">
      <alignment horizontal="right" vertical="top"/>
    </xf>
    <xf numFmtId="4" fontId="5" fillId="0" borderId="0" xfId="3" quotePrefix="1" applyNumberFormat="1" applyFont="1" applyAlignment="1" applyProtection="1">
      <alignment horizontal="left" vertical="top"/>
    </xf>
    <xf numFmtId="0" fontId="5" fillId="0" borderId="0" xfId="3" applyFont="1" applyAlignment="1" applyProtection="1">
      <protection locked="0"/>
    </xf>
    <xf numFmtId="0" fontId="7" fillId="0" borderId="0" xfId="3" applyFont="1" applyProtection="1">
      <protection locked="0"/>
    </xf>
    <xf numFmtId="4" fontId="8" fillId="0" borderId="0" xfId="3" applyNumberFormat="1" applyFont="1" applyAlignment="1" applyProtection="1">
      <alignment horizontal="center" vertical="top"/>
    </xf>
    <xf numFmtId="4" fontId="8" fillId="0" borderId="0" xfId="3" applyNumberFormat="1" applyFont="1" applyAlignment="1" applyProtection="1">
      <alignment vertical="top"/>
    </xf>
    <xf numFmtId="4" fontId="7" fillId="0" borderId="0" xfId="3" applyNumberFormat="1" applyFont="1" applyAlignment="1" applyProtection="1">
      <alignment horizontal="center" vertical="top"/>
    </xf>
    <xf numFmtId="4" fontId="7" fillId="0" borderId="0" xfId="3" applyNumberFormat="1" applyFont="1" applyAlignment="1" applyProtection="1">
      <alignment horizontal="left" vertical="top"/>
    </xf>
    <xf numFmtId="4" fontId="5" fillId="0" borderId="0" xfId="3" applyNumberFormat="1" applyFont="1" applyAlignment="1" applyProtection="1"/>
    <xf numFmtId="0" fontId="9" fillId="0" borderId="0" xfId="0" applyNumberFormat="1" applyFont="1" applyFill="1" applyBorder="1" applyAlignment="1">
      <alignment horizontal="justify"/>
    </xf>
    <xf numFmtId="0" fontId="9" fillId="0" borderId="0" xfId="0" applyNumberFormat="1" applyFont="1" applyFill="1" applyBorder="1" applyAlignment="1">
      <alignment horizontal="justify" vertical="top"/>
    </xf>
    <xf numFmtId="4" fontId="5" fillId="0" borderId="2" xfId="3" applyNumberFormat="1" applyFont="1" applyBorder="1" applyAlignment="1" applyProtection="1">
      <alignment vertical="top"/>
    </xf>
    <xf numFmtId="4" fontId="5" fillId="0" borderId="2" xfId="3" applyNumberFormat="1" applyFont="1" applyBorder="1" applyAlignment="1" applyProtection="1">
      <alignment horizontal="left"/>
    </xf>
    <xf numFmtId="4" fontId="5" fillId="0" borderId="0" xfId="3" applyNumberFormat="1" applyFont="1" applyBorder="1" applyAlignment="1" applyProtection="1">
      <alignment horizontal="left"/>
    </xf>
    <xf numFmtId="4" fontId="10" fillId="0" borderId="0" xfId="3" applyNumberFormat="1" applyFont="1" applyAlignment="1" applyProtection="1">
      <alignment horizontal="center" vertical="top"/>
    </xf>
    <xf numFmtId="4" fontId="10" fillId="0" borderId="0" xfId="1" applyNumberFormat="1" applyFont="1" applyAlignment="1" applyProtection="1">
      <alignment horizontal="left" vertical="top"/>
    </xf>
    <xf numFmtId="4" fontId="5" fillId="0" borderId="1" xfId="3" applyNumberFormat="1" applyFont="1" applyBorder="1" applyAlignment="1" applyProtection="1">
      <alignment vertical="top"/>
    </xf>
    <xf numFmtId="4" fontId="5" fillId="0" borderId="1" xfId="3" applyNumberFormat="1" applyFont="1" applyBorder="1" applyAlignment="1" applyProtection="1">
      <alignment horizontal="left"/>
    </xf>
    <xf numFmtId="4" fontId="8" fillId="0" borderId="0" xfId="3" applyNumberFormat="1" applyFont="1" applyAlignment="1" applyProtection="1">
      <alignment horizontal="left"/>
    </xf>
    <xf numFmtId="3" fontId="11"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pplyProtection="1">
      <alignment horizontal="left" vertical="top" wrapText="1"/>
      <protection locked="0"/>
    </xf>
    <xf numFmtId="0" fontId="5" fillId="0" borderId="0" xfId="0" applyNumberFormat="1" applyFont="1" applyFill="1" applyBorder="1" applyAlignment="1">
      <alignment horizontal="justify"/>
    </xf>
    <xf numFmtId="0" fontId="5" fillId="0" borderId="0" xfId="0" applyNumberFormat="1" applyFont="1" applyFill="1" applyBorder="1" applyAlignment="1">
      <alignment horizontal="justify" vertical="top"/>
    </xf>
    <xf numFmtId="3" fontId="12" fillId="0" borderId="0" xfId="0" applyNumberFormat="1" applyFont="1" applyFill="1" applyBorder="1" applyAlignment="1">
      <alignment horizontal="right" vertical="top"/>
    </xf>
    <xf numFmtId="49" fontId="5"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9" fillId="0" borderId="0" xfId="0" applyFont="1" applyBorder="1" applyAlignment="1"/>
    <xf numFmtId="0" fontId="9" fillId="0" borderId="0" xfId="0" applyFont="1" applyBorder="1" applyAlignment="1">
      <alignment horizontal="left" vertical="top"/>
    </xf>
    <xf numFmtId="49" fontId="9" fillId="0" borderId="0" xfId="0" applyNumberFormat="1" applyFont="1" applyBorder="1" applyAlignment="1">
      <alignment horizontal="left" vertical="top" wrapText="1"/>
    </xf>
    <xf numFmtId="0" fontId="9" fillId="0" borderId="0" xfId="0" applyNumberFormat="1" applyFont="1" applyBorder="1" applyAlignment="1">
      <alignment horizontal="left" vertical="top" wrapText="1"/>
    </xf>
    <xf numFmtId="0" fontId="13" fillId="0" borderId="0" xfId="0" applyNumberFormat="1" applyFont="1" applyFill="1" applyBorder="1" applyAlignment="1">
      <alignment horizontal="justify"/>
    </xf>
    <xf numFmtId="0" fontId="13" fillId="0" borderId="0" xfId="0" applyNumberFormat="1" applyFont="1" applyFill="1" applyBorder="1" applyAlignment="1">
      <alignment horizontal="justify" vertical="top"/>
    </xf>
    <xf numFmtId="0" fontId="14" fillId="0" borderId="0" xfId="0" applyNumberFormat="1" applyFont="1" applyFill="1" applyBorder="1" applyAlignment="1">
      <alignment horizontal="justify"/>
    </xf>
    <xf numFmtId="0" fontId="14" fillId="0" borderId="0" xfId="0" applyNumberFormat="1" applyFont="1" applyFill="1" applyBorder="1" applyAlignment="1">
      <alignment horizontal="justify" vertical="top"/>
    </xf>
    <xf numFmtId="3" fontId="15" fillId="0" borderId="0" xfId="0" applyNumberFormat="1" applyFont="1" applyFill="1" applyBorder="1" applyAlignment="1">
      <alignment horizontal="right" vertical="top"/>
    </xf>
    <xf numFmtId="49" fontId="10" fillId="0" borderId="0" xfId="0" applyNumberFormat="1" applyFont="1" applyFill="1" applyBorder="1" applyAlignment="1">
      <alignment horizontal="justify" vertical="top"/>
    </xf>
    <xf numFmtId="0" fontId="10" fillId="0" borderId="0" xfId="0" applyNumberFormat="1" applyFont="1" applyFill="1" applyBorder="1" applyAlignment="1">
      <alignment horizontal="justify" vertical="top"/>
    </xf>
    <xf numFmtId="0" fontId="9" fillId="0" borderId="0" xfId="0" applyFont="1" applyBorder="1"/>
    <xf numFmtId="1" fontId="12" fillId="0" borderId="0" xfId="0" applyNumberFormat="1" applyFont="1" applyFill="1" applyBorder="1" applyAlignment="1">
      <alignment horizontal="right" vertical="top"/>
    </xf>
    <xf numFmtId="1" fontId="11" fillId="0" borderId="0" xfId="0" applyNumberFormat="1" applyFont="1" applyFill="1" applyBorder="1" applyAlignment="1">
      <alignment horizontal="right" vertical="top"/>
    </xf>
    <xf numFmtId="0" fontId="9" fillId="0" borderId="0" xfId="0" applyFont="1" applyBorder="1" applyAlignment="1">
      <alignment vertical="top"/>
    </xf>
    <xf numFmtId="49" fontId="14" fillId="0" borderId="0" xfId="0" applyNumberFormat="1" applyFont="1" applyFill="1" applyBorder="1" applyAlignment="1">
      <alignment horizontal="justify" vertical="top"/>
    </xf>
    <xf numFmtId="4" fontId="5" fillId="0" borderId="0" xfId="3" applyNumberFormat="1" applyFont="1" applyBorder="1" applyProtection="1">
      <protection locked="0"/>
    </xf>
    <xf numFmtId="4" fontId="5" fillId="0" borderId="0" xfId="3" applyNumberFormat="1" applyFont="1" applyBorder="1" applyAlignment="1" applyProtection="1"/>
    <xf numFmtId="49" fontId="7" fillId="0" borderId="0" xfId="0" applyNumberFormat="1" applyFont="1" applyAlignment="1">
      <alignment horizontal="center" vertical="top"/>
    </xf>
    <xf numFmtId="49" fontId="5" fillId="0" borderId="0" xfId="0" applyNumberFormat="1" applyFont="1" applyAlignment="1">
      <alignment horizontal="center" vertical="top"/>
    </xf>
    <xf numFmtId="4" fontId="7" fillId="0" borderId="0" xfId="3" applyNumberFormat="1" applyFont="1" applyBorder="1" applyAlignment="1" applyProtection="1"/>
    <xf numFmtId="0" fontId="13" fillId="0" borderId="0" xfId="3" applyFont="1" applyProtection="1">
      <protection locked="0"/>
    </xf>
    <xf numFmtId="0" fontId="5" fillId="0" borderId="0" xfId="0" applyFont="1" applyBorder="1" applyAlignment="1">
      <alignment horizontal="center"/>
    </xf>
    <xf numFmtId="0" fontId="5" fillId="0" borderId="0" xfId="0" applyFont="1" applyAlignment="1">
      <alignment horizontal="center"/>
    </xf>
    <xf numFmtId="4" fontId="5" fillId="0" borderId="0" xfId="0" applyNumberFormat="1" applyFont="1" applyFill="1" applyBorder="1"/>
    <xf numFmtId="4" fontId="5" fillId="0" borderId="0" xfId="0" applyNumberFormat="1" applyFont="1" applyBorder="1" applyAlignment="1">
      <alignment horizontal="right"/>
    </xf>
    <xf numFmtId="4" fontId="7" fillId="0" borderId="0" xfId="3" applyNumberFormat="1" applyFont="1" applyAlignment="1" applyProtection="1">
      <alignment vertical="top"/>
    </xf>
    <xf numFmtId="4" fontId="7" fillId="0" borderId="0" xfId="3" applyNumberFormat="1" applyFont="1" applyBorder="1" applyProtection="1">
      <protection locked="0"/>
    </xf>
    <xf numFmtId="49" fontId="5" fillId="0" borderId="0" xfId="0" applyNumberFormat="1" applyFont="1" applyBorder="1" applyAlignment="1">
      <alignment horizontal="center" vertical="top"/>
    </xf>
    <xf numFmtId="4" fontId="18" fillId="0" borderId="0" xfId="3" applyNumberFormat="1" applyFont="1" applyAlignment="1" applyProtection="1">
      <alignment horizontal="center" vertical="top"/>
    </xf>
    <xf numFmtId="4" fontId="19" fillId="0" borderId="0" xfId="4" applyNumberFormat="1" applyFont="1" applyAlignment="1">
      <alignment horizontal="center"/>
    </xf>
    <xf numFmtId="165" fontId="10" fillId="0" borderId="3" xfId="3" applyNumberFormat="1" applyFont="1" applyBorder="1" applyAlignment="1" applyProtection="1"/>
    <xf numFmtId="0" fontId="21" fillId="0" borderId="0" xfId="0" applyFont="1"/>
    <xf numFmtId="49" fontId="23" fillId="0" borderId="0" xfId="3" applyNumberFormat="1" applyFont="1" applyAlignment="1" applyProtection="1">
      <alignment vertical="top"/>
    </xf>
    <xf numFmtId="0" fontId="23" fillId="0" borderId="0" xfId="3" applyFont="1" applyProtection="1">
      <protection locked="0"/>
    </xf>
    <xf numFmtId="0" fontId="23" fillId="0" borderId="0" xfId="3" applyFont="1" applyProtection="1"/>
    <xf numFmtId="0" fontId="3" fillId="0" borderId="4" xfId="0" applyFont="1" applyFill="1" applyBorder="1" applyAlignment="1">
      <alignment horizontal="center"/>
    </xf>
    <xf numFmtId="49" fontId="20" fillId="0" borderId="0" xfId="3" applyNumberFormat="1" applyFont="1" applyAlignment="1" applyProtection="1">
      <alignment horizontal="left" vertical="top"/>
    </xf>
    <xf numFmtId="4" fontId="23" fillId="0" borderId="0" xfId="3" applyNumberFormat="1" applyFont="1" applyAlignment="1" applyProtection="1">
      <alignment horizontal="center" vertical="top"/>
    </xf>
    <xf numFmtId="0" fontId="23" fillId="0" borderId="0" xfId="0" applyFont="1"/>
    <xf numFmtId="4" fontId="23" fillId="0" borderId="0" xfId="0" applyNumberFormat="1" applyFont="1" applyBorder="1" applyAlignment="1">
      <alignment vertical="center"/>
    </xf>
    <xf numFmtId="49" fontId="17" fillId="0" borderId="0" xfId="0" applyNumberFormat="1" applyFont="1" applyFill="1" applyBorder="1" applyAlignment="1">
      <alignment horizontal="left" vertical="top" indent="1"/>
    </xf>
    <xf numFmtId="0" fontId="17" fillId="0" borderId="0" xfId="0" applyFont="1" applyFill="1" applyBorder="1" applyAlignment="1">
      <alignment horizontal="center" wrapText="1"/>
    </xf>
    <xf numFmtId="0" fontId="17" fillId="0" borderId="0" xfId="0" applyFont="1" applyFill="1" applyBorder="1" applyAlignment="1">
      <alignment horizontal="center"/>
    </xf>
    <xf numFmtId="0" fontId="17" fillId="0" borderId="0" xfId="0" applyFont="1" applyFill="1" applyBorder="1" applyAlignment="1">
      <alignment horizontal="right"/>
    </xf>
    <xf numFmtId="49" fontId="25" fillId="0" borderId="4" xfId="0" applyNumberFormat="1" applyFont="1" applyBorder="1" applyAlignment="1">
      <alignment horizontal="center" vertical="top"/>
    </xf>
    <xf numFmtId="0" fontId="25" fillId="0" borderId="0" xfId="0" applyFont="1"/>
    <xf numFmtId="0" fontId="3" fillId="0" borderId="4" xfId="0" applyFont="1" applyBorder="1" applyAlignment="1"/>
    <xf numFmtId="0" fontId="3" fillId="0" borderId="4" xfId="0" applyFont="1" applyBorder="1" applyAlignment="1">
      <alignment horizontal="left" vertical="top"/>
    </xf>
    <xf numFmtId="0" fontId="3" fillId="0" borderId="5" xfId="0" applyFont="1" applyBorder="1" applyAlignment="1">
      <alignment vertical="top"/>
    </xf>
    <xf numFmtId="0" fontId="3" fillId="0" borderId="4" xfId="0" applyFont="1" applyBorder="1" applyAlignment="1">
      <alignment horizontal="center"/>
    </xf>
    <xf numFmtId="166" fontId="25" fillId="0" borderId="8" xfId="0" applyNumberFormat="1" applyFont="1" applyFill="1" applyBorder="1"/>
    <xf numFmtId="0" fontId="25" fillId="0" borderId="8" xfId="0" applyFont="1" applyFill="1" applyBorder="1" applyAlignment="1"/>
    <xf numFmtId="0" fontId="27" fillId="0" borderId="4" xfId="0" applyFont="1" applyBorder="1" applyAlignment="1"/>
    <xf numFmtId="0" fontId="27" fillId="0" borderId="4" xfId="0" applyFont="1" applyBorder="1" applyAlignment="1">
      <alignment horizontal="left" vertical="top"/>
    </xf>
    <xf numFmtId="0" fontId="27" fillId="0" borderId="5" xfId="0" applyFont="1" applyBorder="1" applyAlignment="1">
      <alignment vertical="top"/>
    </xf>
    <xf numFmtId="0" fontId="27" fillId="0" borderId="4" xfId="0" applyFont="1" applyBorder="1" applyAlignment="1">
      <alignment horizontal="center"/>
    </xf>
    <xf numFmtId="0" fontId="3" fillId="0" borderId="4" xfId="0" applyFont="1" applyBorder="1" applyAlignment="1">
      <alignment horizontal="right"/>
    </xf>
    <xf numFmtId="1" fontId="17" fillId="0" borderId="0" xfId="0" applyNumberFormat="1" applyFont="1" applyFill="1" applyBorder="1" applyAlignment="1">
      <alignment horizontal="right"/>
    </xf>
    <xf numFmtId="0" fontId="27" fillId="0" borderId="4" xfId="0" applyFont="1" applyBorder="1" applyAlignment="1">
      <alignment horizontal="right"/>
    </xf>
    <xf numFmtId="0" fontId="25" fillId="0" borderId="8" xfId="0" applyFont="1" applyFill="1" applyBorder="1" applyAlignment="1">
      <alignment horizontal="right"/>
    </xf>
    <xf numFmtId="0" fontId="5" fillId="0" borderId="0" xfId="0" applyFont="1" applyAlignment="1">
      <alignment horizontal="right"/>
    </xf>
    <xf numFmtId="166" fontId="23" fillId="0" borderId="0" xfId="0" applyNumberFormat="1" applyFont="1" applyBorder="1" applyAlignment="1">
      <alignment horizontal="left" vertical="top"/>
    </xf>
    <xf numFmtId="166" fontId="17" fillId="0" borderId="0" xfId="0" applyNumberFormat="1" applyFont="1" applyFill="1" applyBorder="1" applyAlignment="1">
      <alignment horizontal="center" wrapText="1"/>
    </xf>
    <xf numFmtId="166" fontId="17" fillId="0" borderId="0" xfId="0" applyNumberFormat="1" applyFont="1" applyFill="1" applyBorder="1" applyAlignment="1">
      <alignment horizontal="left" vertical="top" indent="1"/>
    </xf>
    <xf numFmtId="166" fontId="25" fillId="0" borderId="0" xfId="0" applyNumberFormat="1" applyFont="1" applyFill="1" applyBorder="1" applyAlignment="1">
      <alignment horizontal="left" vertical="top" wrapText="1"/>
    </xf>
    <xf numFmtId="165" fontId="17" fillId="0" borderId="0" xfId="0" applyNumberFormat="1" applyFont="1" applyFill="1" applyBorder="1" applyAlignment="1">
      <alignment horizontal="right"/>
    </xf>
    <xf numFmtId="165" fontId="17" fillId="0" borderId="2" xfId="0" applyNumberFormat="1" applyFont="1" applyFill="1" applyBorder="1" applyAlignment="1">
      <alignment horizontal="right"/>
    </xf>
    <xf numFmtId="0" fontId="25" fillId="0" borderId="0" xfId="0" applyFont="1" applyFill="1" applyBorder="1" applyAlignment="1">
      <alignment horizontal="left" wrapText="1"/>
    </xf>
    <xf numFmtId="0" fontId="25" fillId="0" borderId="0" xfId="0" applyFont="1" applyFill="1" applyBorder="1" applyAlignment="1">
      <alignment horizontal="center"/>
    </xf>
    <xf numFmtId="1" fontId="25" fillId="0" borderId="0" xfId="0" applyNumberFormat="1" applyFont="1" applyFill="1" applyBorder="1" applyAlignment="1">
      <alignment horizontal="right"/>
    </xf>
    <xf numFmtId="165" fontId="25" fillId="0" borderId="0" xfId="0" applyNumberFormat="1" applyFont="1" applyFill="1" applyBorder="1" applyAlignment="1">
      <alignment horizontal="right"/>
    </xf>
    <xf numFmtId="4" fontId="23" fillId="0" borderId="2" xfId="3" applyNumberFormat="1" applyFont="1" applyBorder="1" applyAlignment="1" applyProtection="1">
      <alignment horizontal="center" vertical="top"/>
    </xf>
    <xf numFmtId="0" fontId="23" fillId="0" borderId="2" xfId="0" applyFont="1" applyBorder="1"/>
    <xf numFmtId="4" fontId="7" fillId="0" borderId="2" xfId="3" applyNumberFormat="1" applyFont="1" applyBorder="1" applyAlignment="1" applyProtection="1">
      <alignment horizontal="left" vertical="top"/>
    </xf>
    <xf numFmtId="1" fontId="17" fillId="0" borderId="2" xfId="0" applyNumberFormat="1" applyFont="1" applyFill="1" applyBorder="1" applyAlignment="1">
      <alignment horizontal="right"/>
    </xf>
    <xf numFmtId="0" fontId="17" fillId="0" borderId="2" xfId="0" applyFont="1" applyFill="1" applyBorder="1" applyAlignment="1">
      <alignment horizontal="center"/>
    </xf>
    <xf numFmtId="0" fontId="28" fillId="0" borderId="0" xfId="0" applyFont="1"/>
    <xf numFmtId="4" fontId="23" fillId="0" borderId="1" xfId="3" applyNumberFormat="1" applyFont="1" applyBorder="1" applyAlignment="1" applyProtection="1">
      <alignment horizontal="center" vertical="top"/>
    </xf>
    <xf numFmtId="0" fontId="23" fillId="0" borderId="1" xfId="0" applyFont="1" applyBorder="1"/>
    <xf numFmtId="4" fontId="7" fillId="0" borderId="1" xfId="3" applyNumberFormat="1" applyFont="1" applyBorder="1" applyAlignment="1" applyProtection="1">
      <alignment horizontal="left" vertical="top"/>
    </xf>
    <xf numFmtId="4" fontId="23" fillId="0" borderId="1" xfId="0" applyNumberFormat="1" applyFont="1" applyBorder="1" applyAlignment="1">
      <alignment vertical="center"/>
    </xf>
    <xf numFmtId="0" fontId="25" fillId="0" borderId="0" xfId="0" applyFont="1" applyFill="1" applyBorder="1" applyAlignment="1">
      <alignment horizontal="left" wrapText="1"/>
    </xf>
    <xf numFmtId="4" fontId="3" fillId="0" borderId="10" xfId="0" applyNumberFormat="1" applyFont="1" applyFill="1" applyBorder="1" applyAlignment="1" applyProtection="1">
      <alignment vertical="top" wrapText="1"/>
    </xf>
    <xf numFmtId="0" fontId="3" fillId="0" borderId="10" xfId="0" applyFont="1" applyFill="1" applyBorder="1" applyAlignment="1">
      <alignment horizontal="center"/>
    </xf>
    <xf numFmtId="4" fontId="3" fillId="0" borderId="10" xfId="0" applyNumberFormat="1" applyFont="1" applyFill="1" applyBorder="1" applyAlignment="1">
      <alignment horizontal="right"/>
    </xf>
    <xf numFmtId="4" fontId="3" fillId="0" borderId="10" xfId="0" applyNumberFormat="1" applyFont="1" applyFill="1" applyBorder="1" applyAlignment="1"/>
    <xf numFmtId="4" fontId="3" fillId="0" borderId="10" xfId="0" applyNumberFormat="1" applyFont="1" applyFill="1" applyBorder="1" applyAlignment="1">
      <alignment horizontal="center"/>
    </xf>
    <xf numFmtId="0" fontId="3" fillId="0" borderId="0" xfId="0" applyFont="1" applyFill="1" applyBorder="1" applyAlignment="1">
      <alignment horizontal="left" wrapText="1"/>
    </xf>
    <xf numFmtId="0" fontId="3" fillId="0" borderId="0" xfId="0" applyFont="1" applyFill="1" applyBorder="1" applyAlignment="1">
      <alignment horizontal="center"/>
    </xf>
    <xf numFmtId="1" fontId="3"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4" fontId="3" fillId="0" borderId="10" xfId="0" applyNumberFormat="1" applyFont="1" applyFill="1" applyBorder="1" applyAlignment="1" applyProtection="1">
      <alignment horizontal="center"/>
    </xf>
    <xf numFmtId="4" fontId="3" fillId="0" borderId="10" xfId="0" applyNumberFormat="1" applyFont="1" applyFill="1" applyBorder="1" applyAlignment="1" applyProtection="1">
      <protection locked="0"/>
    </xf>
    <xf numFmtId="4" fontId="3" fillId="0" borderId="10" xfId="0" applyNumberFormat="1" applyFont="1" applyFill="1" applyBorder="1"/>
    <xf numFmtId="4" fontId="3" fillId="0" borderId="10" xfId="0" applyNumberFormat="1" applyFont="1" applyFill="1" applyBorder="1" applyAlignment="1" applyProtection="1">
      <alignment horizontal="right"/>
    </xf>
    <xf numFmtId="4" fontId="3" fillId="0" borderId="10" xfId="0" applyNumberFormat="1" applyFont="1" applyFill="1" applyBorder="1" applyAlignment="1" applyProtection="1"/>
    <xf numFmtId="0" fontId="5" fillId="0" borderId="10" xfId="5" applyFont="1" applyFill="1" applyBorder="1" applyAlignment="1" applyProtection="1">
      <alignment vertical="top" wrapText="1"/>
    </xf>
    <xf numFmtId="0" fontId="5" fillId="0" borderId="10" xfId="5" applyFont="1" applyFill="1" applyBorder="1" applyAlignment="1">
      <alignment vertical="top" wrapText="1"/>
    </xf>
    <xf numFmtId="4" fontId="5" fillId="0" borderId="10" xfId="0" applyNumberFormat="1" applyFont="1" applyFill="1" applyBorder="1" applyAlignment="1">
      <alignment horizontal="center"/>
    </xf>
    <xf numFmtId="4" fontId="5" fillId="0" borderId="10" xfId="0" applyNumberFormat="1" applyFont="1" applyFill="1" applyBorder="1" applyAlignment="1">
      <alignment horizontal="right"/>
    </xf>
    <xf numFmtId="4" fontId="5" fillId="0" borderId="10" xfId="0" applyNumberFormat="1" applyFont="1" applyFill="1" applyBorder="1" applyAlignment="1"/>
    <xf numFmtId="4" fontId="17" fillId="0" borderId="10" xfId="0" applyNumberFormat="1" applyFont="1" applyFill="1" applyBorder="1" applyAlignment="1"/>
    <xf numFmtId="4" fontId="5" fillId="0" borderId="10" xfId="0" applyNumberFormat="1" applyFont="1" applyFill="1" applyBorder="1" applyAlignment="1" applyProtection="1">
      <alignment vertical="top" wrapText="1"/>
    </xf>
    <xf numFmtId="0" fontId="5" fillId="0" borderId="10" xfId="0" applyFont="1" applyFill="1" applyBorder="1" applyAlignment="1">
      <alignment vertical="top" wrapText="1"/>
    </xf>
    <xf numFmtId="4" fontId="5" fillId="0" borderId="10" xfId="0" applyNumberFormat="1" applyFont="1" applyFill="1" applyBorder="1" applyAlignment="1">
      <alignment horizontal="center" vertical="top"/>
    </xf>
    <xf numFmtId="4" fontId="5" fillId="0" borderId="10" xfId="0" applyNumberFormat="1" applyFont="1" applyFill="1" applyBorder="1" applyAlignment="1">
      <alignment horizontal="right" vertical="top"/>
    </xf>
    <xf numFmtId="4" fontId="5" fillId="0" borderId="10" xfId="0" applyNumberFormat="1" applyFont="1" applyFill="1" applyBorder="1" applyAlignment="1">
      <alignment vertical="top"/>
    </xf>
    <xf numFmtId="0" fontId="5" fillId="0" borderId="10" xfId="0" applyFont="1" applyFill="1" applyBorder="1" applyAlignment="1">
      <alignment vertical="top"/>
    </xf>
    <xf numFmtId="0" fontId="26" fillId="0" borderId="10" xfId="0" applyFont="1" applyFill="1" applyBorder="1" applyAlignment="1">
      <alignment horizontal="center" vertical="top"/>
    </xf>
    <xf numFmtId="0" fontId="3" fillId="0" borderId="10" xfId="0" applyFont="1" applyFill="1" applyBorder="1" applyAlignment="1">
      <alignment horizontal="center" vertical="top"/>
    </xf>
    <xf numFmtId="0" fontId="3" fillId="0" borderId="10" xfId="0" applyFont="1" applyFill="1" applyBorder="1" applyAlignment="1">
      <alignment horizontal="left" vertical="top" wrapText="1"/>
    </xf>
    <xf numFmtId="4" fontId="3" fillId="0" borderId="10" xfId="0" applyNumberFormat="1" applyFont="1" applyFill="1" applyBorder="1" applyProtection="1">
      <protection locked="0"/>
    </xf>
    <xf numFmtId="4" fontId="5" fillId="0" borderId="10" xfId="0" applyNumberFormat="1" applyFont="1" applyFill="1" applyBorder="1"/>
    <xf numFmtId="166" fontId="23" fillId="0" borderId="0" xfId="0" applyNumberFormat="1" applyFont="1" applyFill="1" applyBorder="1" applyAlignment="1">
      <alignment horizontal="left" vertical="top"/>
    </xf>
    <xf numFmtId="4" fontId="5" fillId="0" borderId="0" xfId="0" applyNumberFormat="1" applyFont="1" applyFill="1"/>
    <xf numFmtId="0" fontId="5" fillId="0" borderId="0" xfId="0" applyFont="1" applyFill="1"/>
    <xf numFmtId="4" fontId="7" fillId="0" borderId="0" xfId="3" applyNumberFormat="1" applyFont="1" applyFill="1" applyAlignment="1" applyProtection="1">
      <alignment horizontal="center" vertical="top"/>
    </xf>
    <xf numFmtId="0" fontId="7" fillId="0" borderId="0" xfId="0" applyFont="1" applyFill="1"/>
    <xf numFmtId="4" fontId="7" fillId="0" borderId="0" xfId="3" applyNumberFormat="1" applyFont="1" applyFill="1" applyAlignment="1" applyProtection="1">
      <alignment horizontal="left" vertical="top"/>
    </xf>
    <xf numFmtId="0" fontId="23" fillId="0" borderId="0" xfId="0" applyFont="1" applyFill="1"/>
    <xf numFmtId="4" fontId="23" fillId="0" borderId="0" xfId="3" applyNumberFormat="1" applyFont="1" applyFill="1" applyAlignment="1" applyProtection="1">
      <alignment horizontal="center" vertical="top"/>
    </xf>
    <xf numFmtId="4" fontId="23" fillId="0" borderId="2" xfId="3" applyNumberFormat="1" applyFont="1" applyFill="1" applyBorder="1" applyAlignment="1" applyProtection="1">
      <alignment horizontal="center" vertical="top"/>
    </xf>
    <xf numFmtId="0" fontId="23" fillId="0" borderId="2" xfId="0" applyFont="1" applyFill="1" applyBorder="1"/>
    <xf numFmtId="4" fontId="7" fillId="0" borderId="2" xfId="3" applyNumberFormat="1" applyFont="1" applyFill="1" applyBorder="1" applyAlignment="1" applyProtection="1">
      <alignment horizontal="left" vertical="top"/>
    </xf>
    <xf numFmtId="49" fontId="7" fillId="0" borderId="0" xfId="0" applyNumberFormat="1" applyFont="1" applyFill="1" applyAlignment="1">
      <alignment horizontal="center" vertical="top"/>
    </xf>
    <xf numFmtId="0" fontId="5" fillId="0" borderId="0" xfId="0" applyFont="1" applyFill="1" applyAlignment="1">
      <alignment horizontal="center"/>
    </xf>
    <xf numFmtId="4" fontId="5" fillId="0" borderId="0" xfId="0" applyNumberFormat="1" applyFont="1" applyFill="1" applyAlignment="1">
      <alignment horizontal="right"/>
    </xf>
    <xf numFmtId="49" fontId="7" fillId="0" borderId="6" xfId="0" applyNumberFormat="1" applyFont="1" applyFill="1" applyBorder="1" applyAlignment="1">
      <alignment horizontal="center" vertical="top"/>
    </xf>
    <xf numFmtId="0" fontId="7" fillId="0" borderId="6" xfId="0" applyFont="1" applyFill="1" applyBorder="1"/>
    <xf numFmtId="0" fontId="5" fillId="0" borderId="6" xfId="0" applyFont="1" applyFill="1" applyBorder="1" applyAlignment="1">
      <alignment horizontal="center"/>
    </xf>
    <xf numFmtId="4" fontId="5" fillId="0" borderId="6" xfId="0" applyNumberFormat="1" applyFont="1" applyFill="1" applyBorder="1" applyAlignment="1">
      <alignment horizontal="right"/>
    </xf>
    <xf numFmtId="0" fontId="5" fillId="0" borderId="6" xfId="0" applyFont="1" applyFill="1" applyBorder="1"/>
    <xf numFmtId="49" fontId="7" fillId="0" borderId="4" xfId="0" applyNumberFormat="1" applyFont="1" applyFill="1" applyBorder="1" applyAlignment="1">
      <alignment horizontal="center" vertical="top"/>
    </xf>
    <xf numFmtId="0" fontId="5" fillId="0" borderId="4" xfId="0" applyFont="1" applyFill="1" applyBorder="1" applyAlignment="1">
      <alignment horizontal="center"/>
    </xf>
    <xf numFmtId="4" fontId="5" fillId="0" borderId="4" xfId="0" applyNumberFormat="1" applyFont="1" applyFill="1" applyBorder="1" applyAlignment="1">
      <alignment horizontal="right"/>
    </xf>
    <xf numFmtId="0" fontId="5" fillId="0" borderId="4" xfId="0" applyFont="1" applyFill="1" applyBorder="1"/>
    <xf numFmtId="0" fontId="0" fillId="0" borderId="4" xfId="0" applyFill="1" applyBorder="1"/>
    <xf numFmtId="0" fontId="0" fillId="0" borderId="4" xfId="0" applyFill="1" applyBorder="1" applyAlignment="1">
      <alignment horizontal="right"/>
    </xf>
    <xf numFmtId="4" fontId="20" fillId="0" borderId="4" xfId="3" applyNumberFormat="1" applyFont="1" applyFill="1" applyBorder="1" applyAlignment="1" applyProtection="1">
      <alignment horizontal="center" vertical="top"/>
    </xf>
    <xf numFmtId="0" fontId="20" fillId="0" borderId="4" xfId="0" applyFont="1" applyFill="1" applyBorder="1"/>
    <xf numFmtId="4" fontId="7" fillId="0" borderId="4" xfId="3" applyNumberFormat="1" applyFont="1" applyFill="1" applyBorder="1" applyAlignment="1" applyProtection="1">
      <alignment horizontal="left" vertical="top"/>
    </xf>
    <xf numFmtId="49" fontId="5" fillId="0" borderId="4" xfId="0" applyNumberFormat="1" applyFont="1" applyFill="1" applyBorder="1" applyAlignment="1">
      <alignment horizontal="center" vertical="top"/>
    </xf>
    <xf numFmtId="49" fontId="5" fillId="0" borderId="10" xfId="0" applyNumberFormat="1" applyFont="1" applyFill="1" applyBorder="1" applyAlignment="1">
      <alignment horizontal="center" vertical="top"/>
    </xf>
    <xf numFmtId="4" fontId="5" fillId="0" borderId="10" xfId="0" applyNumberFormat="1" applyFont="1" applyFill="1" applyBorder="1" applyAlignment="1" applyProtection="1">
      <alignment horizontal="left" vertical="top" wrapText="1"/>
    </xf>
    <xf numFmtId="0" fontId="5" fillId="0" borderId="10" xfId="0" applyFont="1" applyFill="1" applyBorder="1" applyAlignment="1">
      <alignment horizontal="center"/>
    </xf>
    <xf numFmtId="4" fontId="5" fillId="0" borderId="4" xfId="5" applyNumberFormat="1" applyFont="1" applyFill="1" applyBorder="1" applyAlignment="1" applyProtection="1">
      <alignment horizontal="center"/>
    </xf>
    <xf numFmtId="4" fontId="5" fillId="0" borderId="4" xfId="5" applyNumberFormat="1" applyFont="1" applyFill="1" applyBorder="1" applyAlignment="1" applyProtection="1">
      <alignment horizontal="right"/>
    </xf>
    <xf numFmtId="4" fontId="5" fillId="0" borderId="4" xfId="5" applyNumberFormat="1" applyFont="1" applyFill="1" applyBorder="1" applyProtection="1"/>
    <xf numFmtId="4" fontId="5" fillId="0" borderId="4" xfId="5" applyNumberFormat="1" applyFont="1" applyFill="1" applyBorder="1"/>
    <xf numFmtId="49" fontId="3" fillId="0" borderId="10" xfId="0" applyNumberFormat="1" applyFont="1" applyFill="1" applyBorder="1" applyAlignment="1">
      <alignment horizontal="center" vertical="top"/>
    </xf>
    <xf numFmtId="4" fontId="3" fillId="0" borderId="10" xfId="0" applyNumberFormat="1" applyFont="1" applyFill="1" applyBorder="1" applyAlignment="1">
      <alignment horizontal="left" wrapText="1"/>
    </xf>
    <xf numFmtId="0" fontId="3" fillId="0" borderId="0" xfId="0" applyFont="1" applyFill="1"/>
    <xf numFmtId="4" fontId="30" fillId="0" borderId="0" xfId="11" applyNumberFormat="1" applyFill="1"/>
    <xf numFmtId="4" fontId="31" fillId="0" borderId="0" xfId="12" applyNumberFormat="1" applyFill="1"/>
    <xf numFmtId="4" fontId="5" fillId="0" borderId="10" xfId="0" applyNumberFormat="1" applyFont="1" applyFill="1" applyBorder="1" applyAlignment="1" applyProtection="1">
      <alignment horizontal="left" wrapText="1"/>
    </xf>
    <xf numFmtId="4" fontId="5" fillId="0" borderId="10" xfId="0" applyNumberFormat="1" applyFont="1" applyFill="1" applyBorder="1" applyAlignment="1" applyProtection="1">
      <alignment horizontal="center"/>
    </xf>
    <xf numFmtId="4" fontId="17" fillId="0" borderId="10" xfId="0" applyNumberFormat="1" applyFont="1" applyFill="1" applyBorder="1" applyAlignment="1" applyProtection="1">
      <alignment horizontal="left" vertical="top" wrapText="1"/>
    </xf>
    <xf numFmtId="4" fontId="5" fillId="0" borderId="10" xfId="5" applyNumberFormat="1" applyFont="1" applyFill="1" applyBorder="1" applyAlignment="1">
      <alignment horizontal="center"/>
    </xf>
    <xf numFmtId="4" fontId="5" fillId="0" borderId="10" xfId="5" applyNumberFormat="1" applyFont="1" applyFill="1" applyBorder="1" applyAlignment="1">
      <alignment horizontal="right"/>
    </xf>
    <xf numFmtId="4" fontId="5" fillId="0" borderId="10" xfId="5" applyNumberFormat="1" applyFont="1" applyFill="1" applyBorder="1"/>
    <xf numFmtId="0" fontId="24" fillId="0" borderId="0" xfId="0" applyFont="1" applyFill="1"/>
    <xf numFmtId="49" fontId="3" fillId="0" borderId="4" xfId="0" applyNumberFormat="1" applyFont="1" applyFill="1" applyBorder="1" applyAlignment="1" applyProtection="1">
      <alignment horizontal="center" vertical="top"/>
    </xf>
    <xf numFmtId="0" fontId="3" fillId="0" borderId="4" xfId="0" applyFont="1" applyFill="1" applyBorder="1" applyAlignment="1" applyProtection="1">
      <alignment vertical="top" wrapText="1"/>
    </xf>
    <xf numFmtId="4" fontId="3" fillId="0" borderId="4" xfId="0" applyNumberFormat="1" applyFont="1" applyFill="1" applyBorder="1" applyAlignment="1" applyProtection="1">
      <alignment horizontal="center"/>
    </xf>
    <xf numFmtId="4" fontId="3" fillId="0" borderId="4" xfId="0" applyNumberFormat="1" applyFont="1" applyFill="1" applyBorder="1" applyAlignment="1" applyProtection="1">
      <alignment horizontal="right"/>
    </xf>
    <xf numFmtId="4" fontId="3" fillId="0" borderId="4" xfId="0" applyNumberFormat="1" applyFont="1" applyFill="1" applyBorder="1" applyProtection="1">
      <protection locked="0"/>
    </xf>
    <xf numFmtId="4" fontId="3" fillId="0" borderId="10" xfId="0" applyNumberFormat="1" applyFont="1" applyFill="1" applyBorder="1" applyProtection="1"/>
    <xf numFmtId="49" fontId="3" fillId="0" borderId="10" xfId="0" applyNumberFormat="1" applyFont="1" applyFill="1" applyBorder="1" applyAlignment="1" applyProtection="1">
      <alignment horizontal="center" vertical="top"/>
    </xf>
    <xf numFmtId="0" fontId="3" fillId="0" borderId="10" xfId="5" applyFont="1" applyFill="1" applyBorder="1" applyAlignment="1">
      <alignment vertical="top" wrapText="1"/>
    </xf>
    <xf numFmtId="0" fontId="3" fillId="0" borderId="10" xfId="5" applyFont="1" applyFill="1" applyBorder="1" applyAlignment="1">
      <alignment horizontal="center" vertical="top" wrapText="1"/>
    </xf>
    <xf numFmtId="0" fontId="3" fillId="0" borderId="10" xfId="5" applyFont="1" applyFill="1" applyBorder="1"/>
    <xf numFmtId="1" fontId="3" fillId="0" borderId="10" xfId="0" applyNumberFormat="1" applyFont="1" applyFill="1" applyBorder="1" applyAlignment="1">
      <alignment horizontal="center" vertical="top"/>
    </xf>
    <xf numFmtId="4" fontId="3" fillId="0" borderId="10" xfId="5" applyNumberFormat="1" applyFont="1" applyFill="1" applyBorder="1"/>
    <xf numFmtId="4" fontId="3" fillId="0" borderId="10" xfId="5" applyNumberFormat="1" applyFont="1" applyFill="1" applyBorder="1" applyAlignment="1">
      <alignment horizontal="center"/>
    </xf>
    <xf numFmtId="4" fontId="3" fillId="0" borderId="0" xfId="5" applyNumberFormat="1" applyFont="1" applyFill="1" applyBorder="1"/>
    <xf numFmtId="4" fontId="5" fillId="0" borderId="10" xfId="2" applyNumberFormat="1" applyFont="1" applyFill="1" applyBorder="1" applyAlignment="1" applyProtection="1">
      <alignment vertical="top" wrapText="1"/>
    </xf>
    <xf numFmtId="4" fontId="5" fillId="0" borderId="10" xfId="2" applyNumberFormat="1" applyFont="1" applyFill="1" applyBorder="1" applyAlignment="1" applyProtection="1">
      <alignment horizontal="center"/>
    </xf>
    <xf numFmtId="4" fontId="5" fillId="0" borderId="10" xfId="2" applyNumberFormat="1" applyFont="1" applyFill="1" applyBorder="1" applyAlignment="1" applyProtection="1">
      <alignment horizontal="right"/>
    </xf>
    <xf numFmtId="4" fontId="5" fillId="0" borderId="10" xfId="2" applyNumberFormat="1" applyFont="1" applyFill="1" applyBorder="1"/>
    <xf numFmtId="0" fontId="3" fillId="0" borderId="10" xfId="0" applyFont="1" applyFill="1" applyBorder="1" applyAlignment="1" applyProtection="1">
      <alignment vertical="top" wrapText="1"/>
    </xf>
    <xf numFmtId="0" fontId="5" fillId="0" borderId="10" xfId="0" applyFont="1" applyFill="1" applyBorder="1" applyAlignment="1" applyProtection="1">
      <alignment horizontal="center"/>
    </xf>
    <xf numFmtId="4" fontId="5" fillId="0" borderId="10" xfId="0" applyNumberFormat="1" applyFont="1" applyFill="1" applyBorder="1" applyAlignment="1" applyProtection="1">
      <alignment horizontal="right"/>
    </xf>
    <xf numFmtId="4" fontId="5" fillId="0" borderId="10" xfId="0" applyNumberFormat="1" applyFont="1" applyFill="1" applyBorder="1" applyProtection="1">
      <protection locked="0"/>
    </xf>
    <xf numFmtId="4" fontId="5" fillId="0" borderId="10" xfId="0" applyNumberFormat="1" applyFont="1" applyFill="1" applyBorder="1" applyProtection="1"/>
    <xf numFmtId="4" fontId="3" fillId="0" borderId="10" xfId="2" applyNumberFormat="1" applyFont="1" applyFill="1" applyBorder="1" applyAlignment="1">
      <alignment vertical="top" wrapText="1"/>
    </xf>
    <xf numFmtId="0" fontId="20" fillId="0" borderId="8" xfId="0" applyFont="1" applyFill="1" applyBorder="1"/>
    <xf numFmtId="0" fontId="20" fillId="0" borderId="8" xfId="0" applyFont="1" applyFill="1" applyBorder="1" applyAlignment="1">
      <alignment horizontal="right"/>
    </xf>
    <xf numFmtId="165" fontId="20" fillId="0" borderId="8" xfId="0" applyNumberFormat="1" applyFont="1" applyFill="1" applyBorder="1"/>
    <xf numFmtId="0" fontId="20" fillId="0" borderId="4" xfId="0" applyFont="1" applyFill="1" applyBorder="1" applyAlignment="1">
      <alignment horizontal="right"/>
    </xf>
    <xf numFmtId="4" fontId="20" fillId="0" borderId="4" xfId="0" applyNumberFormat="1" applyFont="1" applyFill="1" applyBorder="1"/>
    <xf numFmtId="0" fontId="5" fillId="0" borderId="4" xfId="0" applyFont="1" applyFill="1" applyBorder="1" applyAlignment="1">
      <alignment horizontal="right"/>
    </xf>
    <xf numFmtId="49" fontId="25" fillId="0" borderId="4" xfId="0" applyNumberFormat="1" applyFont="1" applyFill="1" applyBorder="1" applyAlignment="1">
      <alignment horizontal="center" vertical="top"/>
    </xf>
    <xf numFmtId="0" fontId="25" fillId="0" borderId="0" xfId="0" applyFont="1" applyFill="1"/>
    <xf numFmtId="0" fontId="3" fillId="0" borderId="4" xfId="0" applyFont="1" applyFill="1" applyBorder="1" applyAlignment="1">
      <alignment horizontal="right"/>
    </xf>
    <xf numFmtId="0" fontId="3" fillId="0" borderId="4" xfId="0" applyFont="1" applyFill="1" applyBorder="1" applyAlignment="1"/>
    <xf numFmtId="0" fontId="3" fillId="0" borderId="4" xfId="0" applyFont="1" applyFill="1" applyBorder="1" applyAlignment="1">
      <alignment horizontal="left" vertical="top"/>
    </xf>
    <xf numFmtId="0" fontId="3" fillId="0" borderId="5" xfId="0" applyFont="1" applyFill="1" applyBorder="1" applyAlignment="1">
      <alignment vertical="top"/>
    </xf>
    <xf numFmtId="4" fontId="3" fillId="0" borderId="10" xfId="0" applyNumberFormat="1" applyFont="1" applyFill="1" applyBorder="1" applyAlignment="1">
      <alignment vertical="top" wrapText="1"/>
    </xf>
    <xf numFmtId="49" fontId="5" fillId="0" borderId="0" xfId="0" applyNumberFormat="1" applyFont="1" applyFill="1" applyAlignment="1">
      <alignment horizontal="center" vertical="top"/>
    </xf>
    <xf numFmtId="0" fontId="5" fillId="0" borderId="10" xfId="0" applyFont="1" applyFill="1" applyBorder="1" applyAlignment="1">
      <alignment vertical="center" wrapText="1"/>
    </xf>
    <xf numFmtId="4" fontId="3" fillId="0" borderId="4" xfId="0" applyNumberFormat="1" applyFont="1" applyFill="1" applyBorder="1" applyProtection="1"/>
    <xf numFmtId="4" fontId="7" fillId="0" borderId="4" xfId="3" applyNumberFormat="1" applyFont="1" applyFill="1" applyBorder="1" applyAlignment="1" applyProtection="1">
      <alignment horizontal="center" vertical="top"/>
    </xf>
    <xf numFmtId="4" fontId="9" fillId="0" borderId="0" xfId="0" applyNumberFormat="1" applyFont="1" applyFill="1" applyBorder="1" applyAlignment="1">
      <alignment horizontal="justify" vertical="top"/>
    </xf>
    <xf numFmtId="4" fontId="6" fillId="0" borderId="0" xfId="4" applyNumberFormat="1" applyFont="1" applyAlignment="1">
      <alignment horizontal="center"/>
    </xf>
    <xf numFmtId="4" fontId="6" fillId="0" borderId="0" xfId="3" applyNumberFormat="1" applyFont="1" applyAlignment="1" applyProtection="1">
      <alignment horizontal="center" vertical="center"/>
    </xf>
    <xf numFmtId="0" fontId="22" fillId="0" borderId="0" xfId="0" applyFont="1" applyAlignment="1">
      <alignment horizontal="left" wrapText="1"/>
    </xf>
    <xf numFmtId="0" fontId="17" fillId="0" borderId="9"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5" xfId="0" applyFont="1" applyFill="1" applyBorder="1" applyAlignment="1">
      <alignment horizontal="left" vertical="top" wrapText="1"/>
    </xf>
    <xf numFmtId="0" fontId="3" fillId="0" borderId="0" xfId="0" applyFont="1" applyFill="1" applyBorder="1" applyAlignment="1">
      <alignment horizontal="left" vertical="top" wrapText="1"/>
    </xf>
    <xf numFmtId="49" fontId="17" fillId="0" borderId="6" xfId="0" applyNumberFormat="1" applyFont="1" applyFill="1" applyBorder="1" applyAlignment="1">
      <alignment horizontal="center" vertical="center" wrapText="1"/>
    </xf>
    <xf numFmtId="49" fontId="17" fillId="0" borderId="7" xfId="0" applyNumberFormat="1"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32" fillId="0" borderId="0" xfId="0" applyFont="1" applyFill="1" applyBorder="1" applyAlignment="1">
      <alignment horizontal="left" vertical="top" wrapText="1"/>
    </xf>
  </cellXfs>
  <cellStyles count="16">
    <cellStyle name="Dobro" xfId="11" builtinId="26"/>
    <cellStyle name="Navadno" xfId="0" builtinId="0"/>
    <cellStyle name="Navadno 2" xfId="9"/>
    <cellStyle name="Navadno_449-99" xfId="2"/>
    <cellStyle name="Navadno_JN 31 grad-2000 disketa" xfId="3"/>
    <cellStyle name="Navadno_JN 74grad vodovod" xfId="4"/>
    <cellStyle name="Normal 2" xfId="8"/>
    <cellStyle name="Normal 2 2" xfId="10"/>
    <cellStyle name="Normal 6" xfId="6"/>
    <cellStyle name="Normal_I-BREZOV" xfId="7"/>
    <cellStyle name="Normal_kanal S1" xfId="5"/>
    <cellStyle name="Slabo" xfId="12" builtinId="27"/>
    <cellStyle name="Valuta 2" xfId="13"/>
    <cellStyle name="Vejica" xfId="1" builtinId="3"/>
    <cellStyle name="Vejica 2" xfId="15"/>
    <cellStyle name="Vejica 3" xfId="14"/>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B0C979"/>
      <color rgb="FFFCFEE2"/>
      <color rgb="FFF3FB8F"/>
      <color rgb="FFEFF2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750F09DB-AC75-487D-B58D-52D45B436980}"/>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376D204F-5A74-4FC9-96F7-D25CC70E39BD}"/>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B241EA7D-EE8B-4A98-A9CD-747F7163643A}"/>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F72EE949-AD8A-4B20-83AB-F5E441CD3880}"/>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0" y="0"/>
          <a:ext cx="0" cy="0"/>
        </a:xfrm>
        <a:prstGeom prst="line">
          <a:avLst/>
        </a:prstGeom>
        <a:noFill/>
        <a:ln w="0">
          <a:solidFill>
            <a:srgbClr val="000000"/>
          </a:solidFill>
          <a:round/>
          <a:headEnd/>
          <a:tailEnd/>
        </a:ln>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958"/>
  <sheetViews>
    <sheetView tabSelected="1" view="pageBreakPreview" zoomScale="130" zoomScaleNormal="100" zoomScaleSheetLayoutView="130" workbookViewId="0">
      <selection activeCell="E43" sqref="E43"/>
    </sheetView>
  </sheetViews>
  <sheetFormatPr defaultRowHeight="13.5" customHeight="1" x14ac:dyDescent="0.2"/>
  <cols>
    <col min="1" max="1" width="9.6640625" style="37" customWidth="1"/>
    <col min="2" max="2" width="7.1640625" style="38" customWidth="1"/>
    <col min="3" max="3" width="52.5" style="28" customWidth="1"/>
    <col min="4" max="4" width="22.33203125" style="28" customWidth="1"/>
    <col min="5" max="5" width="9.33203125" style="27"/>
    <col min="6" max="6" width="11.6640625" style="27" bestFit="1" customWidth="1"/>
    <col min="7" max="7" width="13.83203125" style="28" bestFit="1" customWidth="1"/>
    <col min="8" max="16384" width="9.33203125" style="28"/>
  </cols>
  <sheetData>
    <row r="1" spans="1:4" s="6" customFormat="1" ht="13.5" customHeight="1" x14ac:dyDescent="0.2">
      <c r="C1" s="7"/>
      <c r="D1" s="7"/>
    </row>
    <row r="2" spans="1:4" s="6" customFormat="1" ht="13.5" customHeight="1" x14ac:dyDescent="0.2">
      <c r="C2" s="7"/>
      <c r="D2" s="7"/>
    </row>
    <row r="3" spans="1:4" s="6" customFormat="1" ht="13.5" customHeight="1" x14ac:dyDescent="0.2">
      <c r="C3" s="7"/>
      <c r="D3" s="7"/>
    </row>
    <row r="4" spans="1:4" s="6" customFormat="1" ht="13.5" customHeight="1" x14ac:dyDescent="0.2">
      <c r="C4" s="7"/>
      <c r="D4" s="7"/>
    </row>
    <row r="5" spans="1:4" s="6" customFormat="1" ht="19.899999999999999" customHeight="1" x14ac:dyDescent="0.25">
      <c r="A5" s="249" t="s">
        <v>15</v>
      </c>
      <c r="B5" s="249"/>
      <c r="C5" s="249"/>
      <c r="D5" s="249"/>
    </row>
    <row r="6" spans="1:4" s="6" customFormat="1" ht="13.5" customHeight="1" x14ac:dyDescent="0.2">
      <c r="C6" s="7"/>
      <c r="D6" s="7"/>
    </row>
    <row r="7" spans="1:4" s="6" customFormat="1" ht="13.5" customHeight="1" x14ac:dyDescent="0.2">
      <c r="C7" s="75"/>
      <c r="D7" s="7"/>
    </row>
    <row r="8" spans="1:4" s="6" customFormat="1" ht="13.5" customHeight="1" x14ac:dyDescent="0.2">
      <c r="C8" s="7"/>
      <c r="D8" s="7"/>
    </row>
    <row r="9" spans="1:4" s="6" customFormat="1" ht="13.5" customHeight="1" x14ac:dyDescent="0.2">
      <c r="C9" s="7"/>
      <c r="D9" s="7"/>
    </row>
    <row r="10" spans="1:4" s="6" customFormat="1" ht="13.5" customHeight="1" x14ac:dyDescent="0.2">
      <c r="C10" s="7"/>
      <c r="D10" s="7"/>
    </row>
    <row r="11" spans="1:4" s="12" customFormat="1" ht="13.5" customHeight="1" x14ac:dyDescent="0.2">
      <c r="A11" s="8"/>
      <c r="B11" s="9"/>
      <c r="C11" s="10"/>
      <c r="D11" s="11"/>
    </row>
    <row r="12" spans="1:4" s="12" customFormat="1" ht="13.5" customHeight="1" x14ac:dyDescent="0.2">
      <c r="A12" s="8"/>
      <c r="B12" s="9"/>
      <c r="C12" s="10"/>
      <c r="D12" s="11"/>
    </row>
    <row r="13" spans="1:4" s="12" customFormat="1" ht="13.5" customHeight="1" x14ac:dyDescent="0.2">
      <c r="A13" s="8"/>
      <c r="B13" s="9"/>
      <c r="C13" s="10"/>
      <c r="D13" s="11"/>
    </row>
    <row r="14" spans="1:4" s="12" customFormat="1" ht="13.5" customHeight="1" x14ac:dyDescent="0.2">
      <c r="A14" s="8"/>
      <c r="B14" s="9"/>
      <c r="C14" s="10"/>
      <c r="D14" s="11"/>
    </row>
    <row r="15" spans="1:4" s="12" customFormat="1" ht="13.5" customHeight="1" x14ac:dyDescent="0.2">
      <c r="A15" s="13"/>
      <c r="B15" s="9"/>
      <c r="C15" s="10"/>
      <c r="D15" s="11"/>
    </row>
    <row r="16" spans="1:4" s="12" customFormat="1" ht="19.5" customHeight="1" x14ac:dyDescent="0.25">
      <c r="A16" s="78" t="s">
        <v>6</v>
      </c>
      <c r="B16" s="15"/>
      <c r="C16" s="77" t="s">
        <v>48</v>
      </c>
      <c r="D16" s="16"/>
    </row>
    <row r="17" spans="1:4" s="12" customFormat="1" ht="13.5" customHeight="1" x14ac:dyDescent="0.2">
      <c r="A17" s="79"/>
      <c r="B17" s="17"/>
      <c r="C17" s="251" t="s">
        <v>63</v>
      </c>
      <c r="D17" s="251"/>
    </row>
    <row r="18" spans="1:4" s="12" customFormat="1" ht="34.5" customHeight="1" x14ac:dyDescent="0.2">
      <c r="A18" s="80"/>
      <c r="B18" s="18"/>
      <c r="C18" s="251"/>
      <c r="D18" s="251"/>
    </row>
    <row r="19" spans="1:4" s="12" customFormat="1" ht="13.5" customHeight="1" x14ac:dyDescent="0.2">
      <c r="A19" s="78"/>
      <c r="B19" s="9"/>
      <c r="C19" s="74"/>
      <c r="D19" s="11"/>
    </row>
    <row r="20" spans="1:4" s="12" customFormat="1" ht="13.5" customHeight="1" x14ac:dyDescent="0.2">
      <c r="A20" s="78"/>
      <c r="B20" s="9"/>
      <c r="C20" s="10"/>
      <c r="D20" s="11"/>
    </row>
    <row r="21" spans="1:4" s="12" customFormat="1" ht="13.5" customHeight="1" x14ac:dyDescent="0.2">
      <c r="A21" s="78"/>
      <c r="B21" s="9"/>
      <c r="C21" s="10"/>
      <c r="D21" s="11"/>
    </row>
    <row r="22" spans="1:4" s="12" customFormat="1" ht="13.5" customHeight="1" x14ac:dyDescent="0.2">
      <c r="A22" s="78"/>
      <c r="B22" s="9"/>
      <c r="C22" s="10"/>
      <c r="D22" s="11"/>
    </row>
    <row r="23" spans="1:4" s="12" customFormat="1" ht="13.5" customHeight="1" x14ac:dyDescent="0.2">
      <c r="A23" s="78"/>
      <c r="B23" s="9"/>
      <c r="C23" s="10"/>
      <c r="D23" s="11"/>
    </row>
    <row r="24" spans="1:4" s="12" customFormat="1" ht="13.5" customHeight="1" x14ac:dyDescent="0.25">
      <c r="A24" s="78" t="s">
        <v>7</v>
      </c>
      <c r="B24" s="9"/>
      <c r="C24" s="77" t="s">
        <v>49</v>
      </c>
      <c r="D24" s="11"/>
    </row>
    <row r="25" spans="1:4" s="12" customFormat="1" ht="13.5" customHeight="1" x14ac:dyDescent="0.25">
      <c r="A25" s="78"/>
      <c r="B25" s="9"/>
      <c r="C25" s="122" t="s">
        <v>50</v>
      </c>
      <c r="D25" s="11"/>
    </row>
    <row r="26" spans="1:4" s="12" customFormat="1" ht="16.5" customHeight="1" x14ac:dyDescent="0.25">
      <c r="A26" s="78"/>
      <c r="B26" s="9"/>
      <c r="C26" s="122" t="s">
        <v>51</v>
      </c>
      <c r="D26" s="11"/>
    </row>
    <row r="27" spans="1:4" s="12" customFormat="1" ht="13.5" customHeight="1" x14ac:dyDescent="0.2">
      <c r="A27" s="78"/>
      <c r="B27" s="9"/>
      <c r="C27" s="10"/>
      <c r="D27" s="10"/>
    </row>
    <row r="28" spans="1:4" s="12" customFormat="1" ht="13.5" customHeight="1" x14ac:dyDescent="0.2">
      <c r="A28" s="78"/>
      <c r="B28" s="9"/>
      <c r="C28" s="10"/>
      <c r="D28" s="10"/>
    </row>
    <row r="29" spans="1:4" s="12" customFormat="1" ht="13.5" customHeight="1" x14ac:dyDescent="0.2">
      <c r="A29" s="78"/>
      <c r="B29" s="9"/>
      <c r="C29" s="10"/>
      <c r="D29" s="10"/>
    </row>
    <row r="30" spans="1:4" s="12" customFormat="1" ht="13.5" customHeight="1" x14ac:dyDescent="0.2">
      <c r="A30" s="78"/>
      <c r="B30" s="9"/>
      <c r="C30" s="10"/>
      <c r="D30" s="10"/>
    </row>
    <row r="31" spans="1:4" s="12" customFormat="1" ht="13.5" customHeight="1" x14ac:dyDescent="0.2">
      <c r="A31" s="78"/>
      <c r="B31" s="9"/>
      <c r="C31" s="10"/>
      <c r="D31" s="10"/>
    </row>
    <row r="32" spans="1:4" s="12" customFormat="1" ht="13.5" customHeight="1" x14ac:dyDescent="0.25">
      <c r="A32" s="78" t="s">
        <v>8</v>
      </c>
      <c r="B32" s="9"/>
      <c r="C32" s="122" t="s">
        <v>64</v>
      </c>
      <c r="D32" s="15"/>
    </row>
    <row r="33" spans="1:4" s="12" customFormat="1" ht="13.5" customHeight="1" x14ac:dyDescent="0.2">
      <c r="A33" s="8"/>
      <c r="B33" s="9"/>
      <c r="C33" s="10"/>
      <c r="D33" s="10"/>
    </row>
    <row r="34" spans="1:4" s="12" customFormat="1" ht="13.5" customHeight="1" x14ac:dyDescent="0.2">
      <c r="A34" s="8"/>
      <c r="B34" s="9"/>
      <c r="C34" s="10"/>
      <c r="D34" s="10"/>
    </row>
    <row r="35" spans="1:4" s="12" customFormat="1" ht="13.5" customHeight="1" x14ac:dyDescent="0.2">
      <c r="A35" s="8"/>
      <c r="B35" s="9"/>
      <c r="C35" s="10"/>
      <c r="D35" s="10"/>
    </row>
    <row r="36" spans="1:4" s="12" customFormat="1" ht="13.5" customHeight="1" x14ac:dyDescent="0.2">
      <c r="A36" s="8"/>
      <c r="B36" s="9"/>
      <c r="C36" s="10"/>
      <c r="D36" s="10"/>
    </row>
    <row r="37" spans="1:4" s="12" customFormat="1" ht="13.5" customHeight="1" x14ac:dyDescent="0.2">
      <c r="A37" s="8"/>
      <c r="B37" s="9"/>
      <c r="C37" s="10"/>
      <c r="D37" s="10"/>
    </row>
    <row r="38" spans="1:4" s="12" customFormat="1" ht="13.5" customHeight="1" x14ac:dyDescent="0.2">
      <c r="A38" s="8"/>
      <c r="B38" s="9"/>
      <c r="C38" s="10"/>
      <c r="D38" s="10"/>
    </row>
    <row r="39" spans="1:4" s="12" customFormat="1" ht="13.5" customHeight="1" x14ac:dyDescent="0.2">
      <c r="A39" s="8"/>
      <c r="B39" s="9"/>
      <c r="C39" s="10"/>
      <c r="D39" s="10"/>
    </row>
    <row r="40" spans="1:4" s="12" customFormat="1" ht="13.5" customHeight="1" x14ac:dyDescent="0.2">
      <c r="A40" s="8"/>
      <c r="B40" s="9"/>
      <c r="C40" s="10"/>
      <c r="D40" s="10"/>
    </row>
    <row r="41" spans="1:4" s="12" customFormat="1" ht="13.5" customHeight="1" x14ac:dyDescent="0.2">
      <c r="A41" s="78" t="s">
        <v>9</v>
      </c>
      <c r="B41" s="9"/>
      <c r="C41" s="82" t="s">
        <v>65</v>
      </c>
      <c r="D41" s="15"/>
    </row>
    <row r="42" spans="1:4" s="12" customFormat="1" ht="13.5" customHeight="1" x14ac:dyDescent="0.2">
      <c r="A42" s="14"/>
      <c r="B42" s="9"/>
      <c r="C42" s="19"/>
      <c r="D42" s="15"/>
    </row>
    <row r="43" spans="1:4" s="6" customFormat="1" ht="13.5" customHeight="1" x14ac:dyDescent="0.2">
      <c r="C43" s="7"/>
      <c r="D43" s="7"/>
    </row>
    <row r="44" spans="1:4" s="6" customFormat="1" ht="13.5" customHeight="1" x14ac:dyDescent="0.2">
      <c r="C44" s="7"/>
      <c r="D44" s="7"/>
    </row>
    <row r="45" spans="1:4" s="12" customFormat="1" ht="13.5" customHeight="1" x14ac:dyDescent="0.2">
      <c r="A45" s="8"/>
      <c r="B45" s="9"/>
      <c r="C45" s="10"/>
      <c r="D45" s="10"/>
    </row>
    <row r="46" spans="1:4" s="12" customFormat="1" ht="13.5" customHeight="1" x14ac:dyDescent="0.2">
      <c r="A46" s="250" t="s">
        <v>16</v>
      </c>
      <c r="B46" s="250"/>
      <c r="C46" s="250"/>
      <c r="D46" s="250"/>
    </row>
    <row r="47" spans="1:4" s="12" customFormat="1" ht="13.5" customHeight="1" x14ac:dyDescent="0.2">
      <c r="A47" s="9"/>
      <c r="B47" s="20"/>
      <c r="C47" s="10"/>
      <c r="D47" s="11"/>
    </row>
    <row r="48" spans="1:4" s="12" customFormat="1" ht="13.5" customHeight="1" x14ac:dyDescent="0.2">
      <c r="A48" s="9"/>
      <c r="B48" s="10"/>
      <c r="C48" s="10"/>
      <c r="D48" s="11"/>
    </row>
    <row r="49" spans="1:4" s="66" customFormat="1" ht="13.5" customHeight="1" x14ac:dyDescent="0.2"/>
    <row r="50" spans="1:4" s="21" customFormat="1" ht="13.5" customHeight="1" x14ac:dyDescent="0.2">
      <c r="A50" s="9"/>
      <c r="B50" s="26"/>
      <c r="C50" s="10"/>
      <c r="D50" s="62"/>
    </row>
    <row r="51" spans="1:4" s="21" customFormat="1" ht="13.5" customHeight="1" x14ac:dyDescent="0.2">
      <c r="A51" s="24" t="s">
        <v>12</v>
      </c>
      <c r="B51" s="3" t="s">
        <v>68</v>
      </c>
      <c r="C51" s="25"/>
      <c r="D51" s="65">
        <f>+D53+D54</f>
        <v>0</v>
      </c>
    </row>
    <row r="52" spans="1:4" s="21" customFormat="1" ht="13.5" customHeight="1" x14ac:dyDescent="0.2">
      <c r="A52" s="24"/>
      <c r="B52" s="84" t="s">
        <v>80</v>
      </c>
      <c r="C52" s="25"/>
      <c r="D52" s="65"/>
    </row>
    <row r="53" spans="1:4" s="21" customFormat="1" ht="13.5" customHeight="1" x14ac:dyDescent="0.2">
      <c r="A53" s="83" t="s">
        <v>19</v>
      </c>
      <c r="B53" s="84" t="s">
        <v>23</v>
      </c>
      <c r="C53" s="25"/>
      <c r="D53" s="85">
        <f>'A. Kanal M1'!F5</f>
        <v>0</v>
      </c>
    </row>
    <row r="54" spans="1:4" s="21" customFormat="1" ht="13.5" customHeight="1" x14ac:dyDescent="0.2">
      <c r="A54" s="83" t="s">
        <v>20</v>
      </c>
      <c r="B54" s="84" t="s">
        <v>62</v>
      </c>
      <c r="C54" s="25"/>
      <c r="D54" s="85">
        <f>'A. Kanal M1'!F6</f>
        <v>0</v>
      </c>
    </row>
    <row r="55" spans="1:4" s="21" customFormat="1" ht="13.5" customHeight="1" x14ac:dyDescent="0.2">
      <c r="A55" s="24"/>
      <c r="C55" s="71"/>
      <c r="D55" s="72"/>
    </row>
    <row r="56" spans="1:4" s="21" customFormat="1" ht="13.5" customHeight="1" x14ac:dyDescent="0.2">
      <c r="A56" s="24" t="s">
        <v>11</v>
      </c>
      <c r="B56" s="3" t="s">
        <v>69</v>
      </c>
      <c r="C56" s="25"/>
      <c r="D56" s="65">
        <f>+D58+D59</f>
        <v>0</v>
      </c>
    </row>
    <row r="57" spans="1:4" s="21" customFormat="1" ht="13.5" customHeight="1" x14ac:dyDescent="0.2">
      <c r="A57" s="24"/>
      <c r="B57" s="84" t="s">
        <v>81</v>
      </c>
      <c r="C57" s="25"/>
      <c r="D57" s="65"/>
    </row>
    <row r="58" spans="1:4" s="21" customFormat="1" ht="13.5" customHeight="1" x14ac:dyDescent="0.2">
      <c r="A58" s="83" t="s">
        <v>21</v>
      </c>
      <c r="B58" s="84" t="s">
        <v>23</v>
      </c>
      <c r="C58" s="25"/>
      <c r="D58" s="85">
        <f>+'B. Kanala M2 in M2.1'!F5</f>
        <v>0</v>
      </c>
    </row>
    <row r="59" spans="1:4" s="21" customFormat="1" ht="13.5" customHeight="1" x14ac:dyDescent="0.2">
      <c r="A59" s="83" t="s">
        <v>22</v>
      </c>
      <c r="B59" s="84" t="s">
        <v>62</v>
      </c>
      <c r="C59" s="25"/>
      <c r="D59" s="85">
        <f>+'B. Kanala M2 in M2.1'!F6</f>
        <v>0</v>
      </c>
    </row>
    <row r="60" spans="1:4" s="21" customFormat="1" ht="13.5" customHeight="1" x14ac:dyDescent="0.2">
      <c r="A60" s="24"/>
      <c r="C60" s="71"/>
      <c r="D60" s="72"/>
    </row>
    <row r="61" spans="1:4" s="21" customFormat="1" ht="13.5" customHeight="1" x14ac:dyDescent="0.2">
      <c r="A61" s="24" t="s">
        <v>58</v>
      </c>
      <c r="B61" s="3" t="s">
        <v>71</v>
      </c>
      <c r="C61" s="25"/>
      <c r="D61" s="65">
        <f>+D63+D64</f>
        <v>0</v>
      </c>
    </row>
    <row r="62" spans="1:4" s="21" customFormat="1" ht="13.5" customHeight="1" x14ac:dyDescent="0.2">
      <c r="A62" s="24"/>
      <c r="B62" s="84" t="s">
        <v>82</v>
      </c>
      <c r="C62" s="25"/>
      <c r="D62" s="65"/>
    </row>
    <row r="63" spans="1:4" s="21" customFormat="1" ht="13.5" customHeight="1" x14ac:dyDescent="0.2">
      <c r="A63" s="83" t="s">
        <v>59</v>
      </c>
      <c r="B63" s="84" t="s">
        <v>23</v>
      </c>
      <c r="C63" s="25"/>
      <c r="D63" s="85">
        <f>+'C. Kanal M2 (od IZ do RJ5)'!F5</f>
        <v>0</v>
      </c>
    </row>
    <row r="64" spans="1:4" s="21" customFormat="1" ht="13.5" customHeight="1" x14ac:dyDescent="0.2">
      <c r="A64" s="83" t="s">
        <v>70</v>
      </c>
      <c r="B64" s="84" t="s">
        <v>62</v>
      </c>
      <c r="C64" s="25"/>
      <c r="D64" s="85">
        <f>+'C. Kanal M2 (od IZ do RJ5)'!F6</f>
        <v>0</v>
      </c>
    </row>
    <row r="65" spans="1:7" s="21" customFormat="1" ht="13.5" customHeight="1" x14ac:dyDescent="0.2">
      <c r="A65" s="24"/>
      <c r="C65" s="71"/>
      <c r="D65" s="72"/>
    </row>
    <row r="66" spans="1:7" s="21" customFormat="1" ht="13.5" customHeight="1" x14ac:dyDescent="0.2">
      <c r="A66" s="24" t="s">
        <v>72</v>
      </c>
      <c r="B66" s="3" t="s">
        <v>75</v>
      </c>
      <c r="C66" s="25"/>
      <c r="D66" s="65">
        <f>+D68+D69</f>
        <v>0</v>
      </c>
    </row>
    <row r="67" spans="1:7" s="21" customFormat="1" ht="13.5" customHeight="1" x14ac:dyDescent="0.2">
      <c r="A67" s="24"/>
      <c r="B67" s="84" t="s">
        <v>83</v>
      </c>
      <c r="C67" s="25"/>
      <c r="D67" s="65"/>
    </row>
    <row r="68" spans="1:7" s="21" customFormat="1" ht="13.5" customHeight="1" x14ac:dyDescent="0.2">
      <c r="A68" s="83" t="s">
        <v>73</v>
      </c>
      <c r="B68" s="84" t="s">
        <v>23</v>
      </c>
      <c r="C68" s="25"/>
      <c r="D68" s="85">
        <f>+'D. Kanala M3 in M4'!F5</f>
        <v>0</v>
      </c>
    </row>
    <row r="69" spans="1:7" s="21" customFormat="1" ht="13.5" customHeight="1" x14ac:dyDescent="0.2">
      <c r="A69" s="83" t="s">
        <v>74</v>
      </c>
      <c r="B69" s="84" t="s">
        <v>62</v>
      </c>
      <c r="C69" s="25"/>
      <c r="D69" s="85">
        <f>+'D. Kanala M3 in M4'!F6</f>
        <v>0</v>
      </c>
    </row>
    <row r="70" spans="1:7" s="21" customFormat="1" ht="13.5" customHeight="1" x14ac:dyDescent="0.2">
      <c r="A70" s="24"/>
      <c r="C70" s="71"/>
      <c r="D70" s="72"/>
    </row>
    <row r="71" spans="1:7" s="21" customFormat="1" ht="13.5" customHeight="1" x14ac:dyDescent="0.2">
      <c r="A71" s="24" t="s">
        <v>76</v>
      </c>
      <c r="B71" s="3" t="s">
        <v>79</v>
      </c>
      <c r="C71" s="25"/>
      <c r="D71" s="65">
        <f>+D73+D74</f>
        <v>0</v>
      </c>
    </row>
    <row r="72" spans="1:7" s="21" customFormat="1" ht="13.5" customHeight="1" x14ac:dyDescent="0.2">
      <c r="A72" s="24"/>
      <c r="B72" s="84" t="s">
        <v>84</v>
      </c>
      <c r="C72" s="25"/>
      <c r="D72" s="65"/>
    </row>
    <row r="73" spans="1:7" s="21" customFormat="1" ht="13.5" customHeight="1" x14ac:dyDescent="0.2">
      <c r="A73" s="83" t="s">
        <v>77</v>
      </c>
      <c r="B73" s="84" t="s">
        <v>23</v>
      </c>
      <c r="C73" s="25"/>
      <c r="D73" s="85">
        <f>+'E. Kanal M5'!F5</f>
        <v>0</v>
      </c>
    </row>
    <row r="74" spans="1:7" s="21" customFormat="1" ht="13.5" customHeight="1" x14ac:dyDescent="0.2">
      <c r="A74" s="83" t="s">
        <v>78</v>
      </c>
      <c r="B74" s="84" t="s">
        <v>62</v>
      </c>
      <c r="C74" s="25"/>
      <c r="D74" s="85">
        <f>+'E. Kanal M5'!F6</f>
        <v>0</v>
      </c>
    </row>
    <row r="75" spans="1:7" s="21" customFormat="1" ht="13.5" customHeight="1" x14ac:dyDescent="0.2">
      <c r="A75" s="24"/>
      <c r="C75" s="71"/>
      <c r="D75" s="72"/>
    </row>
    <row r="76" spans="1:7" s="21" customFormat="1" ht="13.5" customHeight="1" x14ac:dyDescent="0.2">
      <c r="A76" s="24" t="s">
        <v>66</v>
      </c>
      <c r="B76" s="3" t="s">
        <v>61</v>
      </c>
      <c r="C76" s="25"/>
      <c r="D76" s="65">
        <f>'SKUPNI STROSKI'!F6</f>
        <v>0</v>
      </c>
    </row>
    <row r="77" spans="1:7" s="21" customFormat="1" ht="13.5" customHeight="1" thickBot="1" x14ac:dyDescent="0.25">
      <c r="A77" s="123" t="s">
        <v>67</v>
      </c>
      <c r="B77" s="124" t="s">
        <v>61</v>
      </c>
      <c r="C77" s="125"/>
      <c r="D77" s="126">
        <f>'SKUPNI STROSKI'!F4</f>
        <v>0</v>
      </c>
    </row>
    <row r="78" spans="1:7" s="21" customFormat="1" ht="13.5" customHeight="1" thickTop="1" x14ac:dyDescent="0.2">
      <c r="A78" s="9"/>
      <c r="C78" s="10"/>
      <c r="D78" s="61"/>
    </row>
    <row r="79" spans="1:7" ht="13.5" customHeight="1" x14ac:dyDescent="0.2">
      <c r="A79" s="9"/>
      <c r="B79" s="25" t="s">
        <v>1</v>
      </c>
      <c r="C79" s="15"/>
      <c r="D79" s="65">
        <f>+D51+D56+D61+D66+D71+D76</f>
        <v>0</v>
      </c>
      <c r="F79" s="27">
        <f>+D79/('A. Kanal M1'!D23+'B. Kanala M2 in M2.1'!D23+'C. Kanal M2 (od IZ do RJ5)'!D23+'D. Kanala M3 in M4'!D23+'E. Kanal M5'!D23)</f>
        <v>0</v>
      </c>
      <c r="G79" s="248"/>
    </row>
    <row r="80" spans="1:7" ht="13.5" customHeight="1" x14ac:dyDescent="0.2">
      <c r="A80" s="9"/>
      <c r="B80" s="10"/>
      <c r="C80" s="10"/>
      <c r="D80" s="62"/>
    </row>
    <row r="81" spans="1:4" ht="13.5" customHeight="1" x14ac:dyDescent="0.2">
      <c r="A81" s="9"/>
      <c r="B81" s="15" t="s">
        <v>18</v>
      </c>
      <c r="C81" s="15"/>
      <c r="D81" s="62">
        <f>+D79*0.22</f>
        <v>0</v>
      </c>
    </row>
    <row r="82" spans="1:4" ht="13.5" customHeight="1" x14ac:dyDescent="0.2">
      <c r="A82" s="9"/>
      <c r="B82" s="29"/>
      <c r="C82" s="29"/>
      <c r="D82" s="30"/>
    </row>
    <row r="83" spans="1:4" ht="13.5" customHeight="1" x14ac:dyDescent="0.2">
      <c r="A83" s="9"/>
      <c r="B83" s="10"/>
      <c r="C83" s="10"/>
      <c r="D83" s="31"/>
    </row>
    <row r="84" spans="1:4" ht="13.5" customHeight="1" x14ac:dyDescent="0.25">
      <c r="A84" s="32"/>
      <c r="B84" s="33" t="s">
        <v>14</v>
      </c>
      <c r="C84" s="33"/>
      <c r="D84" s="76">
        <f>SUM(D79:D81)</f>
        <v>0</v>
      </c>
    </row>
    <row r="85" spans="1:4" ht="13.5" customHeight="1" thickBot="1" x14ac:dyDescent="0.25">
      <c r="A85" s="9"/>
      <c r="B85" s="34"/>
      <c r="C85" s="34"/>
      <c r="D85" s="35"/>
    </row>
    <row r="86" spans="1:4" ht="13.5" customHeight="1" thickTop="1" x14ac:dyDescent="0.2">
      <c r="A86" s="22"/>
      <c r="B86" s="23"/>
      <c r="C86" s="23"/>
      <c r="D86" s="36"/>
    </row>
    <row r="88" spans="1:4" ht="13.5" customHeight="1" x14ac:dyDescent="0.2">
      <c r="C88" s="39"/>
      <c r="D88" s="39"/>
    </row>
    <row r="89" spans="1:4" ht="13.5" customHeight="1" x14ac:dyDescent="0.2">
      <c r="C89" s="39"/>
      <c r="D89" s="39"/>
    </row>
    <row r="91" spans="1:4" ht="13.5" customHeight="1" x14ac:dyDescent="0.2">
      <c r="C91" s="39"/>
      <c r="D91" s="39"/>
    </row>
    <row r="93" spans="1:4" ht="13.5" customHeight="1" x14ac:dyDescent="0.2">
      <c r="C93" s="39"/>
      <c r="D93" s="39"/>
    </row>
    <row r="94" spans="1:4" ht="13.5" customHeight="1" x14ac:dyDescent="0.2">
      <c r="C94" s="39"/>
      <c r="D94" s="39"/>
    </row>
    <row r="96" spans="1:4" ht="13.5" customHeight="1" x14ac:dyDescent="0.2">
      <c r="C96" s="39"/>
      <c r="D96" s="39"/>
    </row>
    <row r="97" spans="3:4" ht="13.5" customHeight="1" x14ac:dyDescent="0.2">
      <c r="C97" s="39"/>
      <c r="D97" s="39"/>
    </row>
    <row r="99" spans="3:4" ht="13.5" customHeight="1" x14ac:dyDescent="0.2">
      <c r="C99" s="39"/>
      <c r="D99" s="39"/>
    </row>
    <row r="104" spans="3:4" ht="13.5" customHeight="1" x14ac:dyDescent="0.2">
      <c r="C104" s="39"/>
      <c r="D104" s="39"/>
    </row>
    <row r="106" spans="3:4" ht="13.5" customHeight="1" x14ac:dyDescent="0.2">
      <c r="C106" s="39"/>
      <c r="D106" s="39"/>
    </row>
    <row r="108" spans="3:4" ht="13.5" customHeight="1" x14ac:dyDescent="0.2">
      <c r="C108" s="39"/>
      <c r="D108" s="39"/>
    </row>
    <row r="110" spans="3:4" ht="13.5" customHeight="1" x14ac:dyDescent="0.2">
      <c r="C110" s="39"/>
      <c r="D110" s="39"/>
    </row>
    <row r="111" spans="3:4" ht="13.5" customHeight="1" x14ac:dyDescent="0.2">
      <c r="C111" s="39"/>
      <c r="D111" s="39"/>
    </row>
    <row r="113" spans="3:4" ht="13.5" customHeight="1" x14ac:dyDescent="0.2">
      <c r="C113" s="39"/>
      <c r="D113" s="39"/>
    </row>
    <row r="114" spans="3:4" ht="13.5" customHeight="1" x14ac:dyDescent="0.2">
      <c r="C114" s="39"/>
      <c r="D114" s="39"/>
    </row>
    <row r="116" spans="3:4" ht="13.5" customHeight="1" x14ac:dyDescent="0.2">
      <c r="C116" s="39"/>
      <c r="D116" s="39"/>
    </row>
    <row r="123" spans="3:4" ht="13.5" customHeight="1" x14ac:dyDescent="0.2">
      <c r="C123" s="39"/>
      <c r="D123" s="39"/>
    </row>
    <row r="124" spans="3:4" ht="13.5" customHeight="1" x14ac:dyDescent="0.2">
      <c r="C124" s="39"/>
      <c r="D124" s="39"/>
    </row>
    <row r="127" spans="3:4" ht="13.5" customHeight="1" x14ac:dyDescent="0.2">
      <c r="C127" s="39"/>
      <c r="D127" s="39"/>
    </row>
    <row r="128" spans="3:4" ht="13.5" customHeight="1" x14ac:dyDescent="0.2">
      <c r="C128" s="39"/>
      <c r="D128" s="39"/>
    </row>
    <row r="130" spans="3:4" ht="13.5" customHeight="1" x14ac:dyDescent="0.2">
      <c r="C130" s="39"/>
      <c r="D130" s="39"/>
    </row>
    <row r="131" spans="3:4" ht="13.5" customHeight="1" x14ac:dyDescent="0.2">
      <c r="C131" s="39"/>
      <c r="D131" s="39"/>
    </row>
    <row r="133" spans="3:4" ht="13.5" customHeight="1" x14ac:dyDescent="0.2">
      <c r="C133" s="39"/>
      <c r="D133" s="39"/>
    </row>
    <row r="136" spans="3:4" ht="13.5" customHeight="1" x14ac:dyDescent="0.2">
      <c r="C136" s="39"/>
      <c r="D136" s="39"/>
    </row>
    <row r="137" spans="3:4" ht="13.5" customHeight="1" x14ac:dyDescent="0.2">
      <c r="C137" s="39"/>
      <c r="D137" s="39"/>
    </row>
    <row r="138" spans="3:4" ht="13.5" customHeight="1" x14ac:dyDescent="0.2">
      <c r="C138" s="39"/>
      <c r="D138" s="39"/>
    </row>
    <row r="139" spans="3:4" ht="13.5" customHeight="1" x14ac:dyDescent="0.2">
      <c r="C139" s="39"/>
      <c r="D139" s="39"/>
    </row>
    <row r="140" spans="3:4" ht="13.5" customHeight="1" x14ac:dyDescent="0.2">
      <c r="C140" s="39"/>
      <c r="D140" s="39"/>
    </row>
    <row r="141" spans="3:4" ht="13.5" customHeight="1" x14ac:dyDescent="0.2">
      <c r="C141" s="39"/>
      <c r="D141" s="39"/>
    </row>
    <row r="142" spans="3:4" ht="13.5" customHeight="1" x14ac:dyDescent="0.2">
      <c r="C142" s="39"/>
      <c r="D142" s="39"/>
    </row>
    <row r="143" spans="3:4" ht="13.5" customHeight="1" x14ac:dyDescent="0.2">
      <c r="C143" s="39"/>
      <c r="D143" s="39"/>
    </row>
    <row r="144" spans="3:4" ht="13.5" customHeight="1" x14ac:dyDescent="0.2">
      <c r="C144" s="39"/>
      <c r="D144" s="39"/>
    </row>
    <row r="145" spans="1:6" ht="13.5" customHeight="1" x14ac:dyDescent="0.2">
      <c r="C145" s="39"/>
      <c r="D145" s="39"/>
    </row>
    <row r="147" spans="1:6" s="41" customFormat="1" ht="13.5" customHeight="1" x14ac:dyDescent="0.2">
      <c r="A147" s="37"/>
      <c r="B147" s="38"/>
      <c r="C147" s="28"/>
      <c r="D147" s="28"/>
      <c r="E147" s="40"/>
      <c r="F147" s="40"/>
    </row>
    <row r="148" spans="1:6" ht="13.5" customHeight="1" x14ac:dyDescent="0.2">
      <c r="C148" s="39"/>
      <c r="D148" s="39"/>
    </row>
    <row r="149" spans="1:6" ht="13.5" customHeight="1" x14ac:dyDescent="0.2">
      <c r="C149" s="39"/>
      <c r="D149" s="39"/>
    </row>
    <row r="151" spans="1:6" ht="13.5" customHeight="1" x14ac:dyDescent="0.2">
      <c r="C151" s="39"/>
      <c r="D151" s="39"/>
    </row>
    <row r="152" spans="1:6" ht="13.5" customHeight="1" x14ac:dyDescent="0.2">
      <c r="C152" s="39"/>
      <c r="D152" s="39"/>
    </row>
    <row r="154" spans="1:6" ht="13.5" customHeight="1" x14ac:dyDescent="0.2">
      <c r="C154" s="39"/>
      <c r="D154" s="39"/>
    </row>
    <row r="156" spans="1:6" ht="13.5" customHeight="1" x14ac:dyDescent="0.2">
      <c r="C156" s="39"/>
      <c r="D156" s="39"/>
    </row>
    <row r="157" spans="1:6" ht="13.5" customHeight="1" x14ac:dyDescent="0.2">
      <c r="C157" s="39"/>
      <c r="D157" s="39"/>
    </row>
    <row r="158" spans="1:6" ht="13.5" customHeight="1" x14ac:dyDescent="0.2">
      <c r="A158" s="42"/>
      <c r="B158" s="43"/>
      <c r="C158" s="44"/>
      <c r="D158" s="44"/>
    </row>
    <row r="167" spans="3:4" ht="13.5" customHeight="1" x14ac:dyDescent="0.2">
      <c r="C167" s="39"/>
      <c r="D167" s="39"/>
    </row>
    <row r="168" spans="3:4" ht="13.5" customHeight="1" x14ac:dyDescent="0.2">
      <c r="C168" s="39"/>
      <c r="D168" s="39"/>
    </row>
    <row r="169" spans="3:4" ht="13.5" customHeight="1" x14ac:dyDescent="0.2">
      <c r="C169" s="39"/>
      <c r="D169" s="39"/>
    </row>
    <row r="175" spans="3:4" ht="13.5" customHeight="1" x14ac:dyDescent="0.2">
      <c r="C175" s="39"/>
      <c r="D175" s="39"/>
    </row>
    <row r="177" spans="1:4" ht="13.5" customHeight="1" x14ac:dyDescent="0.2">
      <c r="C177" s="39"/>
      <c r="D177" s="39"/>
    </row>
    <row r="178" spans="1:4" ht="13.5" customHeight="1" x14ac:dyDescent="0.2">
      <c r="C178" s="39"/>
      <c r="D178" s="39"/>
    </row>
    <row r="180" spans="1:4" s="45" customFormat="1" ht="13.5" customHeight="1" x14ac:dyDescent="0.2">
      <c r="A180" s="37"/>
      <c r="B180" s="38"/>
      <c r="C180" s="28"/>
      <c r="D180" s="28"/>
    </row>
    <row r="183" spans="1:4" ht="13.5" customHeight="1" x14ac:dyDescent="0.2">
      <c r="C183" s="39"/>
      <c r="D183" s="39"/>
    </row>
    <row r="184" spans="1:4" ht="13.5" customHeight="1" x14ac:dyDescent="0.2">
      <c r="C184" s="39"/>
      <c r="D184" s="39"/>
    </row>
    <row r="185" spans="1:4" ht="13.5" customHeight="1" x14ac:dyDescent="0.2">
      <c r="C185" s="39"/>
      <c r="D185" s="39"/>
    </row>
    <row r="186" spans="1:4" ht="13.5" customHeight="1" x14ac:dyDescent="0.2">
      <c r="C186" s="39"/>
      <c r="D186" s="39"/>
    </row>
    <row r="187" spans="1:4" ht="13.5" customHeight="1" x14ac:dyDescent="0.2">
      <c r="C187" s="39"/>
      <c r="D187" s="39"/>
    </row>
    <row r="188" spans="1:4" ht="13.5" customHeight="1" x14ac:dyDescent="0.2">
      <c r="C188" s="39"/>
      <c r="D188" s="39"/>
    </row>
    <row r="189" spans="1:4" ht="13.5" customHeight="1" x14ac:dyDescent="0.2">
      <c r="C189" s="39"/>
      <c r="D189" s="39"/>
    </row>
    <row r="190" spans="1:4" ht="13.5" customHeight="1" x14ac:dyDescent="0.2">
      <c r="B190" s="46"/>
      <c r="C190" s="47"/>
      <c r="D190" s="47"/>
    </row>
    <row r="193" spans="3:4" ht="13.5" customHeight="1" x14ac:dyDescent="0.2">
      <c r="C193" s="39"/>
      <c r="D193" s="39"/>
    </row>
    <row r="194" spans="3:4" ht="13.5" customHeight="1" x14ac:dyDescent="0.2">
      <c r="C194" s="39"/>
      <c r="D194" s="39"/>
    </row>
    <row r="195" spans="3:4" ht="13.5" customHeight="1" x14ac:dyDescent="0.2">
      <c r="C195" s="39"/>
      <c r="D195" s="39"/>
    </row>
    <row r="196" spans="3:4" ht="13.5" customHeight="1" x14ac:dyDescent="0.2">
      <c r="C196" s="39"/>
      <c r="D196" s="39"/>
    </row>
    <row r="198" spans="3:4" ht="13.5" customHeight="1" x14ac:dyDescent="0.2">
      <c r="C198" s="39"/>
      <c r="D198" s="39"/>
    </row>
    <row r="201" spans="3:4" ht="13.5" customHeight="1" x14ac:dyDescent="0.2">
      <c r="C201" s="39"/>
      <c r="D201" s="39"/>
    </row>
    <row r="202" spans="3:4" ht="13.5" customHeight="1" x14ac:dyDescent="0.2">
      <c r="C202" s="39"/>
      <c r="D202" s="39"/>
    </row>
    <row r="203" spans="3:4" ht="13.5" customHeight="1" x14ac:dyDescent="0.2">
      <c r="C203" s="39"/>
      <c r="D203" s="39"/>
    </row>
    <row r="204" spans="3:4" ht="13.5" customHeight="1" x14ac:dyDescent="0.2">
      <c r="C204" s="39"/>
      <c r="D204" s="39"/>
    </row>
    <row r="206" spans="3:4" ht="13.5" customHeight="1" x14ac:dyDescent="0.2">
      <c r="C206" s="39"/>
      <c r="D206" s="39"/>
    </row>
    <row r="208" spans="3:4" ht="13.5" customHeight="1" x14ac:dyDescent="0.2">
      <c r="C208" s="39"/>
      <c r="D208" s="39"/>
    </row>
    <row r="210" spans="3:4" ht="13.5" customHeight="1" x14ac:dyDescent="0.2">
      <c r="C210" s="39"/>
      <c r="D210" s="39"/>
    </row>
    <row r="211" spans="3:4" ht="13.5" customHeight="1" x14ac:dyDescent="0.2">
      <c r="C211" s="39"/>
      <c r="D211" s="39"/>
    </row>
    <row r="212" spans="3:4" ht="13.5" customHeight="1" x14ac:dyDescent="0.2">
      <c r="C212" s="39"/>
      <c r="D212" s="39"/>
    </row>
    <row r="213" spans="3:4" ht="13.5" customHeight="1" x14ac:dyDescent="0.2">
      <c r="C213" s="39"/>
      <c r="D213" s="39"/>
    </row>
    <row r="214" spans="3:4" ht="13.5" customHeight="1" x14ac:dyDescent="0.2">
      <c r="C214" s="39"/>
      <c r="D214" s="39"/>
    </row>
    <row r="215" spans="3:4" ht="13.5" customHeight="1" x14ac:dyDescent="0.2">
      <c r="C215" s="39"/>
      <c r="D215" s="39"/>
    </row>
    <row r="226" spans="3:4" ht="13.5" customHeight="1" x14ac:dyDescent="0.2">
      <c r="C226" s="39"/>
      <c r="D226" s="39"/>
    </row>
    <row r="227" spans="3:4" ht="13.5" customHeight="1" x14ac:dyDescent="0.2">
      <c r="C227" s="39"/>
      <c r="D227" s="39"/>
    </row>
    <row r="228" spans="3:4" ht="13.5" customHeight="1" x14ac:dyDescent="0.2">
      <c r="C228" s="39"/>
      <c r="D228" s="39"/>
    </row>
    <row r="229" spans="3:4" ht="13.5" customHeight="1" x14ac:dyDescent="0.2">
      <c r="C229" s="39"/>
      <c r="D229" s="39"/>
    </row>
    <row r="230" spans="3:4" ht="13.5" customHeight="1" x14ac:dyDescent="0.2">
      <c r="C230" s="39"/>
      <c r="D230" s="39"/>
    </row>
    <row r="231" spans="3:4" ht="13.5" customHeight="1" x14ac:dyDescent="0.2">
      <c r="C231" s="39"/>
      <c r="D231" s="39"/>
    </row>
    <row r="232" spans="3:4" ht="13.5" customHeight="1" x14ac:dyDescent="0.2">
      <c r="C232" s="39"/>
      <c r="D232" s="39"/>
    </row>
    <row r="235" spans="3:4" ht="13.5" customHeight="1" x14ac:dyDescent="0.2">
      <c r="C235" s="39"/>
      <c r="D235" s="39"/>
    </row>
    <row r="236" spans="3:4" ht="13.5" customHeight="1" x14ac:dyDescent="0.2">
      <c r="C236" s="39"/>
      <c r="D236" s="39"/>
    </row>
    <row r="237" spans="3:4" ht="13.5" customHeight="1" x14ac:dyDescent="0.2">
      <c r="C237" s="39"/>
      <c r="D237" s="39"/>
    </row>
    <row r="238" spans="3:4" ht="13.5" customHeight="1" x14ac:dyDescent="0.2">
      <c r="C238" s="39"/>
      <c r="D238" s="39"/>
    </row>
    <row r="239" spans="3:4" ht="13.5" customHeight="1" x14ac:dyDescent="0.2">
      <c r="C239" s="39"/>
      <c r="D239" s="39"/>
    </row>
    <row r="240" spans="3:4" ht="13.5" customHeight="1" x14ac:dyDescent="0.2">
      <c r="C240" s="39"/>
      <c r="D240" s="39"/>
    </row>
    <row r="243" spans="3:4" ht="13.5" customHeight="1" x14ac:dyDescent="0.2">
      <c r="C243" s="39"/>
      <c r="D243" s="39"/>
    </row>
    <row r="245" spans="3:4" ht="13.5" customHeight="1" x14ac:dyDescent="0.2">
      <c r="C245" s="39"/>
      <c r="D245" s="39"/>
    </row>
    <row r="248" spans="3:4" ht="13.5" customHeight="1" x14ac:dyDescent="0.2">
      <c r="C248" s="39"/>
      <c r="D248" s="39"/>
    </row>
    <row r="249" spans="3:4" ht="13.5" customHeight="1" x14ac:dyDescent="0.2">
      <c r="C249" s="39"/>
      <c r="D249" s="39"/>
    </row>
    <row r="256" spans="3:4" ht="13.5" customHeight="1" x14ac:dyDescent="0.2">
      <c r="C256" s="39"/>
      <c r="D256" s="39"/>
    </row>
    <row r="257" spans="1:6" ht="13.5" customHeight="1" x14ac:dyDescent="0.2">
      <c r="C257" s="39"/>
      <c r="D257" s="39"/>
    </row>
    <row r="263" spans="1:6" s="41" customFormat="1" ht="13.5" customHeight="1" x14ac:dyDescent="0.2">
      <c r="A263" s="37"/>
      <c r="B263" s="38"/>
      <c r="C263" s="28"/>
      <c r="D263" s="28"/>
      <c r="E263" s="40"/>
      <c r="F263" s="40"/>
    </row>
    <row r="266" spans="1:6" ht="13.5" customHeight="1" x14ac:dyDescent="0.2">
      <c r="C266" s="39"/>
      <c r="D266" s="39"/>
    </row>
    <row r="274" spans="1:4" ht="13.5" customHeight="1" x14ac:dyDescent="0.2">
      <c r="A274" s="42"/>
      <c r="B274" s="43"/>
      <c r="C274" s="44"/>
      <c r="D274" s="44"/>
    </row>
    <row r="278" spans="1:4" ht="13.5" customHeight="1" x14ac:dyDescent="0.2">
      <c r="C278" s="39"/>
      <c r="D278" s="39"/>
    </row>
    <row r="287" spans="1:4" ht="13.5" customHeight="1" x14ac:dyDescent="0.2">
      <c r="C287" s="39"/>
      <c r="D287" s="39"/>
    </row>
    <row r="288" spans="1:4" ht="13.5" customHeight="1" x14ac:dyDescent="0.2">
      <c r="C288" s="39"/>
      <c r="D288" s="39"/>
    </row>
    <row r="295" spans="3:4" ht="13.5" customHeight="1" x14ac:dyDescent="0.2">
      <c r="C295" s="39"/>
      <c r="D295" s="39"/>
    </row>
    <row r="296" spans="3:4" ht="13.5" customHeight="1" x14ac:dyDescent="0.2">
      <c r="C296" s="39"/>
      <c r="D296" s="39"/>
    </row>
    <row r="297" spans="3:4" ht="13.5" customHeight="1" x14ac:dyDescent="0.2">
      <c r="C297" s="39"/>
      <c r="D297" s="39"/>
    </row>
    <row r="298" spans="3:4" ht="13.5" customHeight="1" x14ac:dyDescent="0.2">
      <c r="C298" s="39"/>
      <c r="D298" s="39"/>
    </row>
    <row r="300" spans="3:4" ht="13.5" customHeight="1" x14ac:dyDescent="0.2">
      <c r="C300" s="39"/>
      <c r="D300" s="39"/>
    </row>
    <row r="302" spans="3:4" ht="13.5" customHeight="1" x14ac:dyDescent="0.2">
      <c r="C302" s="39"/>
      <c r="D302" s="39"/>
    </row>
    <row r="303" spans="3:4" ht="13.5" customHeight="1" x14ac:dyDescent="0.2">
      <c r="C303" s="39"/>
      <c r="D303" s="39"/>
    </row>
    <row r="306" spans="3:4" ht="13.5" customHeight="1" x14ac:dyDescent="0.2">
      <c r="C306" s="39"/>
      <c r="D306" s="39"/>
    </row>
    <row r="307" spans="3:4" ht="13.5" customHeight="1" x14ac:dyDescent="0.2">
      <c r="C307" s="39"/>
      <c r="D307" s="39"/>
    </row>
    <row r="308" spans="3:4" ht="13.5" customHeight="1" x14ac:dyDescent="0.2">
      <c r="C308" s="39"/>
      <c r="D308" s="39"/>
    </row>
    <row r="310" spans="3:4" ht="13.5" customHeight="1" x14ac:dyDescent="0.2">
      <c r="C310" s="39"/>
      <c r="D310" s="39"/>
    </row>
    <row r="311" spans="3:4" ht="13.5" customHeight="1" x14ac:dyDescent="0.2">
      <c r="C311" s="39"/>
      <c r="D311" s="39"/>
    </row>
    <row r="312" spans="3:4" ht="13.5" customHeight="1" x14ac:dyDescent="0.2">
      <c r="C312" s="39"/>
      <c r="D312" s="39"/>
    </row>
    <row r="313" spans="3:4" ht="13.5" customHeight="1" x14ac:dyDescent="0.2">
      <c r="C313" s="39"/>
      <c r="D313" s="39"/>
    </row>
    <row r="314" spans="3:4" ht="13.5" customHeight="1" x14ac:dyDescent="0.2">
      <c r="C314" s="39"/>
      <c r="D314" s="39"/>
    </row>
    <row r="316" spans="3:4" ht="13.5" customHeight="1" x14ac:dyDescent="0.2">
      <c r="C316" s="39"/>
      <c r="D316" s="39"/>
    </row>
    <row r="317" spans="3:4" ht="13.5" customHeight="1" x14ac:dyDescent="0.2">
      <c r="C317" s="39"/>
      <c r="D317" s="39"/>
    </row>
    <row r="318" spans="3:4" ht="13.5" customHeight="1" x14ac:dyDescent="0.2">
      <c r="C318" s="39"/>
      <c r="D318" s="39"/>
    </row>
    <row r="320" spans="3:4" ht="13.5" customHeight="1" x14ac:dyDescent="0.2">
      <c r="C320" s="39"/>
      <c r="D320" s="39"/>
    </row>
    <row r="321" spans="3:4" ht="13.5" customHeight="1" x14ac:dyDescent="0.2">
      <c r="C321" s="39"/>
      <c r="D321" s="39"/>
    </row>
    <row r="322" spans="3:4" ht="13.5" customHeight="1" x14ac:dyDescent="0.2">
      <c r="C322" s="39"/>
      <c r="D322" s="39"/>
    </row>
    <row r="338" spans="3:4" ht="13.5" customHeight="1" x14ac:dyDescent="0.2">
      <c r="C338" s="39"/>
      <c r="D338" s="39"/>
    </row>
    <row r="340" spans="3:4" ht="13.5" customHeight="1" x14ac:dyDescent="0.2">
      <c r="C340" s="39"/>
      <c r="D340" s="39"/>
    </row>
    <row r="341" spans="3:4" ht="13.5" customHeight="1" x14ac:dyDescent="0.2">
      <c r="C341" s="39"/>
      <c r="D341" s="39"/>
    </row>
    <row r="345" spans="3:4" ht="13.5" customHeight="1" x14ac:dyDescent="0.2">
      <c r="C345" s="39"/>
      <c r="D345" s="39"/>
    </row>
    <row r="347" spans="3:4" ht="13.5" customHeight="1" x14ac:dyDescent="0.2">
      <c r="C347" s="39"/>
      <c r="D347" s="39"/>
    </row>
    <row r="349" spans="3:4" ht="13.5" customHeight="1" x14ac:dyDescent="0.2">
      <c r="C349" s="39"/>
      <c r="D349" s="39"/>
    </row>
    <row r="350" spans="3:4" ht="13.5" customHeight="1" x14ac:dyDescent="0.2">
      <c r="C350" s="39"/>
      <c r="D350" s="39"/>
    </row>
    <row r="351" spans="3:4" ht="13.5" customHeight="1" x14ac:dyDescent="0.2">
      <c r="C351" s="39"/>
      <c r="D351" s="39"/>
    </row>
    <row r="352" spans="3:4" ht="13.5" customHeight="1" x14ac:dyDescent="0.2">
      <c r="C352" s="39"/>
      <c r="D352" s="39"/>
    </row>
    <row r="353" spans="1:6" ht="13.5" customHeight="1" x14ac:dyDescent="0.2">
      <c r="C353" s="39"/>
      <c r="D353" s="39"/>
    </row>
    <row r="354" spans="1:6" ht="13.5" customHeight="1" x14ac:dyDescent="0.2">
      <c r="C354" s="39"/>
      <c r="D354" s="39"/>
    </row>
    <row r="355" spans="1:6" s="41" customFormat="1" ht="13.5" customHeight="1" x14ac:dyDescent="0.2">
      <c r="A355" s="37"/>
      <c r="B355" s="38"/>
      <c r="C355" s="39"/>
      <c r="D355" s="39"/>
      <c r="E355" s="40"/>
      <c r="F355" s="40"/>
    </row>
    <row r="356" spans="1:6" ht="13.5" customHeight="1" x14ac:dyDescent="0.2">
      <c r="C356" s="39"/>
      <c r="D356" s="39"/>
    </row>
    <row r="359" spans="1:6" ht="13.5" customHeight="1" x14ac:dyDescent="0.2">
      <c r="C359" s="39"/>
      <c r="D359" s="39"/>
    </row>
    <row r="360" spans="1:6" ht="13.5" customHeight="1" x14ac:dyDescent="0.2">
      <c r="C360" s="39"/>
      <c r="D360" s="39"/>
    </row>
    <row r="362" spans="1:6" ht="13.5" customHeight="1" x14ac:dyDescent="0.2">
      <c r="C362" s="39"/>
      <c r="D362" s="39"/>
    </row>
    <row r="363" spans="1:6" ht="13.5" customHeight="1" x14ac:dyDescent="0.2">
      <c r="C363" s="39"/>
      <c r="D363" s="39"/>
    </row>
    <row r="366" spans="1:6" ht="13.5" customHeight="1" x14ac:dyDescent="0.2">
      <c r="A366" s="42"/>
      <c r="B366" s="43"/>
      <c r="C366" s="44"/>
      <c r="D366" s="44"/>
    </row>
    <row r="369" spans="3:4" ht="13.5" customHeight="1" x14ac:dyDescent="0.2">
      <c r="C369" s="39"/>
      <c r="D369" s="39"/>
    </row>
    <row r="370" spans="3:4" ht="13.5" customHeight="1" x14ac:dyDescent="0.2">
      <c r="C370" s="39"/>
      <c r="D370" s="39"/>
    </row>
    <row r="371" spans="3:4" ht="13.5" customHeight="1" x14ac:dyDescent="0.2">
      <c r="C371" s="39"/>
      <c r="D371" s="39"/>
    </row>
    <row r="372" spans="3:4" ht="13.5" customHeight="1" x14ac:dyDescent="0.2">
      <c r="C372" s="39"/>
      <c r="D372" s="39"/>
    </row>
    <row r="373" spans="3:4" ht="13.5" customHeight="1" x14ac:dyDescent="0.2">
      <c r="C373" s="39"/>
      <c r="D373" s="39"/>
    </row>
    <row r="375" spans="3:4" ht="13.5" customHeight="1" x14ac:dyDescent="0.2">
      <c r="C375" s="39"/>
      <c r="D375" s="39"/>
    </row>
    <row r="376" spans="3:4" ht="13.5" customHeight="1" x14ac:dyDescent="0.2">
      <c r="C376" s="39"/>
      <c r="D376" s="39"/>
    </row>
    <row r="377" spans="3:4" ht="13.5" customHeight="1" x14ac:dyDescent="0.2">
      <c r="C377" s="39"/>
      <c r="D377" s="39"/>
    </row>
    <row r="379" spans="3:4" ht="13.5" customHeight="1" x14ac:dyDescent="0.2">
      <c r="C379" s="39"/>
      <c r="D379" s="39"/>
    </row>
    <row r="380" spans="3:4" ht="13.5" customHeight="1" x14ac:dyDescent="0.2">
      <c r="C380" s="39"/>
      <c r="D380" s="39"/>
    </row>
    <row r="381" spans="3:4" ht="13.5" customHeight="1" x14ac:dyDescent="0.2">
      <c r="C381" s="39"/>
      <c r="D381" s="39"/>
    </row>
    <row r="383" spans="3:4" ht="13.5" customHeight="1" x14ac:dyDescent="0.2">
      <c r="C383" s="39"/>
      <c r="D383" s="39"/>
    </row>
    <row r="384" spans="3:4" ht="13.5" customHeight="1" x14ac:dyDescent="0.2">
      <c r="C384" s="39"/>
      <c r="D384" s="39"/>
    </row>
    <row r="385" spans="3:4" ht="13.5" customHeight="1" x14ac:dyDescent="0.2">
      <c r="C385" s="39"/>
      <c r="D385" s="39"/>
    </row>
    <row r="388" spans="3:4" ht="13.5" customHeight="1" x14ac:dyDescent="0.2">
      <c r="C388" s="39"/>
      <c r="D388" s="39"/>
    </row>
    <row r="389" spans="3:4" ht="13.5" customHeight="1" x14ac:dyDescent="0.2">
      <c r="C389" s="39"/>
      <c r="D389" s="39"/>
    </row>
    <row r="390" spans="3:4" ht="13.5" customHeight="1" x14ac:dyDescent="0.2">
      <c r="C390" s="39"/>
      <c r="D390" s="39"/>
    </row>
    <row r="391" spans="3:4" ht="13.5" customHeight="1" x14ac:dyDescent="0.2">
      <c r="C391" s="39"/>
      <c r="D391" s="39"/>
    </row>
    <row r="392" spans="3:4" ht="13.5" customHeight="1" x14ac:dyDescent="0.2">
      <c r="C392" s="39"/>
      <c r="D392" s="39"/>
    </row>
    <row r="394" spans="3:4" ht="13.5" customHeight="1" x14ac:dyDescent="0.2">
      <c r="C394" s="39"/>
      <c r="D394" s="39"/>
    </row>
    <row r="395" spans="3:4" ht="13.5" customHeight="1" x14ac:dyDescent="0.2">
      <c r="C395" s="39"/>
      <c r="D395" s="39"/>
    </row>
    <row r="396" spans="3:4" ht="13.5" customHeight="1" x14ac:dyDescent="0.2">
      <c r="C396" s="39"/>
      <c r="D396" s="39"/>
    </row>
    <row r="398" spans="3:4" ht="13.5" customHeight="1" x14ac:dyDescent="0.2">
      <c r="C398" s="39"/>
      <c r="D398" s="39"/>
    </row>
    <row r="399" spans="3:4" ht="13.5" customHeight="1" x14ac:dyDescent="0.2">
      <c r="C399" s="39"/>
      <c r="D399" s="39"/>
    </row>
    <row r="400" spans="3:4" ht="13.5" customHeight="1" x14ac:dyDescent="0.2">
      <c r="C400" s="39"/>
      <c r="D400" s="39"/>
    </row>
    <row r="402" spans="3:4" ht="13.5" customHeight="1" x14ac:dyDescent="0.2">
      <c r="C402" s="39"/>
      <c r="D402" s="39"/>
    </row>
    <row r="403" spans="3:4" ht="13.5" customHeight="1" x14ac:dyDescent="0.2">
      <c r="C403" s="39"/>
      <c r="D403" s="39"/>
    </row>
    <row r="404" spans="3:4" ht="13.5" customHeight="1" x14ac:dyDescent="0.2">
      <c r="C404" s="39"/>
      <c r="D404" s="39"/>
    </row>
    <row r="407" spans="3:4" ht="13.5" customHeight="1" x14ac:dyDescent="0.2">
      <c r="C407" s="39"/>
      <c r="D407" s="39"/>
    </row>
    <row r="408" spans="3:4" ht="13.5" customHeight="1" x14ac:dyDescent="0.2">
      <c r="C408" s="39"/>
      <c r="D408" s="39"/>
    </row>
    <row r="409" spans="3:4" ht="13.5" customHeight="1" x14ac:dyDescent="0.2">
      <c r="C409" s="39"/>
      <c r="D409" s="39"/>
    </row>
    <row r="411" spans="3:4" ht="13.5" customHeight="1" x14ac:dyDescent="0.2">
      <c r="C411" s="39"/>
      <c r="D411" s="39"/>
    </row>
    <row r="412" spans="3:4" ht="13.5" customHeight="1" x14ac:dyDescent="0.2">
      <c r="C412" s="39"/>
      <c r="D412" s="39"/>
    </row>
    <row r="413" spans="3:4" ht="13.5" customHeight="1" x14ac:dyDescent="0.2">
      <c r="C413" s="39"/>
      <c r="D413" s="39"/>
    </row>
    <row r="415" spans="3:4" ht="13.5" customHeight="1" x14ac:dyDescent="0.2">
      <c r="C415" s="39"/>
      <c r="D415" s="39"/>
    </row>
    <row r="416" spans="3:4" ht="13.5" customHeight="1" x14ac:dyDescent="0.2">
      <c r="C416" s="39"/>
      <c r="D416" s="39"/>
    </row>
    <row r="417" spans="3:4" ht="13.5" customHeight="1" x14ac:dyDescent="0.2">
      <c r="C417" s="39"/>
      <c r="D417" s="39"/>
    </row>
    <row r="419" spans="3:4" ht="13.5" customHeight="1" x14ac:dyDescent="0.2">
      <c r="C419" s="39"/>
      <c r="D419" s="39"/>
    </row>
    <row r="420" spans="3:4" ht="13.5" customHeight="1" x14ac:dyDescent="0.2">
      <c r="C420" s="39"/>
      <c r="D420" s="39"/>
    </row>
    <row r="421" spans="3:4" ht="13.5" customHeight="1" x14ac:dyDescent="0.2">
      <c r="C421" s="39"/>
      <c r="D421" s="39"/>
    </row>
    <row r="424" spans="3:4" ht="13.5" customHeight="1" x14ac:dyDescent="0.2">
      <c r="C424" s="39"/>
      <c r="D424" s="39"/>
    </row>
    <row r="425" spans="3:4" ht="13.5" customHeight="1" x14ac:dyDescent="0.2">
      <c r="C425" s="39"/>
      <c r="D425" s="39"/>
    </row>
    <row r="426" spans="3:4" ht="13.5" customHeight="1" x14ac:dyDescent="0.2">
      <c r="C426" s="39"/>
      <c r="D426" s="39"/>
    </row>
    <row r="428" spans="3:4" ht="13.5" customHeight="1" x14ac:dyDescent="0.2">
      <c r="C428" s="39"/>
      <c r="D428" s="39"/>
    </row>
    <row r="429" spans="3:4" ht="13.5" customHeight="1" x14ac:dyDescent="0.2">
      <c r="C429" s="39"/>
      <c r="D429" s="39"/>
    </row>
    <row r="430" spans="3:4" ht="13.5" customHeight="1" x14ac:dyDescent="0.2">
      <c r="C430" s="39"/>
      <c r="D430" s="39"/>
    </row>
    <row r="432" spans="3:4" ht="13.5" customHeight="1" x14ac:dyDescent="0.2">
      <c r="C432" s="39"/>
      <c r="D432" s="39"/>
    </row>
    <row r="433" spans="1:6" ht="13.5" customHeight="1" x14ac:dyDescent="0.2">
      <c r="C433" s="39"/>
      <c r="D433" s="39"/>
    </row>
    <row r="434" spans="1:6" ht="13.5" customHeight="1" x14ac:dyDescent="0.2">
      <c r="C434" s="39"/>
      <c r="D434" s="39"/>
    </row>
    <row r="436" spans="1:6" ht="13.5" customHeight="1" x14ac:dyDescent="0.2">
      <c r="C436" s="39"/>
      <c r="D436" s="39"/>
    </row>
    <row r="437" spans="1:6" ht="13.5" customHeight="1" x14ac:dyDescent="0.2">
      <c r="C437" s="39"/>
      <c r="D437" s="39"/>
    </row>
    <row r="438" spans="1:6" ht="13.5" customHeight="1" x14ac:dyDescent="0.2">
      <c r="C438" s="39"/>
      <c r="D438" s="39"/>
    </row>
    <row r="440" spans="1:6" ht="13.5" customHeight="1" x14ac:dyDescent="0.2">
      <c r="C440" s="39"/>
      <c r="D440" s="39"/>
    </row>
    <row r="441" spans="1:6" ht="13.5" customHeight="1" x14ac:dyDescent="0.2">
      <c r="C441" s="47"/>
      <c r="D441" s="47"/>
    </row>
    <row r="442" spans="1:6" ht="13.5" customHeight="1" x14ac:dyDescent="0.2">
      <c r="C442" s="48"/>
      <c r="D442" s="48"/>
    </row>
    <row r="443" spans="1:6" ht="13.5" customHeight="1" x14ac:dyDescent="0.2">
      <c r="C443" s="48"/>
      <c r="D443" s="48"/>
    </row>
    <row r="444" spans="1:6" ht="13.5" customHeight="1" x14ac:dyDescent="0.2">
      <c r="C444" s="48"/>
      <c r="D444" s="48"/>
    </row>
    <row r="445" spans="1:6" ht="13.5" customHeight="1" x14ac:dyDescent="0.2">
      <c r="C445" s="48"/>
      <c r="D445" s="48"/>
    </row>
    <row r="446" spans="1:6" s="50" customFormat="1" ht="13.5" customHeight="1" x14ac:dyDescent="0.2">
      <c r="A446" s="37"/>
      <c r="B446" s="38"/>
      <c r="C446" s="39"/>
      <c r="D446" s="39"/>
      <c r="E446" s="49"/>
      <c r="F446" s="49"/>
    </row>
    <row r="447" spans="1:6" s="41" customFormat="1" ht="13.5" customHeight="1" x14ac:dyDescent="0.2">
      <c r="A447" s="37"/>
      <c r="B447" s="38"/>
      <c r="C447" s="39"/>
      <c r="D447" s="39"/>
      <c r="E447" s="40"/>
      <c r="F447" s="40"/>
    </row>
    <row r="448" spans="1:6" ht="13.5" customHeight="1" x14ac:dyDescent="0.2">
      <c r="C448" s="39"/>
      <c r="D448" s="39"/>
    </row>
    <row r="449" spans="1:6" ht="13.5" customHeight="1" x14ac:dyDescent="0.2">
      <c r="C449" s="39"/>
      <c r="D449" s="39"/>
    </row>
    <row r="450" spans="1:6" ht="13.5" customHeight="1" x14ac:dyDescent="0.2">
      <c r="C450" s="39"/>
      <c r="D450" s="39"/>
    </row>
    <row r="453" spans="1:6" s="52" customFormat="1" ht="13.5" customHeight="1" x14ac:dyDescent="0.2">
      <c r="A453" s="37"/>
      <c r="B453" s="38"/>
      <c r="C453" s="39"/>
      <c r="D453" s="39"/>
      <c r="E453" s="51"/>
      <c r="F453" s="51"/>
    </row>
    <row r="455" spans="1:6" s="41" customFormat="1" ht="13.5" customHeight="1" x14ac:dyDescent="0.2">
      <c r="A455" s="37"/>
      <c r="B455" s="38"/>
      <c r="C455" s="52"/>
      <c r="D455" s="52"/>
      <c r="E455" s="40"/>
      <c r="F455" s="40"/>
    </row>
    <row r="456" spans="1:6" ht="13.5" customHeight="1" x14ac:dyDescent="0.2">
      <c r="C456" s="52"/>
      <c r="D456" s="52"/>
    </row>
    <row r="457" spans="1:6" ht="13.5" customHeight="1" x14ac:dyDescent="0.2">
      <c r="A457" s="53"/>
      <c r="B457" s="54"/>
      <c r="C457" s="55"/>
      <c r="D457" s="55"/>
    </row>
    <row r="458" spans="1:6" ht="13.5" customHeight="1" x14ac:dyDescent="0.2">
      <c r="A458" s="42"/>
      <c r="B458" s="43"/>
      <c r="C458" s="41"/>
      <c r="D458" s="41"/>
    </row>
    <row r="460" spans="1:6" s="41" customFormat="1" ht="13.5" customHeight="1" x14ac:dyDescent="0.2">
      <c r="A460" s="37"/>
      <c r="B460" s="38"/>
      <c r="C460" s="39"/>
      <c r="D460" s="39"/>
      <c r="E460" s="40"/>
      <c r="F460" s="40"/>
    </row>
    <row r="461" spans="1:6" ht="13.5" customHeight="1" x14ac:dyDescent="0.2">
      <c r="C461" s="39"/>
      <c r="D461" s="39"/>
    </row>
    <row r="462" spans="1:6" ht="13.5" customHeight="1" x14ac:dyDescent="0.2">
      <c r="C462" s="39"/>
      <c r="D462" s="39"/>
    </row>
    <row r="463" spans="1:6" ht="13.5" customHeight="1" x14ac:dyDescent="0.2">
      <c r="C463" s="39"/>
      <c r="D463" s="39"/>
    </row>
    <row r="464" spans="1:6" ht="13.5" customHeight="1" x14ac:dyDescent="0.2">
      <c r="C464" s="39"/>
      <c r="D464" s="39"/>
    </row>
    <row r="465" spans="1:4" ht="13.5" customHeight="1" x14ac:dyDescent="0.2">
      <c r="C465" s="39"/>
      <c r="D465" s="39"/>
    </row>
    <row r="466" spans="1:4" ht="13.5" customHeight="1" x14ac:dyDescent="0.2">
      <c r="A466" s="42"/>
      <c r="B466" s="43"/>
      <c r="C466" s="41"/>
      <c r="D466" s="41"/>
    </row>
    <row r="468" spans="1:4" ht="13.5" customHeight="1" x14ac:dyDescent="0.2">
      <c r="C468" s="39"/>
      <c r="D468" s="39"/>
    </row>
    <row r="469" spans="1:4" ht="13.5" customHeight="1" x14ac:dyDescent="0.2">
      <c r="C469" s="39"/>
      <c r="D469" s="39"/>
    </row>
    <row r="470" spans="1:4" ht="13.5" customHeight="1" x14ac:dyDescent="0.2">
      <c r="C470" s="39"/>
      <c r="D470" s="39"/>
    </row>
    <row r="471" spans="1:4" ht="13.5" customHeight="1" x14ac:dyDescent="0.2">
      <c r="A471" s="42"/>
      <c r="B471" s="43"/>
      <c r="C471" s="41"/>
      <c r="D471" s="41"/>
    </row>
    <row r="473" spans="1:4" ht="13.5" customHeight="1" x14ac:dyDescent="0.2">
      <c r="C473" s="39"/>
      <c r="D473" s="39"/>
    </row>
    <row r="474" spans="1:4" ht="13.5" customHeight="1" x14ac:dyDescent="0.2">
      <c r="C474" s="39"/>
      <c r="D474" s="39"/>
    </row>
    <row r="475" spans="1:4" ht="13.5" customHeight="1" x14ac:dyDescent="0.2">
      <c r="C475" s="39"/>
      <c r="D475" s="39"/>
    </row>
    <row r="476" spans="1:4" ht="13.5" customHeight="1" x14ac:dyDescent="0.2">
      <c r="C476" s="39"/>
      <c r="D476" s="39"/>
    </row>
    <row r="478" spans="1:4" ht="13.5" customHeight="1" x14ac:dyDescent="0.2">
      <c r="C478" s="39"/>
      <c r="D478" s="39"/>
    </row>
    <row r="479" spans="1:4" ht="13.5" customHeight="1" x14ac:dyDescent="0.2">
      <c r="C479" s="39"/>
      <c r="D479" s="39"/>
    </row>
    <row r="480" spans="1:4" ht="13.5" customHeight="1" x14ac:dyDescent="0.2">
      <c r="C480" s="39"/>
      <c r="D480" s="39"/>
    </row>
    <row r="481" spans="3:4" ht="13.5" customHeight="1" x14ac:dyDescent="0.2">
      <c r="C481" s="39"/>
      <c r="D481" s="39"/>
    </row>
    <row r="482" spans="3:4" ht="13.5" customHeight="1" x14ac:dyDescent="0.2">
      <c r="C482" s="39"/>
      <c r="D482" s="39"/>
    </row>
    <row r="483" spans="3:4" ht="13.5" customHeight="1" x14ac:dyDescent="0.2">
      <c r="C483" s="39"/>
      <c r="D483" s="39"/>
    </row>
    <row r="485" spans="3:4" ht="13.5" customHeight="1" x14ac:dyDescent="0.2">
      <c r="C485" s="39"/>
      <c r="D485" s="39"/>
    </row>
    <row r="486" spans="3:4" ht="13.5" customHeight="1" x14ac:dyDescent="0.2">
      <c r="C486" s="39"/>
      <c r="D486" s="39"/>
    </row>
    <row r="487" spans="3:4" ht="13.5" customHeight="1" x14ac:dyDescent="0.2">
      <c r="C487" s="39"/>
      <c r="D487" s="39"/>
    </row>
    <row r="488" spans="3:4" ht="13.5" customHeight="1" x14ac:dyDescent="0.2">
      <c r="C488" s="39"/>
      <c r="D488" s="39"/>
    </row>
    <row r="489" spans="3:4" ht="13.5" customHeight="1" x14ac:dyDescent="0.2">
      <c r="C489" s="39"/>
      <c r="D489" s="39"/>
    </row>
    <row r="491" spans="3:4" ht="13.5" customHeight="1" x14ac:dyDescent="0.2">
      <c r="C491" s="39"/>
      <c r="D491" s="39"/>
    </row>
    <row r="492" spans="3:4" ht="13.5" customHeight="1" x14ac:dyDescent="0.2">
      <c r="C492" s="39"/>
      <c r="D492" s="39"/>
    </row>
    <row r="493" spans="3:4" ht="13.5" customHeight="1" x14ac:dyDescent="0.2">
      <c r="C493" s="39"/>
      <c r="D493" s="39"/>
    </row>
    <row r="495" spans="3:4" ht="13.5" customHeight="1" x14ac:dyDescent="0.2">
      <c r="C495" s="39"/>
      <c r="D495" s="39"/>
    </row>
    <row r="497" spans="1:6" ht="13.5" customHeight="1" x14ac:dyDescent="0.2">
      <c r="C497" s="39"/>
      <c r="D497" s="39"/>
    </row>
    <row r="499" spans="1:6" ht="13.5" customHeight="1" x14ac:dyDescent="0.2">
      <c r="C499" s="39"/>
      <c r="D499" s="39"/>
    </row>
    <row r="501" spans="1:6" ht="13.5" customHeight="1" x14ac:dyDescent="0.2">
      <c r="C501" s="39"/>
      <c r="D501" s="39"/>
    </row>
    <row r="502" spans="1:6" ht="13.5" customHeight="1" x14ac:dyDescent="0.2">
      <c r="C502" s="39"/>
      <c r="D502" s="39"/>
    </row>
    <row r="504" spans="1:6" ht="13.5" customHeight="1" x14ac:dyDescent="0.2">
      <c r="C504" s="39"/>
      <c r="D504" s="39"/>
    </row>
    <row r="506" spans="1:6" ht="13.5" customHeight="1" x14ac:dyDescent="0.2">
      <c r="C506" s="39"/>
      <c r="D506" s="39"/>
    </row>
    <row r="508" spans="1:6" ht="13.5" customHeight="1" x14ac:dyDescent="0.2">
      <c r="C508" s="39"/>
      <c r="D508" s="39"/>
    </row>
    <row r="509" spans="1:6" ht="13.5" customHeight="1" x14ac:dyDescent="0.2">
      <c r="C509" s="39"/>
      <c r="D509" s="39"/>
    </row>
    <row r="511" spans="1:6" ht="13.5" customHeight="1" x14ac:dyDescent="0.2">
      <c r="C511" s="39"/>
      <c r="D511" s="39"/>
    </row>
    <row r="512" spans="1:6" s="41" customFormat="1" ht="13.5" customHeight="1" x14ac:dyDescent="0.2">
      <c r="A512" s="37"/>
      <c r="B512" s="38"/>
      <c r="C512" s="39"/>
      <c r="D512" s="39"/>
      <c r="E512" s="40"/>
      <c r="F512" s="40"/>
    </row>
    <row r="513" spans="1:6" ht="13.5" customHeight="1" x14ac:dyDescent="0.2">
      <c r="C513" s="39"/>
      <c r="D513" s="39"/>
    </row>
    <row r="514" spans="1:6" ht="13.5" customHeight="1" x14ac:dyDescent="0.2">
      <c r="C514" s="39"/>
      <c r="D514" s="39"/>
    </row>
    <row r="515" spans="1:6" ht="13.5" customHeight="1" x14ac:dyDescent="0.2">
      <c r="C515" s="39"/>
      <c r="D515" s="39"/>
    </row>
    <row r="516" spans="1:6" ht="13.5" customHeight="1" x14ac:dyDescent="0.2">
      <c r="C516" s="39"/>
      <c r="D516" s="39"/>
    </row>
    <row r="517" spans="1:6" ht="13.5" customHeight="1" x14ac:dyDescent="0.2">
      <c r="C517" s="39"/>
      <c r="D517" s="39"/>
    </row>
    <row r="518" spans="1:6" ht="13.5" customHeight="1" x14ac:dyDescent="0.2">
      <c r="C518" s="39"/>
      <c r="D518" s="39"/>
    </row>
    <row r="520" spans="1:6" s="41" customFormat="1" ht="13.5" customHeight="1" x14ac:dyDescent="0.2">
      <c r="A520" s="37"/>
      <c r="B520" s="38"/>
      <c r="C520" s="39"/>
      <c r="D520" s="39"/>
      <c r="E520" s="40"/>
      <c r="F520" s="40"/>
    </row>
    <row r="521" spans="1:6" ht="13.5" customHeight="1" x14ac:dyDescent="0.2">
      <c r="C521" s="39"/>
      <c r="D521" s="39"/>
    </row>
    <row r="522" spans="1:6" ht="13.5" customHeight="1" x14ac:dyDescent="0.2">
      <c r="C522" s="39"/>
      <c r="D522" s="39"/>
    </row>
    <row r="523" spans="1:6" ht="13.5" customHeight="1" x14ac:dyDescent="0.2">
      <c r="A523" s="42"/>
      <c r="B523" s="43"/>
      <c r="C523" s="41"/>
      <c r="D523" s="41"/>
    </row>
    <row r="525" spans="1:6" ht="13.5" customHeight="1" x14ac:dyDescent="0.2">
      <c r="C525" s="39"/>
      <c r="D525" s="39"/>
    </row>
    <row r="526" spans="1:6" s="41" customFormat="1" ht="13.5" customHeight="1" x14ac:dyDescent="0.2">
      <c r="A526" s="37"/>
      <c r="B526" s="38"/>
      <c r="C526" s="28"/>
      <c r="D526" s="28"/>
      <c r="E526" s="40"/>
      <c r="F526" s="40"/>
    </row>
    <row r="527" spans="1:6" s="41" customFormat="1" ht="13.5" customHeight="1" x14ac:dyDescent="0.2">
      <c r="A527" s="37"/>
      <c r="B527" s="38"/>
      <c r="C527" s="39"/>
      <c r="D527" s="39"/>
      <c r="E527" s="40"/>
      <c r="F527" s="40"/>
    </row>
    <row r="528" spans="1:6" s="41" customFormat="1" ht="13.5" customHeight="1" x14ac:dyDescent="0.2">
      <c r="A528" s="37"/>
      <c r="B528" s="38"/>
      <c r="C528" s="28"/>
      <c r="D528" s="28"/>
      <c r="E528" s="40"/>
      <c r="F528" s="40"/>
    </row>
    <row r="530" spans="1:6" ht="13.5" customHeight="1" x14ac:dyDescent="0.2">
      <c r="C530" s="39"/>
      <c r="D530" s="39"/>
    </row>
    <row r="531" spans="1:6" s="41" customFormat="1" ht="13.5" customHeight="1" x14ac:dyDescent="0.2">
      <c r="A531" s="42"/>
      <c r="B531" s="43"/>
      <c r="E531" s="40"/>
      <c r="F531" s="40"/>
    </row>
    <row r="532" spans="1:6" s="41" customFormat="1" ht="13.5" customHeight="1" x14ac:dyDescent="0.2">
      <c r="A532" s="37"/>
      <c r="B532" s="38"/>
      <c r="C532" s="28"/>
      <c r="D532" s="28"/>
      <c r="E532" s="40"/>
      <c r="F532" s="40"/>
    </row>
    <row r="533" spans="1:6" ht="13.5" customHeight="1" x14ac:dyDescent="0.2">
      <c r="C533" s="39"/>
      <c r="D533" s="39"/>
    </row>
    <row r="535" spans="1:6" ht="13.5" customHeight="1" x14ac:dyDescent="0.2">
      <c r="C535" s="39"/>
      <c r="D535" s="39"/>
    </row>
    <row r="536" spans="1:6" ht="13.5" customHeight="1" x14ac:dyDescent="0.2">
      <c r="C536" s="39"/>
      <c r="D536" s="39"/>
    </row>
    <row r="537" spans="1:6" ht="13.5" customHeight="1" x14ac:dyDescent="0.2">
      <c r="A537" s="42"/>
      <c r="B537" s="43"/>
      <c r="C537" s="41"/>
      <c r="D537" s="41"/>
    </row>
    <row r="538" spans="1:6" s="52" customFormat="1" ht="13.5" customHeight="1" x14ac:dyDescent="0.2">
      <c r="A538" s="42"/>
      <c r="B538" s="43"/>
      <c r="C538" s="41"/>
      <c r="D538" s="41"/>
      <c r="E538" s="51"/>
      <c r="F538" s="51"/>
    </row>
    <row r="539" spans="1:6" s="41" customFormat="1" ht="13.5" customHeight="1" x14ac:dyDescent="0.2">
      <c r="A539" s="42"/>
      <c r="B539" s="43"/>
      <c r="E539" s="40"/>
      <c r="F539" s="40"/>
    </row>
    <row r="540" spans="1:6" s="41" customFormat="1" ht="13.5" customHeight="1" x14ac:dyDescent="0.2">
      <c r="A540" s="37"/>
      <c r="B540" s="38"/>
      <c r="C540" s="28"/>
      <c r="D540" s="28"/>
      <c r="E540" s="40"/>
      <c r="F540" s="40"/>
    </row>
    <row r="541" spans="1:6" s="41" customFormat="1" ht="13.5" customHeight="1" x14ac:dyDescent="0.2">
      <c r="A541" s="37"/>
      <c r="B541" s="38"/>
      <c r="C541" s="39"/>
      <c r="D541" s="39"/>
      <c r="E541" s="40"/>
      <c r="F541" s="40"/>
    </row>
    <row r="542" spans="1:6" s="41" customFormat="1" ht="13.5" customHeight="1" x14ac:dyDescent="0.2">
      <c r="A542" s="42"/>
      <c r="B542" s="43"/>
      <c r="E542" s="40"/>
      <c r="F542" s="40"/>
    </row>
    <row r="543" spans="1:6" s="50" customFormat="1" ht="13.5" customHeight="1" x14ac:dyDescent="0.2">
      <c r="A543" s="42"/>
      <c r="B543" s="43"/>
      <c r="C543" s="41"/>
      <c r="D543" s="41"/>
      <c r="E543" s="49"/>
      <c r="F543" s="49"/>
    </row>
    <row r="544" spans="1:6" s="56" customFormat="1" ht="13.5" customHeight="1" x14ac:dyDescent="0.2">
      <c r="A544" s="37"/>
      <c r="B544" s="38"/>
      <c r="C544" s="28"/>
      <c r="D544" s="28"/>
    </row>
    <row r="545" spans="1:6" s="56" customFormat="1" ht="13.5" customHeight="1" x14ac:dyDescent="0.2">
      <c r="A545" s="37"/>
      <c r="B545" s="38"/>
      <c r="C545" s="39"/>
      <c r="D545" s="39"/>
    </row>
    <row r="546" spans="1:6" s="56" customFormat="1" ht="13.5" customHeight="1" x14ac:dyDescent="0.2">
      <c r="A546" s="37"/>
      <c r="B546" s="38"/>
      <c r="C546" s="39"/>
      <c r="D546" s="39"/>
    </row>
    <row r="547" spans="1:6" ht="13.5" customHeight="1" x14ac:dyDescent="0.2">
      <c r="C547" s="39"/>
      <c r="D547" s="39"/>
    </row>
    <row r="548" spans="1:6" ht="13.5" customHeight="1" x14ac:dyDescent="0.2">
      <c r="C548" s="39"/>
      <c r="D548" s="39"/>
    </row>
    <row r="549" spans="1:6" ht="13.5" customHeight="1" x14ac:dyDescent="0.2">
      <c r="C549" s="39"/>
      <c r="D549" s="39"/>
    </row>
    <row r="550" spans="1:6" ht="13.5" customHeight="1" x14ac:dyDescent="0.2">
      <c r="A550" s="42"/>
      <c r="B550" s="43"/>
      <c r="C550" s="41"/>
      <c r="D550" s="41"/>
    </row>
    <row r="551" spans="1:6" s="41" customFormat="1" ht="13.5" customHeight="1" x14ac:dyDescent="0.2">
      <c r="A551" s="42"/>
      <c r="B551" s="43"/>
      <c r="E551" s="40"/>
      <c r="F551" s="40"/>
    </row>
    <row r="552" spans="1:6" ht="13.5" customHeight="1" x14ac:dyDescent="0.2">
      <c r="A552" s="42"/>
      <c r="B552" s="43"/>
      <c r="C552" s="41"/>
      <c r="D552" s="41"/>
    </row>
    <row r="553" spans="1:6" ht="13.5" customHeight="1" x14ac:dyDescent="0.2">
      <c r="A553" s="42"/>
      <c r="B553" s="43"/>
      <c r="C553" s="41"/>
      <c r="D553" s="41"/>
    </row>
    <row r="554" spans="1:6" ht="13.5" customHeight="1" x14ac:dyDescent="0.2">
      <c r="A554" s="53"/>
      <c r="B554" s="54"/>
      <c r="C554" s="55"/>
      <c r="D554" s="55"/>
    </row>
    <row r="555" spans="1:6" ht="13.5" customHeight="1" x14ac:dyDescent="0.2">
      <c r="A555" s="57"/>
      <c r="B555" s="43"/>
      <c r="C555" s="41"/>
      <c r="D555" s="41"/>
    </row>
    <row r="556" spans="1:6" ht="13.5" customHeight="1" x14ac:dyDescent="0.2">
      <c r="A556" s="57"/>
      <c r="B556" s="43"/>
      <c r="C556" s="41"/>
      <c r="D556" s="41"/>
    </row>
    <row r="557" spans="1:6" s="52" customFormat="1" ht="13.5" customHeight="1" x14ac:dyDescent="0.2">
      <c r="A557" s="58"/>
      <c r="B557" s="38"/>
      <c r="C557" s="56"/>
      <c r="D557" s="56"/>
      <c r="E557" s="51"/>
      <c r="F557" s="51"/>
    </row>
    <row r="558" spans="1:6" ht="13.5" customHeight="1" x14ac:dyDescent="0.2">
      <c r="A558" s="58"/>
      <c r="C558" s="56"/>
      <c r="D558" s="56"/>
    </row>
    <row r="559" spans="1:6" ht="13.5" customHeight="1" x14ac:dyDescent="0.2">
      <c r="A559" s="58"/>
      <c r="C559" s="56"/>
      <c r="D559" s="56"/>
    </row>
    <row r="560" spans="1:6" ht="13.5" customHeight="1" x14ac:dyDescent="0.2">
      <c r="A560" s="58"/>
      <c r="C560" s="56"/>
      <c r="D560" s="56"/>
    </row>
    <row r="561" spans="1:6" ht="13.5" customHeight="1" x14ac:dyDescent="0.2">
      <c r="A561" s="58"/>
      <c r="C561" s="56"/>
      <c r="D561" s="56"/>
    </row>
    <row r="562" spans="1:6" ht="13.5" customHeight="1" x14ac:dyDescent="0.2">
      <c r="A562" s="42"/>
      <c r="B562" s="43"/>
      <c r="C562" s="41"/>
      <c r="D562" s="41"/>
    </row>
    <row r="563" spans="1:6" s="41" customFormat="1" ht="13.5" customHeight="1" x14ac:dyDescent="0.2">
      <c r="A563" s="37"/>
      <c r="B563" s="38"/>
      <c r="C563" s="39"/>
      <c r="D563" s="39"/>
      <c r="E563" s="40"/>
      <c r="F563" s="40"/>
    </row>
    <row r="564" spans="1:6" ht="13.5" customHeight="1" x14ac:dyDescent="0.2">
      <c r="C564" s="39"/>
      <c r="D564" s="39"/>
    </row>
    <row r="565" spans="1:6" ht="13.5" customHeight="1" x14ac:dyDescent="0.2">
      <c r="C565" s="39"/>
      <c r="D565" s="39"/>
    </row>
    <row r="566" spans="1:6" ht="13.5" customHeight="1" x14ac:dyDescent="0.2">
      <c r="C566" s="39"/>
      <c r="D566" s="39"/>
    </row>
    <row r="567" spans="1:6" ht="13.5" customHeight="1" x14ac:dyDescent="0.2">
      <c r="C567" s="39"/>
      <c r="D567" s="39"/>
    </row>
    <row r="568" spans="1:6" ht="13.5" customHeight="1" x14ac:dyDescent="0.2">
      <c r="C568" s="39"/>
      <c r="D568" s="39"/>
    </row>
    <row r="569" spans="1:6" ht="13.5" customHeight="1" x14ac:dyDescent="0.2">
      <c r="C569" s="39"/>
      <c r="D569" s="39"/>
    </row>
    <row r="570" spans="1:6" ht="13.5" customHeight="1" x14ac:dyDescent="0.2">
      <c r="C570" s="39"/>
      <c r="D570" s="39"/>
    </row>
    <row r="571" spans="1:6" ht="13.5" customHeight="1" x14ac:dyDescent="0.2">
      <c r="C571" s="39"/>
      <c r="D571" s="39"/>
    </row>
    <row r="572" spans="1:6" ht="13.5" customHeight="1" x14ac:dyDescent="0.2">
      <c r="C572" s="39"/>
      <c r="D572" s="39"/>
    </row>
    <row r="573" spans="1:6" ht="13.5" customHeight="1" x14ac:dyDescent="0.2">
      <c r="C573" s="39"/>
      <c r="D573" s="39"/>
    </row>
    <row r="574" spans="1:6" ht="13.5" customHeight="1" x14ac:dyDescent="0.2">
      <c r="A574" s="42"/>
      <c r="B574" s="43"/>
      <c r="C574" s="41"/>
      <c r="D574" s="41"/>
    </row>
    <row r="579" spans="3:4" ht="13.5" customHeight="1" x14ac:dyDescent="0.2">
      <c r="C579" s="39"/>
      <c r="D579" s="39"/>
    </row>
    <row r="580" spans="3:4" ht="13.5" customHeight="1" x14ac:dyDescent="0.2">
      <c r="C580" s="39"/>
      <c r="D580" s="39"/>
    </row>
    <row r="581" spans="3:4" ht="13.5" customHeight="1" x14ac:dyDescent="0.2">
      <c r="C581" s="39"/>
      <c r="D581" s="39"/>
    </row>
    <row r="582" spans="3:4" ht="13.5" customHeight="1" x14ac:dyDescent="0.2">
      <c r="C582" s="39"/>
      <c r="D582" s="39"/>
    </row>
    <row r="583" spans="3:4" ht="13.5" customHeight="1" x14ac:dyDescent="0.2">
      <c r="C583" s="39"/>
      <c r="D583" s="39"/>
    </row>
    <row r="584" spans="3:4" ht="13.5" customHeight="1" x14ac:dyDescent="0.2">
      <c r="C584" s="39"/>
      <c r="D584" s="39"/>
    </row>
    <row r="585" spans="3:4" ht="13.5" customHeight="1" x14ac:dyDescent="0.2">
      <c r="C585" s="39"/>
      <c r="D585" s="39"/>
    </row>
    <row r="586" spans="3:4" ht="13.5" customHeight="1" x14ac:dyDescent="0.2">
      <c r="C586" s="39"/>
      <c r="D586" s="39"/>
    </row>
    <row r="588" spans="3:4" ht="13.5" customHeight="1" x14ac:dyDescent="0.2">
      <c r="C588" s="39"/>
      <c r="D588" s="39"/>
    </row>
    <row r="589" spans="3:4" ht="13.5" customHeight="1" x14ac:dyDescent="0.2">
      <c r="C589" s="39"/>
      <c r="D589" s="39"/>
    </row>
    <row r="590" spans="3:4" ht="13.5" customHeight="1" x14ac:dyDescent="0.2">
      <c r="C590" s="39"/>
      <c r="D590" s="39"/>
    </row>
    <row r="591" spans="3:4" ht="13.5" customHeight="1" x14ac:dyDescent="0.2">
      <c r="C591" s="39"/>
      <c r="D591" s="39"/>
    </row>
    <row r="592" spans="3:4" ht="13.5" customHeight="1" x14ac:dyDescent="0.2">
      <c r="C592" s="39"/>
      <c r="D592" s="39"/>
    </row>
    <row r="593" spans="3:4" ht="13.5" customHeight="1" x14ac:dyDescent="0.2">
      <c r="C593" s="39"/>
      <c r="D593" s="39"/>
    </row>
    <row r="594" spans="3:4" ht="13.5" customHeight="1" x14ac:dyDescent="0.2">
      <c r="C594" s="39"/>
      <c r="D594" s="39"/>
    </row>
    <row r="595" spans="3:4" ht="13.5" customHeight="1" x14ac:dyDescent="0.2">
      <c r="C595" s="39"/>
      <c r="D595" s="39"/>
    </row>
    <row r="596" spans="3:4" ht="13.5" customHeight="1" x14ac:dyDescent="0.2">
      <c r="C596" s="39"/>
      <c r="D596" s="39"/>
    </row>
    <row r="597" spans="3:4" ht="13.5" customHeight="1" x14ac:dyDescent="0.2">
      <c r="C597" s="39"/>
      <c r="D597" s="39"/>
    </row>
    <row r="598" spans="3:4" ht="13.5" customHeight="1" x14ac:dyDescent="0.2">
      <c r="C598" s="39"/>
      <c r="D598" s="39"/>
    </row>
    <row r="599" spans="3:4" ht="13.5" customHeight="1" x14ac:dyDescent="0.2">
      <c r="C599" s="39"/>
      <c r="D599" s="39"/>
    </row>
    <row r="600" spans="3:4" ht="13.5" customHeight="1" x14ac:dyDescent="0.2">
      <c r="C600" s="39"/>
      <c r="D600" s="39"/>
    </row>
    <row r="601" spans="3:4" ht="13.5" customHeight="1" x14ac:dyDescent="0.2">
      <c r="C601" s="39"/>
      <c r="D601" s="39"/>
    </row>
    <row r="602" spans="3:4" ht="13.5" customHeight="1" x14ac:dyDescent="0.2">
      <c r="C602" s="39"/>
      <c r="D602" s="39"/>
    </row>
    <row r="603" spans="3:4" ht="13.5" customHeight="1" x14ac:dyDescent="0.2">
      <c r="C603" s="39"/>
      <c r="D603" s="39"/>
    </row>
    <row r="604" spans="3:4" ht="13.5" customHeight="1" x14ac:dyDescent="0.2">
      <c r="C604" s="39"/>
      <c r="D604" s="39"/>
    </row>
    <row r="605" spans="3:4" ht="13.5" customHeight="1" x14ac:dyDescent="0.2">
      <c r="C605" s="39"/>
      <c r="D605" s="39"/>
    </row>
    <row r="606" spans="3:4" ht="13.5" customHeight="1" x14ac:dyDescent="0.2">
      <c r="C606" s="39"/>
      <c r="D606" s="39"/>
    </row>
    <row r="607" spans="3:4" ht="13.5" customHeight="1" x14ac:dyDescent="0.2">
      <c r="C607" s="39"/>
      <c r="D607" s="39"/>
    </row>
    <row r="608" spans="3:4" ht="13.5" customHeight="1" x14ac:dyDescent="0.2">
      <c r="C608" s="39"/>
      <c r="D608" s="39"/>
    </row>
    <row r="609" spans="3:4" ht="13.5" customHeight="1" x14ac:dyDescent="0.2">
      <c r="C609" s="39"/>
      <c r="D609" s="39"/>
    </row>
    <row r="610" spans="3:4" ht="13.5" customHeight="1" x14ac:dyDescent="0.2">
      <c r="C610" s="39"/>
      <c r="D610" s="39"/>
    </row>
    <row r="611" spans="3:4" ht="13.5" customHeight="1" x14ac:dyDescent="0.2">
      <c r="C611" s="39"/>
      <c r="D611" s="39"/>
    </row>
    <row r="612" spans="3:4" ht="13.5" customHeight="1" x14ac:dyDescent="0.2">
      <c r="C612" s="39"/>
      <c r="D612" s="39"/>
    </row>
    <row r="613" spans="3:4" ht="13.5" customHeight="1" x14ac:dyDescent="0.2">
      <c r="C613" s="39"/>
      <c r="D613" s="39"/>
    </row>
    <row r="614" spans="3:4" ht="13.5" customHeight="1" x14ac:dyDescent="0.2">
      <c r="C614" s="39"/>
      <c r="D614" s="39"/>
    </row>
    <row r="615" spans="3:4" ht="13.5" customHeight="1" x14ac:dyDescent="0.2">
      <c r="C615" s="39"/>
      <c r="D615" s="39"/>
    </row>
    <row r="616" spans="3:4" ht="13.5" customHeight="1" x14ac:dyDescent="0.2">
      <c r="C616" s="39"/>
      <c r="D616" s="39"/>
    </row>
    <row r="617" spans="3:4" ht="13.5" customHeight="1" x14ac:dyDescent="0.2">
      <c r="C617" s="39"/>
      <c r="D617" s="39"/>
    </row>
    <row r="618" spans="3:4" ht="13.5" customHeight="1" x14ac:dyDescent="0.2">
      <c r="C618" s="39"/>
      <c r="D618" s="39"/>
    </row>
    <row r="619" spans="3:4" ht="13.5" customHeight="1" x14ac:dyDescent="0.2">
      <c r="C619" s="39"/>
      <c r="D619" s="39"/>
    </row>
    <row r="620" spans="3:4" ht="13.5" customHeight="1" x14ac:dyDescent="0.2">
      <c r="C620" s="39"/>
      <c r="D620" s="39"/>
    </row>
    <row r="621" spans="3:4" ht="13.5" customHeight="1" x14ac:dyDescent="0.2">
      <c r="C621" s="39"/>
      <c r="D621" s="39"/>
    </row>
    <row r="622" spans="3:4" ht="13.5" customHeight="1" x14ac:dyDescent="0.2">
      <c r="C622" s="39"/>
      <c r="D622" s="39"/>
    </row>
    <row r="623" spans="3:4" ht="13.5" customHeight="1" x14ac:dyDescent="0.2">
      <c r="C623" s="39"/>
      <c r="D623" s="39"/>
    </row>
    <row r="624" spans="3:4" ht="13.5" customHeight="1" x14ac:dyDescent="0.2">
      <c r="C624" s="39"/>
      <c r="D624" s="39"/>
    </row>
    <row r="625" spans="3:4" ht="13.5" customHeight="1" x14ac:dyDescent="0.2">
      <c r="C625" s="39"/>
      <c r="D625" s="39"/>
    </row>
    <row r="626" spans="3:4" ht="13.5" customHeight="1" x14ac:dyDescent="0.2">
      <c r="C626" s="39"/>
      <c r="D626" s="39"/>
    </row>
    <row r="627" spans="3:4" ht="13.5" customHeight="1" x14ac:dyDescent="0.2">
      <c r="C627" s="39"/>
      <c r="D627" s="39"/>
    </row>
    <row r="628" spans="3:4" ht="13.5" customHeight="1" x14ac:dyDescent="0.2">
      <c r="C628" s="39"/>
      <c r="D628" s="39"/>
    </row>
    <row r="629" spans="3:4" ht="13.5" customHeight="1" x14ac:dyDescent="0.2">
      <c r="C629" s="39"/>
      <c r="D629" s="39"/>
    </row>
    <row r="630" spans="3:4" ht="13.5" customHeight="1" x14ac:dyDescent="0.2">
      <c r="C630" s="39"/>
      <c r="D630" s="39"/>
    </row>
    <row r="631" spans="3:4" ht="13.5" customHeight="1" x14ac:dyDescent="0.2">
      <c r="C631" s="39"/>
      <c r="D631" s="39"/>
    </row>
    <row r="632" spans="3:4" ht="13.5" customHeight="1" x14ac:dyDescent="0.2">
      <c r="C632" s="39"/>
      <c r="D632" s="39"/>
    </row>
    <row r="633" spans="3:4" ht="13.5" customHeight="1" x14ac:dyDescent="0.2">
      <c r="C633" s="39"/>
      <c r="D633" s="39"/>
    </row>
    <row r="634" spans="3:4" ht="13.5" customHeight="1" x14ac:dyDescent="0.2">
      <c r="C634" s="39"/>
      <c r="D634" s="39"/>
    </row>
    <row r="635" spans="3:4" ht="13.5" customHeight="1" x14ac:dyDescent="0.2">
      <c r="C635" s="39"/>
      <c r="D635" s="39"/>
    </row>
    <row r="636" spans="3:4" ht="13.5" customHeight="1" x14ac:dyDescent="0.2">
      <c r="C636" s="39"/>
      <c r="D636" s="39"/>
    </row>
    <row r="637" spans="3:4" ht="13.5" customHeight="1" x14ac:dyDescent="0.2">
      <c r="C637" s="39"/>
      <c r="D637" s="39"/>
    </row>
    <row r="638" spans="3:4" ht="13.5" customHeight="1" x14ac:dyDescent="0.2">
      <c r="C638" s="39"/>
      <c r="D638" s="39"/>
    </row>
    <row r="639" spans="3:4" ht="13.5" customHeight="1" x14ac:dyDescent="0.2">
      <c r="C639" s="39"/>
      <c r="D639" s="39"/>
    </row>
    <row r="640" spans="3:4" ht="13.5" customHeight="1" x14ac:dyDescent="0.2">
      <c r="C640" s="39"/>
      <c r="D640" s="39"/>
    </row>
    <row r="641" spans="3:4" ht="13.5" customHeight="1" x14ac:dyDescent="0.2">
      <c r="C641" s="39"/>
      <c r="D641" s="39"/>
    </row>
    <row r="642" spans="3:4" ht="13.5" customHeight="1" x14ac:dyDescent="0.2">
      <c r="C642" s="39"/>
      <c r="D642" s="39"/>
    </row>
    <row r="643" spans="3:4" ht="13.5" customHeight="1" x14ac:dyDescent="0.2">
      <c r="C643" s="39"/>
      <c r="D643" s="39"/>
    </row>
    <row r="644" spans="3:4" ht="13.5" customHeight="1" x14ac:dyDescent="0.2">
      <c r="C644" s="39"/>
      <c r="D644" s="39"/>
    </row>
    <row r="645" spans="3:4" ht="13.5" customHeight="1" x14ac:dyDescent="0.2">
      <c r="C645" s="39"/>
      <c r="D645" s="39"/>
    </row>
    <row r="646" spans="3:4" ht="13.5" customHeight="1" x14ac:dyDescent="0.2">
      <c r="C646" s="39"/>
      <c r="D646" s="39"/>
    </row>
    <row r="647" spans="3:4" ht="13.5" customHeight="1" x14ac:dyDescent="0.2">
      <c r="C647" s="39"/>
      <c r="D647" s="39"/>
    </row>
    <row r="648" spans="3:4" ht="13.5" customHeight="1" x14ac:dyDescent="0.2">
      <c r="C648" s="39"/>
      <c r="D648" s="39"/>
    </row>
    <row r="649" spans="3:4" ht="13.5" customHeight="1" x14ac:dyDescent="0.2">
      <c r="C649" s="39"/>
      <c r="D649" s="39"/>
    </row>
    <row r="650" spans="3:4" ht="13.5" customHeight="1" x14ac:dyDescent="0.2">
      <c r="C650" s="39"/>
      <c r="D650" s="39"/>
    </row>
    <row r="651" spans="3:4" ht="13.5" customHeight="1" x14ac:dyDescent="0.2">
      <c r="C651" s="39"/>
      <c r="D651" s="39"/>
    </row>
    <row r="652" spans="3:4" ht="13.5" customHeight="1" x14ac:dyDescent="0.2">
      <c r="C652" s="39"/>
      <c r="D652" s="39"/>
    </row>
    <row r="653" spans="3:4" ht="13.5" customHeight="1" x14ac:dyDescent="0.2">
      <c r="C653" s="39"/>
      <c r="D653" s="39"/>
    </row>
    <row r="654" spans="3:4" ht="13.5" customHeight="1" x14ac:dyDescent="0.2">
      <c r="C654" s="39"/>
      <c r="D654" s="39"/>
    </row>
    <row r="655" spans="3:4" ht="13.5" customHeight="1" x14ac:dyDescent="0.2">
      <c r="C655" s="39"/>
      <c r="D655" s="39"/>
    </row>
    <row r="656" spans="3:4" ht="13.5" customHeight="1" x14ac:dyDescent="0.2">
      <c r="C656" s="39"/>
      <c r="D656" s="39"/>
    </row>
    <row r="657" spans="3:4" ht="13.5" customHeight="1" x14ac:dyDescent="0.2">
      <c r="C657" s="39"/>
      <c r="D657" s="39"/>
    </row>
    <row r="658" spans="3:4" ht="13.5" customHeight="1" x14ac:dyDescent="0.2">
      <c r="C658" s="39"/>
      <c r="D658" s="39"/>
    </row>
    <row r="659" spans="3:4" ht="13.5" customHeight="1" x14ac:dyDescent="0.2">
      <c r="C659" s="39"/>
      <c r="D659" s="39"/>
    </row>
    <row r="660" spans="3:4" ht="13.5" customHeight="1" x14ac:dyDescent="0.2">
      <c r="C660" s="39"/>
      <c r="D660" s="39"/>
    </row>
    <row r="661" spans="3:4" ht="13.5" customHeight="1" x14ac:dyDescent="0.2">
      <c r="C661" s="39"/>
      <c r="D661" s="39"/>
    </row>
    <row r="662" spans="3:4" ht="13.5" customHeight="1" x14ac:dyDescent="0.2">
      <c r="C662" s="39"/>
      <c r="D662" s="39"/>
    </row>
    <row r="663" spans="3:4" ht="13.5" customHeight="1" x14ac:dyDescent="0.2">
      <c r="C663" s="39"/>
      <c r="D663" s="39"/>
    </row>
    <row r="664" spans="3:4" ht="13.5" customHeight="1" x14ac:dyDescent="0.2">
      <c r="C664" s="39"/>
      <c r="D664" s="39"/>
    </row>
    <row r="667" spans="3:4" ht="13.5" customHeight="1" x14ac:dyDescent="0.2">
      <c r="C667" s="39"/>
      <c r="D667" s="39"/>
    </row>
    <row r="669" spans="3:4" ht="13.5" customHeight="1" x14ac:dyDescent="0.2">
      <c r="C669" s="39"/>
      <c r="D669" s="39"/>
    </row>
    <row r="670" spans="3:4" ht="13.5" customHeight="1" x14ac:dyDescent="0.2">
      <c r="C670" s="39"/>
      <c r="D670" s="39"/>
    </row>
    <row r="671" spans="3:4" ht="13.5" customHeight="1" x14ac:dyDescent="0.2">
      <c r="C671" s="39"/>
      <c r="D671" s="39"/>
    </row>
    <row r="672" spans="3:4" ht="13.5" customHeight="1" x14ac:dyDescent="0.2">
      <c r="C672" s="39"/>
      <c r="D672" s="39"/>
    </row>
    <row r="673" spans="3:4" ht="13.5" customHeight="1" x14ac:dyDescent="0.2">
      <c r="C673" s="39"/>
      <c r="D673" s="39"/>
    </row>
    <row r="674" spans="3:4" ht="13.5" customHeight="1" x14ac:dyDescent="0.2">
      <c r="C674" s="39"/>
      <c r="D674" s="39"/>
    </row>
    <row r="675" spans="3:4" ht="13.5" customHeight="1" x14ac:dyDescent="0.2">
      <c r="C675" s="39"/>
      <c r="D675" s="39"/>
    </row>
    <row r="676" spans="3:4" ht="13.5" customHeight="1" x14ac:dyDescent="0.2">
      <c r="C676" s="39"/>
      <c r="D676" s="39"/>
    </row>
    <row r="677" spans="3:4" ht="13.5" customHeight="1" x14ac:dyDescent="0.2">
      <c r="C677" s="39"/>
      <c r="D677" s="39"/>
    </row>
    <row r="678" spans="3:4" ht="13.5" customHeight="1" x14ac:dyDescent="0.2">
      <c r="C678" s="39"/>
      <c r="D678" s="39"/>
    </row>
    <row r="679" spans="3:4" ht="13.5" customHeight="1" x14ac:dyDescent="0.2">
      <c r="C679" s="39"/>
      <c r="D679" s="39"/>
    </row>
    <row r="680" spans="3:4" ht="13.5" customHeight="1" x14ac:dyDescent="0.2">
      <c r="C680" s="39"/>
      <c r="D680" s="39"/>
    </row>
    <row r="681" spans="3:4" ht="13.5" customHeight="1" x14ac:dyDescent="0.2">
      <c r="C681" s="39"/>
      <c r="D681" s="39"/>
    </row>
    <row r="682" spans="3:4" ht="13.5" customHeight="1" x14ac:dyDescent="0.2">
      <c r="C682" s="39"/>
      <c r="D682" s="39"/>
    </row>
    <row r="683" spans="3:4" ht="13.5" customHeight="1" x14ac:dyDescent="0.2">
      <c r="C683" s="39"/>
      <c r="D683" s="39"/>
    </row>
    <row r="684" spans="3:4" ht="13.5" customHeight="1" x14ac:dyDescent="0.2">
      <c r="C684" s="39"/>
      <c r="D684" s="39"/>
    </row>
    <row r="687" spans="3:4" ht="13.5" customHeight="1" x14ac:dyDescent="0.2">
      <c r="C687" s="39"/>
      <c r="D687" s="39"/>
    </row>
    <row r="689" spans="3:4" ht="13.5" customHeight="1" x14ac:dyDescent="0.2">
      <c r="C689" s="39"/>
      <c r="D689" s="39"/>
    </row>
    <row r="690" spans="3:4" ht="13.5" customHeight="1" x14ac:dyDescent="0.2">
      <c r="C690" s="39"/>
      <c r="D690" s="39"/>
    </row>
    <row r="691" spans="3:4" ht="13.5" customHeight="1" x14ac:dyDescent="0.2">
      <c r="C691" s="39"/>
      <c r="D691" s="39"/>
    </row>
    <row r="692" spans="3:4" ht="13.5" customHeight="1" x14ac:dyDescent="0.2">
      <c r="C692" s="39"/>
      <c r="D692" s="39"/>
    </row>
    <row r="693" spans="3:4" ht="13.5" customHeight="1" x14ac:dyDescent="0.2">
      <c r="C693" s="39"/>
      <c r="D693" s="39"/>
    </row>
    <row r="694" spans="3:4" ht="13.5" customHeight="1" x14ac:dyDescent="0.2">
      <c r="C694" s="39"/>
      <c r="D694" s="39"/>
    </row>
    <row r="695" spans="3:4" ht="13.5" customHeight="1" x14ac:dyDescent="0.2">
      <c r="C695" s="39"/>
      <c r="D695" s="39"/>
    </row>
    <row r="696" spans="3:4" ht="13.5" customHeight="1" x14ac:dyDescent="0.2">
      <c r="C696" s="39"/>
      <c r="D696" s="39"/>
    </row>
    <row r="697" spans="3:4" ht="13.5" customHeight="1" x14ac:dyDescent="0.2">
      <c r="C697" s="39"/>
      <c r="D697" s="39"/>
    </row>
    <row r="698" spans="3:4" ht="13.5" customHeight="1" x14ac:dyDescent="0.2">
      <c r="C698" s="39"/>
      <c r="D698" s="39"/>
    </row>
    <row r="699" spans="3:4" ht="13.5" customHeight="1" x14ac:dyDescent="0.2">
      <c r="C699" s="39"/>
      <c r="D699" s="39"/>
    </row>
    <row r="700" spans="3:4" ht="13.5" customHeight="1" x14ac:dyDescent="0.2">
      <c r="C700" s="39"/>
      <c r="D700" s="39"/>
    </row>
    <row r="701" spans="3:4" ht="13.5" customHeight="1" x14ac:dyDescent="0.2">
      <c r="C701" s="39"/>
      <c r="D701" s="39"/>
    </row>
    <row r="702" spans="3:4" ht="13.5" customHeight="1" x14ac:dyDescent="0.2">
      <c r="C702" s="39"/>
      <c r="D702" s="39"/>
    </row>
    <row r="703" spans="3:4" ht="13.5" customHeight="1" x14ac:dyDescent="0.2">
      <c r="C703" s="39"/>
      <c r="D703" s="39"/>
    </row>
    <row r="704" spans="3:4" ht="13.5" customHeight="1" x14ac:dyDescent="0.2">
      <c r="C704" s="39"/>
      <c r="D704" s="39"/>
    </row>
    <row r="705" spans="3:4" ht="13.5" customHeight="1" x14ac:dyDescent="0.2">
      <c r="C705" s="39"/>
      <c r="D705" s="39"/>
    </row>
    <row r="706" spans="3:4" ht="13.5" customHeight="1" x14ac:dyDescent="0.2">
      <c r="C706" s="39"/>
      <c r="D706" s="39"/>
    </row>
    <row r="707" spans="3:4" ht="13.5" customHeight="1" x14ac:dyDescent="0.2">
      <c r="C707" s="39"/>
      <c r="D707" s="39"/>
    </row>
    <row r="708" spans="3:4" ht="13.5" customHeight="1" x14ac:dyDescent="0.2">
      <c r="C708" s="39"/>
      <c r="D708" s="39"/>
    </row>
    <row r="709" spans="3:4" ht="13.5" customHeight="1" x14ac:dyDescent="0.2">
      <c r="C709" s="39"/>
      <c r="D709" s="39"/>
    </row>
    <row r="710" spans="3:4" ht="13.5" customHeight="1" x14ac:dyDescent="0.2">
      <c r="C710" s="39"/>
      <c r="D710" s="39"/>
    </row>
    <row r="713" spans="3:4" ht="13.5" customHeight="1" x14ac:dyDescent="0.2">
      <c r="C713" s="39"/>
      <c r="D713" s="39"/>
    </row>
    <row r="715" spans="3:4" ht="13.5" customHeight="1" x14ac:dyDescent="0.2">
      <c r="C715" s="39"/>
      <c r="D715" s="39"/>
    </row>
    <row r="716" spans="3:4" ht="13.5" customHeight="1" x14ac:dyDescent="0.2">
      <c r="C716" s="39"/>
      <c r="D716" s="39"/>
    </row>
    <row r="717" spans="3:4" ht="13.5" customHeight="1" x14ac:dyDescent="0.2">
      <c r="C717" s="39"/>
      <c r="D717" s="39"/>
    </row>
    <row r="718" spans="3:4" ht="13.5" customHeight="1" x14ac:dyDescent="0.2">
      <c r="C718" s="39"/>
      <c r="D718" s="39"/>
    </row>
    <row r="719" spans="3:4" ht="13.5" customHeight="1" x14ac:dyDescent="0.2">
      <c r="C719" s="39"/>
      <c r="D719" s="39"/>
    </row>
    <row r="720" spans="3:4" ht="13.5" customHeight="1" x14ac:dyDescent="0.2">
      <c r="C720" s="39"/>
      <c r="D720" s="39"/>
    </row>
    <row r="721" spans="3:4" ht="13.5" customHeight="1" x14ac:dyDescent="0.2">
      <c r="C721" s="39"/>
      <c r="D721" s="39"/>
    </row>
    <row r="722" spans="3:4" ht="13.5" customHeight="1" x14ac:dyDescent="0.2">
      <c r="C722" s="39"/>
      <c r="D722" s="39"/>
    </row>
    <row r="723" spans="3:4" ht="13.5" customHeight="1" x14ac:dyDescent="0.2">
      <c r="C723" s="39"/>
      <c r="D723" s="39"/>
    </row>
    <row r="724" spans="3:4" ht="13.5" customHeight="1" x14ac:dyDescent="0.2">
      <c r="C724" s="39"/>
      <c r="D724" s="39"/>
    </row>
    <row r="725" spans="3:4" ht="13.5" customHeight="1" x14ac:dyDescent="0.2">
      <c r="C725" s="39"/>
      <c r="D725" s="39"/>
    </row>
    <row r="726" spans="3:4" ht="13.5" customHeight="1" x14ac:dyDescent="0.2">
      <c r="C726" s="39"/>
      <c r="D726" s="39"/>
    </row>
    <row r="727" spans="3:4" ht="13.5" customHeight="1" x14ac:dyDescent="0.2">
      <c r="C727" s="39"/>
      <c r="D727" s="39"/>
    </row>
    <row r="728" spans="3:4" ht="13.5" customHeight="1" x14ac:dyDescent="0.2">
      <c r="C728" s="39"/>
      <c r="D728" s="39"/>
    </row>
    <row r="729" spans="3:4" ht="13.5" customHeight="1" x14ac:dyDescent="0.2">
      <c r="C729" s="39"/>
      <c r="D729" s="39"/>
    </row>
    <row r="730" spans="3:4" ht="13.5" customHeight="1" x14ac:dyDescent="0.2">
      <c r="C730" s="39"/>
      <c r="D730" s="39"/>
    </row>
    <row r="731" spans="3:4" ht="13.5" customHeight="1" x14ac:dyDescent="0.2">
      <c r="C731" s="39"/>
      <c r="D731" s="39"/>
    </row>
    <row r="732" spans="3:4" ht="13.5" customHeight="1" x14ac:dyDescent="0.2">
      <c r="C732" s="39"/>
      <c r="D732" s="39"/>
    </row>
    <row r="733" spans="3:4" ht="13.5" customHeight="1" x14ac:dyDescent="0.2">
      <c r="C733" s="39"/>
      <c r="D733" s="39"/>
    </row>
    <row r="734" spans="3:4" ht="13.5" customHeight="1" x14ac:dyDescent="0.2">
      <c r="C734" s="39"/>
      <c r="D734" s="39"/>
    </row>
    <row r="735" spans="3:4" ht="13.5" customHeight="1" x14ac:dyDescent="0.2">
      <c r="C735" s="39"/>
      <c r="D735" s="39"/>
    </row>
    <row r="736" spans="3:4" ht="13.5" customHeight="1" x14ac:dyDescent="0.2">
      <c r="C736" s="39"/>
      <c r="D736" s="39"/>
    </row>
    <row r="740" spans="3:4" ht="13.5" customHeight="1" x14ac:dyDescent="0.2">
      <c r="C740" s="39"/>
      <c r="D740" s="39"/>
    </row>
    <row r="741" spans="3:4" ht="13.5" customHeight="1" x14ac:dyDescent="0.2">
      <c r="C741" s="39"/>
      <c r="D741" s="39"/>
    </row>
    <row r="742" spans="3:4" ht="13.5" customHeight="1" x14ac:dyDescent="0.2">
      <c r="C742" s="39"/>
      <c r="D742" s="39"/>
    </row>
    <row r="743" spans="3:4" ht="13.5" customHeight="1" x14ac:dyDescent="0.2">
      <c r="C743" s="39"/>
      <c r="D743" s="39"/>
    </row>
    <row r="744" spans="3:4" ht="13.5" customHeight="1" x14ac:dyDescent="0.2">
      <c r="C744" s="39"/>
      <c r="D744" s="39"/>
    </row>
    <row r="745" spans="3:4" ht="13.5" customHeight="1" x14ac:dyDescent="0.2">
      <c r="C745" s="39"/>
      <c r="D745" s="39"/>
    </row>
    <row r="749" spans="3:4" ht="13.5" customHeight="1" x14ac:dyDescent="0.2">
      <c r="C749" s="39"/>
      <c r="D749" s="39"/>
    </row>
    <row r="750" spans="3:4" ht="13.5" customHeight="1" x14ac:dyDescent="0.2">
      <c r="C750" s="39"/>
      <c r="D750" s="39"/>
    </row>
    <row r="751" spans="3:4" ht="13.5" customHeight="1" x14ac:dyDescent="0.2">
      <c r="C751" s="39"/>
      <c r="D751" s="39"/>
    </row>
    <row r="752" spans="3:4" ht="13.5" customHeight="1" x14ac:dyDescent="0.2">
      <c r="C752" s="39"/>
      <c r="D752" s="39"/>
    </row>
    <row r="753" spans="3:4" ht="13.5" customHeight="1" x14ac:dyDescent="0.2">
      <c r="C753" s="39"/>
      <c r="D753" s="39"/>
    </row>
    <row r="754" spans="3:4" ht="13.5" customHeight="1" x14ac:dyDescent="0.2">
      <c r="C754" s="39"/>
      <c r="D754" s="39"/>
    </row>
    <row r="755" spans="3:4" ht="13.5" customHeight="1" x14ac:dyDescent="0.2">
      <c r="C755" s="39"/>
      <c r="D755" s="39"/>
    </row>
    <row r="756" spans="3:4" ht="13.5" customHeight="1" x14ac:dyDescent="0.2">
      <c r="C756" s="39"/>
      <c r="D756" s="39"/>
    </row>
    <row r="757" spans="3:4" ht="13.5" customHeight="1" x14ac:dyDescent="0.2">
      <c r="C757" s="39"/>
      <c r="D757" s="39"/>
    </row>
    <row r="758" spans="3:4" ht="13.5" customHeight="1" x14ac:dyDescent="0.2">
      <c r="C758" s="39"/>
      <c r="D758" s="39"/>
    </row>
    <row r="759" spans="3:4" ht="13.5" customHeight="1" x14ac:dyDescent="0.2">
      <c r="C759" s="39"/>
      <c r="D759" s="39"/>
    </row>
    <row r="760" spans="3:4" ht="13.5" customHeight="1" x14ac:dyDescent="0.2">
      <c r="C760" s="39"/>
      <c r="D760" s="39"/>
    </row>
    <row r="761" spans="3:4" ht="13.5" customHeight="1" x14ac:dyDescent="0.2">
      <c r="C761" s="39"/>
      <c r="D761" s="39"/>
    </row>
    <row r="762" spans="3:4" ht="13.5" customHeight="1" x14ac:dyDescent="0.2">
      <c r="C762" s="39"/>
      <c r="D762" s="39"/>
    </row>
    <row r="763" spans="3:4" ht="13.5" customHeight="1" x14ac:dyDescent="0.2">
      <c r="C763" s="39"/>
      <c r="D763" s="39"/>
    </row>
    <row r="764" spans="3:4" ht="13.5" customHeight="1" x14ac:dyDescent="0.2">
      <c r="C764" s="39"/>
      <c r="D764" s="39"/>
    </row>
    <row r="765" spans="3:4" ht="13.5" customHeight="1" x14ac:dyDescent="0.2">
      <c r="C765" s="39"/>
      <c r="D765" s="39"/>
    </row>
    <row r="766" spans="3:4" ht="13.5" customHeight="1" x14ac:dyDescent="0.2">
      <c r="C766" s="39"/>
      <c r="D766" s="39"/>
    </row>
    <row r="767" spans="3:4" ht="13.5" customHeight="1" x14ac:dyDescent="0.2">
      <c r="C767" s="39"/>
      <c r="D767" s="39"/>
    </row>
    <row r="768" spans="3:4" ht="13.5" customHeight="1" x14ac:dyDescent="0.2">
      <c r="C768" s="39"/>
      <c r="D768" s="39"/>
    </row>
    <row r="769" spans="3:4" ht="13.5" customHeight="1" x14ac:dyDescent="0.2">
      <c r="C769" s="39"/>
      <c r="D769" s="39"/>
    </row>
    <row r="770" spans="3:4" ht="13.5" customHeight="1" x14ac:dyDescent="0.2">
      <c r="C770" s="39"/>
      <c r="D770" s="39"/>
    </row>
    <row r="771" spans="3:4" ht="13.5" customHeight="1" x14ac:dyDescent="0.2">
      <c r="C771" s="39"/>
      <c r="D771" s="39"/>
    </row>
    <row r="772" spans="3:4" ht="13.5" customHeight="1" x14ac:dyDescent="0.2">
      <c r="C772" s="39"/>
      <c r="D772" s="39"/>
    </row>
    <row r="773" spans="3:4" ht="13.5" customHeight="1" x14ac:dyDescent="0.2">
      <c r="C773" s="39"/>
      <c r="D773" s="39"/>
    </row>
    <row r="774" spans="3:4" ht="13.5" customHeight="1" x14ac:dyDescent="0.2">
      <c r="C774" s="39"/>
      <c r="D774" s="39"/>
    </row>
    <row r="775" spans="3:4" ht="13.5" customHeight="1" x14ac:dyDescent="0.2">
      <c r="C775" s="39"/>
      <c r="D775" s="39"/>
    </row>
    <row r="776" spans="3:4" ht="13.5" customHeight="1" x14ac:dyDescent="0.2">
      <c r="C776" s="39"/>
      <c r="D776" s="39"/>
    </row>
    <row r="777" spans="3:4" ht="13.5" customHeight="1" x14ac:dyDescent="0.2">
      <c r="C777" s="39"/>
      <c r="D777" s="39"/>
    </row>
    <row r="778" spans="3:4" ht="13.5" customHeight="1" x14ac:dyDescent="0.2">
      <c r="C778" s="39"/>
      <c r="D778" s="39"/>
    </row>
    <row r="779" spans="3:4" ht="13.5" customHeight="1" x14ac:dyDescent="0.2">
      <c r="C779" s="39"/>
      <c r="D779" s="39"/>
    </row>
    <row r="780" spans="3:4" ht="13.5" customHeight="1" x14ac:dyDescent="0.2">
      <c r="C780" s="39"/>
      <c r="D780" s="39"/>
    </row>
    <row r="781" spans="3:4" ht="13.5" customHeight="1" x14ac:dyDescent="0.2">
      <c r="C781" s="39"/>
      <c r="D781" s="39"/>
    </row>
    <row r="782" spans="3:4" ht="13.5" customHeight="1" x14ac:dyDescent="0.2">
      <c r="C782" s="39"/>
      <c r="D782" s="39"/>
    </row>
    <row r="784" spans="3:4" ht="13.5" customHeight="1" x14ac:dyDescent="0.2">
      <c r="C784" s="39"/>
      <c r="D784" s="39"/>
    </row>
    <row r="785" spans="3:4" ht="13.5" customHeight="1" x14ac:dyDescent="0.2">
      <c r="C785" s="39"/>
      <c r="D785" s="39"/>
    </row>
    <row r="786" spans="3:4" ht="13.5" customHeight="1" x14ac:dyDescent="0.2">
      <c r="C786" s="39"/>
      <c r="D786" s="39"/>
    </row>
    <row r="788" spans="3:4" ht="13.5" customHeight="1" x14ac:dyDescent="0.2">
      <c r="C788" s="39"/>
      <c r="D788" s="39"/>
    </row>
    <row r="789" spans="3:4" ht="13.5" customHeight="1" x14ac:dyDescent="0.2">
      <c r="C789" s="39"/>
      <c r="D789" s="39"/>
    </row>
    <row r="790" spans="3:4" ht="13.5" customHeight="1" x14ac:dyDescent="0.2">
      <c r="C790" s="39"/>
      <c r="D790" s="39"/>
    </row>
    <row r="791" spans="3:4" ht="13.5" customHeight="1" x14ac:dyDescent="0.2">
      <c r="C791" s="39"/>
      <c r="D791" s="39"/>
    </row>
    <row r="792" spans="3:4" ht="13.5" customHeight="1" x14ac:dyDescent="0.2">
      <c r="C792" s="39"/>
      <c r="D792" s="39"/>
    </row>
    <row r="793" spans="3:4" ht="13.5" customHeight="1" x14ac:dyDescent="0.2">
      <c r="C793" s="39"/>
      <c r="D793" s="39"/>
    </row>
    <row r="794" spans="3:4" ht="13.5" customHeight="1" x14ac:dyDescent="0.2">
      <c r="C794" s="39"/>
      <c r="D794" s="39"/>
    </row>
    <row r="795" spans="3:4" ht="13.5" customHeight="1" x14ac:dyDescent="0.2">
      <c r="C795" s="39"/>
      <c r="D795" s="39"/>
    </row>
    <row r="796" spans="3:4" ht="13.5" customHeight="1" x14ac:dyDescent="0.2">
      <c r="C796" s="39"/>
      <c r="D796" s="39"/>
    </row>
    <row r="797" spans="3:4" ht="13.5" customHeight="1" x14ac:dyDescent="0.2">
      <c r="C797" s="39"/>
      <c r="D797" s="39"/>
    </row>
    <row r="799" spans="3:4" ht="13.5" customHeight="1" x14ac:dyDescent="0.2">
      <c r="C799" s="39"/>
      <c r="D799" s="39"/>
    </row>
    <row r="802" spans="1:6" ht="13.5" customHeight="1" x14ac:dyDescent="0.2">
      <c r="C802" s="39"/>
      <c r="D802" s="39"/>
    </row>
    <row r="803" spans="1:6" ht="13.5" customHeight="1" x14ac:dyDescent="0.2">
      <c r="C803" s="39"/>
      <c r="D803" s="39"/>
    </row>
    <row r="804" spans="1:6" ht="13.5" customHeight="1" x14ac:dyDescent="0.2">
      <c r="C804" s="39"/>
      <c r="D804" s="39"/>
    </row>
    <row r="805" spans="1:6" ht="13.5" customHeight="1" x14ac:dyDescent="0.2">
      <c r="C805" s="39"/>
      <c r="D805" s="39"/>
    </row>
    <row r="806" spans="1:6" ht="13.5" customHeight="1" x14ac:dyDescent="0.2">
      <c r="C806" s="39"/>
      <c r="D806" s="39"/>
    </row>
    <row r="807" spans="1:6" ht="13.5" customHeight="1" x14ac:dyDescent="0.2">
      <c r="C807" s="39"/>
      <c r="D807" s="39"/>
    </row>
    <row r="808" spans="1:6" ht="13.5" customHeight="1" x14ac:dyDescent="0.2">
      <c r="C808" s="39"/>
      <c r="D808" s="39"/>
    </row>
    <row r="809" spans="1:6" s="41" customFormat="1" ht="13.5" customHeight="1" x14ac:dyDescent="0.2">
      <c r="A809" s="37"/>
      <c r="B809" s="38"/>
      <c r="C809" s="39"/>
      <c r="D809" s="39"/>
      <c r="E809" s="40"/>
      <c r="F809" s="40"/>
    </row>
    <row r="810" spans="1:6" ht="13.5" customHeight="1" x14ac:dyDescent="0.2">
      <c r="C810" s="39"/>
      <c r="D810" s="39"/>
    </row>
    <row r="811" spans="1:6" ht="13.5" customHeight="1" x14ac:dyDescent="0.2">
      <c r="C811" s="39"/>
      <c r="D811" s="39"/>
    </row>
    <row r="812" spans="1:6" ht="13.5" customHeight="1" x14ac:dyDescent="0.2">
      <c r="C812" s="39"/>
      <c r="D812" s="39"/>
    </row>
    <row r="813" spans="1:6" ht="13.5" customHeight="1" x14ac:dyDescent="0.2">
      <c r="C813" s="39"/>
      <c r="D813" s="39"/>
    </row>
    <row r="814" spans="1:6" ht="13.5" customHeight="1" x14ac:dyDescent="0.2">
      <c r="C814" s="39"/>
      <c r="D814" s="39"/>
    </row>
    <row r="815" spans="1:6" ht="13.5" customHeight="1" x14ac:dyDescent="0.2">
      <c r="C815" s="39"/>
      <c r="D815" s="39"/>
    </row>
    <row r="816" spans="1:6" ht="13.5" customHeight="1" x14ac:dyDescent="0.2">
      <c r="C816" s="39"/>
      <c r="D816" s="39"/>
    </row>
    <row r="817" spans="1:4" ht="13.5" customHeight="1" x14ac:dyDescent="0.2">
      <c r="C817" s="39"/>
      <c r="D817" s="39"/>
    </row>
    <row r="818" spans="1:4" ht="13.5" customHeight="1" x14ac:dyDescent="0.2">
      <c r="C818" s="39"/>
      <c r="D818" s="39"/>
    </row>
    <row r="819" spans="1:4" ht="13.5" customHeight="1" x14ac:dyDescent="0.2">
      <c r="C819" s="39"/>
      <c r="D819" s="39"/>
    </row>
    <row r="820" spans="1:4" ht="13.5" customHeight="1" x14ac:dyDescent="0.2">
      <c r="A820" s="42"/>
      <c r="B820" s="43"/>
      <c r="C820" s="41"/>
      <c r="D820" s="41"/>
    </row>
    <row r="822" spans="1:4" ht="13.5" customHeight="1" x14ac:dyDescent="0.2">
      <c r="C822" s="39"/>
      <c r="D822" s="39"/>
    </row>
    <row r="823" spans="1:4" ht="13.5" customHeight="1" x14ac:dyDescent="0.2">
      <c r="C823" s="39"/>
      <c r="D823" s="39"/>
    </row>
    <row r="826" spans="1:4" ht="13.5" customHeight="1" x14ac:dyDescent="0.2">
      <c r="C826" s="39"/>
      <c r="D826" s="39"/>
    </row>
    <row r="827" spans="1:4" ht="13.5" customHeight="1" x14ac:dyDescent="0.2">
      <c r="C827" s="39"/>
      <c r="D827" s="39"/>
    </row>
    <row r="828" spans="1:4" ht="13.5" customHeight="1" x14ac:dyDescent="0.2">
      <c r="C828" s="39"/>
      <c r="D828" s="39"/>
    </row>
    <row r="829" spans="1:4" ht="13.5" customHeight="1" x14ac:dyDescent="0.2">
      <c r="C829" s="39"/>
      <c r="D829" s="39"/>
    </row>
    <row r="831" spans="1:4" ht="13.5" customHeight="1" x14ac:dyDescent="0.2">
      <c r="C831" s="39"/>
      <c r="D831" s="39"/>
    </row>
    <row r="832" spans="1:4" ht="13.5" customHeight="1" x14ac:dyDescent="0.2">
      <c r="C832" s="39"/>
      <c r="D832" s="39"/>
    </row>
    <row r="833" spans="1:6" ht="13.5" customHeight="1" x14ac:dyDescent="0.2">
      <c r="C833" s="39"/>
      <c r="D833" s="39"/>
    </row>
    <row r="834" spans="1:6" ht="13.5" customHeight="1" x14ac:dyDescent="0.2">
      <c r="C834" s="39"/>
      <c r="D834" s="39"/>
    </row>
    <row r="836" spans="1:6" ht="13.5" customHeight="1" x14ac:dyDescent="0.2">
      <c r="C836" s="39"/>
      <c r="D836" s="39"/>
    </row>
    <row r="837" spans="1:6" ht="13.5" customHeight="1" x14ac:dyDescent="0.2">
      <c r="C837" s="39"/>
      <c r="D837" s="39"/>
    </row>
    <row r="839" spans="1:6" ht="13.5" customHeight="1" x14ac:dyDescent="0.2">
      <c r="C839" s="39"/>
      <c r="D839" s="39"/>
    </row>
    <row r="840" spans="1:6" ht="13.5" customHeight="1" x14ac:dyDescent="0.2">
      <c r="C840" s="39"/>
      <c r="D840" s="39"/>
    </row>
    <row r="841" spans="1:6" ht="13.5" customHeight="1" x14ac:dyDescent="0.2">
      <c r="C841" s="39"/>
      <c r="D841" s="39"/>
    </row>
    <row r="842" spans="1:6" ht="13.5" customHeight="1" x14ac:dyDescent="0.2">
      <c r="C842" s="39"/>
      <c r="D842" s="39"/>
    </row>
    <row r="844" spans="1:6" ht="13.5" customHeight="1" x14ac:dyDescent="0.2">
      <c r="C844" s="39"/>
      <c r="D844" s="39"/>
    </row>
    <row r="845" spans="1:6" ht="13.5" customHeight="1" x14ac:dyDescent="0.2">
      <c r="C845" s="39"/>
      <c r="D845" s="39"/>
    </row>
    <row r="847" spans="1:6" s="50" customFormat="1" ht="13.5" customHeight="1" x14ac:dyDescent="0.2">
      <c r="A847" s="37"/>
      <c r="B847" s="38"/>
      <c r="C847" s="39"/>
      <c r="D847" s="39"/>
      <c r="E847" s="49"/>
      <c r="F847" s="49"/>
    </row>
    <row r="848" spans="1:6" s="41" customFormat="1" ht="13.5" customHeight="1" x14ac:dyDescent="0.2">
      <c r="A848" s="37"/>
      <c r="B848" s="38"/>
      <c r="C848" s="39"/>
      <c r="D848" s="39"/>
      <c r="E848" s="40"/>
      <c r="F848" s="40"/>
    </row>
    <row r="849" spans="1:6" s="41" customFormat="1" ht="13.5" customHeight="1" x14ac:dyDescent="0.2">
      <c r="A849" s="37"/>
      <c r="B849" s="38"/>
      <c r="C849" s="28"/>
      <c r="D849" s="28"/>
      <c r="E849" s="40"/>
      <c r="F849" s="40"/>
    </row>
    <row r="850" spans="1:6" s="41" customFormat="1" ht="13.5" customHeight="1" x14ac:dyDescent="0.2">
      <c r="A850" s="37"/>
      <c r="B850" s="38"/>
      <c r="C850" s="39"/>
      <c r="D850" s="39"/>
      <c r="E850" s="40"/>
      <c r="F850" s="40"/>
    </row>
    <row r="851" spans="1:6" ht="13.5" customHeight="1" x14ac:dyDescent="0.2">
      <c r="C851" s="39"/>
      <c r="D851" s="39"/>
    </row>
    <row r="853" spans="1:6" ht="13.5" customHeight="1" x14ac:dyDescent="0.2">
      <c r="C853" s="39"/>
      <c r="D853" s="39"/>
    </row>
    <row r="854" spans="1:6" ht="13.5" customHeight="1" x14ac:dyDescent="0.2">
      <c r="C854" s="39"/>
      <c r="D854" s="39"/>
    </row>
    <row r="858" spans="1:6" ht="13.5" customHeight="1" x14ac:dyDescent="0.2">
      <c r="A858" s="53"/>
      <c r="B858" s="54"/>
      <c r="C858" s="55"/>
      <c r="D858" s="55"/>
    </row>
    <row r="859" spans="1:6" ht="13.5" customHeight="1" x14ac:dyDescent="0.2">
      <c r="A859" s="42"/>
      <c r="B859" s="43"/>
      <c r="C859" s="41"/>
      <c r="D859" s="41"/>
    </row>
    <row r="860" spans="1:6" ht="13.5" customHeight="1" x14ac:dyDescent="0.2">
      <c r="A860" s="42"/>
      <c r="B860" s="43"/>
      <c r="C860" s="41"/>
      <c r="D860" s="41"/>
    </row>
    <row r="861" spans="1:6" ht="13.5" customHeight="1" x14ac:dyDescent="0.2">
      <c r="A861" s="42"/>
      <c r="B861" s="43"/>
      <c r="C861" s="41"/>
      <c r="D861" s="41"/>
    </row>
    <row r="864" spans="1:6" ht="13.5" customHeight="1" x14ac:dyDescent="0.2">
      <c r="C864" s="39"/>
      <c r="D864" s="39"/>
    </row>
    <row r="866" spans="3:4" ht="13.5" customHeight="1" x14ac:dyDescent="0.2">
      <c r="C866" s="39"/>
      <c r="D866" s="39"/>
    </row>
    <row r="867" spans="3:4" ht="13.5" customHeight="1" x14ac:dyDescent="0.2">
      <c r="C867" s="39"/>
      <c r="D867" s="39"/>
    </row>
    <row r="874" spans="3:4" ht="13.5" customHeight="1" x14ac:dyDescent="0.2">
      <c r="C874" s="39"/>
      <c r="D874" s="39"/>
    </row>
    <row r="877" spans="3:4" ht="13.5" customHeight="1" x14ac:dyDescent="0.2">
      <c r="C877" s="39"/>
      <c r="D877" s="39"/>
    </row>
    <row r="878" spans="3:4" ht="13.5" customHeight="1" x14ac:dyDescent="0.2">
      <c r="C878" s="39"/>
      <c r="D878" s="39"/>
    </row>
    <row r="880" spans="3:4" ht="13.5" customHeight="1" x14ac:dyDescent="0.2">
      <c r="C880" s="39"/>
      <c r="D880" s="39"/>
    </row>
    <row r="881" spans="3:4" ht="13.5" customHeight="1" x14ac:dyDescent="0.2">
      <c r="C881" s="39"/>
      <c r="D881" s="39"/>
    </row>
    <row r="883" spans="3:4" ht="13.5" customHeight="1" x14ac:dyDescent="0.2">
      <c r="C883" s="39"/>
      <c r="D883" s="39"/>
    </row>
    <row r="885" spans="3:4" ht="13.5" customHeight="1" x14ac:dyDescent="0.2">
      <c r="C885" s="39"/>
      <c r="D885" s="39"/>
    </row>
    <row r="890" spans="3:4" ht="13.5" customHeight="1" x14ac:dyDescent="0.2">
      <c r="C890" s="39"/>
      <c r="D890" s="39"/>
    </row>
    <row r="891" spans="3:4" ht="13.5" customHeight="1" x14ac:dyDescent="0.2">
      <c r="C891" s="39"/>
      <c r="D891" s="39"/>
    </row>
    <row r="892" spans="3:4" ht="13.5" customHeight="1" x14ac:dyDescent="0.2">
      <c r="C892" s="39"/>
      <c r="D892" s="39"/>
    </row>
    <row r="893" spans="3:4" ht="13.5" customHeight="1" x14ac:dyDescent="0.2">
      <c r="C893" s="39"/>
      <c r="D893" s="39"/>
    </row>
    <row r="894" spans="3:4" ht="13.5" customHeight="1" x14ac:dyDescent="0.2">
      <c r="C894" s="39"/>
      <c r="D894" s="39"/>
    </row>
    <row r="895" spans="3:4" ht="13.5" customHeight="1" x14ac:dyDescent="0.2">
      <c r="C895" s="39"/>
      <c r="D895" s="39"/>
    </row>
    <row r="896" spans="3:4" ht="13.5" customHeight="1" x14ac:dyDescent="0.2">
      <c r="C896" s="39"/>
      <c r="D896" s="39"/>
    </row>
    <row r="897" spans="1:6" ht="13.5" customHeight="1" x14ac:dyDescent="0.2">
      <c r="C897" s="39"/>
      <c r="D897" s="39"/>
    </row>
    <row r="898" spans="1:6" ht="13.5" customHeight="1" x14ac:dyDescent="0.2">
      <c r="C898" s="39"/>
      <c r="D898" s="39"/>
    </row>
    <row r="899" spans="1:6" ht="13.5" customHeight="1" x14ac:dyDescent="0.2">
      <c r="C899" s="39"/>
      <c r="D899" s="39"/>
    </row>
    <row r="900" spans="1:6" ht="13.5" customHeight="1" x14ac:dyDescent="0.2">
      <c r="C900" s="39"/>
      <c r="D900" s="39"/>
    </row>
    <row r="901" spans="1:6" ht="13.5" customHeight="1" x14ac:dyDescent="0.2">
      <c r="C901" s="39"/>
      <c r="D901" s="39"/>
    </row>
    <row r="902" spans="1:6" ht="13.5" customHeight="1" x14ac:dyDescent="0.2">
      <c r="C902" s="39"/>
      <c r="D902" s="39"/>
    </row>
    <row r="905" spans="1:6" s="41" customFormat="1" ht="13.5" customHeight="1" x14ac:dyDescent="0.2">
      <c r="A905" s="37"/>
      <c r="B905" s="38"/>
      <c r="C905" s="39"/>
      <c r="D905" s="39"/>
      <c r="E905" s="40"/>
      <c r="F905" s="40"/>
    </row>
    <row r="906" spans="1:6" ht="13.5" customHeight="1" x14ac:dyDescent="0.2">
      <c r="C906" s="39"/>
      <c r="D906" s="39"/>
    </row>
    <row r="913" spans="1:6" ht="13.5" customHeight="1" x14ac:dyDescent="0.2">
      <c r="C913" s="39"/>
      <c r="D913" s="39"/>
    </row>
    <row r="916" spans="1:6" s="52" customFormat="1" ht="13.5" customHeight="1" x14ac:dyDescent="0.2">
      <c r="A916" s="42"/>
      <c r="B916" s="43"/>
      <c r="C916" s="41"/>
      <c r="D916" s="41"/>
      <c r="E916" s="51"/>
      <c r="F916" s="51"/>
    </row>
    <row r="919" spans="1:6" ht="13.5" customHeight="1" x14ac:dyDescent="0.2">
      <c r="B919" s="59"/>
      <c r="C919" s="47"/>
      <c r="D919" s="47"/>
    </row>
    <row r="920" spans="1:6" s="41" customFormat="1" ht="13.5" customHeight="1" x14ac:dyDescent="0.2">
      <c r="A920" s="37"/>
      <c r="B920" s="38"/>
      <c r="C920" s="28"/>
      <c r="D920" s="28"/>
      <c r="E920" s="40"/>
      <c r="F920" s="40"/>
    </row>
    <row r="921" spans="1:6" s="56" customFormat="1" ht="13.5" customHeight="1" x14ac:dyDescent="0.2">
      <c r="A921" s="37"/>
      <c r="B921" s="38"/>
      <c r="C921" s="39"/>
      <c r="D921" s="39"/>
    </row>
    <row r="922" spans="1:6" s="4" customFormat="1" ht="13.5" customHeight="1" x14ac:dyDescent="0.2">
      <c r="A922" s="37"/>
      <c r="B922" s="38"/>
      <c r="C922" s="39"/>
      <c r="D922" s="39"/>
    </row>
    <row r="923" spans="1:6" s="56" customFormat="1" ht="13.5" customHeight="1" x14ac:dyDescent="0.2">
      <c r="A923" s="37"/>
      <c r="B923" s="38"/>
      <c r="C923" s="39"/>
      <c r="D923" s="39"/>
    </row>
    <row r="924" spans="1:6" s="56" customFormat="1" ht="13.5" customHeight="1" x14ac:dyDescent="0.2">
      <c r="A924" s="37"/>
      <c r="B924" s="38"/>
      <c r="C924" s="28"/>
      <c r="D924" s="28"/>
    </row>
    <row r="925" spans="1:6" ht="13.5" customHeight="1" x14ac:dyDescent="0.2">
      <c r="C925" s="39"/>
      <c r="D925" s="39"/>
    </row>
    <row r="926" spans="1:6" ht="13.5" customHeight="1" x14ac:dyDescent="0.2">
      <c r="B926" s="59"/>
      <c r="C926" s="47"/>
      <c r="D926" s="47"/>
    </row>
    <row r="927" spans="1:6" ht="13.5" customHeight="1" x14ac:dyDescent="0.2">
      <c r="B927" s="59"/>
      <c r="C927" s="47"/>
      <c r="D927" s="47"/>
    </row>
    <row r="928" spans="1:6" ht="13.5" customHeight="1" x14ac:dyDescent="0.2">
      <c r="B928" s="59"/>
      <c r="C928" s="47"/>
      <c r="D928" s="47"/>
    </row>
    <row r="929" spans="1:4" ht="13.5" customHeight="1" x14ac:dyDescent="0.2">
      <c r="B929" s="59"/>
      <c r="C929" s="47"/>
      <c r="D929" s="47"/>
    </row>
    <row r="930" spans="1:4" ht="13.5" customHeight="1" x14ac:dyDescent="0.2">
      <c r="B930" s="59"/>
      <c r="C930" s="47"/>
      <c r="D930" s="47"/>
    </row>
    <row r="931" spans="1:4" ht="13.5" customHeight="1" x14ac:dyDescent="0.2">
      <c r="A931" s="42"/>
      <c r="B931" s="43"/>
      <c r="C931" s="41"/>
      <c r="D931" s="41"/>
    </row>
    <row r="933" spans="1:4" ht="13.5" customHeight="1" x14ac:dyDescent="0.2">
      <c r="A933" s="42"/>
      <c r="B933" s="43"/>
      <c r="C933" s="41"/>
      <c r="D933" s="41"/>
    </row>
    <row r="934" spans="1:4" ht="13.5" customHeight="1" x14ac:dyDescent="0.2">
      <c r="B934" s="59"/>
      <c r="C934" s="47"/>
      <c r="D934" s="47"/>
    </row>
    <row r="935" spans="1:4" ht="13.5" customHeight="1" x14ac:dyDescent="0.2">
      <c r="B935" s="59"/>
      <c r="C935" s="47"/>
      <c r="D935" s="47"/>
    </row>
    <row r="936" spans="1:4" ht="13.5" customHeight="1" x14ac:dyDescent="0.2">
      <c r="B936" s="59"/>
      <c r="C936" s="47"/>
      <c r="D936" s="47"/>
    </row>
    <row r="937" spans="1:4" s="56" customFormat="1" ht="13.5" customHeight="1" x14ac:dyDescent="0.2">
      <c r="A937" s="37"/>
      <c r="B937" s="38"/>
      <c r="C937" s="28"/>
      <c r="D937" s="28"/>
    </row>
    <row r="938" spans="1:4" s="56" customFormat="1" ht="13.5" customHeight="1" x14ac:dyDescent="0.2">
      <c r="A938" s="37"/>
      <c r="B938" s="59"/>
      <c r="C938" s="48"/>
      <c r="D938" s="48"/>
    </row>
    <row r="939" spans="1:4" s="56" customFormat="1" ht="13.5" customHeight="1" x14ac:dyDescent="0.2">
      <c r="A939" s="37"/>
      <c r="B939" s="38"/>
      <c r="C939" s="28"/>
      <c r="D939" s="28"/>
    </row>
    <row r="940" spans="1:4" s="56" customFormat="1" ht="13.5" customHeight="1" x14ac:dyDescent="0.2">
      <c r="A940" s="37"/>
      <c r="B940" s="59"/>
      <c r="C940" s="48"/>
      <c r="D940" s="48"/>
    </row>
    <row r="941" spans="1:4" ht="13.5" customHeight="1" x14ac:dyDescent="0.2">
      <c r="B941" s="59"/>
      <c r="C941" s="48"/>
      <c r="D941" s="48"/>
    </row>
    <row r="942" spans="1:4" ht="13.5" customHeight="1" x14ac:dyDescent="0.2">
      <c r="C942" s="48"/>
      <c r="D942" s="48"/>
    </row>
    <row r="944" spans="1:4" s="56" customFormat="1" ht="13.5" customHeight="1" x14ac:dyDescent="0.2">
      <c r="A944" s="37"/>
      <c r="B944" s="38"/>
      <c r="C944" s="28"/>
      <c r="D944" s="28"/>
    </row>
    <row r="945" spans="1:6" s="56" customFormat="1" ht="13.5" customHeight="1" x14ac:dyDescent="0.2">
      <c r="A945" s="37"/>
      <c r="B945" s="59"/>
      <c r="C945" s="47"/>
      <c r="D945" s="47"/>
    </row>
    <row r="946" spans="1:6" ht="13.5" customHeight="1" x14ac:dyDescent="0.2">
      <c r="B946" s="59"/>
      <c r="C946" s="47"/>
      <c r="D946" s="47"/>
    </row>
    <row r="948" spans="1:6" s="52" customFormat="1" ht="13.5" customHeight="1" x14ac:dyDescent="0.2">
      <c r="A948" s="37"/>
      <c r="B948" s="38"/>
      <c r="C948" s="39"/>
      <c r="D948" s="39"/>
      <c r="E948" s="51"/>
      <c r="F948" s="51"/>
    </row>
    <row r="949" spans="1:6" ht="13.5" customHeight="1" x14ac:dyDescent="0.2">
      <c r="B949" s="60"/>
      <c r="C949" s="52"/>
      <c r="D949" s="52"/>
    </row>
    <row r="957" spans="1:6" ht="13.5" customHeight="1" x14ac:dyDescent="0.2">
      <c r="A957" s="58"/>
    </row>
    <row r="958" spans="1:6" ht="13.5" customHeight="1" x14ac:dyDescent="0.2">
      <c r="A958" s="58"/>
      <c r="C958" s="56"/>
      <c r="D958" s="56"/>
    </row>
  </sheetData>
  <sheetProtection algorithmName="SHA-512" hashValue="9fGboxfy4CgmkAhK7k6qgqBX7FeLEiWWtVa2DpAJhdjtnmvFSGiWxA+KTxkDOZDMj5SRbEbhfMXvX9f0GqOcag==" saltValue="1Pv+p80T5EsBzb4DG7iiDw==" spinCount="100000" sheet="1" objects="1" scenarios="1"/>
  <mergeCells count="3">
    <mergeCell ref="A5:D5"/>
    <mergeCell ref="A46:D46"/>
    <mergeCell ref="C17:D18"/>
  </mergeCells>
  <phoneticPr fontId="0" type="noConversion"/>
  <pageMargins left="0.98425196850393704" right="0.59055118110236227" top="0.78740157480314965" bottom="0.78740157480314965" header="0.51181102362204722" footer="0.51181102362204722"/>
  <pageSetup paperSize="9" fitToHeight="0" orientation="portrait" r:id="rId1"/>
  <headerFooter alignWithMargins="0">
    <oddFooter>&amp;R&amp;"Arial,Navadno"&amp;9&amp;P/&amp;N</oddFooter>
  </headerFooter>
  <rowBreaks count="1" manualBreakCount="1">
    <brk id="4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2"/>
  <sheetViews>
    <sheetView view="pageBreakPreview" zoomScale="130" zoomScaleNormal="100" zoomScaleSheetLayoutView="130" workbookViewId="0">
      <selection activeCell="F115" sqref="F115"/>
    </sheetView>
  </sheetViews>
  <sheetFormatPr defaultRowHeight="12.75" x14ac:dyDescent="0.2"/>
  <cols>
    <col min="1" max="1" width="5.5" style="244" customWidth="1"/>
    <col min="2" max="2" width="46.83203125" style="161" customWidth="1"/>
    <col min="3" max="3" width="7.1640625" style="171" customWidth="1"/>
    <col min="4" max="4" width="9.5" style="172" customWidth="1"/>
    <col min="5" max="5" width="14.1640625" style="161" customWidth="1"/>
    <col min="6" max="6" width="15" style="161" bestFit="1" customWidth="1"/>
    <col min="7" max="7" width="13" style="160" customWidth="1"/>
    <col min="8" max="8" width="11.1640625" style="160" customWidth="1"/>
    <col min="9" max="11" width="9.33203125" style="161"/>
    <col min="12" max="13" width="9.5" style="161" bestFit="1" customWidth="1"/>
    <col min="14" max="14" width="11.83203125" style="161" bestFit="1" customWidth="1"/>
    <col min="15" max="16384" width="9.33203125" style="161"/>
  </cols>
  <sheetData>
    <row r="1" spans="1:10" x14ac:dyDescent="0.2">
      <c r="A1" s="159"/>
      <c r="B1" s="110" t="s">
        <v>46</v>
      </c>
      <c r="C1" s="88"/>
      <c r="D1" s="103"/>
      <c r="E1" s="88"/>
      <c r="F1" s="89"/>
    </row>
    <row r="2" spans="1:10" x14ac:dyDescent="0.2">
      <c r="A2" s="109"/>
      <c r="B2" s="108"/>
      <c r="C2" s="88"/>
      <c r="D2" s="103"/>
      <c r="E2" s="88"/>
      <c r="F2" s="89"/>
    </row>
    <row r="3" spans="1:10" x14ac:dyDescent="0.2">
      <c r="A3" s="162" t="s">
        <v>12</v>
      </c>
      <c r="B3" s="163" t="s">
        <v>68</v>
      </c>
      <c r="C3" s="164"/>
      <c r="D3" s="103"/>
      <c r="E3" s="88"/>
      <c r="F3" s="89"/>
    </row>
    <row r="4" spans="1:10" x14ac:dyDescent="0.2">
      <c r="A4" s="162"/>
      <c r="B4" s="165" t="s">
        <v>80</v>
      </c>
      <c r="C4" s="164"/>
      <c r="D4" s="103"/>
      <c r="E4" s="88"/>
      <c r="F4" s="89"/>
    </row>
    <row r="5" spans="1:10" x14ac:dyDescent="0.2">
      <c r="A5" s="166" t="s">
        <v>19</v>
      </c>
      <c r="B5" s="165" t="s">
        <v>23</v>
      </c>
      <c r="C5" s="164"/>
      <c r="D5" s="103"/>
      <c r="E5" s="88"/>
      <c r="F5" s="111">
        <f>+F105</f>
        <v>0</v>
      </c>
    </row>
    <row r="6" spans="1:10" s="160" customFormat="1" x14ac:dyDescent="0.2">
      <c r="A6" s="167" t="s">
        <v>20</v>
      </c>
      <c r="B6" s="168" t="s">
        <v>62</v>
      </c>
      <c r="C6" s="169"/>
      <c r="D6" s="120"/>
      <c r="E6" s="121"/>
      <c r="F6" s="112">
        <f>F121</f>
        <v>0</v>
      </c>
      <c r="I6" s="161"/>
      <c r="J6" s="161"/>
    </row>
    <row r="7" spans="1:10" s="160" customFormat="1" x14ac:dyDescent="0.2">
      <c r="A7" s="86"/>
      <c r="B7" s="87"/>
      <c r="C7" s="88"/>
      <c r="D7" s="103"/>
      <c r="E7" s="88"/>
      <c r="F7" s="111"/>
      <c r="I7" s="161"/>
      <c r="J7" s="161"/>
    </row>
    <row r="8" spans="1:10" s="160" customFormat="1" x14ac:dyDescent="0.2">
      <c r="A8" s="86"/>
      <c r="B8" s="127" t="s">
        <v>47</v>
      </c>
      <c r="C8" s="114"/>
      <c r="D8" s="115"/>
      <c r="E8" s="114"/>
      <c r="F8" s="116">
        <f>SUM(F5:F7)</f>
        <v>0</v>
      </c>
      <c r="I8" s="161"/>
      <c r="J8" s="161"/>
    </row>
    <row r="9" spans="1:10" s="160" customFormat="1" x14ac:dyDescent="0.2">
      <c r="A9" s="86"/>
      <c r="B9" s="127"/>
      <c r="C9" s="114"/>
      <c r="D9" s="115"/>
      <c r="E9" s="114"/>
      <c r="F9" s="116"/>
      <c r="I9" s="161"/>
      <c r="J9" s="161"/>
    </row>
    <row r="10" spans="1:10" s="160" customFormat="1" x14ac:dyDescent="0.2">
      <c r="A10" s="86"/>
      <c r="B10" s="133" t="s">
        <v>52</v>
      </c>
      <c r="C10" s="134"/>
      <c r="D10" s="135"/>
      <c r="E10" s="134"/>
      <c r="F10" s="136"/>
      <c r="I10" s="161"/>
      <c r="J10" s="161"/>
    </row>
    <row r="11" spans="1:10" s="160" customFormat="1" x14ac:dyDescent="0.2">
      <c r="A11" s="86"/>
      <c r="B11" s="255" t="s">
        <v>212</v>
      </c>
      <c r="C11" s="255"/>
      <c r="D11" s="255"/>
      <c r="E11" s="255"/>
      <c r="F11" s="255"/>
      <c r="I11" s="161"/>
      <c r="J11" s="161"/>
    </row>
    <row r="12" spans="1:10" s="160" customFormat="1" ht="42.75" customHeight="1" x14ac:dyDescent="0.2">
      <c r="A12" s="86"/>
      <c r="B12" s="255" t="s">
        <v>213</v>
      </c>
      <c r="C12" s="255"/>
      <c r="D12" s="255"/>
      <c r="E12" s="255"/>
      <c r="F12" s="255"/>
      <c r="I12" s="161"/>
      <c r="J12" s="161"/>
    </row>
    <row r="13" spans="1:10" s="160" customFormat="1" ht="39" customHeight="1" x14ac:dyDescent="0.2">
      <c r="A13" s="86"/>
      <c r="B13" s="255" t="s">
        <v>214</v>
      </c>
      <c r="C13" s="255"/>
      <c r="D13" s="255"/>
      <c r="E13" s="255"/>
      <c r="F13" s="255"/>
      <c r="I13" s="161"/>
      <c r="J13" s="161"/>
    </row>
    <row r="14" spans="1:10" s="160" customFormat="1" ht="42.75" customHeight="1" x14ac:dyDescent="0.2">
      <c r="A14" s="86"/>
      <c r="B14" s="260" t="s">
        <v>215</v>
      </c>
      <c r="C14" s="255"/>
      <c r="D14" s="255"/>
      <c r="E14" s="255"/>
      <c r="F14" s="255"/>
      <c r="I14" s="161"/>
      <c r="J14" s="161"/>
    </row>
    <row r="15" spans="1:10" s="160" customFormat="1" x14ac:dyDescent="0.2">
      <c r="A15" s="170"/>
      <c r="B15" s="163"/>
      <c r="C15" s="171"/>
      <c r="D15" s="172"/>
      <c r="E15" s="161"/>
      <c r="F15" s="161"/>
      <c r="I15" s="161"/>
      <c r="J15" s="161"/>
    </row>
    <row r="16" spans="1:10" s="160" customFormat="1" x14ac:dyDescent="0.2">
      <c r="A16" s="256" t="s">
        <v>24</v>
      </c>
      <c r="B16" s="258" t="s">
        <v>25</v>
      </c>
      <c r="C16" s="258" t="s">
        <v>26</v>
      </c>
      <c r="D16" s="258" t="s">
        <v>27</v>
      </c>
      <c r="E16" s="258" t="s">
        <v>28</v>
      </c>
      <c r="F16" s="258" t="s">
        <v>29</v>
      </c>
      <c r="I16" s="161"/>
      <c r="J16" s="161"/>
    </row>
    <row r="17" spans="1:10" s="160" customFormat="1" x14ac:dyDescent="0.2">
      <c r="A17" s="257"/>
      <c r="B17" s="259"/>
      <c r="C17" s="259"/>
      <c r="D17" s="259"/>
      <c r="E17" s="259"/>
      <c r="F17" s="259"/>
      <c r="I17" s="161"/>
      <c r="J17" s="161"/>
    </row>
    <row r="18" spans="1:10" s="160" customFormat="1" x14ac:dyDescent="0.2">
      <c r="A18" s="173"/>
      <c r="B18" s="174"/>
      <c r="C18" s="175"/>
      <c r="D18" s="176"/>
      <c r="E18" s="177"/>
      <c r="F18" s="177"/>
      <c r="I18" s="161"/>
      <c r="J18" s="161"/>
    </row>
    <row r="19" spans="1:10" s="160" customFormat="1" x14ac:dyDescent="0.2">
      <c r="A19" s="178" t="s">
        <v>12</v>
      </c>
      <c r="B19" s="163" t="s">
        <v>68</v>
      </c>
      <c r="C19" s="179"/>
      <c r="D19" s="180"/>
      <c r="E19" s="181"/>
      <c r="F19" s="181"/>
      <c r="I19" s="161"/>
      <c r="J19" s="161"/>
    </row>
    <row r="20" spans="1:10" s="160" customFormat="1" x14ac:dyDescent="0.2">
      <c r="A20" s="182"/>
      <c r="B20" s="182"/>
      <c r="C20" s="182"/>
      <c r="D20" s="183"/>
      <c r="E20" s="182"/>
      <c r="F20" s="182"/>
      <c r="I20" s="161"/>
      <c r="J20" s="161"/>
    </row>
    <row r="21" spans="1:10" x14ac:dyDescent="0.2">
      <c r="A21" s="184" t="s">
        <v>19</v>
      </c>
      <c r="B21" s="185" t="s">
        <v>23</v>
      </c>
      <c r="C21" s="186"/>
      <c r="D21" s="180"/>
      <c r="E21" s="181"/>
      <c r="F21" s="181"/>
    </row>
    <row r="22" spans="1:10" x14ac:dyDescent="0.2">
      <c r="A22" s="187"/>
      <c r="B22" s="181" t="s">
        <v>89</v>
      </c>
      <c r="C22" s="179"/>
      <c r="D22" s="180"/>
      <c r="E22" s="181"/>
      <c r="F22" s="181"/>
    </row>
    <row r="23" spans="1:10" ht="63.75" x14ac:dyDescent="0.2">
      <c r="A23" s="188" t="s">
        <v>97</v>
      </c>
      <c r="B23" s="189" t="s">
        <v>86</v>
      </c>
      <c r="C23" s="144" t="s">
        <v>2</v>
      </c>
      <c r="D23" s="145">
        <v>122</v>
      </c>
      <c r="E23" s="158"/>
      <c r="F23" s="158">
        <f>+D23*E23</f>
        <v>0</v>
      </c>
    </row>
    <row r="24" spans="1:10" ht="38.25" x14ac:dyDescent="0.2">
      <c r="A24" s="188" t="s">
        <v>98</v>
      </c>
      <c r="B24" s="128" t="s">
        <v>85</v>
      </c>
      <c r="C24" s="137" t="s">
        <v>3</v>
      </c>
      <c r="D24" s="130">
        <v>4</v>
      </c>
      <c r="E24" s="131"/>
      <c r="F24" s="158">
        <f t="shared" ref="F24:F59" si="0">+D24*E24</f>
        <v>0</v>
      </c>
    </row>
    <row r="25" spans="1:10" ht="63.75" x14ac:dyDescent="0.2">
      <c r="A25" s="188" t="s">
        <v>99</v>
      </c>
      <c r="B25" s="128" t="s">
        <v>31</v>
      </c>
      <c r="C25" s="190" t="s">
        <v>2</v>
      </c>
      <c r="D25" s="145">
        <v>122</v>
      </c>
      <c r="E25" s="146"/>
      <c r="F25" s="158">
        <f t="shared" si="0"/>
        <v>0</v>
      </c>
    </row>
    <row r="26" spans="1:10" ht="76.5" x14ac:dyDescent="0.2">
      <c r="A26" s="188" t="s">
        <v>100</v>
      </c>
      <c r="B26" s="128" t="s">
        <v>248</v>
      </c>
      <c r="C26" s="190" t="s">
        <v>2</v>
      </c>
      <c r="D26" s="145">
        <v>122</v>
      </c>
      <c r="E26" s="146"/>
      <c r="F26" s="158">
        <f t="shared" ref="F26" si="1">D26*E26</f>
        <v>0</v>
      </c>
    </row>
    <row r="27" spans="1:10" ht="76.5" x14ac:dyDescent="0.2">
      <c r="A27" s="188" t="s">
        <v>247</v>
      </c>
      <c r="B27" s="128" t="s">
        <v>87</v>
      </c>
      <c r="C27" s="137" t="s">
        <v>3</v>
      </c>
      <c r="D27" s="130">
        <v>1</v>
      </c>
      <c r="E27" s="131"/>
      <c r="F27" s="158">
        <f t="shared" si="0"/>
        <v>0</v>
      </c>
    </row>
    <row r="28" spans="1:10" ht="38.25" x14ac:dyDescent="0.2">
      <c r="A28" s="188" t="s">
        <v>249</v>
      </c>
      <c r="B28" s="128" t="s">
        <v>250</v>
      </c>
      <c r="C28" s="137" t="s">
        <v>35</v>
      </c>
      <c r="D28" s="130">
        <v>1</v>
      </c>
      <c r="E28" s="131"/>
      <c r="F28" s="158">
        <f t="shared" si="0"/>
        <v>0</v>
      </c>
    </row>
    <row r="29" spans="1:10" x14ac:dyDescent="0.2">
      <c r="A29" s="178"/>
      <c r="B29" s="181" t="s">
        <v>90</v>
      </c>
      <c r="C29" s="191"/>
      <c r="D29" s="192"/>
      <c r="E29" s="193"/>
      <c r="F29" s="194"/>
    </row>
    <row r="30" spans="1:10" ht="25.5" x14ac:dyDescent="0.2">
      <c r="A30" s="195" t="s">
        <v>96</v>
      </c>
      <c r="B30" s="196" t="s">
        <v>92</v>
      </c>
      <c r="C30" s="132" t="s">
        <v>2</v>
      </c>
      <c r="D30" s="130">
        <v>40</v>
      </c>
      <c r="E30" s="157"/>
      <c r="F30" s="158">
        <f t="shared" si="0"/>
        <v>0</v>
      </c>
    </row>
    <row r="31" spans="1:10" ht="63.75" x14ac:dyDescent="0.2">
      <c r="A31" s="195" t="s">
        <v>91</v>
      </c>
      <c r="B31" s="156" t="s">
        <v>94</v>
      </c>
      <c r="C31" s="129" t="s">
        <v>4</v>
      </c>
      <c r="D31" s="130">
        <v>80</v>
      </c>
      <c r="E31" s="157"/>
      <c r="F31" s="158">
        <f t="shared" si="0"/>
        <v>0</v>
      </c>
    </row>
    <row r="32" spans="1:10" ht="63.75" x14ac:dyDescent="0.2">
      <c r="A32" s="195" t="s">
        <v>93</v>
      </c>
      <c r="B32" s="156" t="s">
        <v>95</v>
      </c>
      <c r="C32" s="129" t="s">
        <v>2</v>
      </c>
      <c r="D32" s="130">
        <v>5</v>
      </c>
      <c r="E32" s="157"/>
      <c r="F32" s="158">
        <f t="shared" si="0"/>
        <v>0</v>
      </c>
    </row>
    <row r="33" spans="1:8" ht="38.25" x14ac:dyDescent="0.2">
      <c r="A33" s="195" t="s">
        <v>101</v>
      </c>
      <c r="B33" s="156" t="s">
        <v>116</v>
      </c>
      <c r="C33" s="129" t="s">
        <v>4</v>
      </c>
      <c r="D33" s="130">
        <v>80</v>
      </c>
      <c r="E33" s="157"/>
      <c r="F33" s="158">
        <f t="shared" si="0"/>
        <v>0</v>
      </c>
      <c r="G33" s="197"/>
      <c r="H33" s="197"/>
    </row>
    <row r="34" spans="1:8" ht="51" x14ac:dyDescent="0.2">
      <c r="A34" s="195" t="s">
        <v>102</v>
      </c>
      <c r="B34" s="156" t="s">
        <v>117</v>
      </c>
      <c r="C34" s="129" t="s">
        <v>5</v>
      </c>
      <c r="D34" s="130">
        <v>0</v>
      </c>
      <c r="E34" s="157"/>
      <c r="F34" s="158">
        <f t="shared" si="0"/>
        <v>0</v>
      </c>
      <c r="G34" s="197"/>
      <c r="H34" s="197"/>
    </row>
    <row r="35" spans="1:8" ht="51" x14ac:dyDescent="0.2">
      <c r="A35" s="195" t="s">
        <v>109</v>
      </c>
      <c r="B35" s="156" t="s">
        <v>104</v>
      </c>
      <c r="C35" s="129" t="s">
        <v>5</v>
      </c>
      <c r="D35" s="130">
        <v>20</v>
      </c>
      <c r="E35" s="157"/>
      <c r="F35" s="158">
        <f t="shared" ref="F35" si="2">+D35*E35</f>
        <v>0</v>
      </c>
      <c r="G35" s="197"/>
      <c r="H35" s="197"/>
    </row>
    <row r="36" spans="1:8" ht="38.25" x14ac:dyDescent="0.2">
      <c r="A36" s="195" t="s">
        <v>119</v>
      </c>
      <c r="B36" s="156" t="s">
        <v>111</v>
      </c>
      <c r="C36" s="129" t="s">
        <v>4</v>
      </c>
      <c r="D36" s="130">
        <v>80</v>
      </c>
      <c r="E36" s="157"/>
      <c r="F36" s="158">
        <f t="shared" si="0"/>
        <v>0</v>
      </c>
      <c r="G36" s="197"/>
      <c r="H36" s="197"/>
    </row>
    <row r="37" spans="1:8" ht="51" x14ac:dyDescent="0.2">
      <c r="A37" s="195" t="s">
        <v>120</v>
      </c>
      <c r="B37" s="156" t="s">
        <v>112</v>
      </c>
      <c r="C37" s="129" t="s">
        <v>4</v>
      </c>
      <c r="D37" s="130">
        <v>80</v>
      </c>
      <c r="E37" s="157"/>
      <c r="F37" s="158">
        <f>+D37*E37</f>
        <v>0</v>
      </c>
      <c r="G37" s="197"/>
      <c r="H37" s="197"/>
    </row>
    <row r="38" spans="1:8" ht="63.75" hidden="1" x14ac:dyDescent="0.2">
      <c r="A38" s="195" t="s">
        <v>267</v>
      </c>
      <c r="B38" s="156" t="s">
        <v>110</v>
      </c>
      <c r="C38" s="129" t="s">
        <v>35</v>
      </c>
      <c r="D38" s="130"/>
      <c r="E38" s="157"/>
      <c r="F38" s="158">
        <f>+D38*E38</f>
        <v>0</v>
      </c>
      <c r="G38" s="197"/>
      <c r="H38" s="197"/>
    </row>
    <row r="39" spans="1:8" ht="38.25" x14ac:dyDescent="0.2">
      <c r="A39" s="195" t="s">
        <v>122</v>
      </c>
      <c r="B39" s="156" t="s">
        <v>105</v>
      </c>
      <c r="C39" s="129" t="s">
        <v>4</v>
      </c>
      <c r="D39" s="130">
        <v>80</v>
      </c>
      <c r="E39" s="157"/>
      <c r="F39" s="158">
        <f t="shared" si="0"/>
        <v>0</v>
      </c>
      <c r="G39" s="197"/>
      <c r="H39" s="197"/>
    </row>
    <row r="40" spans="1:8" ht="25.5" x14ac:dyDescent="0.2">
      <c r="A40" s="195" t="s">
        <v>123</v>
      </c>
      <c r="B40" s="156" t="s">
        <v>106</v>
      </c>
      <c r="C40" s="129" t="s">
        <v>4</v>
      </c>
      <c r="D40" s="130">
        <v>80</v>
      </c>
      <c r="E40" s="157"/>
      <c r="F40" s="158">
        <f t="shared" si="0"/>
        <v>0</v>
      </c>
      <c r="G40" s="197"/>
      <c r="H40" s="197"/>
    </row>
    <row r="41" spans="1:8" ht="63.75" x14ac:dyDescent="0.2">
      <c r="A41" s="195" t="s">
        <v>124</v>
      </c>
      <c r="B41" s="156" t="s">
        <v>107</v>
      </c>
      <c r="C41" s="129" t="s">
        <v>2</v>
      </c>
      <c r="D41" s="130">
        <v>40</v>
      </c>
      <c r="E41" s="157"/>
      <c r="F41" s="158">
        <f t="shared" si="0"/>
        <v>0</v>
      </c>
      <c r="G41" s="197"/>
      <c r="H41" s="197"/>
    </row>
    <row r="42" spans="1:8" ht="38.25" x14ac:dyDescent="0.2">
      <c r="A42" s="195" t="s">
        <v>125</v>
      </c>
      <c r="B42" s="156" t="s">
        <v>108</v>
      </c>
      <c r="C42" s="129" t="s">
        <v>2</v>
      </c>
      <c r="D42" s="130">
        <v>5</v>
      </c>
      <c r="E42" s="157"/>
      <c r="F42" s="158">
        <f t="shared" si="0"/>
        <v>0</v>
      </c>
      <c r="G42" s="197"/>
      <c r="H42" s="197"/>
    </row>
    <row r="43" spans="1:8" ht="25.5" x14ac:dyDescent="0.2">
      <c r="A43" s="195" t="s">
        <v>245</v>
      </c>
      <c r="B43" s="156" t="s">
        <v>246</v>
      </c>
      <c r="C43" s="129" t="s">
        <v>2</v>
      </c>
      <c r="D43" s="130">
        <v>3</v>
      </c>
      <c r="E43" s="157"/>
      <c r="F43" s="158">
        <f>D43*E43</f>
        <v>0</v>
      </c>
      <c r="G43" s="197"/>
      <c r="H43" s="197"/>
    </row>
    <row r="44" spans="1:8" ht="25.5" hidden="1" x14ac:dyDescent="0.2">
      <c r="A44" s="195" t="s">
        <v>114</v>
      </c>
      <c r="B44" s="156" t="s">
        <v>115</v>
      </c>
      <c r="C44" s="129" t="s">
        <v>2</v>
      </c>
      <c r="D44" s="130"/>
      <c r="E44" s="157"/>
      <c r="F44" s="158">
        <f t="shared" si="0"/>
        <v>0</v>
      </c>
      <c r="G44" s="197"/>
      <c r="H44" s="197"/>
    </row>
    <row r="45" spans="1:8" ht="51" hidden="1" x14ac:dyDescent="0.2">
      <c r="A45" s="195" t="s">
        <v>240</v>
      </c>
      <c r="B45" s="156" t="s">
        <v>241</v>
      </c>
      <c r="C45" s="129" t="s">
        <v>34</v>
      </c>
      <c r="D45" s="130"/>
      <c r="E45" s="157"/>
      <c r="F45" s="158">
        <f t="shared" si="0"/>
        <v>0</v>
      </c>
      <c r="G45" s="197"/>
      <c r="H45" s="197"/>
    </row>
    <row r="46" spans="1:8" ht="38.25" hidden="1" x14ac:dyDescent="0.2">
      <c r="A46" s="195" t="s">
        <v>239</v>
      </c>
      <c r="B46" s="156" t="s">
        <v>113</v>
      </c>
      <c r="C46" s="129" t="s">
        <v>4</v>
      </c>
      <c r="D46" s="130"/>
      <c r="E46" s="157"/>
      <c r="F46" s="158">
        <f t="shared" si="0"/>
        <v>0</v>
      </c>
    </row>
    <row r="47" spans="1:8" x14ac:dyDescent="0.2">
      <c r="A47" s="178"/>
      <c r="B47" s="181" t="s">
        <v>127</v>
      </c>
      <c r="C47" s="191"/>
      <c r="D47" s="192"/>
      <c r="E47" s="193"/>
      <c r="F47" s="194"/>
    </row>
    <row r="48" spans="1:8" ht="63.75" hidden="1" x14ac:dyDescent="0.2">
      <c r="A48" s="195" t="s">
        <v>129</v>
      </c>
      <c r="B48" s="156" t="s">
        <v>126</v>
      </c>
      <c r="C48" s="129" t="s">
        <v>4</v>
      </c>
      <c r="D48" s="130"/>
      <c r="E48" s="157"/>
      <c r="F48" s="139">
        <f>+D48*E48</f>
        <v>0</v>
      </c>
    </row>
    <row r="49" spans="1:10" ht="38.25" hidden="1" x14ac:dyDescent="0.25">
      <c r="A49" s="195" t="s">
        <v>130</v>
      </c>
      <c r="B49" s="156" t="s">
        <v>128</v>
      </c>
      <c r="C49" s="129" t="s">
        <v>5</v>
      </c>
      <c r="D49" s="130"/>
      <c r="E49" s="157"/>
      <c r="F49" s="139">
        <f t="shared" si="0"/>
        <v>0</v>
      </c>
      <c r="G49" s="198"/>
      <c r="H49" s="199"/>
    </row>
    <row r="50" spans="1:10" ht="38.25" x14ac:dyDescent="0.25">
      <c r="A50" s="195" t="s">
        <v>131</v>
      </c>
      <c r="B50" s="156" t="s">
        <v>244</v>
      </c>
      <c r="C50" s="129" t="s">
        <v>5</v>
      </c>
      <c r="D50" s="130">
        <v>175.3</v>
      </c>
      <c r="E50" s="157"/>
      <c r="F50" s="139">
        <f t="shared" si="0"/>
        <v>0</v>
      </c>
      <c r="G50" s="198"/>
      <c r="H50" s="199"/>
    </row>
    <row r="51" spans="1:10" ht="51" x14ac:dyDescent="0.2">
      <c r="A51" s="195" t="s">
        <v>132</v>
      </c>
      <c r="B51" s="156" t="s">
        <v>251</v>
      </c>
      <c r="C51" s="129" t="s">
        <v>5</v>
      </c>
      <c r="D51" s="130">
        <v>8.7650000000000006</v>
      </c>
      <c r="E51" s="157"/>
      <c r="F51" s="139">
        <f t="shared" si="0"/>
        <v>0</v>
      </c>
    </row>
    <row r="52" spans="1:10" ht="25.5" x14ac:dyDescent="0.2">
      <c r="A52" s="195" t="s">
        <v>133</v>
      </c>
      <c r="B52" s="200" t="s">
        <v>17</v>
      </c>
      <c r="C52" s="201" t="s">
        <v>4</v>
      </c>
      <c r="D52" s="145">
        <v>97.600000000000009</v>
      </c>
      <c r="E52" s="158"/>
      <c r="F52" s="139">
        <f t="shared" si="0"/>
        <v>0</v>
      </c>
    </row>
    <row r="53" spans="1:10" ht="89.25" x14ac:dyDescent="0.2">
      <c r="A53" s="195" t="s">
        <v>137</v>
      </c>
      <c r="B53" s="156" t="s">
        <v>134</v>
      </c>
      <c r="C53" s="129" t="s">
        <v>5</v>
      </c>
      <c r="D53" s="130">
        <v>17.920000000000002</v>
      </c>
      <c r="E53" s="157"/>
      <c r="F53" s="139">
        <f t="shared" si="0"/>
        <v>0</v>
      </c>
    </row>
    <row r="54" spans="1:10" ht="76.5" x14ac:dyDescent="0.2">
      <c r="A54" s="195" t="s">
        <v>138</v>
      </c>
      <c r="B54" s="156" t="s">
        <v>135</v>
      </c>
      <c r="C54" s="129" t="s">
        <v>5</v>
      </c>
      <c r="D54" s="130">
        <v>78.72</v>
      </c>
      <c r="E54" s="157"/>
      <c r="F54" s="139">
        <f t="shared" si="0"/>
        <v>0</v>
      </c>
    </row>
    <row r="55" spans="1:10" ht="63.75" x14ac:dyDescent="0.2">
      <c r="A55" s="195" t="s">
        <v>139</v>
      </c>
      <c r="B55" s="156" t="s">
        <v>136</v>
      </c>
      <c r="C55" s="129" t="s">
        <v>4</v>
      </c>
      <c r="D55" s="130">
        <v>488</v>
      </c>
      <c r="E55" s="157"/>
      <c r="F55" s="139">
        <f t="shared" si="0"/>
        <v>0</v>
      </c>
    </row>
    <row r="56" spans="1:10" ht="76.5" x14ac:dyDescent="0.2">
      <c r="A56" s="195" t="s">
        <v>141</v>
      </c>
      <c r="B56" s="156" t="s">
        <v>140</v>
      </c>
      <c r="C56" s="129" t="s">
        <v>5</v>
      </c>
      <c r="D56" s="130">
        <v>42.974999999999994</v>
      </c>
      <c r="E56" s="157"/>
      <c r="F56" s="139">
        <f t="shared" si="0"/>
        <v>0</v>
      </c>
    </row>
    <row r="57" spans="1:10" ht="63.75" x14ac:dyDescent="0.2">
      <c r="A57" s="195" t="s">
        <v>142</v>
      </c>
      <c r="B57" s="156" t="s">
        <v>243</v>
      </c>
      <c r="C57" s="129" t="s">
        <v>5</v>
      </c>
      <c r="D57" s="130">
        <v>26.295000000000002</v>
      </c>
      <c r="E57" s="157"/>
      <c r="F57" s="139">
        <f t="shared" si="0"/>
        <v>0</v>
      </c>
    </row>
    <row r="58" spans="1:10" ht="38.25" x14ac:dyDescent="0.2">
      <c r="A58" s="195" t="s">
        <v>145</v>
      </c>
      <c r="B58" s="156" t="s">
        <v>143</v>
      </c>
      <c r="C58" s="129" t="s">
        <v>5</v>
      </c>
      <c r="D58" s="130">
        <v>149.005</v>
      </c>
      <c r="E58" s="157"/>
      <c r="F58" s="139">
        <f t="shared" si="0"/>
        <v>0</v>
      </c>
    </row>
    <row r="59" spans="1:10" ht="25.5" x14ac:dyDescent="0.2">
      <c r="A59" s="195" t="s">
        <v>146</v>
      </c>
      <c r="B59" s="156" t="s">
        <v>144</v>
      </c>
      <c r="C59" s="129" t="s">
        <v>5</v>
      </c>
      <c r="D59" s="130">
        <v>26.295000000000002</v>
      </c>
      <c r="E59" s="157"/>
      <c r="F59" s="139">
        <f t="shared" si="0"/>
        <v>0</v>
      </c>
    </row>
    <row r="60" spans="1:10" ht="25.5" x14ac:dyDescent="0.2">
      <c r="A60" s="195" t="s">
        <v>147</v>
      </c>
      <c r="B60" s="202" t="s">
        <v>13</v>
      </c>
      <c r="C60" s="144" t="s">
        <v>4</v>
      </c>
      <c r="D60" s="145">
        <v>488</v>
      </c>
      <c r="E60" s="158"/>
      <c r="F60" s="158">
        <f>+D60*E60</f>
        <v>0</v>
      </c>
    </row>
    <row r="61" spans="1:10" x14ac:dyDescent="0.2">
      <c r="A61" s="195" t="s">
        <v>148</v>
      </c>
      <c r="B61" s="158" t="s">
        <v>259</v>
      </c>
      <c r="C61" s="144" t="s">
        <v>10</v>
      </c>
      <c r="D61" s="145">
        <v>10</v>
      </c>
      <c r="E61" s="158"/>
      <c r="F61" s="158">
        <f>+D61*E61</f>
        <v>0</v>
      </c>
    </row>
    <row r="62" spans="1:10" hidden="1" x14ac:dyDescent="0.2">
      <c r="A62" s="188"/>
      <c r="B62" s="156" t="s">
        <v>149</v>
      </c>
      <c r="C62" s="203"/>
      <c r="D62" s="204"/>
      <c r="E62" s="205"/>
      <c r="F62" s="205"/>
      <c r="I62" s="206"/>
      <c r="J62" s="206"/>
    </row>
    <row r="63" spans="1:10" ht="51" hidden="1" x14ac:dyDescent="0.2">
      <c r="A63" s="207" t="s">
        <v>222</v>
      </c>
      <c r="B63" s="208" t="s">
        <v>216</v>
      </c>
      <c r="C63" s="209" t="s">
        <v>2</v>
      </c>
      <c r="D63" s="210"/>
      <c r="E63" s="211"/>
      <c r="F63" s="212">
        <f>D63*E63</f>
        <v>0</v>
      </c>
      <c r="G63" s="69"/>
    </row>
    <row r="64" spans="1:10" ht="51" hidden="1" x14ac:dyDescent="0.2">
      <c r="A64" s="213" t="s">
        <v>171</v>
      </c>
      <c r="B64" s="214" t="s">
        <v>232</v>
      </c>
      <c r="C64" s="215"/>
      <c r="D64" s="216"/>
      <c r="E64" s="216"/>
      <c r="F64" s="216"/>
      <c r="G64" s="69"/>
    </row>
    <row r="65" spans="1:10" hidden="1" x14ac:dyDescent="0.2">
      <c r="A65" s="217" t="s">
        <v>223</v>
      </c>
      <c r="B65" s="218" t="s">
        <v>233</v>
      </c>
      <c r="C65" s="219" t="s">
        <v>5</v>
      </c>
      <c r="D65" s="218"/>
      <c r="E65" s="218"/>
      <c r="F65" s="139">
        <f t="shared" ref="F65:F71" si="3">+ROUND((D65*E65),2)</f>
        <v>0</v>
      </c>
      <c r="G65" s="220"/>
    </row>
    <row r="66" spans="1:10" hidden="1" x14ac:dyDescent="0.2">
      <c r="A66" s="217" t="s">
        <v>224</v>
      </c>
      <c r="B66" s="218" t="s">
        <v>219</v>
      </c>
      <c r="C66" s="219" t="s">
        <v>5</v>
      </c>
      <c r="D66" s="218"/>
      <c r="E66" s="218"/>
      <c r="F66" s="139">
        <f t="shared" si="3"/>
        <v>0</v>
      </c>
      <c r="G66" s="220"/>
    </row>
    <row r="67" spans="1:10" hidden="1" x14ac:dyDescent="0.2">
      <c r="A67" s="217" t="s">
        <v>225</v>
      </c>
      <c r="B67" s="218" t="s">
        <v>220</v>
      </c>
      <c r="C67" s="219" t="s">
        <v>4</v>
      </c>
      <c r="D67" s="218"/>
      <c r="E67" s="218"/>
      <c r="F67" s="139">
        <f t="shared" si="3"/>
        <v>0</v>
      </c>
      <c r="G67" s="220"/>
    </row>
    <row r="68" spans="1:10" hidden="1" x14ac:dyDescent="0.2">
      <c r="A68" s="217" t="s">
        <v>226</v>
      </c>
      <c r="B68" s="218" t="s">
        <v>234</v>
      </c>
      <c r="C68" s="219" t="s">
        <v>221</v>
      </c>
      <c r="D68" s="218"/>
      <c r="E68" s="218"/>
      <c r="F68" s="139">
        <f t="shared" si="3"/>
        <v>0</v>
      </c>
      <c r="G68" s="220"/>
    </row>
    <row r="69" spans="1:10" hidden="1" x14ac:dyDescent="0.2">
      <c r="A69" s="217" t="s">
        <v>227</v>
      </c>
      <c r="B69" s="218" t="s">
        <v>235</v>
      </c>
      <c r="C69" s="219" t="s">
        <v>221</v>
      </c>
      <c r="D69" s="218"/>
      <c r="E69" s="218"/>
      <c r="F69" s="139">
        <f t="shared" ref="F69" si="4">+ROUND((D69*E69),2)</f>
        <v>0</v>
      </c>
      <c r="G69" s="220"/>
    </row>
    <row r="70" spans="1:10" hidden="1" x14ac:dyDescent="0.2">
      <c r="A70" s="217" t="s">
        <v>228</v>
      </c>
      <c r="B70" s="218" t="s">
        <v>229</v>
      </c>
      <c r="C70" s="219" t="s">
        <v>4</v>
      </c>
      <c r="D70" s="218"/>
      <c r="E70" s="218"/>
      <c r="F70" s="139">
        <f t="shared" si="3"/>
        <v>0</v>
      </c>
      <c r="G70" s="220"/>
    </row>
    <row r="71" spans="1:10" hidden="1" x14ac:dyDescent="0.2">
      <c r="A71" s="217" t="s">
        <v>230</v>
      </c>
      <c r="B71" s="218" t="s">
        <v>231</v>
      </c>
      <c r="C71" s="219" t="s">
        <v>34</v>
      </c>
      <c r="D71" s="218"/>
      <c r="E71" s="218"/>
      <c r="F71" s="139">
        <f t="shared" si="3"/>
        <v>0</v>
      </c>
      <c r="G71" s="220"/>
    </row>
    <row r="72" spans="1:10" s="160" customFormat="1" x14ac:dyDescent="0.2">
      <c r="A72" s="188"/>
      <c r="B72" s="156" t="s">
        <v>150</v>
      </c>
      <c r="C72" s="144"/>
      <c r="D72" s="145"/>
      <c r="E72" s="158"/>
      <c r="F72" s="158"/>
      <c r="I72" s="161"/>
      <c r="J72" s="161"/>
    </row>
    <row r="73" spans="1:10" s="160" customFormat="1" ht="76.5" x14ac:dyDescent="0.2">
      <c r="A73" s="213" t="s">
        <v>181</v>
      </c>
      <c r="B73" s="221" t="s">
        <v>151</v>
      </c>
      <c r="C73" s="222" t="s">
        <v>2</v>
      </c>
      <c r="D73" s="223">
        <v>122</v>
      </c>
      <c r="E73" s="224"/>
      <c r="F73" s="158">
        <f>+D73*E73</f>
        <v>0</v>
      </c>
      <c r="I73" s="161"/>
      <c r="J73" s="161"/>
    </row>
    <row r="74" spans="1:10" s="160" customFormat="1" ht="76.5" hidden="1" x14ac:dyDescent="0.2">
      <c r="A74" s="213" t="s">
        <v>182</v>
      </c>
      <c r="B74" s="221" t="s">
        <v>152</v>
      </c>
      <c r="C74" s="222" t="s">
        <v>2</v>
      </c>
      <c r="D74" s="223"/>
      <c r="E74" s="224"/>
      <c r="F74" s="158">
        <f>+D74*E74</f>
        <v>0</v>
      </c>
      <c r="I74" s="161"/>
      <c r="J74" s="161"/>
    </row>
    <row r="75" spans="1:10" s="160" customFormat="1" ht="76.5" hidden="1" x14ac:dyDescent="0.2">
      <c r="A75" s="213" t="s">
        <v>183</v>
      </c>
      <c r="B75" s="221" t="s">
        <v>153</v>
      </c>
      <c r="C75" s="222" t="s">
        <v>2</v>
      </c>
      <c r="D75" s="223"/>
      <c r="E75" s="224"/>
      <c r="F75" s="158">
        <f>+D75*E75</f>
        <v>0</v>
      </c>
      <c r="I75" s="161"/>
      <c r="J75" s="161"/>
    </row>
    <row r="76" spans="1:10" s="160" customFormat="1" ht="114.75" x14ac:dyDescent="0.2">
      <c r="A76" s="195" t="s">
        <v>184</v>
      </c>
      <c r="B76" s="156" t="s">
        <v>155</v>
      </c>
      <c r="C76" s="129" t="s">
        <v>34</v>
      </c>
      <c r="D76" s="130">
        <v>2</v>
      </c>
      <c r="E76" s="157"/>
      <c r="F76" s="139">
        <f t="shared" ref="F76:F77" si="5">+D76*E76</f>
        <v>0</v>
      </c>
      <c r="I76" s="161"/>
      <c r="J76" s="161"/>
    </row>
    <row r="77" spans="1:10" s="160" customFormat="1" ht="114.75" hidden="1" x14ac:dyDescent="0.2">
      <c r="A77" s="195" t="s">
        <v>185</v>
      </c>
      <c r="B77" s="156" t="s">
        <v>154</v>
      </c>
      <c r="C77" s="129" t="s">
        <v>34</v>
      </c>
      <c r="D77" s="130"/>
      <c r="E77" s="157"/>
      <c r="F77" s="139">
        <f t="shared" si="5"/>
        <v>0</v>
      </c>
      <c r="I77" s="161"/>
      <c r="J77" s="161"/>
    </row>
    <row r="78" spans="1:10" s="160" customFormat="1" ht="114.75" x14ac:dyDescent="0.2">
      <c r="A78" s="195" t="s">
        <v>186</v>
      </c>
      <c r="B78" s="156" t="s">
        <v>156</v>
      </c>
      <c r="C78" s="129" t="s">
        <v>34</v>
      </c>
      <c r="D78" s="130">
        <v>1</v>
      </c>
      <c r="E78" s="157"/>
      <c r="F78" s="139">
        <f>+D78*E78</f>
        <v>0</v>
      </c>
      <c r="I78" s="161"/>
      <c r="J78" s="161"/>
    </row>
    <row r="79" spans="1:10" s="160" customFormat="1" ht="114.75" hidden="1" x14ac:dyDescent="0.2">
      <c r="A79" s="195" t="s">
        <v>187</v>
      </c>
      <c r="B79" s="156" t="s">
        <v>157</v>
      </c>
      <c r="C79" s="129" t="s">
        <v>34</v>
      </c>
      <c r="D79" s="130"/>
      <c r="E79" s="157"/>
      <c r="F79" s="139">
        <f t="shared" ref="F79:F80" si="6">+D79*E79</f>
        <v>0</v>
      </c>
      <c r="I79" s="161"/>
      <c r="J79" s="161"/>
    </row>
    <row r="80" spans="1:10" s="160" customFormat="1" ht="114.75" hidden="1" x14ac:dyDescent="0.2">
      <c r="A80" s="195" t="s">
        <v>188</v>
      </c>
      <c r="B80" s="156" t="s">
        <v>158</v>
      </c>
      <c r="C80" s="129" t="s">
        <v>34</v>
      </c>
      <c r="D80" s="130"/>
      <c r="E80" s="157"/>
      <c r="F80" s="139">
        <f t="shared" si="6"/>
        <v>0</v>
      </c>
      <c r="I80" s="161"/>
      <c r="J80" s="161"/>
    </row>
    <row r="81" spans="1:10" s="160" customFormat="1" ht="114.75" hidden="1" x14ac:dyDescent="0.2">
      <c r="A81" s="195" t="s">
        <v>189</v>
      </c>
      <c r="B81" s="156" t="s">
        <v>159</v>
      </c>
      <c r="C81" s="129" t="s">
        <v>34</v>
      </c>
      <c r="D81" s="130"/>
      <c r="E81" s="157"/>
      <c r="F81" s="139">
        <f>+D81*E81</f>
        <v>0</v>
      </c>
      <c r="I81" s="161"/>
      <c r="J81" s="161"/>
    </row>
    <row r="82" spans="1:10" s="160" customFormat="1" ht="114.75" hidden="1" x14ac:dyDescent="0.2">
      <c r="A82" s="195" t="s">
        <v>190</v>
      </c>
      <c r="B82" s="156" t="s">
        <v>160</v>
      </c>
      <c r="C82" s="129" t="s">
        <v>34</v>
      </c>
      <c r="D82" s="130"/>
      <c r="E82" s="157"/>
      <c r="F82" s="139">
        <f t="shared" ref="F82:F83" si="7">+D82*E82</f>
        <v>0</v>
      </c>
      <c r="I82" s="161"/>
      <c r="J82" s="161"/>
    </row>
    <row r="83" spans="1:10" s="160" customFormat="1" ht="114.75" hidden="1" x14ac:dyDescent="0.2">
      <c r="A83" s="195" t="s">
        <v>191</v>
      </c>
      <c r="B83" s="156" t="s">
        <v>161</v>
      </c>
      <c r="C83" s="129" t="s">
        <v>34</v>
      </c>
      <c r="D83" s="130"/>
      <c r="E83" s="157"/>
      <c r="F83" s="139">
        <f t="shared" si="7"/>
        <v>0</v>
      </c>
      <c r="I83" s="161"/>
      <c r="J83" s="161"/>
    </row>
    <row r="84" spans="1:10" s="160" customFormat="1" ht="76.5" x14ac:dyDescent="0.2">
      <c r="A84" s="195" t="s">
        <v>192</v>
      </c>
      <c r="B84" s="156" t="s">
        <v>252</v>
      </c>
      <c r="C84" s="129" t="s">
        <v>34</v>
      </c>
      <c r="D84" s="130">
        <v>1</v>
      </c>
      <c r="E84" s="157"/>
      <c r="F84" s="139">
        <f t="shared" ref="F84" si="8">+D84*E84</f>
        <v>0</v>
      </c>
      <c r="I84" s="161"/>
      <c r="J84" s="161"/>
    </row>
    <row r="85" spans="1:10" s="160" customFormat="1" ht="114.75" x14ac:dyDescent="0.2">
      <c r="A85" s="195" t="s">
        <v>193</v>
      </c>
      <c r="B85" s="156" t="s">
        <v>163</v>
      </c>
      <c r="C85" s="129" t="s">
        <v>34</v>
      </c>
      <c r="D85" s="130">
        <v>2</v>
      </c>
      <c r="E85" s="157"/>
      <c r="F85" s="139">
        <f t="shared" ref="F85" si="9">+ROUND((D85*E85),2)</f>
        <v>0</v>
      </c>
      <c r="I85" s="161"/>
      <c r="J85" s="161"/>
    </row>
    <row r="86" spans="1:10" s="160" customFormat="1" ht="114.75" x14ac:dyDescent="0.2">
      <c r="A86" s="195" t="s">
        <v>194</v>
      </c>
      <c r="B86" s="156" t="s">
        <v>162</v>
      </c>
      <c r="C86" s="129" t="s">
        <v>34</v>
      </c>
      <c r="D86" s="130">
        <v>2</v>
      </c>
      <c r="E86" s="157"/>
      <c r="F86" s="139">
        <f t="shared" ref="F86" si="10">+ROUND((D86*E86),2)</f>
        <v>0</v>
      </c>
      <c r="I86" s="161"/>
      <c r="J86" s="161"/>
    </row>
    <row r="87" spans="1:10" s="160" customFormat="1" ht="63.75" hidden="1" x14ac:dyDescent="0.2">
      <c r="A87" s="195" t="s">
        <v>195</v>
      </c>
      <c r="B87" s="156" t="s">
        <v>218</v>
      </c>
      <c r="C87" s="129" t="s">
        <v>34</v>
      </c>
      <c r="D87" s="130"/>
      <c r="E87" s="157"/>
      <c r="F87" s="139">
        <f t="shared" ref="F87" si="11">+ROUND((D87*E87),2)</f>
        <v>0</v>
      </c>
      <c r="I87" s="161"/>
      <c r="J87" s="161"/>
    </row>
    <row r="88" spans="1:10" s="160" customFormat="1" ht="38.25" hidden="1" x14ac:dyDescent="0.2">
      <c r="A88" s="213" t="s">
        <v>196</v>
      </c>
      <c r="B88" s="225" t="s">
        <v>165</v>
      </c>
      <c r="C88" s="226" t="s">
        <v>3</v>
      </c>
      <c r="D88" s="227"/>
      <c r="E88" s="228"/>
      <c r="F88" s="229">
        <f t="shared" ref="F88:F93" si="12">+D88*E88</f>
        <v>0</v>
      </c>
      <c r="I88" s="161"/>
      <c r="J88" s="161"/>
    </row>
    <row r="89" spans="1:10" s="160" customFormat="1" ht="38.25" hidden="1" x14ac:dyDescent="0.2">
      <c r="A89" s="213" t="s">
        <v>197</v>
      </c>
      <c r="B89" s="225" t="s">
        <v>166</v>
      </c>
      <c r="C89" s="226" t="s">
        <v>3</v>
      </c>
      <c r="D89" s="227"/>
      <c r="E89" s="228"/>
      <c r="F89" s="229">
        <f t="shared" si="12"/>
        <v>0</v>
      </c>
      <c r="I89" s="161"/>
      <c r="J89" s="161"/>
    </row>
    <row r="90" spans="1:10" s="160" customFormat="1" ht="38.25" hidden="1" x14ac:dyDescent="0.2">
      <c r="A90" s="213" t="s">
        <v>198</v>
      </c>
      <c r="B90" s="225" t="s">
        <v>164</v>
      </c>
      <c r="C90" s="226" t="s">
        <v>3</v>
      </c>
      <c r="D90" s="227"/>
      <c r="E90" s="228"/>
      <c r="F90" s="229">
        <f t="shared" si="12"/>
        <v>0</v>
      </c>
      <c r="I90" s="161"/>
      <c r="J90" s="161"/>
    </row>
    <row r="91" spans="1:10" s="160" customFormat="1" ht="51" x14ac:dyDescent="0.2">
      <c r="A91" s="213" t="s">
        <v>199</v>
      </c>
      <c r="B91" s="230" t="s">
        <v>167</v>
      </c>
      <c r="C91" s="129" t="s">
        <v>3</v>
      </c>
      <c r="D91" s="130">
        <v>4</v>
      </c>
      <c r="E91" s="139"/>
      <c r="F91" s="139">
        <f t="shared" si="12"/>
        <v>0</v>
      </c>
      <c r="I91" s="161"/>
      <c r="J91" s="161"/>
    </row>
    <row r="92" spans="1:10" s="160" customFormat="1" ht="51" hidden="1" x14ac:dyDescent="0.2">
      <c r="A92" s="213" t="s">
        <v>200</v>
      </c>
      <c r="B92" s="230" t="s">
        <v>168</v>
      </c>
      <c r="C92" s="129" t="s">
        <v>3</v>
      </c>
      <c r="D92" s="130"/>
      <c r="E92" s="139"/>
      <c r="F92" s="139">
        <f t="shared" si="12"/>
        <v>0</v>
      </c>
      <c r="I92" s="161"/>
      <c r="J92" s="161"/>
    </row>
    <row r="93" spans="1:10" s="160" customFormat="1" ht="25.5" x14ac:dyDescent="0.2">
      <c r="A93" s="213" t="s">
        <v>201</v>
      </c>
      <c r="B93" s="230" t="s">
        <v>170</v>
      </c>
      <c r="C93" s="129" t="s">
        <v>3</v>
      </c>
      <c r="D93" s="130">
        <v>2</v>
      </c>
      <c r="E93" s="139"/>
      <c r="F93" s="139">
        <f t="shared" si="12"/>
        <v>0</v>
      </c>
      <c r="I93" s="161"/>
      <c r="J93" s="161"/>
    </row>
    <row r="94" spans="1:10" s="160" customFormat="1" ht="25.5" x14ac:dyDescent="0.2">
      <c r="A94" s="213" t="s">
        <v>202</v>
      </c>
      <c r="B94" s="225" t="s">
        <v>169</v>
      </c>
      <c r="C94" s="226" t="s">
        <v>2</v>
      </c>
      <c r="D94" s="227">
        <v>0</v>
      </c>
      <c r="E94" s="228"/>
      <c r="F94" s="229">
        <f>D94*E94</f>
        <v>0</v>
      </c>
      <c r="I94" s="161"/>
      <c r="J94" s="161"/>
    </row>
    <row r="95" spans="1:10" s="160" customFormat="1" ht="25.5" x14ac:dyDescent="0.2">
      <c r="A95" s="195" t="s">
        <v>203</v>
      </c>
      <c r="B95" s="156" t="s">
        <v>172</v>
      </c>
      <c r="C95" s="129" t="s">
        <v>2</v>
      </c>
      <c r="D95" s="130">
        <v>122</v>
      </c>
      <c r="E95" s="157"/>
      <c r="F95" s="139">
        <f t="shared" ref="F95:F103" si="13">D95*E95</f>
        <v>0</v>
      </c>
      <c r="I95" s="161"/>
      <c r="J95" s="161"/>
    </row>
    <row r="96" spans="1:10" s="160" customFormat="1" ht="51" x14ac:dyDescent="0.2">
      <c r="A96" s="195" t="s">
        <v>204</v>
      </c>
      <c r="B96" s="156" t="s">
        <v>173</v>
      </c>
      <c r="C96" s="129" t="s">
        <v>2</v>
      </c>
      <c r="D96" s="130">
        <v>122</v>
      </c>
      <c r="E96" s="157"/>
      <c r="F96" s="139">
        <f t="shared" si="13"/>
        <v>0</v>
      </c>
      <c r="I96" s="161"/>
      <c r="J96" s="161"/>
    </row>
    <row r="97" spans="1:10" s="160" customFormat="1" ht="63.75" x14ac:dyDescent="0.2">
      <c r="A97" s="195" t="s">
        <v>205</v>
      </c>
      <c r="B97" s="156" t="s">
        <v>174</v>
      </c>
      <c r="C97" s="129" t="s">
        <v>2</v>
      </c>
      <c r="D97" s="130">
        <v>122</v>
      </c>
      <c r="E97" s="157"/>
      <c r="F97" s="139">
        <f t="shared" si="13"/>
        <v>0</v>
      </c>
      <c r="I97" s="161"/>
      <c r="J97" s="161"/>
    </row>
    <row r="98" spans="1:10" s="160" customFormat="1" ht="38.25" x14ac:dyDescent="0.2">
      <c r="A98" s="195" t="s">
        <v>206</v>
      </c>
      <c r="B98" s="156" t="s">
        <v>175</v>
      </c>
      <c r="C98" s="129" t="s">
        <v>34</v>
      </c>
      <c r="D98" s="130">
        <v>1</v>
      </c>
      <c r="E98" s="157"/>
      <c r="F98" s="139">
        <f t="shared" si="13"/>
        <v>0</v>
      </c>
      <c r="I98" s="161"/>
      <c r="J98" s="161"/>
    </row>
    <row r="99" spans="1:10" s="160" customFormat="1" ht="38.25" x14ac:dyDescent="0.2">
      <c r="A99" s="195" t="s">
        <v>207</v>
      </c>
      <c r="B99" s="156" t="s">
        <v>176</v>
      </c>
      <c r="C99" s="129" t="s">
        <v>34</v>
      </c>
      <c r="D99" s="130">
        <v>1</v>
      </c>
      <c r="E99" s="157"/>
      <c r="F99" s="139">
        <f t="shared" si="13"/>
        <v>0</v>
      </c>
      <c r="I99" s="161"/>
      <c r="J99" s="161"/>
    </row>
    <row r="100" spans="1:10" s="160" customFormat="1" ht="38.25" x14ac:dyDescent="0.2">
      <c r="A100" s="195" t="s">
        <v>208</v>
      </c>
      <c r="B100" s="156" t="s">
        <v>177</v>
      </c>
      <c r="C100" s="129" t="s">
        <v>34</v>
      </c>
      <c r="D100" s="130">
        <v>1</v>
      </c>
      <c r="E100" s="157"/>
      <c r="F100" s="139">
        <f t="shared" si="13"/>
        <v>0</v>
      </c>
      <c r="I100" s="161"/>
      <c r="J100" s="161"/>
    </row>
    <row r="101" spans="1:10" s="160" customFormat="1" ht="38.25" hidden="1" x14ac:dyDescent="0.2">
      <c r="A101" s="195" t="s">
        <v>209</v>
      </c>
      <c r="B101" s="156" t="s">
        <v>178</v>
      </c>
      <c r="C101" s="129" t="s">
        <v>34</v>
      </c>
      <c r="D101" s="130"/>
      <c r="E101" s="157"/>
      <c r="F101" s="139">
        <f t="shared" si="13"/>
        <v>0</v>
      </c>
      <c r="I101" s="161"/>
      <c r="J101" s="161"/>
    </row>
    <row r="102" spans="1:10" s="160" customFormat="1" ht="38.25" x14ac:dyDescent="0.2">
      <c r="A102" s="195" t="s">
        <v>210</v>
      </c>
      <c r="B102" s="156" t="s">
        <v>179</v>
      </c>
      <c r="C102" s="129" t="s">
        <v>34</v>
      </c>
      <c r="D102" s="130">
        <v>1</v>
      </c>
      <c r="E102" s="157"/>
      <c r="F102" s="139">
        <f t="shared" si="13"/>
        <v>0</v>
      </c>
      <c r="I102" s="161"/>
      <c r="J102" s="161"/>
    </row>
    <row r="103" spans="1:10" s="160" customFormat="1" ht="102" x14ac:dyDescent="0.2">
      <c r="A103" s="195" t="s">
        <v>211</v>
      </c>
      <c r="B103" s="156" t="s">
        <v>180</v>
      </c>
      <c r="C103" s="129" t="s">
        <v>2</v>
      </c>
      <c r="D103" s="130">
        <v>12</v>
      </c>
      <c r="E103" s="157"/>
      <c r="F103" s="139">
        <f t="shared" si="13"/>
        <v>0</v>
      </c>
      <c r="I103" s="161"/>
      <c r="J103" s="161"/>
    </row>
    <row r="104" spans="1:10" s="160" customFormat="1" ht="51" x14ac:dyDescent="0.2">
      <c r="A104" s="155">
        <v>6100</v>
      </c>
      <c r="B104" s="128" t="s">
        <v>32</v>
      </c>
      <c r="C104" s="129"/>
      <c r="D104" s="130"/>
      <c r="E104" s="131"/>
      <c r="F104" s="131">
        <f>SUM(F23:F103)*0.1</f>
        <v>0</v>
      </c>
      <c r="I104" s="161"/>
      <c r="J104" s="161"/>
    </row>
    <row r="105" spans="1:10" s="160" customFormat="1" ht="13.5" thickBot="1" x14ac:dyDescent="0.25">
      <c r="A105" s="231"/>
      <c r="B105" s="231" t="s">
        <v>43</v>
      </c>
      <c r="C105" s="231"/>
      <c r="D105" s="232"/>
      <c r="E105" s="231"/>
      <c r="F105" s="233">
        <f>SUM(F23:F104)</f>
        <v>0</v>
      </c>
      <c r="I105" s="161"/>
      <c r="J105" s="161"/>
    </row>
    <row r="106" spans="1:10" s="160" customFormat="1" ht="13.5" thickTop="1" x14ac:dyDescent="0.2">
      <c r="A106" s="185"/>
      <c r="B106" s="185"/>
      <c r="C106" s="185"/>
      <c r="D106" s="234"/>
      <c r="E106" s="185"/>
      <c r="F106" s="235"/>
      <c r="I106" s="161"/>
      <c r="J106" s="161"/>
    </row>
    <row r="107" spans="1:10" s="160" customFormat="1" x14ac:dyDescent="0.2">
      <c r="A107" s="181"/>
      <c r="B107" s="181"/>
      <c r="C107" s="181"/>
      <c r="D107" s="236"/>
      <c r="E107" s="181"/>
      <c r="F107" s="181"/>
      <c r="G107" s="161"/>
      <c r="I107" s="161"/>
      <c r="J107" s="161"/>
    </row>
    <row r="108" spans="1:10" s="160" customFormat="1" x14ac:dyDescent="0.2">
      <c r="A108" s="237" t="s">
        <v>20</v>
      </c>
      <c r="B108" s="238" t="s">
        <v>62</v>
      </c>
      <c r="C108" s="81"/>
      <c r="D108" s="239"/>
      <c r="E108" s="240"/>
      <c r="F108" s="240"/>
      <c r="I108" s="161"/>
      <c r="J108" s="161"/>
    </row>
    <row r="109" spans="1:10" s="160" customFormat="1" x14ac:dyDescent="0.2">
      <c r="A109" s="237"/>
      <c r="B109" s="238"/>
      <c r="C109" s="81"/>
      <c r="D109" s="239"/>
      <c r="E109" s="240"/>
      <c r="F109" s="240"/>
      <c r="I109" s="161"/>
      <c r="J109" s="161"/>
    </row>
    <row r="110" spans="1:10" s="160" customFormat="1" ht="26.25" customHeight="1" x14ac:dyDescent="0.2">
      <c r="A110" s="237"/>
      <c r="B110" s="252" t="s">
        <v>242</v>
      </c>
      <c r="C110" s="253"/>
      <c r="D110" s="253"/>
      <c r="E110" s="253"/>
      <c r="F110" s="254"/>
      <c r="I110" s="161"/>
      <c r="J110" s="161"/>
    </row>
    <row r="111" spans="1:10" s="160" customFormat="1" x14ac:dyDescent="0.2">
      <c r="A111" s="241"/>
      <c r="B111" s="242"/>
      <c r="C111" s="81"/>
      <c r="D111" s="239"/>
      <c r="E111" s="240"/>
      <c r="F111" s="240"/>
      <c r="I111" s="161"/>
      <c r="J111" s="161"/>
    </row>
    <row r="112" spans="1:10" s="160" customFormat="1" ht="38.25" x14ac:dyDescent="0.2">
      <c r="A112" s="155">
        <v>7101</v>
      </c>
      <c r="B112" s="128" t="s">
        <v>0</v>
      </c>
      <c r="C112" s="132" t="s">
        <v>2</v>
      </c>
      <c r="D112" s="130">
        <v>24</v>
      </c>
      <c r="E112" s="131"/>
      <c r="F112" s="131">
        <f>+ROUND((D112*E112),2)</f>
        <v>0</v>
      </c>
      <c r="I112" s="161"/>
      <c r="J112" s="161"/>
    </row>
    <row r="113" spans="1:10" s="160" customFormat="1" ht="38.25" x14ac:dyDescent="0.2">
      <c r="A113" s="155">
        <v>7102</v>
      </c>
      <c r="B113" s="128" t="s">
        <v>30</v>
      </c>
      <c r="C113" s="137" t="s">
        <v>3</v>
      </c>
      <c r="D113" s="130">
        <v>6</v>
      </c>
      <c r="E113" s="138"/>
      <c r="F113" s="139">
        <f>+ROUND((D113*E113),2)</f>
        <v>0</v>
      </c>
      <c r="I113" s="161"/>
      <c r="J113" s="161"/>
    </row>
    <row r="114" spans="1:10" ht="38.25" x14ac:dyDescent="0.2">
      <c r="A114" s="155">
        <v>7103</v>
      </c>
      <c r="B114" s="128" t="s">
        <v>33</v>
      </c>
      <c r="C114" s="137" t="s">
        <v>5</v>
      </c>
      <c r="D114" s="140">
        <v>16.799999999999997</v>
      </c>
      <c r="E114" s="131"/>
      <c r="F114" s="131">
        <f>+ROUND((D114*E114),2)</f>
        <v>0</v>
      </c>
    </row>
    <row r="115" spans="1:10" ht="51" x14ac:dyDescent="0.2">
      <c r="A115" s="155">
        <v>7104</v>
      </c>
      <c r="B115" s="128" t="s">
        <v>42</v>
      </c>
      <c r="C115" s="137" t="s">
        <v>5</v>
      </c>
      <c r="D115" s="140">
        <v>13.439999999999998</v>
      </c>
      <c r="E115" s="138"/>
      <c r="F115" s="141">
        <f>D115*E115</f>
        <v>0</v>
      </c>
    </row>
    <row r="116" spans="1:10" ht="25.5" x14ac:dyDescent="0.2">
      <c r="A116" s="155">
        <v>7105</v>
      </c>
      <c r="B116" s="128" t="s">
        <v>17</v>
      </c>
      <c r="C116" s="137" t="s">
        <v>4</v>
      </c>
      <c r="D116" s="140">
        <v>14.399999999999999</v>
      </c>
      <c r="E116" s="131"/>
      <c r="F116" s="131">
        <f>+ROUND((D116*E116),2)</f>
        <v>0</v>
      </c>
    </row>
    <row r="117" spans="1:10" ht="38.25" x14ac:dyDescent="0.2">
      <c r="A117" s="155">
        <v>7106</v>
      </c>
      <c r="B117" s="128" t="s">
        <v>238</v>
      </c>
      <c r="C117" s="137" t="s">
        <v>2</v>
      </c>
      <c r="D117" s="140">
        <v>24</v>
      </c>
      <c r="E117" s="131"/>
      <c r="F117" s="131">
        <f>+ROUND((D117*E117),2)</f>
        <v>0</v>
      </c>
    </row>
    <row r="118" spans="1:10" ht="38.25" x14ac:dyDescent="0.2">
      <c r="A118" s="155">
        <v>7107</v>
      </c>
      <c r="B118" s="243" t="s">
        <v>237</v>
      </c>
      <c r="C118" s="132" t="s">
        <v>5</v>
      </c>
      <c r="D118" s="139">
        <v>3.5999999999999996</v>
      </c>
      <c r="E118" s="139"/>
      <c r="F118" s="139">
        <f>+ROUND((D118*E118),2)</f>
        <v>0</v>
      </c>
    </row>
    <row r="119" spans="1:10" ht="25.5" x14ac:dyDescent="0.2">
      <c r="A119" s="155">
        <v>7108</v>
      </c>
      <c r="B119" s="142" t="s">
        <v>236</v>
      </c>
      <c r="C119" s="137" t="s">
        <v>3</v>
      </c>
      <c r="D119" s="140">
        <v>6</v>
      </c>
      <c r="E119" s="131"/>
      <c r="F119" s="131">
        <f>+ROUND((D119*E119),2)</f>
        <v>0</v>
      </c>
    </row>
    <row r="120" spans="1:10" ht="51" x14ac:dyDescent="0.2">
      <c r="A120" s="155">
        <v>7109</v>
      </c>
      <c r="B120" s="128" t="s">
        <v>32</v>
      </c>
      <c r="C120" s="129"/>
      <c r="D120" s="130"/>
      <c r="E120" s="131"/>
      <c r="F120" s="131">
        <f>+(SUM(F112:F119)*0.1)</f>
        <v>0</v>
      </c>
    </row>
    <row r="121" spans="1:10" ht="13.5" thickBot="1" x14ac:dyDescent="0.25">
      <c r="A121" s="231"/>
      <c r="B121" s="231" t="s">
        <v>44</v>
      </c>
      <c r="C121" s="231"/>
      <c r="D121" s="232"/>
      <c r="E121" s="231"/>
      <c r="F121" s="233">
        <f>SUM(F112:F120)</f>
        <v>0</v>
      </c>
    </row>
    <row r="122" spans="1:10" ht="13.5" thickTop="1" x14ac:dyDescent="0.2"/>
  </sheetData>
  <sheetProtection algorithmName="SHA-512" hashValue="nMCcK9rB1UjmitFfHLYu5etEQYnxBpFlcANfhG3xSXaes5tEzpfAVdzGSZERfJtVAE+ta1gvywED3AICi+oYkg==" saltValue="fjfMNMn1XeSH65jceCh/Iw==" spinCount="100000" sheet="1" objects="1" scenarios="1"/>
  <mergeCells count="11">
    <mergeCell ref="B110:F110"/>
    <mergeCell ref="B11:F11"/>
    <mergeCell ref="A16:A17"/>
    <mergeCell ref="B16:B17"/>
    <mergeCell ref="C16:C17"/>
    <mergeCell ref="D16:D17"/>
    <mergeCell ref="E16:E17"/>
    <mergeCell ref="F16:F17"/>
    <mergeCell ref="B13:F13"/>
    <mergeCell ref="B12:F12"/>
    <mergeCell ref="B14:F14"/>
  </mergeCells>
  <phoneticPr fontId="29" type="noConversion"/>
  <conditionalFormatting sqref="E115 E113">
    <cfRule type="cellIs" dxfId="4" priority="2"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2" manualBreakCount="2">
    <brk id="15" max="5" man="1"/>
    <brk id="107" max="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view="pageBreakPreview" zoomScale="130" zoomScaleNormal="100" zoomScaleSheetLayoutView="130" workbookViewId="0">
      <selection activeCell="K125" sqref="K125"/>
    </sheetView>
  </sheetViews>
  <sheetFormatPr defaultRowHeight="12.75" x14ac:dyDescent="0.2"/>
  <cols>
    <col min="1" max="1" width="5.5" style="244" customWidth="1"/>
    <col min="2" max="2" width="46.83203125" style="161" customWidth="1"/>
    <col min="3" max="3" width="7.1640625" style="171" customWidth="1"/>
    <col min="4" max="4" width="9.5" style="172" customWidth="1"/>
    <col min="5" max="5" width="14.1640625" style="161" customWidth="1"/>
    <col min="6" max="6" width="15" style="161" bestFit="1" customWidth="1"/>
    <col min="7" max="9" width="9.33203125" style="161"/>
    <col min="10" max="11" width="9.5" style="161" bestFit="1" customWidth="1"/>
    <col min="12" max="12" width="11.83203125" style="161" bestFit="1" customWidth="1"/>
    <col min="13" max="16384" width="9.33203125" style="161"/>
  </cols>
  <sheetData>
    <row r="1" spans="1:8" x14ac:dyDescent="0.2">
      <c r="A1" s="159"/>
      <c r="B1" s="110" t="s">
        <v>46</v>
      </c>
      <c r="C1" s="88"/>
      <c r="D1" s="103"/>
      <c r="E1" s="88"/>
      <c r="F1" s="89"/>
    </row>
    <row r="2" spans="1:8" x14ac:dyDescent="0.2">
      <c r="A2" s="109"/>
      <c r="B2" s="108"/>
      <c r="C2" s="88"/>
      <c r="D2" s="103"/>
      <c r="E2" s="88"/>
      <c r="F2" s="89"/>
    </row>
    <row r="3" spans="1:8" x14ac:dyDescent="0.2">
      <c r="A3" s="162" t="s">
        <v>11</v>
      </c>
      <c r="B3" s="163" t="s">
        <v>69</v>
      </c>
      <c r="C3" s="164"/>
      <c r="D3" s="103"/>
      <c r="E3" s="88"/>
      <c r="F3" s="89"/>
    </row>
    <row r="4" spans="1:8" x14ac:dyDescent="0.2">
      <c r="A4" s="162"/>
      <c r="B4" s="165" t="s">
        <v>81</v>
      </c>
      <c r="C4" s="164"/>
      <c r="D4" s="103"/>
      <c r="E4" s="88"/>
      <c r="F4" s="89"/>
    </row>
    <row r="5" spans="1:8" x14ac:dyDescent="0.2">
      <c r="A5" s="166" t="s">
        <v>21</v>
      </c>
      <c r="B5" s="165" t="s">
        <v>23</v>
      </c>
      <c r="C5" s="164"/>
      <c r="D5" s="103"/>
      <c r="E5" s="88"/>
      <c r="F5" s="111">
        <f>+F108</f>
        <v>0</v>
      </c>
    </row>
    <row r="6" spans="1:8" s="160" customFormat="1" x14ac:dyDescent="0.2">
      <c r="A6" s="167" t="s">
        <v>22</v>
      </c>
      <c r="B6" s="168" t="s">
        <v>62</v>
      </c>
      <c r="C6" s="169"/>
      <c r="D6" s="120"/>
      <c r="E6" s="121"/>
      <c r="F6" s="112">
        <f>F126</f>
        <v>0</v>
      </c>
      <c r="G6" s="161"/>
      <c r="H6" s="161"/>
    </row>
    <row r="7" spans="1:8" s="160" customFormat="1" x14ac:dyDescent="0.2">
      <c r="A7" s="86"/>
      <c r="B7" s="87"/>
      <c r="C7" s="88"/>
      <c r="D7" s="103"/>
      <c r="E7" s="88"/>
      <c r="F7" s="111"/>
      <c r="G7" s="161"/>
      <c r="H7" s="161"/>
    </row>
    <row r="8" spans="1:8" s="160" customFormat="1" x14ac:dyDescent="0.2">
      <c r="A8" s="86"/>
      <c r="B8" s="127" t="s">
        <v>47</v>
      </c>
      <c r="C8" s="114"/>
      <c r="D8" s="115"/>
      <c r="E8" s="114"/>
      <c r="F8" s="116">
        <f>SUM(F5:F7)</f>
        <v>0</v>
      </c>
      <c r="G8" s="161"/>
      <c r="H8" s="161"/>
    </row>
    <row r="9" spans="1:8" s="160" customFormat="1" x14ac:dyDescent="0.2">
      <c r="A9" s="86"/>
      <c r="B9" s="127"/>
      <c r="C9" s="114"/>
      <c r="D9" s="115"/>
      <c r="E9" s="114"/>
      <c r="F9" s="116"/>
      <c r="G9" s="161"/>
      <c r="H9" s="161"/>
    </row>
    <row r="10" spans="1:8" s="160" customFormat="1" x14ac:dyDescent="0.2">
      <c r="A10" s="86"/>
      <c r="B10" s="133" t="s">
        <v>52</v>
      </c>
      <c r="C10" s="134"/>
      <c r="D10" s="135"/>
      <c r="E10" s="134"/>
      <c r="F10" s="136"/>
      <c r="G10" s="161"/>
      <c r="H10" s="161"/>
    </row>
    <row r="11" spans="1:8" s="160" customFormat="1" x14ac:dyDescent="0.2">
      <c r="A11" s="86"/>
      <c r="B11" s="255" t="s">
        <v>212</v>
      </c>
      <c r="C11" s="255"/>
      <c r="D11" s="255"/>
      <c r="E11" s="255"/>
      <c r="F11" s="255"/>
      <c r="G11" s="161"/>
      <c r="H11" s="161"/>
    </row>
    <row r="12" spans="1:8" s="160" customFormat="1" ht="42.75" customHeight="1" x14ac:dyDescent="0.2">
      <c r="A12" s="86"/>
      <c r="B12" s="255" t="s">
        <v>213</v>
      </c>
      <c r="C12" s="255"/>
      <c r="D12" s="255"/>
      <c r="E12" s="255"/>
      <c r="F12" s="255"/>
      <c r="G12" s="161"/>
      <c r="H12" s="161"/>
    </row>
    <row r="13" spans="1:8" s="160" customFormat="1" ht="39" customHeight="1" x14ac:dyDescent="0.2">
      <c r="A13" s="86"/>
      <c r="B13" s="255" t="s">
        <v>214</v>
      </c>
      <c r="C13" s="255"/>
      <c r="D13" s="255"/>
      <c r="E13" s="255"/>
      <c r="F13" s="255"/>
      <c r="G13" s="161"/>
      <c r="H13" s="161"/>
    </row>
    <row r="14" spans="1:8" s="160" customFormat="1" ht="42.75" customHeight="1" x14ac:dyDescent="0.2">
      <c r="A14" s="86"/>
      <c r="B14" s="260" t="s">
        <v>215</v>
      </c>
      <c r="C14" s="255"/>
      <c r="D14" s="255"/>
      <c r="E14" s="255"/>
      <c r="F14" s="255"/>
      <c r="G14" s="161"/>
      <c r="H14" s="161"/>
    </row>
    <row r="15" spans="1:8" s="160" customFormat="1" x14ac:dyDescent="0.2">
      <c r="A15" s="170"/>
      <c r="B15" s="163"/>
      <c r="C15" s="171"/>
      <c r="D15" s="172"/>
      <c r="E15" s="161"/>
      <c r="F15" s="161"/>
      <c r="G15" s="161"/>
      <c r="H15" s="161"/>
    </row>
    <row r="16" spans="1:8" s="160" customFormat="1" x14ac:dyDescent="0.2">
      <c r="A16" s="256" t="s">
        <v>24</v>
      </c>
      <c r="B16" s="258" t="s">
        <v>25</v>
      </c>
      <c r="C16" s="258" t="s">
        <v>26</v>
      </c>
      <c r="D16" s="258" t="s">
        <v>27</v>
      </c>
      <c r="E16" s="258" t="s">
        <v>28</v>
      </c>
      <c r="F16" s="258" t="s">
        <v>29</v>
      </c>
      <c r="G16" s="161"/>
      <c r="H16" s="161"/>
    </row>
    <row r="17" spans="1:8" s="160" customFormat="1" x14ac:dyDescent="0.2">
      <c r="A17" s="257"/>
      <c r="B17" s="259"/>
      <c r="C17" s="259"/>
      <c r="D17" s="259"/>
      <c r="E17" s="259"/>
      <c r="F17" s="259"/>
      <c r="G17" s="161"/>
      <c r="H17" s="161"/>
    </row>
    <row r="18" spans="1:8" s="160" customFormat="1" x14ac:dyDescent="0.2">
      <c r="A18" s="173"/>
      <c r="B18" s="174"/>
      <c r="C18" s="175"/>
      <c r="D18" s="176"/>
      <c r="E18" s="177"/>
      <c r="F18" s="177"/>
      <c r="G18" s="161"/>
      <c r="H18" s="161"/>
    </row>
    <row r="19" spans="1:8" s="160" customFormat="1" x14ac:dyDescent="0.2">
      <c r="A19" s="178" t="s">
        <v>11</v>
      </c>
      <c r="B19" s="163" t="s">
        <v>69</v>
      </c>
      <c r="C19" s="179"/>
      <c r="D19" s="180"/>
      <c r="E19" s="181"/>
      <c r="F19" s="181"/>
      <c r="G19" s="161"/>
      <c r="H19" s="161"/>
    </row>
    <row r="20" spans="1:8" s="160" customFormat="1" x14ac:dyDescent="0.2">
      <c r="A20" s="182"/>
      <c r="B20" s="182"/>
      <c r="C20" s="182"/>
      <c r="D20" s="183"/>
      <c r="E20" s="182"/>
      <c r="F20" s="182"/>
      <c r="G20" s="161"/>
      <c r="H20" s="161"/>
    </row>
    <row r="21" spans="1:8" x14ac:dyDescent="0.2">
      <c r="A21" s="184" t="s">
        <v>21</v>
      </c>
      <c r="B21" s="185" t="s">
        <v>23</v>
      </c>
      <c r="C21" s="186"/>
      <c r="D21" s="180"/>
      <c r="E21" s="181"/>
      <c r="F21" s="181"/>
    </row>
    <row r="22" spans="1:8" x14ac:dyDescent="0.2">
      <c r="A22" s="187"/>
      <c r="B22" s="181" t="s">
        <v>89</v>
      </c>
      <c r="C22" s="179"/>
      <c r="D22" s="180"/>
      <c r="E22" s="181"/>
      <c r="F22" s="181"/>
    </row>
    <row r="23" spans="1:8" ht="63.75" x14ac:dyDescent="0.2">
      <c r="A23" s="188" t="s">
        <v>97</v>
      </c>
      <c r="B23" s="189" t="s">
        <v>86</v>
      </c>
      <c r="C23" s="144" t="s">
        <v>2</v>
      </c>
      <c r="D23" s="145">
        <v>190</v>
      </c>
      <c r="E23" s="158"/>
      <c r="F23" s="158">
        <f>+D23*E23</f>
        <v>0</v>
      </c>
    </row>
    <row r="24" spans="1:8" ht="38.25" x14ac:dyDescent="0.2">
      <c r="A24" s="188" t="s">
        <v>98</v>
      </c>
      <c r="B24" s="128" t="s">
        <v>85</v>
      </c>
      <c r="C24" s="137" t="s">
        <v>3</v>
      </c>
      <c r="D24" s="130">
        <v>8</v>
      </c>
      <c r="E24" s="131"/>
      <c r="F24" s="158">
        <f t="shared" ref="F24:F60" si="0">+D24*E24</f>
        <v>0</v>
      </c>
    </row>
    <row r="25" spans="1:8" ht="63.75" x14ac:dyDescent="0.2">
      <c r="A25" s="188" t="s">
        <v>99</v>
      </c>
      <c r="B25" s="128" t="s">
        <v>31</v>
      </c>
      <c r="C25" s="190" t="s">
        <v>2</v>
      </c>
      <c r="D25" s="145">
        <v>190</v>
      </c>
      <c r="E25" s="146"/>
      <c r="F25" s="158">
        <f t="shared" si="0"/>
        <v>0</v>
      </c>
    </row>
    <row r="26" spans="1:8" ht="76.5" x14ac:dyDescent="0.2">
      <c r="A26" s="188" t="s">
        <v>100</v>
      </c>
      <c r="B26" s="128" t="s">
        <v>248</v>
      </c>
      <c r="C26" s="190" t="s">
        <v>2</v>
      </c>
      <c r="D26" s="145">
        <v>190</v>
      </c>
      <c r="E26" s="146"/>
      <c r="F26" s="158">
        <f t="shared" ref="F26" si="1">D26*E26</f>
        <v>0</v>
      </c>
    </row>
    <row r="27" spans="1:8" ht="76.5" x14ac:dyDescent="0.2">
      <c r="A27" s="188" t="s">
        <v>247</v>
      </c>
      <c r="B27" s="128" t="s">
        <v>87</v>
      </c>
      <c r="C27" s="137" t="s">
        <v>3</v>
      </c>
      <c r="D27" s="130">
        <v>1</v>
      </c>
      <c r="E27" s="131"/>
      <c r="F27" s="158">
        <f t="shared" si="0"/>
        <v>0</v>
      </c>
    </row>
    <row r="28" spans="1:8" ht="38.25" hidden="1" x14ac:dyDescent="0.2">
      <c r="A28" s="188" t="s">
        <v>249</v>
      </c>
      <c r="B28" s="128" t="s">
        <v>250</v>
      </c>
      <c r="C28" s="137" t="s">
        <v>35</v>
      </c>
      <c r="D28" s="130"/>
      <c r="E28" s="131"/>
      <c r="F28" s="158">
        <f t="shared" si="0"/>
        <v>0</v>
      </c>
    </row>
    <row r="29" spans="1:8" hidden="1" x14ac:dyDescent="0.2">
      <c r="A29" s="178"/>
      <c r="B29" s="181" t="s">
        <v>90</v>
      </c>
      <c r="C29" s="191"/>
      <c r="D29" s="192"/>
      <c r="E29" s="193"/>
      <c r="F29" s="194"/>
    </row>
    <row r="30" spans="1:8" ht="25.5" hidden="1" x14ac:dyDescent="0.2">
      <c r="A30" s="195" t="s">
        <v>96</v>
      </c>
      <c r="B30" s="196" t="s">
        <v>92</v>
      </c>
      <c r="C30" s="132" t="s">
        <v>2</v>
      </c>
      <c r="D30" s="130"/>
      <c r="E30" s="157"/>
      <c r="F30" s="158">
        <f t="shared" si="0"/>
        <v>0</v>
      </c>
    </row>
    <row r="31" spans="1:8" ht="63.75" hidden="1" x14ac:dyDescent="0.2">
      <c r="A31" s="195" t="s">
        <v>91</v>
      </c>
      <c r="B31" s="156" t="s">
        <v>94</v>
      </c>
      <c r="C31" s="129" t="s">
        <v>4</v>
      </c>
      <c r="D31" s="130"/>
      <c r="E31" s="157"/>
      <c r="F31" s="158">
        <f t="shared" si="0"/>
        <v>0</v>
      </c>
    </row>
    <row r="32" spans="1:8" ht="63.75" hidden="1" x14ac:dyDescent="0.2">
      <c r="A32" s="195" t="s">
        <v>93</v>
      </c>
      <c r="B32" s="156" t="s">
        <v>95</v>
      </c>
      <c r="C32" s="129" t="s">
        <v>2</v>
      </c>
      <c r="D32" s="130"/>
      <c r="E32" s="157"/>
      <c r="F32" s="158">
        <f t="shared" si="0"/>
        <v>0</v>
      </c>
    </row>
    <row r="33" spans="1:6" ht="38.25" hidden="1" x14ac:dyDescent="0.2">
      <c r="A33" s="195" t="s">
        <v>101</v>
      </c>
      <c r="B33" s="156" t="s">
        <v>116</v>
      </c>
      <c r="C33" s="129" t="s">
        <v>4</v>
      </c>
      <c r="D33" s="130"/>
      <c r="E33" s="157"/>
      <c r="F33" s="158">
        <f t="shared" si="0"/>
        <v>0</v>
      </c>
    </row>
    <row r="34" spans="1:6" ht="51" hidden="1" x14ac:dyDescent="0.2">
      <c r="A34" s="195" t="s">
        <v>102</v>
      </c>
      <c r="B34" s="156" t="s">
        <v>117</v>
      </c>
      <c r="C34" s="129" t="s">
        <v>5</v>
      </c>
      <c r="D34" s="130"/>
      <c r="E34" s="157"/>
      <c r="F34" s="158">
        <f t="shared" si="0"/>
        <v>0</v>
      </c>
    </row>
    <row r="35" spans="1:6" ht="38.25" hidden="1" x14ac:dyDescent="0.2">
      <c r="A35" s="195" t="s">
        <v>103</v>
      </c>
      <c r="B35" s="245" t="s">
        <v>118</v>
      </c>
      <c r="C35" s="129" t="s">
        <v>4</v>
      </c>
      <c r="D35" s="130"/>
      <c r="E35" s="157"/>
      <c r="F35" s="158">
        <f>D35*E35</f>
        <v>0</v>
      </c>
    </row>
    <row r="36" spans="1:6" ht="51" hidden="1" x14ac:dyDescent="0.2">
      <c r="A36" s="195" t="s">
        <v>109</v>
      </c>
      <c r="B36" s="156" t="s">
        <v>104</v>
      </c>
      <c r="C36" s="129" t="s">
        <v>5</v>
      </c>
      <c r="D36" s="130"/>
      <c r="E36" s="157"/>
      <c r="F36" s="158">
        <f t="shared" ref="F36" si="2">+D36*E36</f>
        <v>0</v>
      </c>
    </row>
    <row r="37" spans="1:6" ht="38.25" hidden="1" x14ac:dyDescent="0.2">
      <c r="A37" s="195" t="s">
        <v>119</v>
      </c>
      <c r="B37" s="156" t="s">
        <v>111</v>
      </c>
      <c r="C37" s="129" t="s">
        <v>4</v>
      </c>
      <c r="D37" s="130"/>
      <c r="E37" s="157"/>
      <c r="F37" s="158">
        <f t="shared" si="0"/>
        <v>0</v>
      </c>
    </row>
    <row r="38" spans="1:6" ht="51" hidden="1" x14ac:dyDescent="0.2">
      <c r="A38" s="195" t="s">
        <v>120</v>
      </c>
      <c r="B38" s="156" t="s">
        <v>112</v>
      </c>
      <c r="C38" s="129" t="s">
        <v>4</v>
      </c>
      <c r="D38" s="130"/>
      <c r="E38" s="157"/>
      <c r="F38" s="158">
        <f>+D38*E38</f>
        <v>0</v>
      </c>
    </row>
    <row r="39" spans="1:6" ht="63.75" hidden="1" x14ac:dyDescent="0.2">
      <c r="A39" s="195" t="s">
        <v>121</v>
      </c>
      <c r="B39" s="156" t="s">
        <v>110</v>
      </c>
      <c r="C39" s="129" t="s">
        <v>35</v>
      </c>
      <c r="D39" s="130"/>
      <c r="E39" s="157"/>
      <c r="F39" s="158">
        <f>+D39*E39</f>
        <v>0</v>
      </c>
    </row>
    <row r="40" spans="1:6" ht="38.25" hidden="1" x14ac:dyDescent="0.2">
      <c r="A40" s="195" t="s">
        <v>122</v>
      </c>
      <c r="B40" s="156" t="s">
        <v>105</v>
      </c>
      <c r="C40" s="129" t="s">
        <v>4</v>
      </c>
      <c r="D40" s="130"/>
      <c r="E40" s="157"/>
      <c r="F40" s="158">
        <f t="shared" si="0"/>
        <v>0</v>
      </c>
    </row>
    <row r="41" spans="1:6" ht="25.5" hidden="1" x14ac:dyDescent="0.2">
      <c r="A41" s="195" t="s">
        <v>123</v>
      </c>
      <c r="B41" s="156" t="s">
        <v>106</v>
      </c>
      <c r="C41" s="129" t="s">
        <v>4</v>
      </c>
      <c r="D41" s="130"/>
      <c r="E41" s="157"/>
      <c r="F41" s="158">
        <f t="shared" si="0"/>
        <v>0</v>
      </c>
    </row>
    <row r="42" spans="1:6" ht="63.75" hidden="1" x14ac:dyDescent="0.2">
      <c r="A42" s="195" t="s">
        <v>124</v>
      </c>
      <c r="B42" s="156" t="s">
        <v>107</v>
      </c>
      <c r="C42" s="129" t="s">
        <v>2</v>
      </c>
      <c r="D42" s="130"/>
      <c r="E42" s="157"/>
      <c r="F42" s="158">
        <f t="shared" si="0"/>
        <v>0</v>
      </c>
    </row>
    <row r="43" spans="1:6" ht="38.25" hidden="1" x14ac:dyDescent="0.2">
      <c r="A43" s="195" t="s">
        <v>125</v>
      </c>
      <c r="B43" s="156" t="s">
        <v>108</v>
      </c>
      <c r="C43" s="129" t="s">
        <v>2</v>
      </c>
      <c r="D43" s="130"/>
      <c r="E43" s="157"/>
      <c r="F43" s="158">
        <f t="shared" si="0"/>
        <v>0</v>
      </c>
    </row>
    <row r="44" spans="1:6" ht="25.5" hidden="1" x14ac:dyDescent="0.2">
      <c r="A44" s="195" t="s">
        <v>245</v>
      </c>
      <c r="B44" s="156" t="s">
        <v>246</v>
      </c>
      <c r="C44" s="129" t="s">
        <v>2</v>
      </c>
      <c r="D44" s="130"/>
      <c r="E44" s="157"/>
      <c r="F44" s="158">
        <f>D44*E44</f>
        <v>0</v>
      </c>
    </row>
    <row r="45" spans="1:6" ht="25.5" hidden="1" x14ac:dyDescent="0.2">
      <c r="A45" s="195" t="s">
        <v>114</v>
      </c>
      <c r="B45" s="156" t="s">
        <v>115</v>
      </c>
      <c r="C45" s="129" t="s">
        <v>2</v>
      </c>
      <c r="D45" s="130"/>
      <c r="E45" s="157"/>
      <c r="F45" s="158">
        <f t="shared" si="0"/>
        <v>0</v>
      </c>
    </row>
    <row r="46" spans="1:6" ht="51" hidden="1" x14ac:dyDescent="0.2">
      <c r="A46" s="195" t="s">
        <v>240</v>
      </c>
      <c r="B46" s="156" t="s">
        <v>241</v>
      </c>
      <c r="C46" s="129" t="s">
        <v>34</v>
      </c>
      <c r="D46" s="130"/>
      <c r="E46" s="157"/>
      <c r="F46" s="158">
        <f t="shared" si="0"/>
        <v>0</v>
      </c>
    </row>
    <row r="47" spans="1:6" ht="38.25" hidden="1" x14ac:dyDescent="0.2">
      <c r="A47" s="195" t="s">
        <v>239</v>
      </c>
      <c r="B47" s="156" t="s">
        <v>113</v>
      </c>
      <c r="C47" s="129" t="s">
        <v>4</v>
      </c>
      <c r="D47" s="130"/>
      <c r="E47" s="157"/>
      <c r="F47" s="158">
        <f t="shared" si="0"/>
        <v>0</v>
      </c>
    </row>
    <row r="48" spans="1:6" x14ac:dyDescent="0.2">
      <c r="A48" s="178"/>
      <c r="B48" s="181" t="s">
        <v>127</v>
      </c>
      <c r="C48" s="191"/>
      <c r="D48" s="192"/>
      <c r="E48" s="193"/>
      <c r="F48" s="194"/>
    </row>
    <row r="49" spans="1:8" ht="63.75" x14ac:dyDescent="0.2">
      <c r="A49" s="195" t="s">
        <v>129</v>
      </c>
      <c r="B49" s="156" t="s">
        <v>126</v>
      </c>
      <c r="C49" s="129" t="s">
        <v>4</v>
      </c>
      <c r="D49" s="130">
        <v>160</v>
      </c>
      <c r="E49" s="157"/>
      <c r="F49" s="139">
        <f>+D49*E49</f>
        <v>0</v>
      </c>
    </row>
    <row r="50" spans="1:8" ht="38.25" x14ac:dyDescent="0.2">
      <c r="A50" s="195" t="s">
        <v>130</v>
      </c>
      <c r="B50" s="156" t="s">
        <v>128</v>
      </c>
      <c r="C50" s="129" t="s">
        <v>5</v>
      </c>
      <c r="D50" s="130">
        <v>97.77</v>
      </c>
      <c r="E50" s="157"/>
      <c r="F50" s="139">
        <f t="shared" si="0"/>
        <v>0</v>
      </c>
    </row>
    <row r="51" spans="1:8" ht="38.25" x14ac:dyDescent="0.2">
      <c r="A51" s="195" t="s">
        <v>131</v>
      </c>
      <c r="B51" s="156" t="s">
        <v>244</v>
      </c>
      <c r="C51" s="129" t="s">
        <v>5</v>
      </c>
      <c r="D51" s="130">
        <v>400.85</v>
      </c>
      <c r="E51" s="157"/>
      <c r="F51" s="139">
        <f t="shared" si="0"/>
        <v>0</v>
      </c>
    </row>
    <row r="52" spans="1:8" ht="51" x14ac:dyDescent="0.2">
      <c r="A52" s="195" t="s">
        <v>132</v>
      </c>
      <c r="B52" s="156" t="s">
        <v>251</v>
      </c>
      <c r="C52" s="129" t="s">
        <v>5</v>
      </c>
      <c r="D52" s="130">
        <v>24.931000000000001</v>
      </c>
      <c r="E52" s="157"/>
      <c r="F52" s="139">
        <f t="shared" si="0"/>
        <v>0</v>
      </c>
    </row>
    <row r="53" spans="1:8" ht="25.5" x14ac:dyDescent="0.2">
      <c r="A53" s="195" t="s">
        <v>133</v>
      </c>
      <c r="B53" s="200" t="s">
        <v>17</v>
      </c>
      <c r="C53" s="201" t="s">
        <v>4</v>
      </c>
      <c r="D53" s="145">
        <v>152</v>
      </c>
      <c r="E53" s="158"/>
      <c r="F53" s="139">
        <f t="shared" si="0"/>
        <v>0</v>
      </c>
    </row>
    <row r="54" spans="1:8" ht="89.25" x14ac:dyDescent="0.2">
      <c r="A54" s="195" t="s">
        <v>137</v>
      </c>
      <c r="B54" s="156" t="s">
        <v>134</v>
      </c>
      <c r="C54" s="129" t="s">
        <v>5</v>
      </c>
      <c r="D54" s="130">
        <v>30.72</v>
      </c>
      <c r="E54" s="157"/>
      <c r="F54" s="139">
        <f t="shared" si="0"/>
        <v>0</v>
      </c>
    </row>
    <row r="55" spans="1:8" ht="76.5" x14ac:dyDescent="0.2">
      <c r="A55" s="195" t="s">
        <v>138</v>
      </c>
      <c r="B55" s="156" t="s">
        <v>135</v>
      </c>
      <c r="C55" s="129" t="s">
        <v>5</v>
      </c>
      <c r="D55" s="130">
        <v>122.03</v>
      </c>
      <c r="E55" s="157"/>
      <c r="F55" s="139">
        <f t="shared" si="0"/>
        <v>0</v>
      </c>
    </row>
    <row r="56" spans="1:8" ht="63.75" x14ac:dyDescent="0.2">
      <c r="A56" s="195" t="s">
        <v>139</v>
      </c>
      <c r="B56" s="156" t="s">
        <v>136</v>
      </c>
      <c r="C56" s="129" t="s">
        <v>4</v>
      </c>
      <c r="D56" s="130">
        <v>760</v>
      </c>
      <c r="E56" s="157"/>
      <c r="F56" s="139">
        <f t="shared" si="0"/>
        <v>0</v>
      </c>
    </row>
    <row r="57" spans="1:8" ht="76.5" x14ac:dyDescent="0.2">
      <c r="A57" s="195" t="s">
        <v>141</v>
      </c>
      <c r="B57" s="156" t="s">
        <v>140</v>
      </c>
      <c r="C57" s="129" t="s">
        <v>5</v>
      </c>
      <c r="D57" s="130">
        <v>256.50700000000001</v>
      </c>
      <c r="E57" s="157"/>
      <c r="F57" s="139">
        <f t="shared" si="0"/>
        <v>0</v>
      </c>
    </row>
    <row r="58" spans="1:8" ht="63.75" x14ac:dyDescent="0.2">
      <c r="A58" s="195" t="s">
        <v>142</v>
      </c>
      <c r="B58" s="156" t="s">
        <v>243</v>
      </c>
      <c r="C58" s="129" t="s">
        <v>5</v>
      </c>
      <c r="D58" s="130">
        <v>74.792999999999992</v>
      </c>
      <c r="E58" s="157"/>
      <c r="F58" s="139">
        <f t="shared" si="0"/>
        <v>0</v>
      </c>
    </row>
    <row r="59" spans="1:8" ht="38.25" x14ac:dyDescent="0.2">
      <c r="A59" s="195" t="s">
        <v>145</v>
      </c>
      <c r="B59" s="156" t="s">
        <v>143</v>
      </c>
      <c r="C59" s="129" t="s">
        <v>5</v>
      </c>
      <c r="D59" s="130">
        <v>423.827</v>
      </c>
      <c r="E59" s="157"/>
      <c r="F59" s="139">
        <f t="shared" si="0"/>
        <v>0</v>
      </c>
    </row>
    <row r="60" spans="1:8" ht="25.5" x14ac:dyDescent="0.2">
      <c r="A60" s="195" t="s">
        <v>146</v>
      </c>
      <c r="B60" s="156" t="s">
        <v>144</v>
      </c>
      <c r="C60" s="129" t="s">
        <v>5</v>
      </c>
      <c r="D60" s="130">
        <v>74.792999999999992</v>
      </c>
      <c r="E60" s="157"/>
      <c r="F60" s="139">
        <f t="shared" si="0"/>
        <v>0</v>
      </c>
    </row>
    <row r="61" spans="1:8" ht="25.5" x14ac:dyDescent="0.2">
      <c r="A61" s="195" t="s">
        <v>147</v>
      </c>
      <c r="B61" s="202" t="s">
        <v>13</v>
      </c>
      <c r="C61" s="144" t="s">
        <v>4</v>
      </c>
      <c r="D61" s="145">
        <v>760</v>
      </c>
      <c r="E61" s="158"/>
      <c r="F61" s="158">
        <f>+D61*E61</f>
        <v>0</v>
      </c>
    </row>
    <row r="62" spans="1:8" x14ac:dyDescent="0.2">
      <c r="A62" s="195" t="s">
        <v>148</v>
      </c>
      <c r="B62" s="158" t="s">
        <v>259</v>
      </c>
      <c r="C62" s="144" t="s">
        <v>10</v>
      </c>
      <c r="D62" s="145">
        <v>15</v>
      </c>
      <c r="E62" s="158"/>
      <c r="F62" s="158">
        <f>+D62*E62</f>
        <v>0</v>
      </c>
    </row>
    <row r="63" spans="1:8" x14ac:dyDescent="0.2">
      <c r="A63" s="188"/>
      <c r="B63" s="156" t="s">
        <v>149</v>
      </c>
      <c r="C63" s="203"/>
      <c r="D63" s="204"/>
      <c r="E63" s="205"/>
      <c r="F63" s="205"/>
      <c r="G63" s="206"/>
      <c r="H63" s="206"/>
    </row>
    <row r="64" spans="1:8" ht="51" x14ac:dyDescent="0.2">
      <c r="A64" s="207" t="s">
        <v>222</v>
      </c>
      <c r="B64" s="208" t="s">
        <v>216</v>
      </c>
      <c r="C64" s="209" t="s">
        <v>2</v>
      </c>
      <c r="D64" s="210">
        <v>7</v>
      </c>
      <c r="E64" s="211"/>
      <c r="F64" s="246">
        <f>D64*E64</f>
        <v>0</v>
      </c>
    </row>
    <row r="65" spans="1:8" ht="51" hidden="1" x14ac:dyDescent="0.2">
      <c r="A65" s="213" t="s">
        <v>171</v>
      </c>
      <c r="B65" s="214" t="s">
        <v>232</v>
      </c>
      <c r="C65" s="215"/>
      <c r="D65" s="216"/>
      <c r="E65" s="216"/>
      <c r="F65" s="216"/>
    </row>
    <row r="66" spans="1:8" hidden="1" x14ac:dyDescent="0.2">
      <c r="A66" s="217" t="s">
        <v>223</v>
      </c>
      <c r="B66" s="218" t="s">
        <v>233</v>
      </c>
      <c r="C66" s="219" t="s">
        <v>5</v>
      </c>
      <c r="D66" s="218"/>
      <c r="E66" s="218"/>
      <c r="F66" s="139">
        <f t="shared" ref="F66:F72" si="3">+ROUND((D66*E66),2)</f>
        <v>0</v>
      </c>
    </row>
    <row r="67" spans="1:8" hidden="1" x14ac:dyDescent="0.2">
      <c r="A67" s="217" t="s">
        <v>224</v>
      </c>
      <c r="B67" s="218" t="s">
        <v>219</v>
      </c>
      <c r="C67" s="219" t="s">
        <v>5</v>
      </c>
      <c r="D67" s="218"/>
      <c r="E67" s="218"/>
      <c r="F67" s="139">
        <f t="shared" si="3"/>
        <v>0</v>
      </c>
    </row>
    <row r="68" spans="1:8" hidden="1" x14ac:dyDescent="0.2">
      <c r="A68" s="217" t="s">
        <v>225</v>
      </c>
      <c r="B68" s="218" t="s">
        <v>220</v>
      </c>
      <c r="C68" s="219" t="s">
        <v>4</v>
      </c>
      <c r="D68" s="218"/>
      <c r="E68" s="218"/>
      <c r="F68" s="139">
        <f t="shared" si="3"/>
        <v>0</v>
      </c>
    </row>
    <row r="69" spans="1:8" hidden="1" x14ac:dyDescent="0.2">
      <c r="A69" s="217" t="s">
        <v>226</v>
      </c>
      <c r="B69" s="218" t="s">
        <v>234</v>
      </c>
      <c r="C69" s="219" t="s">
        <v>221</v>
      </c>
      <c r="D69" s="218"/>
      <c r="E69" s="218"/>
      <c r="F69" s="139">
        <f t="shared" si="3"/>
        <v>0</v>
      </c>
    </row>
    <row r="70" spans="1:8" hidden="1" x14ac:dyDescent="0.2">
      <c r="A70" s="217" t="s">
        <v>227</v>
      </c>
      <c r="B70" s="218" t="s">
        <v>235</v>
      </c>
      <c r="C70" s="219" t="s">
        <v>221</v>
      </c>
      <c r="D70" s="218"/>
      <c r="E70" s="218"/>
      <c r="F70" s="139">
        <f t="shared" si="3"/>
        <v>0</v>
      </c>
    </row>
    <row r="71" spans="1:8" hidden="1" x14ac:dyDescent="0.2">
      <c r="A71" s="217" t="s">
        <v>228</v>
      </c>
      <c r="B71" s="218" t="s">
        <v>229</v>
      </c>
      <c r="C71" s="219" t="s">
        <v>4</v>
      </c>
      <c r="D71" s="218"/>
      <c r="E71" s="218"/>
      <c r="F71" s="139">
        <f t="shared" si="3"/>
        <v>0</v>
      </c>
    </row>
    <row r="72" spans="1:8" hidden="1" x14ac:dyDescent="0.2">
      <c r="A72" s="217" t="s">
        <v>230</v>
      </c>
      <c r="B72" s="218" t="s">
        <v>231</v>
      </c>
      <c r="C72" s="219" t="s">
        <v>34</v>
      </c>
      <c r="D72" s="218"/>
      <c r="E72" s="218"/>
      <c r="F72" s="139">
        <f t="shared" si="3"/>
        <v>0</v>
      </c>
    </row>
    <row r="73" spans="1:8" s="160" customFormat="1" x14ac:dyDescent="0.2">
      <c r="A73" s="188"/>
      <c r="B73" s="156" t="s">
        <v>150</v>
      </c>
      <c r="C73" s="144"/>
      <c r="D73" s="145"/>
      <c r="E73" s="158"/>
      <c r="F73" s="158"/>
      <c r="G73" s="161"/>
      <c r="H73" s="161"/>
    </row>
    <row r="74" spans="1:8" s="160" customFormat="1" ht="76.5" x14ac:dyDescent="0.2">
      <c r="A74" s="213" t="s">
        <v>181</v>
      </c>
      <c r="B74" s="221" t="s">
        <v>151</v>
      </c>
      <c r="C74" s="222" t="s">
        <v>2</v>
      </c>
      <c r="D74" s="223">
        <v>190</v>
      </c>
      <c r="E74" s="224"/>
      <c r="F74" s="158">
        <f>+D74*E74</f>
        <v>0</v>
      </c>
      <c r="G74" s="161"/>
      <c r="H74" s="161"/>
    </row>
    <row r="75" spans="1:8" s="160" customFormat="1" ht="76.5" hidden="1" x14ac:dyDescent="0.2">
      <c r="A75" s="213" t="s">
        <v>182</v>
      </c>
      <c r="B75" s="221" t="s">
        <v>152</v>
      </c>
      <c r="C75" s="222" t="s">
        <v>2</v>
      </c>
      <c r="D75" s="223"/>
      <c r="E75" s="224"/>
      <c r="F75" s="158">
        <f>+D75*E75</f>
        <v>0</v>
      </c>
      <c r="G75" s="161"/>
      <c r="H75" s="161"/>
    </row>
    <row r="76" spans="1:8" s="160" customFormat="1" ht="76.5" hidden="1" x14ac:dyDescent="0.2">
      <c r="A76" s="213" t="s">
        <v>183</v>
      </c>
      <c r="B76" s="221" t="s">
        <v>153</v>
      </c>
      <c r="C76" s="222" t="s">
        <v>2</v>
      </c>
      <c r="D76" s="223"/>
      <c r="E76" s="224"/>
      <c r="F76" s="158">
        <f>+D76*E76</f>
        <v>0</v>
      </c>
      <c r="G76" s="161"/>
      <c r="H76" s="161"/>
    </row>
    <row r="77" spans="1:8" s="160" customFormat="1" ht="38.25" x14ac:dyDescent="0.2">
      <c r="A77" s="213" t="s">
        <v>257</v>
      </c>
      <c r="B77" s="221" t="s">
        <v>258</v>
      </c>
      <c r="C77" s="222" t="s">
        <v>34</v>
      </c>
      <c r="D77" s="223">
        <v>1</v>
      </c>
      <c r="E77" s="224"/>
      <c r="F77" s="158">
        <f>+D77*E77</f>
        <v>0</v>
      </c>
      <c r="G77" s="161"/>
      <c r="H77" s="161"/>
    </row>
    <row r="78" spans="1:8" s="160" customFormat="1" ht="114.75" hidden="1" x14ac:dyDescent="0.2">
      <c r="A78" s="195" t="s">
        <v>184</v>
      </c>
      <c r="B78" s="156" t="s">
        <v>155</v>
      </c>
      <c r="C78" s="129" t="s">
        <v>34</v>
      </c>
      <c r="D78" s="130"/>
      <c r="E78" s="157">
        <v>810</v>
      </c>
      <c r="F78" s="139">
        <f t="shared" ref="F78:F79" si="4">+D78*E78</f>
        <v>0</v>
      </c>
      <c r="G78" s="161"/>
      <c r="H78" s="161"/>
    </row>
    <row r="79" spans="1:8" s="160" customFormat="1" ht="114.75" x14ac:dyDescent="0.2">
      <c r="A79" s="195" t="s">
        <v>185</v>
      </c>
      <c r="B79" s="156" t="s">
        <v>154</v>
      </c>
      <c r="C79" s="129" t="s">
        <v>34</v>
      </c>
      <c r="D79" s="130">
        <v>4</v>
      </c>
      <c r="E79" s="157"/>
      <c r="F79" s="139">
        <f t="shared" si="4"/>
        <v>0</v>
      </c>
      <c r="G79" s="161"/>
      <c r="H79" s="161"/>
    </row>
    <row r="80" spans="1:8" s="160" customFormat="1" ht="114.75" x14ac:dyDescent="0.2">
      <c r="A80" s="195" t="s">
        <v>186</v>
      </c>
      <c r="B80" s="156" t="s">
        <v>156</v>
      </c>
      <c r="C80" s="129" t="s">
        <v>34</v>
      </c>
      <c r="D80" s="130">
        <v>3</v>
      </c>
      <c r="E80" s="157"/>
      <c r="F80" s="139">
        <f>+D80*E80</f>
        <v>0</v>
      </c>
      <c r="G80" s="161"/>
      <c r="H80" s="161"/>
    </row>
    <row r="81" spans="1:8" s="160" customFormat="1" ht="114.75" x14ac:dyDescent="0.2">
      <c r="A81" s="195" t="s">
        <v>187</v>
      </c>
      <c r="B81" s="156" t="s">
        <v>157</v>
      </c>
      <c r="C81" s="129" t="s">
        <v>34</v>
      </c>
      <c r="D81" s="130">
        <v>1</v>
      </c>
      <c r="E81" s="157"/>
      <c r="F81" s="139">
        <f t="shared" ref="F81:F82" si="5">+D81*E81</f>
        <v>0</v>
      </c>
      <c r="G81" s="161"/>
      <c r="H81" s="161"/>
    </row>
    <row r="82" spans="1:8" s="160" customFormat="1" ht="114.75" hidden="1" x14ac:dyDescent="0.2">
      <c r="A82" s="195" t="s">
        <v>188</v>
      </c>
      <c r="B82" s="156" t="s">
        <v>158</v>
      </c>
      <c r="C82" s="129" t="s">
        <v>34</v>
      </c>
      <c r="D82" s="130"/>
      <c r="E82" s="157"/>
      <c r="F82" s="139">
        <f t="shared" si="5"/>
        <v>0</v>
      </c>
      <c r="G82" s="161"/>
      <c r="H82" s="161"/>
    </row>
    <row r="83" spans="1:8" s="160" customFormat="1" ht="114.75" hidden="1" x14ac:dyDescent="0.2">
      <c r="A83" s="195" t="s">
        <v>189</v>
      </c>
      <c r="B83" s="156" t="s">
        <v>159</v>
      </c>
      <c r="C83" s="129" t="s">
        <v>34</v>
      </c>
      <c r="D83" s="130"/>
      <c r="E83" s="157"/>
      <c r="F83" s="139">
        <f>+D83*E83</f>
        <v>0</v>
      </c>
      <c r="G83" s="161"/>
      <c r="H83" s="161"/>
    </row>
    <row r="84" spans="1:8" s="160" customFormat="1" ht="114.75" hidden="1" x14ac:dyDescent="0.2">
      <c r="A84" s="195" t="s">
        <v>190</v>
      </c>
      <c r="B84" s="156" t="s">
        <v>160</v>
      </c>
      <c r="C84" s="129" t="s">
        <v>34</v>
      </c>
      <c r="D84" s="130"/>
      <c r="E84" s="157"/>
      <c r="F84" s="139">
        <f t="shared" ref="F84:F87" si="6">+D84*E84</f>
        <v>0</v>
      </c>
      <c r="G84" s="161"/>
      <c r="H84" s="161"/>
    </row>
    <row r="85" spans="1:8" s="160" customFormat="1" ht="114.75" hidden="1" x14ac:dyDescent="0.2">
      <c r="A85" s="195" t="s">
        <v>191</v>
      </c>
      <c r="B85" s="156" t="s">
        <v>161</v>
      </c>
      <c r="C85" s="129" t="s">
        <v>34</v>
      </c>
      <c r="D85" s="130"/>
      <c r="E85" s="157"/>
      <c r="F85" s="139">
        <f t="shared" si="6"/>
        <v>0</v>
      </c>
      <c r="G85" s="161"/>
      <c r="H85" s="161"/>
    </row>
    <row r="86" spans="1:8" s="160" customFormat="1" ht="76.5" hidden="1" x14ac:dyDescent="0.2">
      <c r="A86" s="195" t="s">
        <v>192</v>
      </c>
      <c r="B86" s="156" t="s">
        <v>252</v>
      </c>
      <c r="C86" s="129" t="s">
        <v>34</v>
      </c>
      <c r="D86" s="130"/>
      <c r="E86" s="157"/>
      <c r="F86" s="139">
        <f t="shared" si="6"/>
        <v>0</v>
      </c>
      <c r="G86" s="161"/>
      <c r="H86" s="161"/>
    </row>
    <row r="87" spans="1:8" s="160" customFormat="1" ht="38.25" x14ac:dyDescent="0.2">
      <c r="A87" s="195" t="s">
        <v>193</v>
      </c>
      <c r="B87" s="156" t="s">
        <v>253</v>
      </c>
      <c r="C87" s="129" t="s">
        <v>34</v>
      </c>
      <c r="D87" s="130">
        <v>1</v>
      </c>
      <c r="E87" s="157"/>
      <c r="F87" s="139">
        <f t="shared" si="6"/>
        <v>0</v>
      </c>
      <c r="G87" s="161"/>
      <c r="H87" s="161"/>
    </row>
    <row r="88" spans="1:8" s="160" customFormat="1" ht="114.75" hidden="1" x14ac:dyDescent="0.2">
      <c r="A88" s="195" t="s">
        <v>194</v>
      </c>
      <c r="B88" s="156" t="s">
        <v>163</v>
      </c>
      <c r="C88" s="129" t="s">
        <v>34</v>
      </c>
      <c r="D88" s="130"/>
      <c r="E88" s="157">
        <v>170</v>
      </c>
      <c r="F88" s="139">
        <f t="shared" ref="F88:F90" si="7">+ROUND((D88*E88),2)</f>
        <v>0</v>
      </c>
      <c r="G88" s="161"/>
      <c r="H88" s="161"/>
    </row>
    <row r="89" spans="1:8" s="160" customFormat="1" ht="114.75" x14ac:dyDescent="0.2">
      <c r="A89" s="195" t="s">
        <v>195</v>
      </c>
      <c r="B89" s="156" t="s">
        <v>162</v>
      </c>
      <c r="C89" s="129" t="s">
        <v>34</v>
      </c>
      <c r="D89" s="130">
        <v>8</v>
      </c>
      <c r="E89" s="157"/>
      <c r="F89" s="139">
        <f t="shared" si="7"/>
        <v>0</v>
      </c>
      <c r="G89" s="161"/>
      <c r="H89" s="161"/>
    </row>
    <row r="90" spans="1:8" s="160" customFormat="1" ht="63.75" hidden="1" x14ac:dyDescent="0.2">
      <c r="A90" s="195" t="s">
        <v>217</v>
      </c>
      <c r="B90" s="156" t="s">
        <v>218</v>
      </c>
      <c r="C90" s="129" t="s">
        <v>34</v>
      </c>
      <c r="D90" s="130"/>
      <c r="E90" s="157"/>
      <c r="F90" s="139">
        <f t="shared" si="7"/>
        <v>0</v>
      </c>
      <c r="G90" s="161"/>
      <c r="H90" s="161"/>
    </row>
    <row r="91" spans="1:8" s="160" customFormat="1" ht="38.25" x14ac:dyDescent="0.2">
      <c r="A91" s="213" t="s">
        <v>196</v>
      </c>
      <c r="B91" s="225" t="s">
        <v>165</v>
      </c>
      <c r="C91" s="226" t="s">
        <v>3</v>
      </c>
      <c r="D91" s="227">
        <v>6</v>
      </c>
      <c r="E91" s="228"/>
      <c r="F91" s="229">
        <f t="shared" ref="F91:F96" si="8">+D91*E91</f>
        <v>0</v>
      </c>
      <c r="G91" s="161"/>
      <c r="H91" s="161"/>
    </row>
    <row r="92" spans="1:8" s="160" customFormat="1" ht="38.25" hidden="1" x14ac:dyDescent="0.2">
      <c r="A92" s="213" t="s">
        <v>197</v>
      </c>
      <c r="B92" s="225" t="s">
        <v>166</v>
      </c>
      <c r="C92" s="226" t="s">
        <v>3</v>
      </c>
      <c r="D92" s="227"/>
      <c r="E92" s="228"/>
      <c r="F92" s="229">
        <f t="shared" si="8"/>
        <v>0</v>
      </c>
      <c r="G92" s="161"/>
      <c r="H92" s="161"/>
    </row>
    <row r="93" spans="1:8" s="160" customFormat="1" ht="38.25" hidden="1" x14ac:dyDescent="0.2">
      <c r="A93" s="213" t="s">
        <v>198</v>
      </c>
      <c r="B93" s="225" t="s">
        <v>164</v>
      </c>
      <c r="C93" s="226" t="s">
        <v>3</v>
      </c>
      <c r="D93" s="227"/>
      <c r="E93" s="228"/>
      <c r="F93" s="229">
        <f t="shared" si="8"/>
        <v>0</v>
      </c>
      <c r="G93" s="161"/>
      <c r="H93" s="161"/>
    </row>
    <row r="94" spans="1:8" s="160" customFormat="1" ht="51" x14ac:dyDescent="0.2">
      <c r="A94" s="213" t="s">
        <v>199</v>
      </c>
      <c r="B94" s="230" t="s">
        <v>167</v>
      </c>
      <c r="C94" s="129" t="s">
        <v>3</v>
      </c>
      <c r="D94" s="130">
        <v>1</v>
      </c>
      <c r="E94" s="139"/>
      <c r="F94" s="139">
        <f t="shared" si="8"/>
        <v>0</v>
      </c>
      <c r="G94" s="161"/>
      <c r="H94" s="161"/>
    </row>
    <row r="95" spans="1:8" s="160" customFormat="1" ht="51" hidden="1" x14ac:dyDescent="0.2">
      <c r="A95" s="213" t="s">
        <v>200</v>
      </c>
      <c r="B95" s="230" t="s">
        <v>168</v>
      </c>
      <c r="C95" s="129" t="s">
        <v>3</v>
      </c>
      <c r="D95" s="130"/>
      <c r="E95" s="139"/>
      <c r="F95" s="139">
        <f t="shared" si="8"/>
        <v>0</v>
      </c>
      <c r="G95" s="161"/>
      <c r="H95" s="161"/>
    </row>
    <row r="96" spans="1:8" s="160" customFormat="1" ht="25.5" x14ac:dyDescent="0.2">
      <c r="A96" s="213" t="s">
        <v>201</v>
      </c>
      <c r="B96" s="230" t="s">
        <v>170</v>
      </c>
      <c r="C96" s="129" t="s">
        <v>3</v>
      </c>
      <c r="D96" s="130">
        <v>2</v>
      </c>
      <c r="E96" s="139"/>
      <c r="F96" s="139">
        <f t="shared" si="8"/>
        <v>0</v>
      </c>
      <c r="G96" s="161"/>
      <c r="H96" s="161"/>
    </row>
    <row r="97" spans="1:8" s="160" customFormat="1" ht="25.5" x14ac:dyDescent="0.2">
      <c r="A97" s="213" t="s">
        <v>202</v>
      </c>
      <c r="B97" s="225" t="s">
        <v>169</v>
      </c>
      <c r="C97" s="226" t="s">
        <v>2</v>
      </c>
      <c r="D97" s="227">
        <v>6.7</v>
      </c>
      <c r="E97" s="228"/>
      <c r="F97" s="229">
        <f>D97*E97</f>
        <v>0</v>
      </c>
      <c r="G97" s="161"/>
      <c r="H97" s="161"/>
    </row>
    <row r="98" spans="1:8" s="160" customFormat="1" ht="25.5" x14ac:dyDescent="0.2">
      <c r="A98" s="195" t="s">
        <v>203</v>
      </c>
      <c r="B98" s="156" t="s">
        <v>172</v>
      </c>
      <c r="C98" s="129" t="s">
        <v>2</v>
      </c>
      <c r="D98" s="130">
        <v>190</v>
      </c>
      <c r="E98" s="157"/>
      <c r="F98" s="139">
        <f t="shared" ref="F98:F106" si="9">D98*E98</f>
        <v>0</v>
      </c>
      <c r="G98" s="161"/>
      <c r="H98" s="161"/>
    </row>
    <row r="99" spans="1:8" s="160" customFormat="1" ht="51" x14ac:dyDescent="0.2">
      <c r="A99" s="195" t="s">
        <v>204</v>
      </c>
      <c r="B99" s="156" t="s">
        <v>173</v>
      </c>
      <c r="C99" s="129" t="s">
        <v>2</v>
      </c>
      <c r="D99" s="130">
        <v>190</v>
      </c>
      <c r="E99" s="157"/>
      <c r="F99" s="139">
        <f t="shared" si="9"/>
        <v>0</v>
      </c>
      <c r="G99" s="161"/>
      <c r="H99" s="161"/>
    </row>
    <row r="100" spans="1:8" s="160" customFormat="1" ht="63.75" x14ac:dyDescent="0.2">
      <c r="A100" s="195" t="s">
        <v>205</v>
      </c>
      <c r="B100" s="156" t="s">
        <v>174</v>
      </c>
      <c r="C100" s="129" t="s">
        <v>2</v>
      </c>
      <c r="D100" s="130">
        <v>190</v>
      </c>
      <c r="E100" s="157"/>
      <c r="F100" s="139">
        <f t="shared" si="9"/>
        <v>0</v>
      </c>
      <c r="G100" s="161"/>
      <c r="H100" s="161"/>
    </row>
    <row r="101" spans="1:8" s="160" customFormat="1" ht="38.25" x14ac:dyDescent="0.2">
      <c r="A101" s="195" t="s">
        <v>206</v>
      </c>
      <c r="B101" s="156" t="s">
        <v>175</v>
      </c>
      <c r="C101" s="129" t="s">
        <v>34</v>
      </c>
      <c r="D101" s="130">
        <v>1</v>
      </c>
      <c r="E101" s="157"/>
      <c r="F101" s="139">
        <f t="shared" si="9"/>
        <v>0</v>
      </c>
      <c r="G101" s="161"/>
      <c r="H101" s="161"/>
    </row>
    <row r="102" spans="1:8" s="160" customFormat="1" ht="38.25" hidden="1" x14ac:dyDescent="0.2">
      <c r="A102" s="195" t="s">
        <v>207</v>
      </c>
      <c r="B102" s="156" t="s">
        <v>176</v>
      </c>
      <c r="C102" s="129" t="s">
        <v>34</v>
      </c>
      <c r="D102" s="130"/>
      <c r="E102" s="157"/>
      <c r="F102" s="139">
        <f t="shared" si="9"/>
        <v>0</v>
      </c>
      <c r="G102" s="161"/>
      <c r="H102" s="161"/>
    </row>
    <row r="103" spans="1:8" s="160" customFormat="1" ht="38.25" x14ac:dyDescent="0.2">
      <c r="A103" s="195" t="s">
        <v>208</v>
      </c>
      <c r="B103" s="156" t="s">
        <v>177</v>
      </c>
      <c r="C103" s="129" t="s">
        <v>34</v>
      </c>
      <c r="D103" s="130">
        <v>2</v>
      </c>
      <c r="E103" s="157"/>
      <c r="F103" s="139">
        <f t="shared" si="9"/>
        <v>0</v>
      </c>
      <c r="G103" s="161"/>
      <c r="H103" s="161"/>
    </row>
    <row r="104" spans="1:8" s="160" customFormat="1" ht="38.25" x14ac:dyDescent="0.2">
      <c r="A104" s="195" t="s">
        <v>209</v>
      </c>
      <c r="B104" s="156" t="s">
        <v>178</v>
      </c>
      <c r="C104" s="129" t="s">
        <v>34</v>
      </c>
      <c r="D104" s="130">
        <v>1</v>
      </c>
      <c r="E104" s="157"/>
      <c r="F104" s="139">
        <f t="shared" si="9"/>
        <v>0</v>
      </c>
      <c r="G104" s="161"/>
      <c r="H104" s="161"/>
    </row>
    <row r="105" spans="1:8" s="160" customFormat="1" ht="38.25" hidden="1" x14ac:dyDescent="0.2">
      <c r="A105" s="195" t="s">
        <v>210</v>
      </c>
      <c r="B105" s="156" t="s">
        <v>179</v>
      </c>
      <c r="C105" s="129" t="s">
        <v>34</v>
      </c>
      <c r="D105" s="130"/>
      <c r="E105" s="157"/>
      <c r="F105" s="139">
        <f t="shared" si="9"/>
        <v>0</v>
      </c>
      <c r="G105" s="161"/>
      <c r="H105" s="161"/>
    </row>
    <row r="106" spans="1:8" s="160" customFormat="1" ht="102" x14ac:dyDescent="0.2">
      <c r="A106" s="195" t="s">
        <v>211</v>
      </c>
      <c r="B106" s="156" t="s">
        <v>180</v>
      </c>
      <c r="C106" s="129" t="s">
        <v>2</v>
      </c>
      <c r="D106" s="130">
        <v>72</v>
      </c>
      <c r="E106" s="157"/>
      <c r="F106" s="139">
        <f t="shared" si="9"/>
        <v>0</v>
      </c>
      <c r="G106" s="161"/>
      <c r="H106" s="161"/>
    </row>
    <row r="107" spans="1:8" s="160" customFormat="1" ht="51" x14ac:dyDescent="0.2">
      <c r="A107" s="155">
        <v>6100</v>
      </c>
      <c r="B107" s="128" t="s">
        <v>32</v>
      </c>
      <c r="C107" s="129"/>
      <c r="D107" s="130"/>
      <c r="E107" s="131"/>
      <c r="F107" s="131">
        <f>SUM(F23:F106)*0.1</f>
        <v>0</v>
      </c>
      <c r="G107" s="161"/>
      <c r="H107" s="161"/>
    </row>
    <row r="108" spans="1:8" s="160" customFormat="1" ht="13.5" thickBot="1" x14ac:dyDescent="0.25">
      <c r="A108" s="231"/>
      <c r="B108" s="231" t="s">
        <v>43</v>
      </c>
      <c r="C108" s="231"/>
      <c r="D108" s="232"/>
      <c r="E108" s="231"/>
      <c r="F108" s="233">
        <f>SUM(F23:F107)</f>
        <v>0</v>
      </c>
      <c r="G108" s="161"/>
      <c r="H108" s="161"/>
    </row>
    <row r="109" spans="1:8" s="160" customFormat="1" ht="13.5" thickTop="1" x14ac:dyDescent="0.2">
      <c r="A109" s="185"/>
      <c r="B109" s="185"/>
      <c r="C109" s="185"/>
      <c r="D109" s="234"/>
      <c r="E109" s="185"/>
      <c r="F109" s="235"/>
      <c r="G109" s="161"/>
      <c r="H109" s="161"/>
    </row>
    <row r="110" spans="1:8" s="160" customFormat="1" x14ac:dyDescent="0.2">
      <c r="A110" s="181"/>
      <c r="B110" s="181"/>
      <c r="C110" s="181"/>
      <c r="D110" s="236"/>
      <c r="E110" s="181"/>
      <c r="F110" s="181"/>
      <c r="G110" s="161"/>
      <c r="H110" s="161"/>
    </row>
    <row r="111" spans="1:8" s="160" customFormat="1" x14ac:dyDescent="0.2">
      <c r="A111" s="237" t="s">
        <v>22</v>
      </c>
      <c r="B111" s="238" t="s">
        <v>62</v>
      </c>
      <c r="C111" s="81"/>
      <c r="D111" s="239"/>
      <c r="E111" s="240"/>
      <c r="F111" s="240"/>
      <c r="G111" s="161"/>
      <c r="H111" s="161"/>
    </row>
    <row r="112" spans="1:8" s="160" customFormat="1" x14ac:dyDescent="0.2">
      <c r="A112" s="237"/>
      <c r="B112" s="238"/>
      <c r="C112" s="81"/>
      <c r="D112" s="239"/>
      <c r="E112" s="240"/>
      <c r="F112" s="240"/>
      <c r="G112" s="161"/>
      <c r="H112" s="161"/>
    </row>
    <row r="113" spans="1:8" s="160" customFormat="1" ht="26.25" customHeight="1" x14ac:dyDescent="0.2">
      <c r="A113" s="237"/>
      <c r="B113" s="252" t="s">
        <v>242</v>
      </c>
      <c r="C113" s="253"/>
      <c r="D113" s="253"/>
      <c r="E113" s="253"/>
      <c r="F113" s="254"/>
      <c r="G113" s="161"/>
      <c r="H113" s="161"/>
    </row>
    <row r="114" spans="1:8" s="160" customFormat="1" x14ac:dyDescent="0.2">
      <c r="A114" s="241"/>
      <c r="B114" s="242"/>
      <c r="C114" s="81"/>
      <c r="D114" s="239"/>
      <c r="E114" s="240"/>
      <c r="F114" s="240"/>
      <c r="G114" s="161"/>
      <c r="H114" s="161"/>
    </row>
    <row r="115" spans="1:8" s="160" customFormat="1" ht="38.25" x14ac:dyDescent="0.2">
      <c r="A115" s="155">
        <v>7101</v>
      </c>
      <c r="B115" s="128" t="s">
        <v>0</v>
      </c>
      <c r="C115" s="132" t="s">
        <v>2</v>
      </c>
      <c r="D115" s="130">
        <v>30</v>
      </c>
      <c r="E115" s="131"/>
      <c r="F115" s="131">
        <f>+ROUND((D115*E115),2)</f>
        <v>0</v>
      </c>
      <c r="G115" s="161"/>
      <c r="H115" s="161"/>
    </row>
    <row r="116" spans="1:8" s="160" customFormat="1" ht="38.25" x14ac:dyDescent="0.2">
      <c r="A116" s="155">
        <v>7102</v>
      </c>
      <c r="B116" s="128" t="s">
        <v>30</v>
      </c>
      <c r="C116" s="137" t="s">
        <v>3</v>
      </c>
      <c r="D116" s="130">
        <v>8</v>
      </c>
      <c r="E116" s="138"/>
      <c r="F116" s="139">
        <f>+ROUND((D116*E116),2)</f>
        <v>0</v>
      </c>
      <c r="G116" s="161"/>
      <c r="H116" s="161"/>
    </row>
    <row r="117" spans="1:8" ht="38.25" x14ac:dyDescent="0.2">
      <c r="A117" s="155">
        <v>7103</v>
      </c>
      <c r="B117" s="128" t="s">
        <v>33</v>
      </c>
      <c r="C117" s="137" t="s">
        <v>5</v>
      </c>
      <c r="D117" s="140">
        <v>21</v>
      </c>
      <c r="E117" s="131"/>
      <c r="F117" s="131">
        <f>+ROUND((D117*E117),2)</f>
        <v>0</v>
      </c>
    </row>
    <row r="118" spans="1:8" ht="51" x14ac:dyDescent="0.2">
      <c r="A118" s="155">
        <v>7104</v>
      </c>
      <c r="B118" s="128" t="s">
        <v>42</v>
      </c>
      <c r="C118" s="137" t="s">
        <v>5</v>
      </c>
      <c r="D118" s="140">
        <v>16.8</v>
      </c>
      <c r="E118" s="138"/>
      <c r="F118" s="141">
        <f>D118*E118</f>
        <v>0</v>
      </c>
    </row>
    <row r="119" spans="1:8" ht="25.5" x14ac:dyDescent="0.2">
      <c r="A119" s="155">
        <v>7105</v>
      </c>
      <c r="B119" s="128" t="s">
        <v>17</v>
      </c>
      <c r="C119" s="137" t="s">
        <v>4</v>
      </c>
      <c r="D119" s="140">
        <v>18</v>
      </c>
      <c r="E119" s="131"/>
      <c r="F119" s="131">
        <f>+ROUND((D119*E119),2)</f>
        <v>0</v>
      </c>
    </row>
    <row r="120" spans="1:8" ht="38.25" x14ac:dyDescent="0.2">
      <c r="A120" s="155">
        <v>7106</v>
      </c>
      <c r="B120" s="128" t="s">
        <v>238</v>
      </c>
      <c r="C120" s="137" t="s">
        <v>2</v>
      </c>
      <c r="D120" s="140">
        <v>30</v>
      </c>
      <c r="E120" s="131"/>
      <c r="F120" s="131">
        <f>+ROUND((D120*E120),2)</f>
        <v>0</v>
      </c>
    </row>
    <row r="121" spans="1:8" ht="51" x14ac:dyDescent="0.2">
      <c r="A121" s="155">
        <v>7107</v>
      </c>
      <c r="B121" s="128" t="s">
        <v>254</v>
      </c>
      <c r="C121" s="137" t="s">
        <v>2</v>
      </c>
      <c r="D121" s="140">
        <v>6.5</v>
      </c>
      <c r="E121" s="131"/>
      <c r="F121" s="131">
        <f>+ROUND((D121*E121),2)</f>
        <v>0</v>
      </c>
    </row>
    <row r="122" spans="1:8" ht="38.25" x14ac:dyDescent="0.2">
      <c r="A122" s="155">
        <v>7108</v>
      </c>
      <c r="B122" s="243" t="s">
        <v>237</v>
      </c>
      <c r="C122" s="132" t="s">
        <v>5</v>
      </c>
      <c r="D122" s="139">
        <v>5.6050000000000004</v>
      </c>
      <c r="E122" s="139"/>
      <c r="F122" s="139">
        <f>+ROUND((D122*E122),2)</f>
        <v>0</v>
      </c>
    </row>
    <row r="123" spans="1:8" ht="25.5" x14ac:dyDescent="0.2">
      <c r="A123" s="155">
        <v>7109</v>
      </c>
      <c r="B123" s="142" t="s">
        <v>236</v>
      </c>
      <c r="C123" s="137" t="s">
        <v>3</v>
      </c>
      <c r="D123" s="140">
        <v>8</v>
      </c>
      <c r="E123" s="131"/>
      <c r="F123" s="131">
        <f>+ROUND((D123*E123),2)</f>
        <v>0</v>
      </c>
    </row>
    <row r="124" spans="1:8" ht="51" x14ac:dyDescent="0.2">
      <c r="A124" s="155">
        <v>7110</v>
      </c>
      <c r="B124" s="156" t="s">
        <v>266</v>
      </c>
      <c r="C124" s="129" t="s">
        <v>34</v>
      </c>
      <c r="D124" s="130">
        <v>1</v>
      </c>
      <c r="E124" s="157"/>
      <c r="F124" s="158">
        <f t="shared" ref="F124" si="10">+D124*E124</f>
        <v>0</v>
      </c>
    </row>
    <row r="125" spans="1:8" ht="51" x14ac:dyDescent="0.2">
      <c r="A125" s="155">
        <v>7111</v>
      </c>
      <c r="B125" s="128" t="s">
        <v>32</v>
      </c>
      <c r="C125" s="129"/>
      <c r="D125" s="130"/>
      <c r="E125" s="131"/>
      <c r="F125" s="131">
        <f>+(SUM(F115:F123)*0.1)</f>
        <v>0</v>
      </c>
    </row>
    <row r="126" spans="1:8" ht="13.5" thickBot="1" x14ac:dyDescent="0.25">
      <c r="A126" s="231"/>
      <c r="B126" s="231" t="s">
        <v>44</v>
      </c>
      <c r="C126" s="231"/>
      <c r="D126" s="232"/>
      <c r="E126" s="231"/>
      <c r="F126" s="233">
        <f>SUM(F115:F125)</f>
        <v>0</v>
      </c>
    </row>
    <row r="127" spans="1:8" ht="13.5" thickTop="1" x14ac:dyDescent="0.2"/>
  </sheetData>
  <sheetProtection algorithmName="SHA-512" hashValue="w13ynzUsXURxEyPgVQV3FdTtf/BebbZMffR1EB5s4l4+tCPQCoqFgmJnpZqPKleTrl65q4pZblEPUjlRNcU7yw==" saltValue="BbCth9Fi55ZJ+0lZNOT7bg==" spinCount="100000" sheet="1" objects="1" scenarios="1"/>
  <mergeCells count="11">
    <mergeCell ref="B113:F113"/>
    <mergeCell ref="B11:F11"/>
    <mergeCell ref="B12:F12"/>
    <mergeCell ref="B13:F13"/>
    <mergeCell ref="B14:F14"/>
    <mergeCell ref="F16:F17"/>
    <mergeCell ref="A16:A17"/>
    <mergeCell ref="B16:B17"/>
    <mergeCell ref="C16:C17"/>
    <mergeCell ref="D16:D17"/>
    <mergeCell ref="E16:E17"/>
  </mergeCells>
  <conditionalFormatting sqref="E118 E116">
    <cfRule type="cellIs" dxfId="3" priority="1"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2" manualBreakCount="2">
    <brk id="15" max="5" man="1"/>
    <brk id="110"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6"/>
  <sheetViews>
    <sheetView view="pageBreakPreview" zoomScale="130" zoomScaleNormal="100" zoomScaleSheetLayoutView="130" workbookViewId="0">
      <selection activeCell="I123" sqref="I123"/>
    </sheetView>
  </sheetViews>
  <sheetFormatPr defaultRowHeight="12.75" x14ac:dyDescent="0.2"/>
  <cols>
    <col min="1" max="1" width="5.5" style="244" customWidth="1"/>
    <col min="2" max="2" width="46.83203125" style="161" customWidth="1"/>
    <col min="3" max="3" width="7.1640625" style="171" customWidth="1"/>
    <col min="4" max="4" width="9.5" style="172" customWidth="1"/>
    <col min="5" max="5" width="14.1640625" style="161" customWidth="1"/>
    <col min="6" max="6" width="15" style="161" bestFit="1" customWidth="1"/>
    <col min="7" max="9" width="9.33203125" style="161"/>
    <col min="10" max="11" width="9.5" style="161" bestFit="1" customWidth="1"/>
    <col min="12" max="12" width="11.83203125" style="161" bestFit="1" customWidth="1"/>
    <col min="13" max="16384" width="9.33203125" style="161"/>
  </cols>
  <sheetData>
    <row r="1" spans="1:8" x14ac:dyDescent="0.2">
      <c r="A1" s="159"/>
      <c r="B1" s="110" t="s">
        <v>46</v>
      </c>
      <c r="C1" s="88"/>
      <c r="D1" s="103"/>
      <c r="E1" s="88"/>
      <c r="F1" s="89"/>
    </row>
    <row r="2" spans="1:8" x14ac:dyDescent="0.2">
      <c r="A2" s="109"/>
      <c r="B2" s="108"/>
      <c r="C2" s="88"/>
      <c r="D2" s="103"/>
      <c r="E2" s="88"/>
      <c r="F2" s="89"/>
    </row>
    <row r="3" spans="1:8" x14ac:dyDescent="0.2">
      <c r="A3" s="162" t="s">
        <v>58</v>
      </c>
      <c r="B3" s="163" t="s">
        <v>71</v>
      </c>
      <c r="C3" s="164"/>
      <c r="D3" s="103"/>
      <c r="E3" s="88"/>
      <c r="F3" s="89"/>
    </row>
    <row r="4" spans="1:8" x14ac:dyDescent="0.2">
      <c r="A4" s="162"/>
      <c r="B4" s="165" t="s">
        <v>82</v>
      </c>
      <c r="C4" s="164"/>
      <c r="D4" s="103"/>
      <c r="E4" s="88"/>
      <c r="F4" s="89"/>
    </row>
    <row r="5" spans="1:8" x14ac:dyDescent="0.2">
      <c r="A5" s="166" t="s">
        <v>59</v>
      </c>
      <c r="B5" s="165" t="s">
        <v>23</v>
      </c>
      <c r="C5" s="164"/>
      <c r="D5" s="103"/>
      <c r="E5" s="88"/>
      <c r="F5" s="111">
        <f>+F108</f>
        <v>0</v>
      </c>
    </row>
    <row r="6" spans="1:8" s="160" customFormat="1" x14ac:dyDescent="0.2">
      <c r="A6" s="167" t="s">
        <v>70</v>
      </c>
      <c r="B6" s="168" t="s">
        <v>62</v>
      </c>
      <c r="C6" s="169"/>
      <c r="D6" s="120"/>
      <c r="E6" s="121"/>
      <c r="F6" s="112">
        <f>F125</f>
        <v>0</v>
      </c>
      <c r="G6" s="161"/>
      <c r="H6" s="161"/>
    </row>
    <row r="7" spans="1:8" s="160" customFormat="1" x14ac:dyDescent="0.2">
      <c r="A7" s="86"/>
      <c r="B7" s="87"/>
      <c r="C7" s="88"/>
      <c r="D7" s="103"/>
      <c r="E7" s="88"/>
      <c r="F7" s="111"/>
      <c r="G7" s="161"/>
      <c r="H7" s="161"/>
    </row>
    <row r="8" spans="1:8" s="160" customFormat="1" x14ac:dyDescent="0.2">
      <c r="A8" s="86"/>
      <c r="B8" s="127" t="s">
        <v>47</v>
      </c>
      <c r="C8" s="114"/>
      <c r="D8" s="115"/>
      <c r="E8" s="114"/>
      <c r="F8" s="116">
        <f>SUM(F5:F7)</f>
        <v>0</v>
      </c>
      <c r="G8" s="161"/>
      <c r="H8" s="161"/>
    </row>
    <row r="9" spans="1:8" s="160" customFormat="1" x14ac:dyDescent="0.2">
      <c r="A9" s="86"/>
      <c r="B9" s="127"/>
      <c r="C9" s="114"/>
      <c r="D9" s="115"/>
      <c r="E9" s="114"/>
      <c r="F9" s="116"/>
      <c r="G9" s="161"/>
      <c r="H9" s="161"/>
    </row>
    <row r="10" spans="1:8" s="160" customFormat="1" x14ac:dyDescent="0.2">
      <c r="A10" s="86"/>
      <c r="B10" s="133" t="s">
        <v>52</v>
      </c>
      <c r="C10" s="134"/>
      <c r="D10" s="135"/>
      <c r="E10" s="134"/>
      <c r="F10" s="136"/>
      <c r="G10" s="161"/>
      <c r="H10" s="161"/>
    </row>
    <row r="11" spans="1:8" s="160" customFormat="1" x14ac:dyDescent="0.2">
      <c r="A11" s="86"/>
      <c r="B11" s="255" t="s">
        <v>212</v>
      </c>
      <c r="C11" s="255"/>
      <c r="D11" s="255"/>
      <c r="E11" s="255"/>
      <c r="F11" s="255"/>
      <c r="G11" s="161"/>
      <c r="H11" s="161"/>
    </row>
    <row r="12" spans="1:8" s="160" customFormat="1" ht="42.75" customHeight="1" x14ac:dyDescent="0.2">
      <c r="A12" s="86"/>
      <c r="B12" s="255" t="s">
        <v>213</v>
      </c>
      <c r="C12" s="255"/>
      <c r="D12" s="255"/>
      <c r="E12" s="255"/>
      <c r="F12" s="255"/>
      <c r="G12" s="161"/>
      <c r="H12" s="161"/>
    </row>
    <row r="13" spans="1:8" s="160" customFormat="1" ht="39" customHeight="1" x14ac:dyDescent="0.2">
      <c r="A13" s="86"/>
      <c r="B13" s="255" t="s">
        <v>214</v>
      </c>
      <c r="C13" s="255"/>
      <c r="D13" s="255"/>
      <c r="E13" s="255"/>
      <c r="F13" s="255"/>
      <c r="G13" s="161"/>
      <c r="H13" s="161"/>
    </row>
    <row r="14" spans="1:8" s="160" customFormat="1" ht="42.75" customHeight="1" x14ac:dyDescent="0.2">
      <c r="A14" s="86"/>
      <c r="B14" s="260" t="s">
        <v>215</v>
      </c>
      <c r="C14" s="255"/>
      <c r="D14" s="255"/>
      <c r="E14" s="255"/>
      <c r="F14" s="255"/>
      <c r="G14" s="161"/>
      <c r="H14" s="161"/>
    </row>
    <row r="15" spans="1:8" s="160" customFormat="1" x14ac:dyDescent="0.2">
      <c r="A15" s="170"/>
      <c r="B15" s="163"/>
      <c r="C15" s="171"/>
      <c r="D15" s="172"/>
      <c r="E15" s="161"/>
      <c r="F15" s="161"/>
      <c r="G15" s="161"/>
      <c r="H15" s="161"/>
    </row>
    <row r="16" spans="1:8" s="160" customFormat="1" x14ac:dyDescent="0.2">
      <c r="A16" s="256" t="s">
        <v>24</v>
      </c>
      <c r="B16" s="258" t="s">
        <v>25</v>
      </c>
      <c r="C16" s="258" t="s">
        <v>26</v>
      </c>
      <c r="D16" s="258" t="s">
        <v>27</v>
      </c>
      <c r="E16" s="258" t="s">
        <v>28</v>
      </c>
      <c r="F16" s="258" t="s">
        <v>29</v>
      </c>
      <c r="G16" s="161"/>
      <c r="H16" s="161"/>
    </row>
    <row r="17" spans="1:8" s="160" customFormat="1" x14ac:dyDescent="0.2">
      <c r="A17" s="257"/>
      <c r="B17" s="259"/>
      <c r="C17" s="259"/>
      <c r="D17" s="259"/>
      <c r="E17" s="259"/>
      <c r="F17" s="259"/>
      <c r="G17" s="161"/>
      <c r="H17" s="161"/>
    </row>
    <row r="18" spans="1:8" s="160" customFormat="1" x14ac:dyDescent="0.2">
      <c r="A18" s="173"/>
      <c r="B18" s="174"/>
      <c r="C18" s="175"/>
      <c r="D18" s="176"/>
      <c r="E18" s="177"/>
      <c r="F18" s="177"/>
      <c r="G18" s="161"/>
      <c r="H18" s="161"/>
    </row>
    <row r="19" spans="1:8" s="160" customFormat="1" x14ac:dyDescent="0.2">
      <c r="A19" s="247" t="s">
        <v>58</v>
      </c>
      <c r="B19" s="163" t="s">
        <v>71</v>
      </c>
      <c r="C19" s="179"/>
      <c r="D19" s="180"/>
      <c r="E19" s="181"/>
      <c r="F19" s="181"/>
      <c r="G19" s="161"/>
      <c r="H19" s="161"/>
    </row>
    <row r="20" spans="1:8" s="160" customFormat="1" x14ac:dyDescent="0.2">
      <c r="A20" s="182"/>
      <c r="B20" s="182"/>
      <c r="C20" s="182"/>
      <c r="D20" s="183"/>
      <c r="E20" s="182"/>
      <c r="F20" s="182"/>
      <c r="G20" s="161"/>
      <c r="H20" s="161"/>
    </row>
    <row r="21" spans="1:8" x14ac:dyDescent="0.2">
      <c r="A21" s="184" t="s">
        <v>59</v>
      </c>
      <c r="B21" s="185" t="s">
        <v>23</v>
      </c>
      <c r="C21" s="186"/>
      <c r="D21" s="180"/>
      <c r="E21" s="181"/>
      <c r="F21" s="181"/>
    </row>
    <row r="22" spans="1:8" x14ac:dyDescent="0.2">
      <c r="A22" s="187"/>
      <c r="B22" s="181" t="s">
        <v>89</v>
      </c>
      <c r="C22" s="179"/>
      <c r="D22" s="180"/>
      <c r="E22" s="181"/>
      <c r="F22" s="181"/>
    </row>
    <row r="23" spans="1:8" ht="63.75" x14ac:dyDescent="0.2">
      <c r="A23" s="188" t="s">
        <v>97</v>
      </c>
      <c r="B23" s="189" t="s">
        <v>86</v>
      </c>
      <c r="C23" s="144" t="s">
        <v>2</v>
      </c>
      <c r="D23" s="145">
        <v>187</v>
      </c>
      <c r="E23" s="158"/>
      <c r="F23" s="158">
        <f>+D23*E23</f>
        <v>0</v>
      </c>
    </row>
    <row r="24" spans="1:8" ht="38.25" x14ac:dyDescent="0.2">
      <c r="A24" s="188" t="s">
        <v>98</v>
      </c>
      <c r="B24" s="128" t="s">
        <v>85</v>
      </c>
      <c r="C24" s="137" t="s">
        <v>3</v>
      </c>
      <c r="D24" s="130">
        <v>4</v>
      </c>
      <c r="E24" s="131"/>
      <c r="F24" s="158">
        <f t="shared" ref="F24:F60" si="0">+D24*E24</f>
        <v>0</v>
      </c>
    </row>
    <row r="25" spans="1:8" ht="63.75" x14ac:dyDescent="0.2">
      <c r="A25" s="188" t="s">
        <v>99</v>
      </c>
      <c r="B25" s="128" t="s">
        <v>31</v>
      </c>
      <c r="C25" s="190" t="s">
        <v>2</v>
      </c>
      <c r="D25" s="145">
        <v>187</v>
      </c>
      <c r="E25" s="146"/>
      <c r="F25" s="158">
        <f t="shared" si="0"/>
        <v>0</v>
      </c>
    </row>
    <row r="26" spans="1:8" ht="76.5" x14ac:dyDescent="0.2">
      <c r="A26" s="188" t="s">
        <v>100</v>
      </c>
      <c r="B26" s="128" t="s">
        <v>248</v>
      </c>
      <c r="C26" s="190" t="s">
        <v>2</v>
      </c>
      <c r="D26" s="145">
        <v>187</v>
      </c>
      <c r="E26" s="146"/>
      <c r="F26" s="158">
        <f t="shared" ref="F26" si="1">D26*E26</f>
        <v>0</v>
      </c>
    </row>
    <row r="27" spans="1:8" ht="76.5" hidden="1" x14ac:dyDescent="0.2">
      <c r="A27" s="188" t="s">
        <v>247</v>
      </c>
      <c r="B27" s="128" t="s">
        <v>87</v>
      </c>
      <c r="C27" s="137" t="s">
        <v>3</v>
      </c>
      <c r="D27" s="130"/>
      <c r="E27" s="131"/>
      <c r="F27" s="158">
        <f t="shared" si="0"/>
        <v>0</v>
      </c>
    </row>
    <row r="28" spans="1:8" ht="38.25" hidden="1" x14ac:dyDescent="0.2">
      <c r="A28" s="188" t="s">
        <v>249</v>
      </c>
      <c r="B28" s="128" t="s">
        <v>250</v>
      </c>
      <c r="C28" s="137" t="s">
        <v>35</v>
      </c>
      <c r="D28" s="130"/>
      <c r="E28" s="131"/>
      <c r="F28" s="158">
        <f t="shared" si="0"/>
        <v>0</v>
      </c>
    </row>
    <row r="29" spans="1:8" x14ac:dyDescent="0.2">
      <c r="A29" s="178"/>
      <c r="B29" s="181" t="s">
        <v>90</v>
      </c>
      <c r="C29" s="191"/>
      <c r="D29" s="192"/>
      <c r="E29" s="193"/>
      <c r="F29" s="194"/>
    </row>
    <row r="30" spans="1:8" ht="25.5" x14ac:dyDescent="0.2">
      <c r="A30" s="195" t="s">
        <v>96</v>
      </c>
      <c r="B30" s="196" t="s">
        <v>92</v>
      </c>
      <c r="C30" s="132" t="s">
        <v>2</v>
      </c>
      <c r="D30" s="130">
        <v>10</v>
      </c>
      <c r="E30" s="157"/>
      <c r="F30" s="158">
        <f t="shared" si="0"/>
        <v>0</v>
      </c>
    </row>
    <row r="31" spans="1:8" ht="63.75" x14ac:dyDescent="0.2">
      <c r="A31" s="195" t="s">
        <v>91</v>
      </c>
      <c r="B31" s="156" t="s">
        <v>94</v>
      </c>
      <c r="C31" s="129" t="s">
        <v>4</v>
      </c>
      <c r="D31" s="130">
        <v>900</v>
      </c>
      <c r="E31" s="157"/>
      <c r="F31" s="158">
        <f t="shared" si="0"/>
        <v>0</v>
      </c>
    </row>
    <row r="32" spans="1:8" ht="63.75" x14ac:dyDescent="0.2">
      <c r="A32" s="195" t="s">
        <v>93</v>
      </c>
      <c r="B32" s="156" t="s">
        <v>95</v>
      </c>
      <c r="C32" s="129" t="s">
        <v>2</v>
      </c>
      <c r="D32" s="130">
        <v>3</v>
      </c>
      <c r="E32" s="157"/>
      <c r="F32" s="158">
        <f t="shared" si="0"/>
        <v>0</v>
      </c>
    </row>
    <row r="33" spans="1:6" ht="38.25" x14ac:dyDescent="0.2">
      <c r="A33" s="195" t="s">
        <v>101</v>
      </c>
      <c r="B33" s="156" t="s">
        <v>116</v>
      </c>
      <c r="C33" s="129" t="s">
        <v>4</v>
      </c>
      <c r="D33" s="130">
        <v>900</v>
      </c>
      <c r="E33" s="157"/>
      <c r="F33" s="158">
        <f t="shared" si="0"/>
        <v>0</v>
      </c>
    </row>
    <row r="34" spans="1:6" ht="51" x14ac:dyDescent="0.2">
      <c r="A34" s="195" t="s">
        <v>102</v>
      </c>
      <c r="B34" s="156" t="s">
        <v>117</v>
      </c>
      <c r="C34" s="129" t="s">
        <v>5</v>
      </c>
      <c r="D34" s="130">
        <v>10</v>
      </c>
      <c r="E34" s="157"/>
      <c r="F34" s="158">
        <f t="shared" si="0"/>
        <v>0</v>
      </c>
    </row>
    <row r="35" spans="1:6" ht="38.25" x14ac:dyDescent="0.2">
      <c r="A35" s="195" t="s">
        <v>103</v>
      </c>
      <c r="B35" s="245" t="s">
        <v>118</v>
      </c>
      <c r="C35" s="129" t="s">
        <v>4</v>
      </c>
      <c r="D35" s="130">
        <v>60</v>
      </c>
      <c r="E35" s="157"/>
      <c r="F35" s="158">
        <f>D35*E35</f>
        <v>0</v>
      </c>
    </row>
    <row r="36" spans="1:6" ht="51" x14ac:dyDescent="0.2">
      <c r="A36" s="195" t="s">
        <v>109</v>
      </c>
      <c r="B36" s="156" t="s">
        <v>104</v>
      </c>
      <c r="C36" s="129" t="s">
        <v>5</v>
      </c>
      <c r="D36" s="130">
        <v>225</v>
      </c>
      <c r="E36" s="157"/>
      <c r="F36" s="158">
        <f t="shared" ref="F36" si="2">+D36*E36</f>
        <v>0</v>
      </c>
    </row>
    <row r="37" spans="1:6" ht="38.25" x14ac:dyDescent="0.2">
      <c r="A37" s="195" t="s">
        <v>119</v>
      </c>
      <c r="B37" s="156" t="s">
        <v>111</v>
      </c>
      <c r="C37" s="129" t="s">
        <v>4</v>
      </c>
      <c r="D37" s="130">
        <v>900</v>
      </c>
      <c r="E37" s="157"/>
      <c r="F37" s="158">
        <f t="shared" si="0"/>
        <v>0</v>
      </c>
    </row>
    <row r="38" spans="1:6" ht="51" x14ac:dyDescent="0.2">
      <c r="A38" s="195" t="s">
        <v>120</v>
      </c>
      <c r="B38" s="156" t="s">
        <v>112</v>
      </c>
      <c r="C38" s="129" t="s">
        <v>4</v>
      </c>
      <c r="D38" s="130">
        <v>900</v>
      </c>
      <c r="E38" s="157"/>
      <c r="F38" s="158">
        <f>+D38*E38</f>
        <v>0</v>
      </c>
    </row>
    <row r="39" spans="1:6" ht="63.75" x14ac:dyDescent="0.2">
      <c r="A39" s="195" t="s">
        <v>121</v>
      </c>
      <c r="B39" s="156" t="s">
        <v>110</v>
      </c>
      <c r="C39" s="129" t="s">
        <v>35</v>
      </c>
      <c r="D39" s="130">
        <v>1</v>
      </c>
      <c r="E39" s="157"/>
      <c r="F39" s="158">
        <f>+D39*E39</f>
        <v>0</v>
      </c>
    </row>
    <row r="40" spans="1:6" ht="38.25" x14ac:dyDescent="0.2">
      <c r="A40" s="195" t="s">
        <v>122</v>
      </c>
      <c r="B40" s="156" t="s">
        <v>105</v>
      </c>
      <c r="C40" s="129" t="s">
        <v>4</v>
      </c>
      <c r="D40" s="130">
        <v>900</v>
      </c>
      <c r="E40" s="157"/>
      <c r="F40" s="158">
        <f t="shared" si="0"/>
        <v>0</v>
      </c>
    </row>
    <row r="41" spans="1:6" ht="25.5" x14ac:dyDescent="0.2">
      <c r="A41" s="195" t="s">
        <v>123</v>
      </c>
      <c r="B41" s="156" t="s">
        <v>106</v>
      </c>
      <c r="C41" s="129" t="s">
        <v>4</v>
      </c>
      <c r="D41" s="130">
        <v>900</v>
      </c>
      <c r="E41" s="157"/>
      <c r="F41" s="158">
        <f t="shared" si="0"/>
        <v>0</v>
      </c>
    </row>
    <row r="42" spans="1:6" ht="63.75" x14ac:dyDescent="0.2">
      <c r="A42" s="195" t="s">
        <v>124</v>
      </c>
      <c r="B42" s="156" t="s">
        <v>107</v>
      </c>
      <c r="C42" s="129" t="s">
        <v>2</v>
      </c>
      <c r="D42" s="130">
        <v>10</v>
      </c>
      <c r="E42" s="157"/>
      <c r="F42" s="158">
        <f t="shared" si="0"/>
        <v>0</v>
      </c>
    </row>
    <row r="43" spans="1:6" ht="38.25" x14ac:dyDescent="0.2">
      <c r="A43" s="195" t="s">
        <v>125</v>
      </c>
      <c r="B43" s="156" t="s">
        <v>108</v>
      </c>
      <c r="C43" s="129" t="s">
        <v>2</v>
      </c>
      <c r="D43" s="130">
        <v>3</v>
      </c>
      <c r="E43" s="157"/>
      <c r="F43" s="158">
        <f t="shared" si="0"/>
        <v>0</v>
      </c>
    </row>
    <row r="44" spans="1:6" ht="25.5" x14ac:dyDescent="0.2">
      <c r="A44" s="195" t="s">
        <v>245</v>
      </c>
      <c r="B44" s="156" t="s">
        <v>246</v>
      </c>
      <c r="C44" s="129" t="s">
        <v>2</v>
      </c>
      <c r="D44" s="130">
        <v>3</v>
      </c>
      <c r="E44" s="157"/>
      <c r="F44" s="158">
        <f>D44*E44</f>
        <v>0</v>
      </c>
    </row>
    <row r="45" spans="1:6" ht="25.5" x14ac:dyDescent="0.2">
      <c r="A45" s="195" t="s">
        <v>114</v>
      </c>
      <c r="B45" s="156" t="s">
        <v>115</v>
      </c>
      <c r="C45" s="129" t="s">
        <v>2</v>
      </c>
      <c r="D45" s="130">
        <v>90</v>
      </c>
      <c r="E45" s="157"/>
      <c r="F45" s="158">
        <f t="shared" si="0"/>
        <v>0</v>
      </c>
    </row>
    <row r="46" spans="1:6" ht="51" x14ac:dyDescent="0.2">
      <c r="A46" s="195" t="s">
        <v>240</v>
      </c>
      <c r="B46" s="156" t="s">
        <v>241</v>
      </c>
      <c r="C46" s="129" t="s">
        <v>34</v>
      </c>
      <c r="D46" s="130">
        <v>3</v>
      </c>
      <c r="E46" s="157"/>
      <c r="F46" s="158">
        <f t="shared" si="0"/>
        <v>0</v>
      </c>
    </row>
    <row r="47" spans="1:6" ht="38.25" x14ac:dyDescent="0.2">
      <c r="A47" s="195" t="s">
        <v>239</v>
      </c>
      <c r="B47" s="156" t="s">
        <v>113</v>
      </c>
      <c r="C47" s="129" t="s">
        <v>4</v>
      </c>
      <c r="D47" s="130">
        <v>10</v>
      </c>
      <c r="E47" s="157"/>
      <c r="F47" s="158">
        <f t="shared" si="0"/>
        <v>0</v>
      </c>
    </row>
    <row r="48" spans="1:6" x14ac:dyDescent="0.2">
      <c r="A48" s="178"/>
      <c r="B48" s="181" t="s">
        <v>127</v>
      </c>
      <c r="C48" s="191"/>
      <c r="D48" s="192"/>
      <c r="E48" s="193"/>
      <c r="F48" s="194"/>
    </row>
    <row r="49" spans="1:8" ht="63.75" x14ac:dyDescent="0.2">
      <c r="A49" s="195" t="s">
        <v>129</v>
      </c>
      <c r="B49" s="156" t="s">
        <v>126</v>
      </c>
      <c r="C49" s="129" t="s">
        <v>4</v>
      </c>
      <c r="D49" s="130">
        <v>768</v>
      </c>
      <c r="E49" s="157"/>
      <c r="F49" s="139">
        <f>+D49*E49</f>
        <v>0</v>
      </c>
    </row>
    <row r="50" spans="1:8" ht="38.25" x14ac:dyDescent="0.2">
      <c r="A50" s="195" t="s">
        <v>130</v>
      </c>
      <c r="B50" s="156" t="s">
        <v>128</v>
      </c>
      <c r="C50" s="129" t="s">
        <v>5</v>
      </c>
      <c r="D50" s="130">
        <v>240.21</v>
      </c>
      <c r="E50" s="157"/>
      <c r="F50" s="139">
        <f t="shared" si="0"/>
        <v>0</v>
      </c>
    </row>
    <row r="51" spans="1:8" ht="38.25" x14ac:dyDescent="0.2">
      <c r="A51" s="195" t="s">
        <v>131</v>
      </c>
      <c r="B51" s="156" t="s">
        <v>244</v>
      </c>
      <c r="C51" s="129" t="s">
        <v>5</v>
      </c>
      <c r="D51" s="130">
        <v>290.37</v>
      </c>
      <c r="E51" s="157"/>
      <c r="F51" s="139">
        <f t="shared" si="0"/>
        <v>0</v>
      </c>
    </row>
    <row r="52" spans="1:8" ht="51" x14ac:dyDescent="0.2">
      <c r="A52" s="195" t="s">
        <v>132</v>
      </c>
      <c r="B52" s="156" t="s">
        <v>251</v>
      </c>
      <c r="C52" s="129" t="s">
        <v>5</v>
      </c>
      <c r="D52" s="130">
        <v>26.529000000000003</v>
      </c>
      <c r="E52" s="157"/>
      <c r="F52" s="139">
        <f t="shared" si="0"/>
        <v>0</v>
      </c>
    </row>
    <row r="53" spans="1:8" ht="25.5" x14ac:dyDescent="0.2">
      <c r="A53" s="195" t="s">
        <v>133</v>
      </c>
      <c r="B53" s="200" t="s">
        <v>17</v>
      </c>
      <c r="C53" s="201" t="s">
        <v>4</v>
      </c>
      <c r="D53" s="145">
        <v>187.57</v>
      </c>
      <c r="E53" s="158"/>
      <c r="F53" s="139">
        <f t="shared" si="0"/>
        <v>0</v>
      </c>
    </row>
    <row r="54" spans="1:8" ht="89.25" x14ac:dyDescent="0.2">
      <c r="A54" s="195" t="s">
        <v>137</v>
      </c>
      <c r="B54" s="156" t="s">
        <v>134</v>
      </c>
      <c r="C54" s="129" t="s">
        <v>5</v>
      </c>
      <c r="D54" s="130">
        <v>49.05</v>
      </c>
      <c r="E54" s="157"/>
      <c r="F54" s="139">
        <f t="shared" si="0"/>
        <v>0</v>
      </c>
    </row>
    <row r="55" spans="1:8" ht="76.5" x14ac:dyDescent="0.2">
      <c r="A55" s="195" t="s">
        <v>138</v>
      </c>
      <c r="B55" s="156" t="s">
        <v>135</v>
      </c>
      <c r="C55" s="129" t="s">
        <v>5</v>
      </c>
      <c r="D55" s="130">
        <v>177.47</v>
      </c>
      <c r="E55" s="157"/>
      <c r="F55" s="139">
        <f t="shared" si="0"/>
        <v>0</v>
      </c>
    </row>
    <row r="56" spans="1:8" ht="63.75" x14ac:dyDescent="0.2">
      <c r="A56" s="195" t="s">
        <v>139</v>
      </c>
      <c r="B56" s="156" t="s">
        <v>136</v>
      </c>
      <c r="C56" s="129" t="s">
        <v>4</v>
      </c>
      <c r="D56" s="130">
        <v>748</v>
      </c>
      <c r="E56" s="157"/>
      <c r="F56" s="139">
        <f t="shared" si="0"/>
        <v>0</v>
      </c>
    </row>
    <row r="57" spans="1:8" ht="76.5" x14ac:dyDescent="0.2">
      <c r="A57" s="195" t="s">
        <v>141</v>
      </c>
      <c r="B57" s="156" t="s">
        <v>140</v>
      </c>
      <c r="C57" s="129" t="s">
        <v>5</v>
      </c>
      <c r="D57" s="130">
        <v>183.863</v>
      </c>
      <c r="E57" s="157"/>
      <c r="F57" s="139">
        <f t="shared" si="0"/>
        <v>0</v>
      </c>
    </row>
    <row r="58" spans="1:8" ht="63.75" x14ac:dyDescent="0.2">
      <c r="A58" s="195" t="s">
        <v>142</v>
      </c>
      <c r="B58" s="156" t="s">
        <v>243</v>
      </c>
      <c r="C58" s="129" t="s">
        <v>5</v>
      </c>
      <c r="D58" s="130">
        <v>79.587000000000003</v>
      </c>
      <c r="E58" s="157"/>
      <c r="F58" s="139">
        <f t="shared" si="0"/>
        <v>0</v>
      </c>
    </row>
    <row r="59" spans="1:8" ht="38.25" x14ac:dyDescent="0.2">
      <c r="A59" s="195" t="s">
        <v>145</v>
      </c>
      <c r="B59" s="156" t="s">
        <v>143</v>
      </c>
      <c r="C59" s="129" t="s">
        <v>5</v>
      </c>
      <c r="D59" s="130">
        <v>450.99299999999999</v>
      </c>
      <c r="E59" s="157"/>
      <c r="F59" s="139">
        <f t="shared" si="0"/>
        <v>0</v>
      </c>
    </row>
    <row r="60" spans="1:8" ht="25.5" x14ac:dyDescent="0.2">
      <c r="A60" s="195" t="s">
        <v>146</v>
      </c>
      <c r="B60" s="156" t="s">
        <v>144</v>
      </c>
      <c r="C60" s="129" t="s">
        <v>5</v>
      </c>
      <c r="D60" s="130">
        <v>79.587000000000003</v>
      </c>
      <c r="E60" s="157"/>
      <c r="F60" s="139">
        <f t="shared" si="0"/>
        <v>0</v>
      </c>
    </row>
    <row r="61" spans="1:8" ht="25.5" x14ac:dyDescent="0.2">
      <c r="A61" s="195" t="s">
        <v>147</v>
      </c>
      <c r="B61" s="202" t="s">
        <v>13</v>
      </c>
      <c r="C61" s="144" t="s">
        <v>4</v>
      </c>
      <c r="D61" s="145">
        <v>748</v>
      </c>
      <c r="E61" s="158"/>
      <c r="F61" s="158">
        <f>+D61*E61</f>
        <v>0</v>
      </c>
    </row>
    <row r="62" spans="1:8" x14ac:dyDescent="0.2">
      <c r="A62" s="195" t="s">
        <v>148</v>
      </c>
      <c r="B62" s="158" t="s">
        <v>259</v>
      </c>
      <c r="C62" s="144" t="s">
        <v>10</v>
      </c>
      <c r="D62" s="145">
        <v>15</v>
      </c>
      <c r="E62" s="158"/>
      <c r="F62" s="158">
        <f>+D62*E62</f>
        <v>0</v>
      </c>
    </row>
    <row r="63" spans="1:8" x14ac:dyDescent="0.2">
      <c r="A63" s="188"/>
      <c r="B63" s="156" t="s">
        <v>149</v>
      </c>
      <c r="C63" s="203"/>
      <c r="D63" s="204"/>
      <c r="E63" s="205"/>
      <c r="F63" s="205"/>
      <c r="G63" s="206"/>
      <c r="H63" s="206"/>
    </row>
    <row r="64" spans="1:8" ht="51" x14ac:dyDescent="0.2">
      <c r="A64" s="207" t="s">
        <v>222</v>
      </c>
      <c r="B64" s="208" t="s">
        <v>216</v>
      </c>
      <c r="C64" s="209" t="s">
        <v>2</v>
      </c>
      <c r="D64" s="210">
        <v>150</v>
      </c>
      <c r="E64" s="211"/>
      <c r="F64" s="246">
        <f>D64*E64</f>
        <v>0</v>
      </c>
    </row>
    <row r="65" spans="1:8" ht="51" x14ac:dyDescent="0.2">
      <c r="A65" s="213" t="s">
        <v>171</v>
      </c>
      <c r="B65" s="214" t="s">
        <v>232</v>
      </c>
      <c r="C65" s="215"/>
      <c r="D65" s="216"/>
      <c r="E65" s="216"/>
      <c r="F65" s="216"/>
    </row>
    <row r="66" spans="1:8" x14ac:dyDescent="0.2">
      <c r="A66" s="217" t="s">
        <v>223</v>
      </c>
      <c r="B66" s="218" t="s">
        <v>233</v>
      </c>
      <c r="C66" s="219" t="s">
        <v>5</v>
      </c>
      <c r="D66" s="218">
        <v>2</v>
      </c>
      <c r="E66" s="218"/>
      <c r="F66" s="139">
        <f t="shared" ref="F66:F72" si="3">+ROUND((D66*E66),2)</f>
        <v>0</v>
      </c>
    </row>
    <row r="67" spans="1:8" x14ac:dyDescent="0.2">
      <c r="A67" s="217" t="s">
        <v>224</v>
      </c>
      <c r="B67" s="218" t="s">
        <v>219</v>
      </c>
      <c r="C67" s="219" t="s">
        <v>5</v>
      </c>
      <c r="D67" s="218">
        <v>4</v>
      </c>
      <c r="E67" s="218"/>
      <c r="F67" s="139">
        <f t="shared" si="3"/>
        <v>0</v>
      </c>
    </row>
    <row r="68" spans="1:8" x14ac:dyDescent="0.2">
      <c r="A68" s="217" t="s">
        <v>225</v>
      </c>
      <c r="B68" s="218" t="s">
        <v>220</v>
      </c>
      <c r="C68" s="219" t="s">
        <v>4</v>
      </c>
      <c r="D68" s="218">
        <v>16</v>
      </c>
      <c r="E68" s="218"/>
      <c r="F68" s="139">
        <f t="shared" si="3"/>
        <v>0</v>
      </c>
    </row>
    <row r="69" spans="1:8" x14ac:dyDescent="0.2">
      <c r="A69" s="217" t="s">
        <v>226</v>
      </c>
      <c r="B69" s="218" t="s">
        <v>234</v>
      </c>
      <c r="C69" s="219" t="s">
        <v>221</v>
      </c>
      <c r="D69" s="218">
        <v>116</v>
      </c>
      <c r="E69" s="218"/>
      <c r="F69" s="139">
        <f t="shared" si="3"/>
        <v>0</v>
      </c>
    </row>
    <row r="70" spans="1:8" x14ac:dyDescent="0.2">
      <c r="A70" s="217" t="s">
        <v>227</v>
      </c>
      <c r="B70" s="218" t="s">
        <v>235</v>
      </c>
      <c r="C70" s="219" t="s">
        <v>221</v>
      </c>
      <c r="D70" s="218">
        <v>68</v>
      </c>
      <c r="E70" s="218"/>
      <c r="F70" s="139">
        <f t="shared" si="3"/>
        <v>0</v>
      </c>
    </row>
    <row r="71" spans="1:8" x14ac:dyDescent="0.2">
      <c r="A71" s="217" t="s">
        <v>228</v>
      </c>
      <c r="B71" s="218" t="s">
        <v>229</v>
      </c>
      <c r="C71" s="219" t="s">
        <v>4</v>
      </c>
      <c r="D71" s="218">
        <v>16</v>
      </c>
      <c r="E71" s="218"/>
      <c r="F71" s="139">
        <f t="shared" si="3"/>
        <v>0</v>
      </c>
    </row>
    <row r="72" spans="1:8" x14ac:dyDescent="0.2">
      <c r="A72" s="217" t="s">
        <v>230</v>
      </c>
      <c r="B72" s="218" t="s">
        <v>231</v>
      </c>
      <c r="C72" s="219" t="s">
        <v>34</v>
      </c>
      <c r="D72" s="218">
        <v>1</v>
      </c>
      <c r="E72" s="218"/>
      <c r="F72" s="139">
        <f t="shared" si="3"/>
        <v>0</v>
      </c>
    </row>
    <row r="73" spans="1:8" s="160" customFormat="1" x14ac:dyDescent="0.2">
      <c r="A73" s="188"/>
      <c r="B73" s="156" t="s">
        <v>150</v>
      </c>
      <c r="C73" s="144"/>
      <c r="D73" s="145"/>
      <c r="E73" s="158"/>
      <c r="F73" s="158"/>
      <c r="G73" s="161"/>
      <c r="H73" s="161"/>
    </row>
    <row r="74" spans="1:8" s="160" customFormat="1" ht="76.5" hidden="1" x14ac:dyDescent="0.2">
      <c r="A74" s="213" t="s">
        <v>181</v>
      </c>
      <c r="B74" s="221" t="s">
        <v>151</v>
      </c>
      <c r="C74" s="222" t="s">
        <v>2</v>
      </c>
      <c r="D74" s="223"/>
      <c r="E74" s="224"/>
      <c r="F74" s="158">
        <f>+D74*E74</f>
        <v>0</v>
      </c>
      <c r="G74" s="161"/>
      <c r="H74" s="161"/>
    </row>
    <row r="75" spans="1:8" s="160" customFormat="1" ht="76.5" x14ac:dyDescent="0.2">
      <c r="A75" s="213" t="s">
        <v>182</v>
      </c>
      <c r="B75" s="221" t="s">
        <v>152</v>
      </c>
      <c r="C75" s="222" t="s">
        <v>2</v>
      </c>
      <c r="D75" s="223">
        <v>92.3</v>
      </c>
      <c r="E75" s="224"/>
      <c r="F75" s="158">
        <f>+D75*E75</f>
        <v>0</v>
      </c>
      <c r="G75" s="161"/>
      <c r="H75" s="161"/>
    </row>
    <row r="76" spans="1:8" s="160" customFormat="1" ht="76.5" x14ac:dyDescent="0.2">
      <c r="A76" s="213" t="s">
        <v>183</v>
      </c>
      <c r="B76" s="221" t="s">
        <v>153</v>
      </c>
      <c r="C76" s="222" t="s">
        <v>2</v>
      </c>
      <c r="D76" s="223">
        <v>95</v>
      </c>
      <c r="E76" s="224"/>
      <c r="F76" s="158">
        <f>+D76*E76</f>
        <v>0</v>
      </c>
      <c r="G76" s="161"/>
      <c r="H76" s="161"/>
    </row>
    <row r="77" spans="1:8" s="160" customFormat="1" ht="114.75" hidden="1" x14ac:dyDescent="0.2">
      <c r="A77" s="195" t="s">
        <v>184</v>
      </c>
      <c r="B77" s="156" t="s">
        <v>155</v>
      </c>
      <c r="C77" s="129" t="s">
        <v>34</v>
      </c>
      <c r="D77" s="130"/>
      <c r="E77" s="157">
        <v>810</v>
      </c>
      <c r="F77" s="139">
        <f t="shared" ref="F77:F78" si="4">+D77*E77</f>
        <v>0</v>
      </c>
      <c r="G77" s="161"/>
      <c r="H77" s="161"/>
    </row>
    <row r="78" spans="1:8" s="160" customFormat="1" ht="114.75" hidden="1" x14ac:dyDescent="0.2">
      <c r="A78" s="195" t="s">
        <v>185</v>
      </c>
      <c r="B78" s="156" t="s">
        <v>154</v>
      </c>
      <c r="C78" s="129" t="s">
        <v>34</v>
      </c>
      <c r="D78" s="130"/>
      <c r="E78" s="157">
        <v>890</v>
      </c>
      <c r="F78" s="139">
        <f t="shared" si="4"/>
        <v>0</v>
      </c>
      <c r="G78" s="161"/>
      <c r="H78" s="161"/>
    </row>
    <row r="79" spans="1:8" s="160" customFormat="1" ht="114.75" x14ac:dyDescent="0.2">
      <c r="A79" s="195" t="s">
        <v>186</v>
      </c>
      <c r="B79" s="156" t="s">
        <v>156</v>
      </c>
      <c r="C79" s="129" t="s">
        <v>34</v>
      </c>
      <c r="D79" s="130">
        <v>1</v>
      </c>
      <c r="E79" s="157"/>
      <c r="F79" s="139">
        <f>+D79*E79</f>
        <v>0</v>
      </c>
      <c r="G79" s="161"/>
      <c r="H79" s="161"/>
    </row>
    <row r="80" spans="1:8" s="160" customFormat="1" ht="114.75" hidden="1" x14ac:dyDescent="0.2">
      <c r="A80" s="195" t="s">
        <v>187</v>
      </c>
      <c r="B80" s="156" t="s">
        <v>157</v>
      </c>
      <c r="C80" s="129" t="s">
        <v>34</v>
      </c>
      <c r="D80" s="130"/>
      <c r="E80" s="157"/>
      <c r="F80" s="139">
        <f t="shared" ref="F80:F81" si="5">+D80*E80</f>
        <v>0</v>
      </c>
      <c r="G80" s="161"/>
      <c r="H80" s="161"/>
    </row>
    <row r="81" spans="1:8" s="160" customFormat="1" ht="114.75" hidden="1" x14ac:dyDescent="0.2">
      <c r="A81" s="195" t="s">
        <v>188</v>
      </c>
      <c r="B81" s="156" t="s">
        <v>158</v>
      </c>
      <c r="C81" s="129" t="s">
        <v>34</v>
      </c>
      <c r="D81" s="130"/>
      <c r="E81" s="157"/>
      <c r="F81" s="139">
        <f t="shared" si="5"/>
        <v>0</v>
      </c>
      <c r="G81" s="161"/>
      <c r="H81" s="161"/>
    </row>
    <row r="82" spans="1:8" s="160" customFormat="1" ht="114.75" x14ac:dyDescent="0.2">
      <c r="A82" s="195" t="s">
        <v>189</v>
      </c>
      <c r="B82" s="156" t="s">
        <v>159</v>
      </c>
      <c r="C82" s="129" t="s">
        <v>34</v>
      </c>
      <c r="D82" s="130">
        <v>3</v>
      </c>
      <c r="E82" s="157"/>
      <c r="F82" s="139">
        <f>+D82*E82</f>
        <v>0</v>
      </c>
      <c r="G82" s="161"/>
      <c r="H82" s="161"/>
    </row>
    <row r="83" spans="1:8" s="160" customFormat="1" ht="114.75" hidden="1" x14ac:dyDescent="0.2">
      <c r="A83" s="195" t="s">
        <v>190</v>
      </c>
      <c r="B83" s="156" t="s">
        <v>160</v>
      </c>
      <c r="C83" s="129" t="s">
        <v>34</v>
      </c>
      <c r="D83" s="130"/>
      <c r="E83" s="157"/>
      <c r="F83" s="139">
        <f t="shared" ref="F83:F86" si="6">+D83*E83</f>
        <v>0</v>
      </c>
      <c r="G83" s="161"/>
      <c r="H83" s="161"/>
    </row>
    <row r="84" spans="1:8" s="160" customFormat="1" ht="114.75" hidden="1" x14ac:dyDescent="0.2">
      <c r="A84" s="195" t="s">
        <v>191</v>
      </c>
      <c r="B84" s="156" t="s">
        <v>161</v>
      </c>
      <c r="C84" s="129" t="s">
        <v>34</v>
      </c>
      <c r="D84" s="130"/>
      <c r="E84" s="157"/>
      <c r="F84" s="139">
        <f t="shared" si="6"/>
        <v>0</v>
      </c>
      <c r="G84" s="161"/>
      <c r="H84" s="161"/>
    </row>
    <row r="85" spans="1:8" s="160" customFormat="1" ht="76.5" hidden="1" x14ac:dyDescent="0.2">
      <c r="A85" s="195" t="s">
        <v>192</v>
      </c>
      <c r="B85" s="156" t="s">
        <v>252</v>
      </c>
      <c r="C85" s="129" t="s">
        <v>34</v>
      </c>
      <c r="D85" s="130"/>
      <c r="E85" s="157"/>
      <c r="F85" s="139">
        <f t="shared" si="6"/>
        <v>0</v>
      </c>
      <c r="G85" s="161"/>
      <c r="H85" s="161"/>
    </row>
    <row r="86" spans="1:8" s="160" customFormat="1" ht="38.25" x14ac:dyDescent="0.2">
      <c r="A86" s="195" t="s">
        <v>193</v>
      </c>
      <c r="B86" s="156" t="s">
        <v>253</v>
      </c>
      <c r="C86" s="129" t="s">
        <v>34</v>
      </c>
      <c r="D86" s="130">
        <v>1</v>
      </c>
      <c r="E86" s="157"/>
      <c r="F86" s="139">
        <f t="shared" si="6"/>
        <v>0</v>
      </c>
      <c r="G86" s="161"/>
      <c r="H86" s="161"/>
    </row>
    <row r="87" spans="1:8" s="160" customFormat="1" ht="114.75" hidden="1" x14ac:dyDescent="0.2">
      <c r="A87" s="195" t="s">
        <v>194</v>
      </c>
      <c r="B87" s="156" t="s">
        <v>163</v>
      </c>
      <c r="C87" s="129" t="s">
        <v>34</v>
      </c>
      <c r="D87" s="130"/>
      <c r="E87" s="157">
        <v>170</v>
      </c>
      <c r="F87" s="139">
        <f t="shared" ref="F87:F89" si="7">+ROUND((D87*E87),2)</f>
        <v>0</v>
      </c>
      <c r="G87" s="161"/>
      <c r="H87" s="161"/>
    </row>
    <row r="88" spans="1:8" s="160" customFormat="1" ht="114.75" x14ac:dyDescent="0.2">
      <c r="A88" s="195" t="s">
        <v>195</v>
      </c>
      <c r="B88" s="156" t="s">
        <v>162</v>
      </c>
      <c r="C88" s="129" t="s">
        <v>34</v>
      </c>
      <c r="D88" s="130">
        <v>4</v>
      </c>
      <c r="E88" s="157"/>
      <c r="F88" s="139">
        <f t="shared" si="7"/>
        <v>0</v>
      </c>
      <c r="G88" s="161"/>
      <c r="H88" s="161"/>
    </row>
    <row r="89" spans="1:8" s="160" customFormat="1" ht="63.75" hidden="1" x14ac:dyDescent="0.2">
      <c r="A89" s="195" t="s">
        <v>217</v>
      </c>
      <c r="B89" s="156" t="s">
        <v>218</v>
      </c>
      <c r="C89" s="129" t="s">
        <v>34</v>
      </c>
      <c r="D89" s="130"/>
      <c r="E89" s="157"/>
      <c r="F89" s="139">
        <f t="shared" si="7"/>
        <v>0</v>
      </c>
      <c r="G89" s="161"/>
      <c r="H89" s="161"/>
    </row>
    <row r="90" spans="1:8" s="160" customFormat="1" ht="38.25" hidden="1" x14ac:dyDescent="0.2">
      <c r="A90" s="213" t="s">
        <v>196</v>
      </c>
      <c r="B90" s="225" t="s">
        <v>165</v>
      </c>
      <c r="C90" s="226" t="s">
        <v>3</v>
      </c>
      <c r="D90" s="227"/>
      <c r="E90" s="228"/>
      <c r="F90" s="229">
        <f t="shared" ref="F90:F95" si="8">+D90*E90</f>
        <v>0</v>
      </c>
      <c r="G90" s="161"/>
      <c r="H90" s="161"/>
    </row>
    <row r="91" spans="1:8" s="160" customFormat="1" ht="38.25" x14ac:dyDescent="0.2">
      <c r="A91" s="213" t="s">
        <v>197</v>
      </c>
      <c r="B91" s="225" t="s">
        <v>166</v>
      </c>
      <c r="C91" s="226" t="s">
        <v>3</v>
      </c>
      <c r="D91" s="227">
        <v>3</v>
      </c>
      <c r="E91" s="228"/>
      <c r="F91" s="229">
        <f t="shared" si="8"/>
        <v>0</v>
      </c>
      <c r="G91" s="161"/>
      <c r="H91" s="161"/>
    </row>
    <row r="92" spans="1:8" s="160" customFormat="1" ht="38.25" hidden="1" x14ac:dyDescent="0.2">
      <c r="A92" s="213" t="s">
        <v>198</v>
      </c>
      <c r="B92" s="225" t="s">
        <v>164</v>
      </c>
      <c r="C92" s="226" t="s">
        <v>3</v>
      </c>
      <c r="D92" s="227"/>
      <c r="E92" s="228"/>
      <c r="F92" s="229">
        <f t="shared" si="8"/>
        <v>0</v>
      </c>
      <c r="G92" s="161"/>
      <c r="H92" s="161"/>
    </row>
    <row r="93" spans="1:8" s="160" customFormat="1" ht="51" hidden="1" x14ac:dyDescent="0.2">
      <c r="A93" s="213" t="s">
        <v>199</v>
      </c>
      <c r="B93" s="230" t="s">
        <v>167</v>
      </c>
      <c r="C93" s="129" t="s">
        <v>3</v>
      </c>
      <c r="D93" s="130"/>
      <c r="E93" s="139"/>
      <c r="F93" s="139">
        <f t="shared" si="8"/>
        <v>0</v>
      </c>
      <c r="G93" s="161"/>
      <c r="H93" s="161"/>
    </row>
    <row r="94" spans="1:8" s="160" customFormat="1" ht="51" hidden="1" x14ac:dyDescent="0.2">
      <c r="A94" s="213" t="s">
        <v>200</v>
      </c>
      <c r="B94" s="230" t="s">
        <v>168</v>
      </c>
      <c r="C94" s="129" t="s">
        <v>3</v>
      </c>
      <c r="D94" s="130"/>
      <c r="E94" s="139"/>
      <c r="F94" s="139">
        <f t="shared" si="8"/>
        <v>0</v>
      </c>
      <c r="G94" s="161"/>
      <c r="H94" s="161"/>
    </row>
    <row r="95" spans="1:8" s="160" customFormat="1" ht="25.5" hidden="1" x14ac:dyDescent="0.2">
      <c r="A95" s="213" t="s">
        <v>201</v>
      </c>
      <c r="B95" s="230" t="s">
        <v>170</v>
      </c>
      <c r="C95" s="129" t="s">
        <v>3</v>
      </c>
      <c r="D95" s="130"/>
      <c r="E95" s="139"/>
      <c r="F95" s="139">
        <f t="shared" si="8"/>
        <v>0</v>
      </c>
      <c r="G95" s="161"/>
      <c r="H95" s="161"/>
    </row>
    <row r="96" spans="1:8" s="160" customFormat="1" ht="25.5" x14ac:dyDescent="0.2">
      <c r="A96" s="213" t="s">
        <v>202</v>
      </c>
      <c r="B96" s="225" t="s">
        <v>169</v>
      </c>
      <c r="C96" s="226" t="s">
        <v>2</v>
      </c>
      <c r="D96" s="227">
        <v>2.7</v>
      </c>
      <c r="E96" s="228"/>
      <c r="F96" s="229">
        <f>D96*E96</f>
        <v>0</v>
      </c>
      <c r="G96" s="161"/>
      <c r="H96" s="161"/>
    </row>
    <row r="97" spans="1:8" s="160" customFormat="1" ht="25.5" x14ac:dyDescent="0.2">
      <c r="A97" s="195" t="s">
        <v>203</v>
      </c>
      <c r="B97" s="156" t="s">
        <v>172</v>
      </c>
      <c r="C97" s="129" t="s">
        <v>2</v>
      </c>
      <c r="D97" s="130">
        <v>187</v>
      </c>
      <c r="E97" s="157"/>
      <c r="F97" s="139">
        <f t="shared" ref="F97:F105" si="9">D97*E97</f>
        <v>0</v>
      </c>
      <c r="G97" s="161"/>
      <c r="H97" s="161"/>
    </row>
    <row r="98" spans="1:8" s="160" customFormat="1" ht="51" x14ac:dyDescent="0.2">
      <c r="A98" s="195" t="s">
        <v>204</v>
      </c>
      <c r="B98" s="156" t="s">
        <v>173</v>
      </c>
      <c r="C98" s="129" t="s">
        <v>2</v>
      </c>
      <c r="D98" s="130">
        <v>187</v>
      </c>
      <c r="E98" s="157"/>
      <c r="F98" s="139">
        <f t="shared" si="9"/>
        <v>0</v>
      </c>
      <c r="G98" s="161"/>
      <c r="H98" s="161"/>
    </row>
    <row r="99" spans="1:8" s="160" customFormat="1" ht="63.75" x14ac:dyDescent="0.2">
      <c r="A99" s="195" t="s">
        <v>205</v>
      </c>
      <c r="B99" s="156" t="s">
        <v>174</v>
      </c>
      <c r="C99" s="129" t="s">
        <v>2</v>
      </c>
      <c r="D99" s="130">
        <v>187</v>
      </c>
      <c r="E99" s="157"/>
      <c r="F99" s="139">
        <f t="shared" si="9"/>
        <v>0</v>
      </c>
      <c r="G99" s="161"/>
      <c r="H99" s="161"/>
    </row>
    <row r="100" spans="1:8" s="160" customFormat="1" ht="38.25" hidden="1" x14ac:dyDescent="0.2">
      <c r="A100" s="195" t="s">
        <v>206</v>
      </c>
      <c r="B100" s="156" t="s">
        <v>175</v>
      </c>
      <c r="C100" s="129" t="s">
        <v>34</v>
      </c>
      <c r="D100" s="130"/>
      <c r="E100" s="157"/>
      <c r="F100" s="139">
        <f t="shared" si="9"/>
        <v>0</v>
      </c>
      <c r="G100" s="161"/>
      <c r="H100" s="161"/>
    </row>
    <row r="101" spans="1:8" s="160" customFormat="1" ht="38.25" hidden="1" x14ac:dyDescent="0.2">
      <c r="A101" s="195" t="s">
        <v>207</v>
      </c>
      <c r="B101" s="156" t="s">
        <v>176</v>
      </c>
      <c r="C101" s="129" t="s">
        <v>34</v>
      </c>
      <c r="D101" s="130"/>
      <c r="E101" s="157"/>
      <c r="F101" s="139">
        <f t="shared" si="9"/>
        <v>0</v>
      </c>
      <c r="G101" s="161"/>
      <c r="H101" s="161"/>
    </row>
    <row r="102" spans="1:8" s="160" customFormat="1" ht="38.25" x14ac:dyDescent="0.2">
      <c r="A102" s="195" t="s">
        <v>208</v>
      </c>
      <c r="B102" s="156" t="s">
        <v>177</v>
      </c>
      <c r="C102" s="129" t="s">
        <v>34</v>
      </c>
      <c r="D102" s="130">
        <v>2</v>
      </c>
      <c r="E102" s="157"/>
      <c r="F102" s="139">
        <f t="shared" si="9"/>
        <v>0</v>
      </c>
      <c r="G102" s="161"/>
      <c r="H102" s="161"/>
    </row>
    <row r="103" spans="1:8" s="160" customFormat="1" ht="38.25" x14ac:dyDescent="0.2">
      <c r="A103" s="195" t="s">
        <v>209</v>
      </c>
      <c r="B103" s="156" t="s">
        <v>178</v>
      </c>
      <c r="C103" s="129" t="s">
        <v>34</v>
      </c>
      <c r="D103" s="130">
        <v>1</v>
      </c>
      <c r="E103" s="157"/>
      <c r="F103" s="139">
        <f t="shared" si="9"/>
        <v>0</v>
      </c>
      <c r="G103" s="161"/>
      <c r="H103" s="161"/>
    </row>
    <row r="104" spans="1:8" s="160" customFormat="1" ht="38.25" hidden="1" x14ac:dyDescent="0.2">
      <c r="A104" s="195" t="s">
        <v>210</v>
      </c>
      <c r="B104" s="156" t="s">
        <v>179</v>
      </c>
      <c r="C104" s="129" t="s">
        <v>34</v>
      </c>
      <c r="D104" s="130"/>
      <c r="E104" s="157"/>
      <c r="F104" s="139">
        <f t="shared" si="9"/>
        <v>0</v>
      </c>
      <c r="G104" s="161"/>
      <c r="H104" s="161"/>
    </row>
    <row r="105" spans="1:8" s="160" customFormat="1" ht="102" hidden="1" x14ac:dyDescent="0.2">
      <c r="A105" s="195" t="s">
        <v>211</v>
      </c>
      <c r="B105" s="156" t="s">
        <v>180</v>
      </c>
      <c r="C105" s="129" t="s">
        <v>2</v>
      </c>
      <c r="D105" s="130"/>
      <c r="E105" s="157"/>
      <c r="F105" s="139">
        <f t="shared" si="9"/>
        <v>0</v>
      </c>
      <c r="G105" s="161"/>
      <c r="H105" s="161"/>
    </row>
    <row r="106" spans="1:8" s="160" customFormat="1" ht="114.75" x14ac:dyDescent="0.2">
      <c r="A106" s="195" t="s">
        <v>255</v>
      </c>
      <c r="B106" s="156" t="s">
        <v>256</v>
      </c>
      <c r="C106" s="129" t="s">
        <v>2</v>
      </c>
      <c r="D106" s="130">
        <v>5</v>
      </c>
      <c r="E106" s="157"/>
      <c r="F106" s="139">
        <f t="shared" ref="F106" si="10">D106*E106</f>
        <v>0</v>
      </c>
      <c r="G106" s="161"/>
      <c r="H106" s="161"/>
    </row>
    <row r="107" spans="1:8" s="160" customFormat="1" ht="51" x14ac:dyDescent="0.2">
      <c r="A107" s="155">
        <v>6100</v>
      </c>
      <c r="B107" s="128" t="s">
        <v>32</v>
      </c>
      <c r="C107" s="129"/>
      <c r="D107" s="130"/>
      <c r="E107" s="131"/>
      <c r="F107" s="131">
        <f>SUM(F23:F105)*0.1</f>
        <v>0</v>
      </c>
      <c r="G107" s="161"/>
      <c r="H107" s="161"/>
    </row>
    <row r="108" spans="1:8" s="160" customFormat="1" ht="13.5" thickBot="1" x14ac:dyDescent="0.25">
      <c r="A108" s="231"/>
      <c r="B108" s="231" t="s">
        <v>43</v>
      </c>
      <c r="C108" s="231"/>
      <c r="D108" s="232"/>
      <c r="E108" s="231"/>
      <c r="F108" s="233">
        <f>SUM(F23:F107)</f>
        <v>0</v>
      </c>
      <c r="G108" s="161"/>
      <c r="H108" s="161"/>
    </row>
    <row r="109" spans="1:8" s="160" customFormat="1" ht="13.5" thickTop="1" x14ac:dyDescent="0.2">
      <c r="A109" s="185"/>
      <c r="B109" s="185"/>
      <c r="C109" s="185"/>
      <c r="D109" s="234"/>
      <c r="E109" s="185"/>
      <c r="F109" s="235"/>
      <c r="G109" s="161"/>
      <c r="H109" s="161"/>
    </row>
    <row r="110" spans="1:8" s="160" customFormat="1" x14ac:dyDescent="0.2">
      <c r="A110" s="181"/>
      <c r="B110" s="181"/>
      <c r="C110" s="181"/>
      <c r="D110" s="236"/>
      <c r="E110" s="181"/>
      <c r="F110" s="181"/>
      <c r="G110" s="161"/>
      <c r="H110" s="161"/>
    </row>
    <row r="111" spans="1:8" s="160" customFormat="1" x14ac:dyDescent="0.2">
      <c r="A111" s="237" t="s">
        <v>70</v>
      </c>
      <c r="B111" s="238" t="s">
        <v>62</v>
      </c>
      <c r="C111" s="81"/>
      <c r="D111" s="239"/>
      <c r="E111" s="240"/>
      <c r="F111" s="240"/>
      <c r="G111" s="161"/>
      <c r="H111" s="161"/>
    </row>
    <row r="112" spans="1:8" s="160" customFormat="1" x14ac:dyDescent="0.2">
      <c r="A112" s="237"/>
      <c r="B112" s="238"/>
      <c r="C112" s="81"/>
      <c r="D112" s="239"/>
      <c r="E112" s="240"/>
      <c r="F112" s="240"/>
      <c r="G112" s="161"/>
      <c r="H112" s="161"/>
    </row>
    <row r="113" spans="1:8" s="160" customFormat="1" ht="26.25" customHeight="1" x14ac:dyDescent="0.2">
      <c r="A113" s="237"/>
      <c r="B113" s="252" t="s">
        <v>242</v>
      </c>
      <c r="C113" s="253"/>
      <c r="D113" s="253"/>
      <c r="E113" s="253"/>
      <c r="F113" s="254"/>
      <c r="G113" s="161"/>
      <c r="H113" s="161"/>
    </row>
    <row r="114" spans="1:8" s="160" customFormat="1" x14ac:dyDescent="0.2">
      <c r="A114" s="241"/>
      <c r="B114" s="242"/>
      <c r="C114" s="81"/>
      <c r="D114" s="239"/>
      <c r="E114" s="240"/>
      <c r="F114" s="240"/>
      <c r="G114" s="161"/>
      <c r="H114" s="161"/>
    </row>
    <row r="115" spans="1:8" s="160" customFormat="1" ht="38.25" x14ac:dyDescent="0.2">
      <c r="A115" s="155">
        <v>7101</v>
      </c>
      <c r="B115" s="128" t="s">
        <v>0</v>
      </c>
      <c r="C115" s="132" t="s">
        <v>2</v>
      </c>
      <c r="D115" s="130">
        <v>12.5</v>
      </c>
      <c r="E115" s="131"/>
      <c r="F115" s="131">
        <f>+ROUND((D115*E115),2)</f>
        <v>0</v>
      </c>
      <c r="G115" s="161"/>
      <c r="H115" s="161"/>
    </row>
    <row r="116" spans="1:8" s="160" customFormat="1" ht="38.25" x14ac:dyDescent="0.2">
      <c r="A116" s="155">
        <v>7102</v>
      </c>
      <c r="B116" s="128" t="s">
        <v>30</v>
      </c>
      <c r="C116" s="137" t="s">
        <v>3</v>
      </c>
      <c r="D116" s="130">
        <v>3</v>
      </c>
      <c r="E116" s="138"/>
      <c r="F116" s="139">
        <f>+ROUND((D116*E116),2)</f>
        <v>0</v>
      </c>
      <c r="G116" s="161"/>
      <c r="H116" s="161"/>
    </row>
    <row r="117" spans="1:8" ht="38.25" x14ac:dyDescent="0.2">
      <c r="A117" s="155">
        <v>7103</v>
      </c>
      <c r="B117" s="128" t="s">
        <v>33</v>
      </c>
      <c r="C117" s="137" t="s">
        <v>5</v>
      </c>
      <c r="D117" s="140">
        <v>8.75</v>
      </c>
      <c r="E117" s="131"/>
      <c r="F117" s="131">
        <f>+ROUND((D117*E117),2)</f>
        <v>0</v>
      </c>
    </row>
    <row r="118" spans="1:8" ht="51" x14ac:dyDescent="0.2">
      <c r="A118" s="155">
        <v>7104</v>
      </c>
      <c r="B118" s="128" t="s">
        <v>42</v>
      </c>
      <c r="C118" s="137" t="s">
        <v>5</v>
      </c>
      <c r="D118" s="140">
        <v>7</v>
      </c>
      <c r="E118" s="138"/>
      <c r="F118" s="141">
        <f>D118*E118</f>
        <v>0</v>
      </c>
    </row>
    <row r="119" spans="1:8" ht="25.5" x14ac:dyDescent="0.2">
      <c r="A119" s="155">
        <v>7105</v>
      </c>
      <c r="B119" s="128" t="s">
        <v>17</v>
      </c>
      <c r="C119" s="137" t="s">
        <v>4</v>
      </c>
      <c r="D119" s="140">
        <v>7.5</v>
      </c>
      <c r="E119" s="131"/>
      <c r="F119" s="131">
        <f>+ROUND((D119*E119),2)</f>
        <v>0</v>
      </c>
    </row>
    <row r="120" spans="1:8" ht="38.25" x14ac:dyDescent="0.2">
      <c r="A120" s="155">
        <v>7106</v>
      </c>
      <c r="B120" s="128" t="s">
        <v>238</v>
      </c>
      <c r="C120" s="137" t="s">
        <v>2</v>
      </c>
      <c r="D120" s="140">
        <v>12.5</v>
      </c>
      <c r="E120" s="131"/>
      <c r="F120" s="131">
        <f>+ROUND((D120*E120),2)</f>
        <v>0</v>
      </c>
    </row>
    <row r="121" spans="1:8" ht="38.25" x14ac:dyDescent="0.2">
      <c r="A121" s="155">
        <v>7107</v>
      </c>
      <c r="B121" s="243" t="s">
        <v>237</v>
      </c>
      <c r="C121" s="132" t="s">
        <v>5</v>
      </c>
      <c r="D121" s="139">
        <v>1.875</v>
      </c>
      <c r="E121" s="139"/>
      <c r="F121" s="139">
        <f>+ROUND((D121*E121),2)</f>
        <v>0</v>
      </c>
    </row>
    <row r="122" spans="1:8" ht="25.5" x14ac:dyDescent="0.2">
      <c r="A122" s="155">
        <v>7108</v>
      </c>
      <c r="B122" s="142" t="s">
        <v>236</v>
      </c>
      <c r="C122" s="137" t="s">
        <v>3</v>
      </c>
      <c r="D122" s="140">
        <v>3</v>
      </c>
      <c r="E122" s="131"/>
      <c r="F122" s="131">
        <f>+ROUND((D122*E122),2)</f>
        <v>0</v>
      </c>
    </row>
    <row r="123" spans="1:8" ht="51" x14ac:dyDescent="0.2">
      <c r="A123" s="155">
        <v>7109</v>
      </c>
      <c r="B123" s="156" t="s">
        <v>266</v>
      </c>
      <c r="C123" s="129" t="s">
        <v>34</v>
      </c>
      <c r="D123" s="130">
        <v>1</v>
      </c>
      <c r="E123" s="157"/>
      <c r="F123" s="158">
        <f t="shared" ref="F123" si="11">+D123*E123</f>
        <v>0</v>
      </c>
    </row>
    <row r="124" spans="1:8" ht="51" x14ac:dyDescent="0.2">
      <c r="A124" s="155">
        <v>7110</v>
      </c>
      <c r="B124" s="128" t="s">
        <v>32</v>
      </c>
      <c r="C124" s="129"/>
      <c r="D124" s="130"/>
      <c r="E124" s="131"/>
      <c r="F124" s="131">
        <f>+(SUM(F115:F122)*0.1)</f>
        <v>0</v>
      </c>
    </row>
    <row r="125" spans="1:8" ht="13.5" thickBot="1" x14ac:dyDescent="0.25">
      <c r="A125" s="231"/>
      <c r="B125" s="231" t="s">
        <v>44</v>
      </c>
      <c r="C125" s="231"/>
      <c r="D125" s="232"/>
      <c r="E125" s="231"/>
      <c r="F125" s="233">
        <f>SUM(F115:F124)</f>
        <v>0</v>
      </c>
    </row>
    <row r="126" spans="1:8" ht="13.5" thickTop="1" x14ac:dyDescent="0.2"/>
  </sheetData>
  <sheetProtection algorithmName="SHA-512" hashValue="+nkDCQlCrb/oh0PLht4TeDD7UzQboSd92SjoEkzBAs5ByOf82xZA5GHi41a/dyqHP1ErIBtLIQFEXxci3CXGgA==" saltValue="gpzyJ5yEDBfWz2gFcz7wnw==" spinCount="100000" sheet="1" objects="1" scenarios="1"/>
  <mergeCells count="11">
    <mergeCell ref="B113:F113"/>
    <mergeCell ref="B11:F11"/>
    <mergeCell ref="B12:F12"/>
    <mergeCell ref="B13:F13"/>
    <mergeCell ref="B14:F14"/>
    <mergeCell ref="F16:F17"/>
    <mergeCell ref="A16:A17"/>
    <mergeCell ref="B16:B17"/>
    <mergeCell ref="C16:C17"/>
    <mergeCell ref="D16:D17"/>
    <mergeCell ref="E16:E17"/>
  </mergeCells>
  <conditionalFormatting sqref="E118 E116">
    <cfRule type="cellIs" dxfId="2" priority="1"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2" manualBreakCount="2">
    <brk id="15" max="5" man="1"/>
    <brk id="110"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view="pageBreakPreview" zoomScale="130" zoomScaleNormal="100" zoomScaleSheetLayoutView="130" workbookViewId="0">
      <selection activeCell="H104" sqref="H104"/>
    </sheetView>
  </sheetViews>
  <sheetFormatPr defaultRowHeight="12.75" x14ac:dyDescent="0.2"/>
  <cols>
    <col min="1" max="1" width="5.5" style="244" customWidth="1"/>
    <col min="2" max="2" width="46.83203125" style="161" customWidth="1"/>
    <col min="3" max="3" width="7.1640625" style="171" customWidth="1"/>
    <col min="4" max="4" width="9.5" style="172" customWidth="1"/>
    <col min="5" max="5" width="14.1640625" style="161" customWidth="1"/>
    <col min="6" max="6" width="15" style="161" bestFit="1" customWidth="1"/>
    <col min="7" max="16384" width="9.33203125" style="161"/>
  </cols>
  <sheetData>
    <row r="1" spans="1:6" x14ac:dyDescent="0.2">
      <c r="A1" s="159"/>
      <c r="B1" s="110" t="s">
        <v>46</v>
      </c>
      <c r="C1" s="88"/>
      <c r="D1" s="103"/>
      <c r="E1" s="88"/>
      <c r="F1" s="89"/>
    </row>
    <row r="2" spans="1:6" x14ac:dyDescent="0.2">
      <c r="A2" s="109"/>
      <c r="B2" s="108"/>
      <c r="C2" s="88"/>
      <c r="D2" s="103"/>
      <c r="E2" s="88"/>
      <c r="F2" s="89"/>
    </row>
    <row r="3" spans="1:6" x14ac:dyDescent="0.2">
      <c r="A3" s="162" t="s">
        <v>72</v>
      </c>
      <c r="B3" s="163" t="s">
        <v>75</v>
      </c>
      <c r="C3" s="164"/>
      <c r="D3" s="103"/>
      <c r="E3" s="88"/>
      <c r="F3" s="89"/>
    </row>
    <row r="4" spans="1:6" x14ac:dyDescent="0.2">
      <c r="A4" s="162"/>
      <c r="B4" s="165" t="s">
        <v>83</v>
      </c>
      <c r="C4" s="164"/>
      <c r="D4" s="103"/>
      <c r="E4" s="88"/>
      <c r="F4" s="89"/>
    </row>
    <row r="5" spans="1:6" x14ac:dyDescent="0.2">
      <c r="A5" s="166" t="s">
        <v>73</v>
      </c>
      <c r="B5" s="165" t="s">
        <v>23</v>
      </c>
      <c r="C5" s="164"/>
      <c r="D5" s="103"/>
      <c r="E5" s="88"/>
      <c r="F5" s="111">
        <f>+F108</f>
        <v>0</v>
      </c>
    </row>
    <row r="6" spans="1:6" s="160" customFormat="1" x14ac:dyDescent="0.2">
      <c r="A6" s="167" t="s">
        <v>74</v>
      </c>
      <c r="B6" s="168" t="s">
        <v>62</v>
      </c>
      <c r="C6" s="169"/>
      <c r="D6" s="120"/>
      <c r="E6" s="121"/>
      <c r="F6" s="112">
        <f>F124</f>
        <v>0</v>
      </c>
    </row>
    <row r="7" spans="1:6" s="160" customFormat="1" x14ac:dyDescent="0.2">
      <c r="A7" s="86"/>
      <c r="B7" s="87"/>
      <c r="C7" s="88"/>
      <c r="D7" s="103"/>
      <c r="E7" s="88"/>
      <c r="F7" s="111"/>
    </row>
    <row r="8" spans="1:6" s="160" customFormat="1" x14ac:dyDescent="0.2">
      <c r="A8" s="86"/>
      <c r="B8" s="127" t="s">
        <v>47</v>
      </c>
      <c r="C8" s="114"/>
      <c r="D8" s="115"/>
      <c r="E8" s="114"/>
      <c r="F8" s="116">
        <f>SUM(F5:F7)</f>
        <v>0</v>
      </c>
    </row>
    <row r="9" spans="1:6" s="160" customFormat="1" x14ac:dyDescent="0.2">
      <c r="A9" s="86"/>
      <c r="B9" s="127"/>
      <c r="C9" s="114"/>
      <c r="D9" s="115"/>
      <c r="E9" s="114"/>
      <c r="F9" s="116"/>
    </row>
    <row r="10" spans="1:6" s="160" customFormat="1" x14ac:dyDescent="0.2">
      <c r="A10" s="86"/>
      <c r="B10" s="133" t="s">
        <v>52</v>
      </c>
      <c r="C10" s="134"/>
      <c r="D10" s="135"/>
      <c r="E10" s="134"/>
      <c r="F10" s="136"/>
    </row>
    <row r="11" spans="1:6" s="160" customFormat="1" x14ac:dyDescent="0.2">
      <c r="A11" s="86"/>
      <c r="B11" s="255" t="s">
        <v>212</v>
      </c>
      <c r="C11" s="255"/>
      <c r="D11" s="255"/>
      <c r="E11" s="255"/>
      <c r="F11" s="255"/>
    </row>
    <row r="12" spans="1:6" s="160" customFormat="1" ht="42.75" customHeight="1" x14ac:dyDescent="0.2">
      <c r="A12" s="86"/>
      <c r="B12" s="255" t="s">
        <v>213</v>
      </c>
      <c r="C12" s="255"/>
      <c r="D12" s="255"/>
      <c r="E12" s="255"/>
      <c r="F12" s="255"/>
    </row>
    <row r="13" spans="1:6" s="160" customFormat="1" ht="39" customHeight="1" x14ac:dyDescent="0.2">
      <c r="A13" s="86"/>
      <c r="B13" s="255" t="s">
        <v>214</v>
      </c>
      <c r="C13" s="255"/>
      <c r="D13" s="255"/>
      <c r="E13" s="255"/>
      <c r="F13" s="255"/>
    </row>
    <row r="14" spans="1:6" s="160" customFormat="1" ht="42.75" customHeight="1" x14ac:dyDescent="0.2">
      <c r="A14" s="86"/>
      <c r="B14" s="260" t="s">
        <v>215</v>
      </c>
      <c r="C14" s="255"/>
      <c r="D14" s="255"/>
      <c r="E14" s="255"/>
      <c r="F14" s="255"/>
    </row>
    <row r="15" spans="1:6" s="160" customFormat="1" x14ac:dyDescent="0.2">
      <c r="A15" s="170"/>
      <c r="B15" s="163"/>
      <c r="C15" s="171"/>
      <c r="D15" s="172"/>
      <c r="E15" s="161"/>
      <c r="F15" s="161"/>
    </row>
    <row r="16" spans="1:6" s="160" customFormat="1" x14ac:dyDescent="0.2">
      <c r="A16" s="256" t="s">
        <v>24</v>
      </c>
      <c r="B16" s="258" t="s">
        <v>25</v>
      </c>
      <c r="C16" s="258" t="s">
        <v>26</v>
      </c>
      <c r="D16" s="258" t="s">
        <v>27</v>
      </c>
      <c r="E16" s="258" t="s">
        <v>28</v>
      </c>
      <c r="F16" s="258" t="s">
        <v>29</v>
      </c>
    </row>
    <row r="17" spans="1:6" s="160" customFormat="1" x14ac:dyDescent="0.2">
      <c r="A17" s="257"/>
      <c r="B17" s="259"/>
      <c r="C17" s="259"/>
      <c r="D17" s="259"/>
      <c r="E17" s="259"/>
      <c r="F17" s="259"/>
    </row>
    <row r="18" spans="1:6" s="160" customFormat="1" x14ac:dyDescent="0.2">
      <c r="A18" s="173"/>
      <c r="B18" s="174"/>
      <c r="C18" s="175"/>
      <c r="D18" s="176"/>
      <c r="E18" s="177"/>
      <c r="F18" s="177"/>
    </row>
    <row r="19" spans="1:6" s="160" customFormat="1" x14ac:dyDescent="0.2">
      <c r="A19" s="247" t="s">
        <v>72</v>
      </c>
      <c r="B19" s="163" t="s">
        <v>75</v>
      </c>
      <c r="C19" s="179"/>
      <c r="D19" s="180"/>
      <c r="E19" s="181"/>
      <c r="F19" s="181"/>
    </row>
    <row r="20" spans="1:6" s="160" customFormat="1" x14ac:dyDescent="0.2">
      <c r="A20" s="182"/>
      <c r="B20" s="182"/>
      <c r="C20" s="182"/>
      <c r="D20" s="183"/>
      <c r="E20" s="182"/>
      <c r="F20" s="182"/>
    </row>
    <row r="21" spans="1:6" x14ac:dyDescent="0.2">
      <c r="A21" s="184" t="s">
        <v>73</v>
      </c>
      <c r="B21" s="185" t="s">
        <v>23</v>
      </c>
      <c r="C21" s="186"/>
      <c r="D21" s="180"/>
      <c r="E21" s="181"/>
      <c r="F21" s="181"/>
    </row>
    <row r="22" spans="1:6" x14ac:dyDescent="0.2">
      <c r="A22" s="187"/>
      <c r="B22" s="181" t="s">
        <v>89</v>
      </c>
      <c r="C22" s="179"/>
      <c r="D22" s="180"/>
      <c r="E22" s="181"/>
      <c r="F22" s="181"/>
    </row>
    <row r="23" spans="1:6" ht="63.75" x14ac:dyDescent="0.2">
      <c r="A23" s="188" t="s">
        <v>97</v>
      </c>
      <c r="B23" s="189" t="s">
        <v>86</v>
      </c>
      <c r="C23" s="144" t="s">
        <v>2</v>
      </c>
      <c r="D23" s="145">
        <v>227</v>
      </c>
      <c r="E23" s="158"/>
      <c r="F23" s="158">
        <f>+D23*E23</f>
        <v>0</v>
      </c>
    </row>
    <row r="24" spans="1:6" ht="38.25" x14ac:dyDescent="0.2">
      <c r="A24" s="188" t="s">
        <v>98</v>
      </c>
      <c r="B24" s="128" t="s">
        <v>85</v>
      </c>
      <c r="C24" s="137" t="s">
        <v>3</v>
      </c>
      <c r="D24" s="130">
        <v>9</v>
      </c>
      <c r="E24" s="131"/>
      <c r="F24" s="158">
        <f t="shared" ref="F24:F60" si="0">+D24*E24</f>
        <v>0</v>
      </c>
    </row>
    <row r="25" spans="1:6" ht="63.75" x14ac:dyDescent="0.2">
      <c r="A25" s="188" t="s">
        <v>99</v>
      </c>
      <c r="B25" s="128" t="s">
        <v>31</v>
      </c>
      <c r="C25" s="190" t="s">
        <v>2</v>
      </c>
      <c r="D25" s="145">
        <v>227</v>
      </c>
      <c r="E25" s="146"/>
      <c r="F25" s="158">
        <f t="shared" si="0"/>
        <v>0</v>
      </c>
    </row>
    <row r="26" spans="1:6" ht="76.5" x14ac:dyDescent="0.2">
      <c r="A26" s="188" t="s">
        <v>100</v>
      </c>
      <c r="B26" s="128" t="s">
        <v>248</v>
      </c>
      <c r="C26" s="190" t="s">
        <v>2</v>
      </c>
      <c r="D26" s="145">
        <v>227</v>
      </c>
      <c r="E26" s="146"/>
      <c r="F26" s="158">
        <f t="shared" ref="F26" si="1">D26*E26</f>
        <v>0</v>
      </c>
    </row>
    <row r="27" spans="1:6" ht="76.5" x14ac:dyDescent="0.2">
      <c r="A27" s="188" t="s">
        <v>247</v>
      </c>
      <c r="B27" s="128" t="s">
        <v>87</v>
      </c>
      <c r="C27" s="137" t="s">
        <v>3</v>
      </c>
      <c r="D27" s="130">
        <v>1</v>
      </c>
      <c r="E27" s="131"/>
      <c r="F27" s="158">
        <f t="shared" si="0"/>
        <v>0</v>
      </c>
    </row>
    <row r="28" spans="1:6" ht="38.25" hidden="1" x14ac:dyDescent="0.2">
      <c r="A28" s="188" t="s">
        <v>249</v>
      </c>
      <c r="B28" s="128" t="s">
        <v>250</v>
      </c>
      <c r="C28" s="137" t="s">
        <v>35</v>
      </c>
      <c r="D28" s="130"/>
      <c r="E28" s="131"/>
      <c r="F28" s="158">
        <f t="shared" si="0"/>
        <v>0</v>
      </c>
    </row>
    <row r="29" spans="1:6" hidden="1" x14ac:dyDescent="0.2">
      <c r="A29" s="178"/>
      <c r="B29" s="181" t="s">
        <v>90</v>
      </c>
      <c r="C29" s="191"/>
      <c r="D29" s="192"/>
      <c r="E29" s="193"/>
      <c r="F29" s="194"/>
    </row>
    <row r="30" spans="1:6" ht="25.5" hidden="1" x14ac:dyDescent="0.2">
      <c r="A30" s="195" t="s">
        <v>96</v>
      </c>
      <c r="B30" s="196" t="s">
        <v>92</v>
      </c>
      <c r="C30" s="132" t="s">
        <v>2</v>
      </c>
      <c r="D30" s="130"/>
      <c r="E30" s="157"/>
      <c r="F30" s="158">
        <f t="shared" si="0"/>
        <v>0</v>
      </c>
    </row>
    <row r="31" spans="1:6" ht="63.75" hidden="1" x14ac:dyDescent="0.2">
      <c r="A31" s="195" t="s">
        <v>91</v>
      </c>
      <c r="B31" s="156" t="s">
        <v>94</v>
      </c>
      <c r="C31" s="129" t="s">
        <v>4</v>
      </c>
      <c r="D31" s="130"/>
      <c r="E31" s="157"/>
      <c r="F31" s="158">
        <f t="shared" si="0"/>
        <v>0</v>
      </c>
    </row>
    <row r="32" spans="1:6" ht="63.75" hidden="1" x14ac:dyDescent="0.2">
      <c r="A32" s="195" t="s">
        <v>93</v>
      </c>
      <c r="B32" s="156" t="s">
        <v>95</v>
      </c>
      <c r="C32" s="129" t="s">
        <v>2</v>
      </c>
      <c r="D32" s="130"/>
      <c r="E32" s="157"/>
      <c r="F32" s="158">
        <f t="shared" si="0"/>
        <v>0</v>
      </c>
    </row>
    <row r="33" spans="1:6" ht="38.25" hidden="1" x14ac:dyDescent="0.2">
      <c r="A33" s="195" t="s">
        <v>101</v>
      </c>
      <c r="B33" s="156" t="s">
        <v>116</v>
      </c>
      <c r="C33" s="129" t="s">
        <v>4</v>
      </c>
      <c r="D33" s="130"/>
      <c r="E33" s="157"/>
      <c r="F33" s="158">
        <f t="shared" si="0"/>
        <v>0</v>
      </c>
    </row>
    <row r="34" spans="1:6" ht="51" hidden="1" x14ac:dyDescent="0.2">
      <c r="A34" s="195" t="s">
        <v>102</v>
      </c>
      <c r="B34" s="156" t="s">
        <v>117</v>
      </c>
      <c r="C34" s="129" t="s">
        <v>5</v>
      </c>
      <c r="D34" s="130"/>
      <c r="E34" s="157"/>
      <c r="F34" s="158">
        <f t="shared" si="0"/>
        <v>0</v>
      </c>
    </row>
    <row r="35" spans="1:6" ht="38.25" hidden="1" x14ac:dyDescent="0.2">
      <c r="A35" s="195" t="s">
        <v>103</v>
      </c>
      <c r="B35" s="245" t="s">
        <v>118</v>
      </c>
      <c r="C35" s="129" t="s">
        <v>4</v>
      </c>
      <c r="D35" s="130"/>
      <c r="E35" s="157"/>
      <c r="F35" s="158">
        <f>D35*E35</f>
        <v>0</v>
      </c>
    </row>
    <row r="36" spans="1:6" ht="51" hidden="1" x14ac:dyDescent="0.2">
      <c r="A36" s="195" t="s">
        <v>109</v>
      </c>
      <c r="B36" s="156" t="s">
        <v>104</v>
      </c>
      <c r="C36" s="129" t="s">
        <v>5</v>
      </c>
      <c r="D36" s="130"/>
      <c r="E36" s="157"/>
      <c r="F36" s="158">
        <f t="shared" ref="F36" si="2">+D36*E36</f>
        <v>0</v>
      </c>
    </row>
    <row r="37" spans="1:6" ht="38.25" hidden="1" x14ac:dyDescent="0.2">
      <c r="A37" s="195" t="s">
        <v>119</v>
      </c>
      <c r="B37" s="156" t="s">
        <v>111</v>
      </c>
      <c r="C37" s="129" t="s">
        <v>4</v>
      </c>
      <c r="D37" s="130"/>
      <c r="E37" s="157"/>
      <c r="F37" s="158">
        <f t="shared" si="0"/>
        <v>0</v>
      </c>
    </row>
    <row r="38" spans="1:6" ht="51" hidden="1" x14ac:dyDescent="0.2">
      <c r="A38" s="195" t="s">
        <v>120</v>
      </c>
      <c r="B38" s="156" t="s">
        <v>112</v>
      </c>
      <c r="C38" s="129" t="s">
        <v>4</v>
      </c>
      <c r="D38" s="130"/>
      <c r="E38" s="157"/>
      <c r="F38" s="158">
        <f>+D38*E38</f>
        <v>0</v>
      </c>
    </row>
    <row r="39" spans="1:6" ht="63.75" hidden="1" x14ac:dyDescent="0.2">
      <c r="A39" s="195" t="s">
        <v>121</v>
      </c>
      <c r="B39" s="156" t="s">
        <v>110</v>
      </c>
      <c r="C39" s="129" t="s">
        <v>35</v>
      </c>
      <c r="D39" s="130"/>
      <c r="E39" s="157"/>
      <c r="F39" s="158">
        <f>+D39*E39</f>
        <v>0</v>
      </c>
    </row>
    <row r="40" spans="1:6" ht="38.25" hidden="1" x14ac:dyDescent="0.2">
      <c r="A40" s="195" t="s">
        <v>122</v>
      </c>
      <c r="B40" s="156" t="s">
        <v>105</v>
      </c>
      <c r="C40" s="129" t="s">
        <v>4</v>
      </c>
      <c r="D40" s="130"/>
      <c r="E40" s="157"/>
      <c r="F40" s="158">
        <f t="shared" si="0"/>
        <v>0</v>
      </c>
    </row>
    <row r="41" spans="1:6" ht="25.5" hidden="1" x14ac:dyDescent="0.2">
      <c r="A41" s="195" t="s">
        <v>123</v>
      </c>
      <c r="B41" s="156" t="s">
        <v>106</v>
      </c>
      <c r="C41" s="129" t="s">
        <v>4</v>
      </c>
      <c r="D41" s="130"/>
      <c r="E41" s="157"/>
      <c r="F41" s="158">
        <f t="shared" si="0"/>
        <v>0</v>
      </c>
    </row>
    <row r="42" spans="1:6" ht="63.75" hidden="1" x14ac:dyDescent="0.2">
      <c r="A42" s="195" t="s">
        <v>124</v>
      </c>
      <c r="B42" s="156" t="s">
        <v>107</v>
      </c>
      <c r="C42" s="129" t="s">
        <v>2</v>
      </c>
      <c r="D42" s="130"/>
      <c r="E42" s="157"/>
      <c r="F42" s="158">
        <f t="shared" si="0"/>
        <v>0</v>
      </c>
    </row>
    <row r="43" spans="1:6" ht="38.25" hidden="1" x14ac:dyDescent="0.2">
      <c r="A43" s="195" t="s">
        <v>125</v>
      </c>
      <c r="B43" s="156" t="s">
        <v>108</v>
      </c>
      <c r="C43" s="129" t="s">
        <v>2</v>
      </c>
      <c r="D43" s="130"/>
      <c r="E43" s="157"/>
      <c r="F43" s="158">
        <f t="shared" si="0"/>
        <v>0</v>
      </c>
    </row>
    <row r="44" spans="1:6" ht="25.5" hidden="1" x14ac:dyDescent="0.2">
      <c r="A44" s="195" t="s">
        <v>245</v>
      </c>
      <c r="B44" s="156" t="s">
        <v>246</v>
      </c>
      <c r="C44" s="129" t="s">
        <v>2</v>
      </c>
      <c r="D44" s="130"/>
      <c r="E44" s="157"/>
      <c r="F44" s="158">
        <f>D44*E44</f>
        <v>0</v>
      </c>
    </row>
    <row r="45" spans="1:6" ht="25.5" hidden="1" x14ac:dyDescent="0.2">
      <c r="A45" s="195" t="s">
        <v>114</v>
      </c>
      <c r="B45" s="156" t="s">
        <v>115</v>
      </c>
      <c r="C45" s="129" t="s">
        <v>2</v>
      </c>
      <c r="D45" s="130"/>
      <c r="E45" s="157"/>
      <c r="F45" s="158">
        <f t="shared" si="0"/>
        <v>0</v>
      </c>
    </row>
    <row r="46" spans="1:6" ht="51" hidden="1" x14ac:dyDescent="0.2">
      <c r="A46" s="195" t="s">
        <v>240</v>
      </c>
      <c r="B46" s="156" t="s">
        <v>241</v>
      </c>
      <c r="C46" s="129" t="s">
        <v>34</v>
      </c>
      <c r="D46" s="130"/>
      <c r="E46" s="157"/>
      <c r="F46" s="158">
        <f t="shared" si="0"/>
        <v>0</v>
      </c>
    </row>
    <row r="47" spans="1:6" ht="38.25" hidden="1" x14ac:dyDescent="0.2">
      <c r="A47" s="195" t="s">
        <v>239</v>
      </c>
      <c r="B47" s="156" t="s">
        <v>113</v>
      </c>
      <c r="C47" s="129" t="s">
        <v>4</v>
      </c>
      <c r="D47" s="130"/>
      <c r="E47" s="157"/>
      <c r="F47" s="158">
        <f t="shared" si="0"/>
        <v>0</v>
      </c>
    </row>
    <row r="48" spans="1:6" x14ac:dyDescent="0.2">
      <c r="A48" s="178"/>
      <c r="B48" s="181" t="s">
        <v>127</v>
      </c>
      <c r="C48" s="191"/>
      <c r="D48" s="192"/>
      <c r="E48" s="193"/>
      <c r="F48" s="194"/>
    </row>
    <row r="49" spans="1:6" ht="63.75" x14ac:dyDescent="0.2">
      <c r="A49" s="195" t="s">
        <v>129</v>
      </c>
      <c r="B49" s="156" t="s">
        <v>126</v>
      </c>
      <c r="C49" s="129" t="s">
        <v>4</v>
      </c>
      <c r="D49" s="130">
        <v>960</v>
      </c>
      <c r="E49" s="157"/>
      <c r="F49" s="139">
        <f>+D49*E49</f>
        <v>0</v>
      </c>
    </row>
    <row r="50" spans="1:6" ht="38.25" x14ac:dyDescent="0.2">
      <c r="A50" s="195" t="s">
        <v>130</v>
      </c>
      <c r="B50" s="156" t="s">
        <v>128</v>
      </c>
      <c r="C50" s="129" t="s">
        <v>5</v>
      </c>
      <c r="D50" s="130">
        <v>753.74</v>
      </c>
      <c r="E50" s="157"/>
      <c r="F50" s="139">
        <f t="shared" si="0"/>
        <v>0</v>
      </c>
    </row>
    <row r="51" spans="1:6" ht="38.25" x14ac:dyDescent="0.2">
      <c r="A51" s="195" t="s">
        <v>131</v>
      </c>
      <c r="B51" s="156" t="s">
        <v>244</v>
      </c>
      <c r="C51" s="129" t="s">
        <v>5</v>
      </c>
      <c r="D51" s="130">
        <v>275.32</v>
      </c>
      <c r="E51" s="157"/>
      <c r="F51" s="139">
        <f t="shared" si="0"/>
        <v>0</v>
      </c>
    </row>
    <row r="52" spans="1:6" ht="51" x14ac:dyDescent="0.2">
      <c r="A52" s="195" t="s">
        <v>132</v>
      </c>
      <c r="B52" s="156" t="s">
        <v>251</v>
      </c>
      <c r="C52" s="129" t="s">
        <v>5</v>
      </c>
      <c r="D52" s="130">
        <v>51.453000000000003</v>
      </c>
      <c r="E52" s="157"/>
      <c r="F52" s="139">
        <f t="shared" si="0"/>
        <v>0</v>
      </c>
    </row>
    <row r="53" spans="1:6" ht="25.5" x14ac:dyDescent="0.2">
      <c r="A53" s="195" t="s">
        <v>133</v>
      </c>
      <c r="B53" s="200" t="s">
        <v>17</v>
      </c>
      <c r="C53" s="201" t="s">
        <v>4</v>
      </c>
      <c r="D53" s="145">
        <v>226.6</v>
      </c>
      <c r="E53" s="158"/>
      <c r="F53" s="139">
        <f t="shared" si="0"/>
        <v>0</v>
      </c>
    </row>
    <row r="54" spans="1:6" ht="89.25" x14ac:dyDescent="0.2">
      <c r="A54" s="195" t="s">
        <v>137</v>
      </c>
      <c r="B54" s="156" t="s">
        <v>134</v>
      </c>
      <c r="C54" s="129" t="s">
        <v>5</v>
      </c>
      <c r="D54" s="130">
        <v>65.099999999999994</v>
      </c>
      <c r="E54" s="157"/>
      <c r="F54" s="139">
        <f t="shared" si="0"/>
        <v>0</v>
      </c>
    </row>
    <row r="55" spans="1:6" ht="76.5" x14ac:dyDescent="0.2">
      <c r="A55" s="195" t="s">
        <v>138</v>
      </c>
      <c r="B55" s="156" t="s">
        <v>135</v>
      </c>
      <c r="C55" s="129" t="s">
        <v>5</v>
      </c>
      <c r="D55" s="130">
        <v>200.85</v>
      </c>
      <c r="E55" s="157"/>
      <c r="F55" s="139">
        <f t="shared" si="0"/>
        <v>0</v>
      </c>
    </row>
    <row r="56" spans="1:6" ht="63.75" x14ac:dyDescent="0.2">
      <c r="A56" s="195" t="s">
        <v>139</v>
      </c>
      <c r="B56" s="156" t="s">
        <v>136</v>
      </c>
      <c r="C56" s="129" t="s">
        <v>4</v>
      </c>
      <c r="D56" s="130">
        <v>856</v>
      </c>
      <c r="E56" s="157"/>
      <c r="F56" s="139">
        <f t="shared" si="0"/>
        <v>0</v>
      </c>
    </row>
    <row r="57" spans="1:6" ht="76.5" x14ac:dyDescent="0.2">
      <c r="A57" s="195" t="s">
        <v>141</v>
      </c>
      <c r="B57" s="156" t="s">
        <v>140</v>
      </c>
      <c r="C57" s="129" t="s">
        <v>5</v>
      </c>
      <c r="D57" s="130">
        <v>556.12100000000009</v>
      </c>
      <c r="E57" s="157"/>
      <c r="F57" s="139">
        <f t="shared" si="0"/>
        <v>0</v>
      </c>
    </row>
    <row r="58" spans="1:6" ht="63.75" x14ac:dyDescent="0.2">
      <c r="A58" s="195" t="s">
        <v>142</v>
      </c>
      <c r="B58" s="156" t="s">
        <v>243</v>
      </c>
      <c r="C58" s="129" t="s">
        <v>5</v>
      </c>
      <c r="D58" s="130">
        <v>154.35899999999998</v>
      </c>
      <c r="E58" s="157"/>
      <c r="F58" s="139">
        <f t="shared" si="0"/>
        <v>0</v>
      </c>
    </row>
    <row r="59" spans="1:6" ht="38.25" x14ac:dyDescent="0.2">
      <c r="A59" s="195" t="s">
        <v>145</v>
      </c>
      <c r="B59" s="156" t="s">
        <v>143</v>
      </c>
      <c r="C59" s="129" t="s">
        <v>5</v>
      </c>
      <c r="D59" s="130">
        <v>874.70099999999991</v>
      </c>
      <c r="E59" s="157"/>
      <c r="F59" s="139">
        <f t="shared" si="0"/>
        <v>0</v>
      </c>
    </row>
    <row r="60" spans="1:6" ht="25.5" x14ac:dyDescent="0.2">
      <c r="A60" s="195" t="s">
        <v>146</v>
      </c>
      <c r="B60" s="156" t="s">
        <v>144</v>
      </c>
      <c r="C60" s="129" t="s">
        <v>5</v>
      </c>
      <c r="D60" s="130">
        <v>154.35899999999998</v>
      </c>
      <c r="E60" s="157"/>
      <c r="F60" s="139">
        <f t="shared" si="0"/>
        <v>0</v>
      </c>
    </row>
    <row r="61" spans="1:6" ht="25.5" x14ac:dyDescent="0.2">
      <c r="A61" s="195" t="s">
        <v>147</v>
      </c>
      <c r="B61" s="202" t="s">
        <v>13</v>
      </c>
      <c r="C61" s="144" t="s">
        <v>4</v>
      </c>
      <c r="D61" s="145">
        <v>856</v>
      </c>
      <c r="E61" s="158"/>
      <c r="F61" s="158">
        <f>+D61*E61</f>
        <v>0</v>
      </c>
    </row>
    <row r="62" spans="1:6" x14ac:dyDescent="0.2">
      <c r="A62" s="195" t="s">
        <v>148</v>
      </c>
      <c r="B62" s="158" t="s">
        <v>259</v>
      </c>
      <c r="C62" s="144" t="s">
        <v>10</v>
      </c>
      <c r="D62" s="145">
        <v>18</v>
      </c>
      <c r="E62" s="158"/>
      <c r="F62" s="158">
        <f>+D62*E62</f>
        <v>0</v>
      </c>
    </row>
    <row r="63" spans="1:6" hidden="1" x14ac:dyDescent="0.2">
      <c r="A63" s="188"/>
      <c r="B63" s="156" t="s">
        <v>149</v>
      </c>
      <c r="C63" s="203"/>
      <c r="D63" s="204"/>
      <c r="E63" s="205"/>
      <c r="F63" s="205"/>
    </row>
    <row r="64" spans="1:6" ht="51" hidden="1" x14ac:dyDescent="0.2">
      <c r="A64" s="207" t="s">
        <v>222</v>
      </c>
      <c r="B64" s="208" t="s">
        <v>216</v>
      </c>
      <c r="C64" s="209" t="s">
        <v>2</v>
      </c>
      <c r="D64" s="210"/>
      <c r="E64" s="211"/>
      <c r="F64" s="246">
        <f>D64*E64</f>
        <v>0</v>
      </c>
    </row>
    <row r="65" spans="1:6" ht="51" hidden="1" x14ac:dyDescent="0.2">
      <c r="A65" s="213" t="s">
        <v>171</v>
      </c>
      <c r="B65" s="214" t="s">
        <v>232</v>
      </c>
      <c r="C65" s="215"/>
      <c r="D65" s="216"/>
      <c r="E65" s="216"/>
      <c r="F65" s="216"/>
    </row>
    <row r="66" spans="1:6" hidden="1" x14ac:dyDescent="0.2">
      <c r="A66" s="217" t="s">
        <v>223</v>
      </c>
      <c r="B66" s="218" t="s">
        <v>233</v>
      </c>
      <c r="C66" s="219" t="s">
        <v>5</v>
      </c>
      <c r="D66" s="218"/>
      <c r="E66" s="218"/>
      <c r="F66" s="139">
        <f t="shared" ref="F66:F72" si="3">+ROUND((D66*E66),2)</f>
        <v>0</v>
      </c>
    </row>
    <row r="67" spans="1:6" hidden="1" x14ac:dyDescent="0.2">
      <c r="A67" s="217" t="s">
        <v>224</v>
      </c>
      <c r="B67" s="218" t="s">
        <v>219</v>
      </c>
      <c r="C67" s="219" t="s">
        <v>5</v>
      </c>
      <c r="D67" s="218"/>
      <c r="E67" s="218"/>
      <c r="F67" s="139">
        <f t="shared" si="3"/>
        <v>0</v>
      </c>
    </row>
    <row r="68" spans="1:6" hidden="1" x14ac:dyDescent="0.2">
      <c r="A68" s="217" t="s">
        <v>225</v>
      </c>
      <c r="B68" s="218" t="s">
        <v>220</v>
      </c>
      <c r="C68" s="219" t="s">
        <v>4</v>
      </c>
      <c r="D68" s="218"/>
      <c r="E68" s="218"/>
      <c r="F68" s="139">
        <f t="shared" si="3"/>
        <v>0</v>
      </c>
    </row>
    <row r="69" spans="1:6" hidden="1" x14ac:dyDescent="0.2">
      <c r="A69" s="217" t="s">
        <v>226</v>
      </c>
      <c r="B69" s="218" t="s">
        <v>234</v>
      </c>
      <c r="C69" s="219" t="s">
        <v>221</v>
      </c>
      <c r="D69" s="218"/>
      <c r="E69" s="218"/>
      <c r="F69" s="139">
        <f t="shared" si="3"/>
        <v>0</v>
      </c>
    </row>
    <row r="70" spans="1:6" hidden="1" x14ac:dyDescent="0.2">
      <c r="A70" s="217" t="s">
        <v>227</v>
      </c>
      <c r="B70" s="218" t="s">
        <v>235</v>
      </c>
      <c r="C70" s="219" t="s">
        <v>221</v>
      </c>
      <c r="D70" s="218"/>
      <c r="E70" s="218"/>
      <c r="F70" s="139">
        <f t="shared" si="3"/>
        <v>0</v>
      </c>
    </row>
    <row r="71" spans="1:6" hidden="1" x14ac:dyDescent="0.2">
      <c r="A71" s="217" t="s">
        <v>228</v>
      </c>
      <c r="B71" s="218" t="s">
        <v>229</v>
      </c>
      <c r="C71" s="219" t="s">
        <v>4</v>
      </c>
      <c r="D71" s="218"/>
      <c r="E71" s="218"/>
      <c r="F71" s="139">
        <f t="shared" si="3"/>
        <v>0</v>
      </c>
    </row>
    <row r="72" spans="1:6" hidden="1" x14ac:dyDescent="0.2">
      <c r="A72" s="217" t="s">
        <v>230</v>
      </c>
      <c r="B72" s="218" t="s">
        <v>231</v>
      </c>
      <c r="C72" s="219" t="s">
        <v>34</v>
      </c>
      <c r="D72" s="218"/>
      <c r="E72" s="218"/>
      <c r="F72" s="139">
        <f t="shared" si="3"/>
        <v>0</v>
      </c>
    </row>
    <row r="73" spans="1:6" s="160" customFormat="1" x14ac:dyDescent="0.2">
      <c r="A73" s="188"/>
      <c r="B73" s="156" t="s">
        <v>150</v>
      </c>
      <c r="C73" s="144"/>
      <c r="D73" s="145"/>
      <c r="E73" s="158"/>
      <c r="F73" s="158"/>
    </row>
    <row r="74" spans="1:6" s="160" customFormat="1" ht="76.5" x14ac:dyDescent="0.2">
      <c r="A74" s="213" t="s">
        <v>181</v>
      </c>
      <c r="B74" s="221" t="s">
        <v>151</v>
      </c>
      <c r="C74" s="222" t="s">
        <v>2</v>
      </c>
      <c r="D74" s="223">
        <v>77</v>
      </c>
      <c r="E74" s="224"/>
      <c r="F74" s="158">
        <f>+D74*E74</f>
        <v>0</v>
      </c>
    </row>
    <row r="75" spans="1:6" s="160" customFormat="1" ht="76.5" hidden="1" x14ac:dyDescent="0.2">
      <c r="A75" s="213" t="s">
        <v>182</v>
      </c>
      <c r="B75" s="221" t="s">
        <v>152</v>
      </c>
      <c r="C75" s="222" t="s">
        <v>2</v>
      </c>
      <c r="D75" s="223"/>
      <c r="E75" s="224"/>
      <c r="F75" s="158">
        <f>+D75*E75</f>
        <v>0</v>
      </c>
    </row>
    <row r="76" spans="1:6" s="160" customFormat="1" ht="76.5" x14ac:dyDescent="0.2">
      <c r="A76" s="213" t="s">
        <v>183</v>
      </c>
      <c r="B76" s="221" t="s">
        <v>153</v>
      </c>
      <c r="C76" s="222" t="s">
        <v>2</v>
      </c>
      <c r="D76" s="223">
        <v>150</v>
      </c>
      <c r="E76" s="224"/>
      <c r="F76" s="158">
        <f>+D76*E76</f>
        <v>0</v>
      </c>
    </row>
    <row r="77" spans="1:6" s="160" customFormat="1" ht="114.75" hidden="1" x14ac:dyDescent="0.2">
      <c r="A77" s="195" t="s">
        <v>184</v>
      </c>
      <c r="B77" s="156" t="s">
        <v>155</v>
      </c>
      <c r="C77" s="129" t="s">
        <v>34</v>
      </c>
      <c r="D77" s="130"/>
      <c r="E77" s="157">
        <v>810</v>
      </c>
      <c r="F77" s="139">
        <f t="shared" ref="F77:F78" si="4">+D77*E77</f>
        <v>0</v>
      </c>
    </row>
    <row r="78" spans="1:6" s="160" customFormat="1" ht="114.75" hidden="1" x14ac:dyDescent="0.2">
      <c r="A78" s="195" t="s">
        <v>185</v>
      </c>
      <c r="B78" s="156" t="s">
        <v>154</v>
      </c>
      <c r="C78" s="129" t="s">
        <v>34</v>
      </c>
      <c r="D78" s="130"/>
      <c r="E78" s="157">
        <v>890</v>
      </c>
      <c r="F78" s="139">
        <f t="shared" si="4"/>
        <v>0</v>
      </c>
    </row>
    <row r="79" spans="1:6" s="160" customFormat="1" ht="114.75" x14ac:dyDescent="0.2">
      <c r="A79" s="195" t="s">
        <v>186</v>
      </c>
      <c r="B79" s="156" t="s">
        <v>156</v>
      </c>
      <c r="C79" s="129" t="s">
        <v>34</v>
      </c>
      <c r="D79" s="130">
        <v>2</v>
      </c>
      <c r="E79" s="157"/>
      <c r="F79" s="139">
        <f>+D79*E79</f>
        <v>0</v>
      </c>
    </row>
    <row r="80" spans="1:6" s="160" customFormat="1" ht="114.75" x14ac:dyDescent="0.2">
      <c r="A80" s="195" t="s">
        <v>187</v>
      </c>
      <c r="B80" s="156" t="s">
        <v>157</v>
      </c>
      <c r="C80" s="129" t="s">
        <v>34</v>
      </c>
      <c r="D80" s="130">
        <v>1</v>
      </c>
      <c r="E80" s="157"/>
      <c r="F80" s="139">
        <f t="shared" ref="F80:F81" si="5">+D80*E80</f>
        <v>0</v>
      </c>
    </row>
    <row r="81" spans="1:6" s="160" customFormat="1" ht="114.75" x14ac:dyDescent="0.2">
      <c r="A81" s="195" t="s">
        <v>188</v>
      </c>
      <c r="B81" s="156" t="s">
        <v>158</v>
      </c>
      <c r="C81" s="129" t="s">
        <v>34</v>
      </c>
      <c r="D81" s="130">
        <v>1</v>
      </c>
      <c r="E81" s="157"/>
      <c r="F81" s="139">
        <f t="shared" si="5"/>
        <v>0</v>
      </c>
    </row>
    <row r="82" spans="1:6" s="160" customFormat="1" ht="114.75" hidden="1" x14ac:dyDescent="0.2">
      <c r="A82" s="195" t="s">
        <v>189</v>
      </c>
      <c r="B82" s="156" t="s">
        <v>159</v>
      </c>
      <c r="C82" s="129" t="s">
        <v>34</v>
      </c>
      <c r="D82" s="130"/>
      <c r="E82" s="157">
        <v>1005</v>
      </c>
      <c r="F82" s="139">
        <f>+D82*E82</f>
        <v>0</v>
      </c>
    </row>
    <row r="83" spans="1:6" s="160" customFormat="1" ht="114.75" x14ac:dyDescent="0.2">
      <c r="A83" s="195" t="s">
        <v>190</v>
      </c>
      <c r="B83" s="156" t="s">
        <v>160</v>
      </c>
      <c r="C83" s="129" t="s">
        <v>34</v>
      </c>
      <c r="D83" s="130">
        <v>2</v>
      </c>
      <c r="E83" s="157"/>
      <c r="F83" s="139">
        <f t="shared" ref="F83:F86" si="6">+D83*E83</f>
        <v>0</v>
      </c>
    </row>
    <row r="84" spans="1:6" s="160" customFormat="1" ht="114.75" x14ac:dyDescent="0.2">
      <c r="A84" s="195" t="s">
        <v>191</v>
      </c>
      <c r="B84" s="156" t="s">
        <v>161</v>
      </c>
      <c r="C84" s="129" t="s">
        <v>34</v>
      </c>
      <c r="D84" s="130">
        <v>3</v>
      </c>
      <c r="E84" s="157"/>
      <c r="F84" s="139">
        <f t="shared" si="6"/>
        <v>0</v>
      </c>
    </row>
    <row r="85" spans="1:6" s="160" customFormat="1" ht="76.5" hidden="1" x14ac:dyDescent="0.2">
      <c r="A85" s="195" t="s">
        <v>192</v>
      </c>
      <c r="B85" s="156" t="s">
        <v>252</v>
      </c>
      <c r="C85" s="129" t="s">
        <v>34</v>
      </c>
      <c r="D85" s="130"/>
      <c r="E85" s="157"/>
      <c r="F85" s="139">
        <f t="shared" si="6"/>
        <v>0</v>
      </c>
    </row>
    <row r="86" spans="1:6" s="160" customFormat="1" ht="38.25" x14ac:dyDescent="0.2">
      <c r="A86" s="195" t="s">
        <v>193</v>
      </c>
      <c r="B86" s="156" t="s">
        <v>253</v>
      </c>
      <c r="C86" s="129" t="s">
        <v>34</v>
      </c>
      <c r="D86" s="130">
        <v>1</v>
      </c>
      <c r="E86" s="157"/>
      <c r="F86" s="139">
        <f t="shared" si="6"/>
        <v>0</v>
      </c>
    </row>
    <row r="87" spans="1:6" s="160" customFormat="1" ht="114.75" hidden="1" x14ac:dyDescent="0.2">
      <c r="A87" s="195" t="s">
        <v>194</v>
      </c>
      <c r="B87" s="156" t="s">
        <v>163</v>
      </c>
      <c r="C87" s="129" t="s">
        <v>34</v>
      </c>
      <c r="D87" s="130"/>
      <c r="E87" s="157"/>
      <c r="F87" s="139">
        <f t="shared" ref="F87:F89" si="7">+ROUND((D87*E87),2)</f>
        <v>0</v>
      </c>
    </row>
    <row r="88" spans="1:6" s="160" customFormat="1" ht="114.75" x14ac:dyDescent="0.2">
      <c r="A88" s="195" t="s">
        <v>195</v>
      </c>
      <c r="B88" s="156" t="s">
        <v>162</v>
      </c>
      <c r="C88" s="129" t="s">
        <v>34</v>
      </c>
      <c r="D88" s="130">
        <v>9</v>
      </c>
      <c r="E88" s="157"/>
      <c r="F88" s="139">
        <f t="shared" si="7"/>
        <v>0</v>
      </c>
    </row>
    <row r="89" spans="1:6" s="160" customFormat="1" ht="63.75" x14ac:dyDescent="0.2">
      <c r="A89" s="195" t="s">
        <v>217</v>
      </c>
      <c r="B89" s="156" t="s">
        <v>218</v>
      </c>
      <c r="C89" s="129" t="s">
        <v>34</v>
      </c>
      <c r="D89" s="130">
        <v>1</v>
      </c>
      <c r="E89" s="157"/>
      <c r="F89" s="139">
        <f t="shared" si="7"/>
        <v>0</v>
      </c>
    </row>
    <row r="90" spans="1:6" s="160" customFormat="1" ht="38.25" x14ac:dyDescent="0.2">
      <c r="A90" s="213" t="s">
        <v>196</v>
      </c>
      <c r="B90" s="225" t="s">
        <v>165</v>
      </c>
      <c r="C90" s="226" t="s">
        <v>3</v>
      </c>
      <c r="D90" s="227">
        <v>2</v>
      </c>
      <c r="E90" s="228"/>
      <c r="F90" s="229">
        <f t="shared" ref="F90:F95" si="8">+D90*E90</f>
        <v>0</v>
      </c>
    </row>
    <row r="91" spans="1:6" s="160" customFormat="1" ht="38.25" hidden="1" x14ac:dyDescent="0.2">
      <c r="A91" s="213" t="s">
        <v>197</v>
      </c>
      <c r="B91" s="225" t="s">
        <v>166</v>
      </c>
      <c r="C91" s="226" t="s">
        <v>3</v>
      </c>
      <c r="D91" s="227"/>
      <c r="E91" s="228"/>
      <c r="F91" s="229">
        <f t="shared" si="8"/>
        <v>0</v>
      </c>
    </row>
    <row r="92" spans="1:6" s="160" customFormat="1" ht="38.25" x14ac:dyDescent="0.2">
      <c r="A92" s="213" t="s">
        <v>198</v>
      </c>
      <c r="B92" s="225" t="s">
        <v>164</v>
      </c>
      <c r="C92" s="226" t="s">
        <v>3</v>
      </c>
      <c r="D92" s="227">
        <v>7</v>
      </c>
      <c r="E92" s="228"/>
      <c r="F92" s="229">
        <f t="shared" si="8"/>
        <v>0</v>
      </c>
    </row>
    <row r="93" spans="1:6" s="160" customFormat="1" ht="51" hidden="1" x14ac:dyDescent="0.2">
      <c r="A93" s="213" t="s">
        <v>199</v>
      </c>
      <c r="B93" s="230" t="s">
        <v>167</v>
      </c>
      <c r="C93" s="129" t="s">
        <v>3</v>
      </c>
      <c r="D93" s="130"/>
      <c r="E93" s="139"/>
      <c r="F93" s="139">
        <f t="shared" si="8"/>
        <v>0</v>
      </c>
    </row>
    <row r="94" spans="1:6" s="160" customFormat="1" ht="51" hidden="1" x14ac:dyDescent="0.2">
      <c r="A94" s="213" t="s">
        <v>200</v>
      </c>
      <c r="B94" s="230" t="s">
        <v>168</v>
      </c>
      <c r="C94" s="129" t="s">
        <v>3</v>
      </c>
      <c r="D94" s="130"/>
      <c r="E94" s="139"/>
      <c r="F94" s="139">
        <f t="shared" si="8"/>
        <v>0</v>
      </c>
    </row>
    <row r="95" spans="1:6" s="160" customFormat="1" ht="25.5" x14ac:dyDescent="0.2">
      <c r="A95" s="213" t="s">
        <v>201</v>
      </c>
      <c r="B95" s="230" t="s">
        <v>170</v>
      </c>
      <c r="C95" s="129" t="s">
        <v>3</v>
      </c>
      <c r="D95" s="130">
        <v>2</v>
      </c>
      <c r="E95" s="139"/>
      <c r="F95" s="139">
        <f t="shared" si="8"/>
        <v>0</v>
      </c>
    </row>
    <row r="96" spans="1:6" s="160" customFormat="1" ht="25.5" x14ac:dyDescent="0.2">
      <c r="A96" s="213" t="s">
        <v>202</v>
      </c>
      <c r="B96" s="225" t="s">
        <v>169</v>
      </c>
      <c r="C96" s="226" t="s">
        <v>2</v>
      </c>
      <c r="D96" s="227">
        <v>16.2</v>
      </c>
      <c r="E96" s="228"/>
      <c r="F96" s="229">
        <f>D96*E96</f>
        <v>0</v>
      </c>
    </row>
    <row r="97" spans="1:6" s="160" customFormat="1" ht="25.5" x14ac:dyDescent="0.2">
      <c r="A97" s="195" t="s">
        <v>203</v>
      </c>
      <c r="B97" s="156" t="s">
        <v>172</v>
      </c>
      <c r="C97" s="129" t="s">
        <v>2</v>
      </c>
      <c r="D97" s="130">
        <v>214</v>
      </c>
      <c r="E97" s="157"/>
      <c r="F97" s="139">
        <f t="shared" ref="F97:F106" si="9">D97*E97</f>
        <v>0</v>
      </c>
    </row>
    <row r="98" spans="1:6" s="160" customFormat="1" ht="51" x14ac:dyDescent="0.2">
      <c r="A98" s="195" t="s">
        <v>204</v>
      </c>
      <c r="B98" s="156" t="s">
        <v>173</v>
      </c>
      <c r="C98" s="129" t="s">
        <v>2</v>
      </c>
      <c r="D98" s="130">
        <v>227</v>
      </c>
      <c r="E98" s="157"/>
      <c r="F98" s="139">
        <f t="shared" si="9"/>
        <v>0</v>
      </c>
    </row>
    <row r="99" spans="1:6" s="160" customFormat="1" ht="63.75" x14ac:dyDescent="0.2">
      <c r="A99" s="195" t="s">
        <v>205</v>
      </c>
      <c r="B99" s="156" t="s">
        <v>174</v>
      </c>
      <c r="C99" s="129" t="s">
        <v>2</v>
      </c>
      <c r="D99" s="130">
        <v>227</v>
      </c>
      <c r="E99" s="157"/>
      <c r="F99" s="139">
        <f t="shared" si="9"/>
        <v>0</v>
      </c>
    </row>
    <row r="100" spans="1:6" s="160" customFormat="1" ht="38.25" x14ac:dyDescent="0.2">
      <c r="A100" s="195" t="s">
        <v>206</v>
      </c>
      <c r="B100" s="156" t="s">
        <v>175</v>
      </c>
      <c r="C100" s="129" t="s">
        <v>34</v>
      </c>
      <c r="D100" s="130">
        <v>3</v>
      </c>
      <c r="E100" s="157"/>
      <c r="F100" s="139">
        <f t="shared" si="9"/>
        <v>0</v>
      </c>
    </row>
    <row r="101" spans="1:6" s="160" customFormat="1" ht="38.25" hidden="1" x14ac:dyDescent="0.2">
      <c r="A101" s="195" t="s">
        <v>207</v>
      </c>
      <c r="B101" s="156" t="s">
        <v>176</v>
      </c>
      <c r="C101" s="129" t="s">
        <v>34</v>
      </c>
      <c r="D101" s="130"/>
      <c r="E101" s="157"/>
      <c r="F101" s="139">
        <f t="shared" si="9"/>
        <v>0</v>
      </c>
    </row>
    <row r="102" spans="1:6" s="160" customFormat="1" ht="38.25" x14ac:dyDescent="0.2">
      <c r="A102" s="195" t="s">
        <v>208</v>
      </c>
      <c r="B102" s="156" t="s">
        <v>177</v>
      </c>
      <c r="C102" s="129" t="s">
        <v>34</v>
      </c>
      <c r="D102" s="130">
        <v>6</v>
      </c>
      <c r="E102" s="157"/>
      <c r="F102" s="139">
        <f t="shared" si="9"/>
        <v>0</v>
      </c>
    </row>
    <row r="103" spans="1:6" s="160" customFormat="1" ht="38.25" x14ac:dyDescent="0.2">
      <c r="A103" s="195" t="s">
        <v>209</v>
      </c>
      <c r="B103" s="156" t="s">
        <v>178</v>
      </c>
      <c r="C103" s="129" t="s">
        <v>34</v>
      </c>
      <c r="D103" s="130">
        <v>1</v>
      </c>
      <c r="E103" s="157"/>
      <c r="F103" s="139">
        <f t="shared" si="9"/>
        <v>0</v>
      </c>
    </row>
    <row r="104" spans="1:6" s="160" customFormat="1" ht="38.25" x14ac:dyDescent="0.2">
      <c r="A104" s="195" t="s">
        <v>210</v>
      </c>
      <c r="B104" s="156" t="s">
        <v>179</v>
      </c>
      <c r="C104" s="129" t="s">
        <v>34</v>
      </c>
      <c r="D104" s="130">
        <v>1</v>
      </c>
      <c r="E104" s="157"/>
      <c r="F104" s="139">
        <f t="shared" si="9"/>
        <v>0</v>
      </c>
    </row>
    <row r="105" spans="1:6" s="160" customFormat="1" ht="102" hidden="1" x14ac:dyDescent="0.2">
      <c r="A105" s="195" t="s">
        <v>211</v>
      </c>
      <c r="B105" s="156" t="s">
        <v>180</v>
      </c>
      <c r="C105" s="129" t="s">
        <v>2</v>
      </c>
      <c r="D105" s="130"/>
      <c r="E105" s="157">
        <v>180</v>
      </c>
      <c r="F105" s="139">
        <f t="shared" si="9"/>
        <v>0</v>
      </c>
    </row>
    <row r="106" spans="1:6" s="160" customFormat="1" ht="114.75" hidden="1" x14ac:dyDescent="0.2">
      <c r="A106" s="195" t="s">
        <v>255</v>
      </c>
      <c r="B106" s="156" t="s">
        <v>256</v>
      </c>
      <c r="C106" s="129" t="s">
        <v>2</v>
      </c>
      <c r="D106" s="130"/>
      <c r="E106" s="157">
        <v>150</v>
      </c>
      <c r="F106" s="139">
        <f t="shared" si="9"/>
        <v>0</v>
      </c>
    </row>
    <row r="107" spans="1:6" s="160" customFormat="1" ht="51" x14ac:dyDescent="0.2">
      <c r="A107" s="155">
        <v>6100</v>
      </c>
      <c r="B107" s="128" t="s">
        <v>32</v>
      </c>
      <c r="C107" s="129"/>
      <c r="D107" s="130"/>
      <c r="E107" s="131"/>
      <c r="F107" s="131">
        <f>SUM(F23:F105)*0.1</f>
        <v>0</v>
      </c>
    </row>
    <row r="108" spans="1:6" s="160" customFormat="1" ht="13.5" thickBot="1" x14ac:dyDescent="0.25">
      <c r="A108" s="231"/>
      <c r="B108" s="231" t="s">
        <v>43</v>
      </c>
      <c r="C108" s="231"/>
      <c r="D108" s="232"/>
      <c r="E108" s="231"/>
      <c r="F108" s="233">
        <f>SUM(F23:F107)</f>
        <v>0</v>
      </c>
    </row>
    <row r="109" spans="1:6" s="160" customFormat="1" ht="13.5" thickTop="1" x14ac:dyDescent="0.2">
      <c r="A109" s="185"/>
      <c r="B109" s="185"/>
      <c r="C109" s="185"/>
      <c r="D109" s="234"/>
      <c r="E109" s="185"/>
      <c r="F109" s="235"/>
    </row>
    <row r="110" spans="1:6" s="160" customFormat="1" x14ac:dyDescent="0.2">
      <c r="A110" s="181"/>
      <c r="B110" s="181"/>
      <c r="C110" s="181"/>
      <c r="D110" s="236"/>
      <c r="E110" s="181"/>
      <c r="F110" s="181"/>
    </row>
    <row r="111" spans="1:6" s="160" customFormat="1" x14ac:dyDescent="0.2">
      <c r="A111" s="237" t="s">
        <v>74</v>
      </c>
      <c r="B111" s="238" t="s">
        <v>62</v>
      </c>
      <c r="C111" s="81"/>
      <c r="D111" s="239"/>
      <c r="E111" s="240"/>
      <c r="F111" s="240"/>
    </row>
    <row r="112" spans="1:6" s="160" customFormat="1" x14ac:dyDescent="0.2">
      <c r="A112" s="237"/>
      <c r="B112" s="238"/>
      <c r="C112" s="81"/>
      <c r="D112" s="239"/>
      <c r="E112" s="240"/>
      <c r="F112" s="240"/>
    </row>
    <row r="113" spans="1:6" s="160" customFormat="1" ht="26.25" customHeight="1" x14ac:dyDescent="0.2">
      <c r="A113" s="237"/>
      <c r="B113" s="252" t="s">
        <v>242</v>
      </c>
      <c r="C113" s="253"/>
      <c r="D113" s="253"/>
      <c r="E113" s="253"/>
      <c r="F113" s="254"/>
    </row>
    <row r="114" spans="1:6" s="160" customFormat="1" x14ac:dyDescent="0.2">
      <c r="A114" s="241"/>
      <c r="B114" s="242"/>
      <c r="C114" s="81"/>
      <c r="D114" s="239"/>
      <c r="E114" s="240"/>
      <c r="F114" s="240"/>
    </row>
    <row r="115" spans="1:6" s="160" customFormat="1" ht="38.25" x14ac:dyDescent="0.2">
      <c r="A115" s="155">
        <v>7101</v>
      </c>
      <c r="B115" s="128" t="s">
        <v>0</v>
      </c>
      <c r="C115" s="132" t="s">
        <v>2</v>
      </c>
      <c r="D115" s="130">
        <v>46</v>
      </c>
      <c r="E115" s="131"/>
      <c r="F115" s="131">
        <f>+ROUND((D115*E115),2)</f>
        <v>0</v>
      </c>
    </row>
    <row r="116" spans="1:6" s="160" customFormat="1" ht="38.25" x14ac:dyDescent="0.2">
      <c r="A116" s="155">
        <v>7102</v>
      </c>
      <c r="B116" s="128" t="s">
        <v>30</v>
      </c>
      <c r="C116" s="137" t="s">
        <v>3</v>
      </c>
      <c r="D116" s="130">
        <v>11</v>
      </c>
      <c r="E116" s="138"/>
      <c r="F116" s="139">
        <f>+ROUND((D116*E116),2)</f>
        <v>0</v>
      </c>
    </row>
    <row r="117" spans="1:6" ht="38.25" x14ac:dyDescent="0.2">
      <c r="A117" s="155">
        <v>7103</v>
      </c>
      <c r="B117" s="128" t="s">
        <v>33</v>
      </c>
      <c r="C117" s="137" t="s">
        <v>5</v>
      </c>
      <c r="D117" s="140">
        <v>32.199999999999996</v>
      </c>
      <c r="E117" s="131"/>
      <c r="F117" s="131">
        <f>+ROUND((D117*E117),2)</f>
        <v>0</v>
      </c>
    </row>
    <row r="118" spans="1:6" ht="51" x14ac:dyDescent="0.2">
      <c r="A118" s="155">
        <v>7104</v>
      </c>
      <c r="B118" s="128" t="s">
        <v>42</v>
      </c>
      <c r="C118" s="137" t="s">
        <v>5</v>
      </c>
      <c r="D118" s="140">
        <v>25.759999999999998</v>
      </c>
      <c r="E118" s="138"/>
      <c r="F118" s="141">
        <f>D118*E118</f>
        <v>0</v>
      </c>
    </row>
    <row r="119" spans="1:6" ht="25.5" x14ac:dyDescent="0.2">
      <c r="A119" s="155">
        <v>7105</v>
      </c>
      <c r="B119" s="128" t="s">
        <v>17</v>
      </c>
      <c r="C119" s="137" t="s">
        <v>4</v>
      </c>
      <c r="D119" s="140">
        <v>27.599999999999998</v>
      </c>
      <c r="E119" s="131"/>
      <c r="F119" s="131">
        <f>+ROUND((D119*E119),2)</f>
        <v>0</v>
      </c>
    </row>
    <row r="120" spans="1:6" ht="38.25" x14ac:dyDescent="0.2">
      <c r="A120" s="155">
        <v>7106</v>
      </c>
      <c r="B120" s="128" t="s">
        <v>238</v>
      </c>
      <c r="C120" s="137" t="s">
        <v>2</v>
      </c>
      <c r="D120" s="140">
        <v>46</v>
      </c>
      <c r="E120" s="131"/>
      <c r="F120" s="131">
        <f>+ROUND((D120*E120),2)</f>
        <v>0</v>
      </c>
    </row>
    <row r="121" spans="1:6" ht="38.25" x14ac:dyDescent="0.2">
      <c r="A121" s="155">
        <v>7107</v>
      </c>
      <c r="B121" s="243" t="s">
        <v>237</v>
      </c>
      <c r="C121" s="132" t="s">
        <v>5</v>
      </c>
      <c r="D121" s="139">
        <v>6.8999999999999995</v>
      </c>
      <c r="E121" s="139"/>
      <c r="F121" s="139">
        <f>+ROUND((D121*E121),2)</f>
        <v>0</v>
      </c>
    </row>
    <row r="122" spans="1:6" ht="25.5" x14ac:dyDescent="0.2">
      <c r="A122" s="155">
        <v>7108</v>
      </c>
      <c r="B122" s="142" t="s">
        <v>236</v>
      </c>
      <c r="C122" s="137" t="s">
        <v>3</v>
      </c>
      <c r="D122" s="140">
        <v>11</v>
      </c>
      <c r="E122" s="131"/>
      <c r="F122" s="131">
        <f>+ROUND((D122*E122),2)</f>
        <v>0</v>
      </c>
    </row>
    <row r="123" spans="1:6" ht="51" x14ac:dyDescent="0.2">
      <c r="A123" s="155">
        <v>7109</v>
      </c>
      <c r="B123" s="128" t="s">
        <v>32</v>
      </c>
      <c r="C123" s="129"/>
      <c r="D123" s="130"/>
      <c r="E123" s="131"/>
      <c r="F123" s="131">
        <f>+(SUM(F115:F122)*0.1)</f>
        <v>0</v>
      </c>
    </row>
    <row r="124" spans="1:6" ht="13.5" thickBot="1" x14ac:dyDescent="0.25">
      <c r="A124" s="231"/>
      <c r="B124" s="231" t="s">
        <v>44</v>
      </c>
      <c r="C124" s="231"/>
      <c r="D124" s="232"/>
      <c r="E124" s="231"/>
      <c r="F124" s="233">
        <f>SUM(F115:F123)</f>
        <v>0</v>
      </c>
    </row>
    <row r="125" spans="1:6" ht="13.5" thickTop="1" x14ac:dyDescent="0.2"/>
  </sheetData>
  <sheetProtection algorithmName="SHA-512" hashValue="EUKogY1i9Z2ejbB3BSQ+37pkirIW4YSfm9nZQBxuP7Pn2E2wT9Ghh1AubORXkWv2xln4ii+azHBqZU7N6zEw4Q==" saltValue="7qx286mwmwPOzmK5Sl3Dlg==" spinCount="100000" sheet="1" objects="1" scenarios="1"/>
  <mergeCells count="11">
    <mergeCell ref="B113:F113"/>
    <mergeCell ref="B11:F11"/>
    <mergeCell ref="B12:F12"/>
    <mergeCell ref="B13:F13"/>
    <mergeCell ref="B14:F14"/>
    <mergeCell ref="F16:F17"/>
    <mergeCell ref="A16:A17"/>
    <mergeCell ref="B16:B17"/>
    <mergeCell ref="C16:C17"/>
    <mergeCell ref="D16:D17"/>
    <mergeCell ref="E16:E17"/>
  </mergeCells>
  <conditionalFormatting sqref="E118 E116">
    <cfRule type="cellIs" dxfId="1" priority="1"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2" manualBreakCount="2">
    <brk id="15" max="5" man="1"/>
    <brk id="110"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view="pageBreakPreview" zoomScale="130" zoomScaleNormal="100" zoomScaleSheetLayoutView="130" workbookViewId="0">
      <selection activeCell="H118" sqref="H118"/>
    </sheetView>
  </sheetViews>
  <sheetFormatPr defaultRowHeight="12.75" x14ac:dyDescent="0.2"/>
  <cols>
    <col min="1" max="1" width="5.5" style="244" customWidth="1"/>
    <col min="2" max="2" width="46.83203125" style="161" customWidth="1"/>
    <col min="3" max="3" width="7.1640625" style="171" customWidth="1"/>
    <col min="4" max="4" width="9.5" style="172" customWidth="1"/>
    <col min="5" max="5" width="14.1640625" style="161" customWidth="1"/>
    <col min="6" max="6" width="15" style="161" bestFit="1" customWidth="1"/>
    <col min="7" max="9" width="9.33203125" style="161"/>
    <col min="10" max="11" width="9.5" style="161" bestFit="1" customWidth="1"/>
    <col min="12" max="12" width="11.83203125" style="161" bestFit="1" customWidth="1"/>
    <col min="13" max="16384" width="9.33203125" style="161"/>
  </cols>
  <sheetData>
    <row r="1" spans="1:8" x14ac:dyDescent="0.2">
      <c r="A1" s="159"/>
      <c r="B1" s="110" t="s">
        <v>46</v>
      </c>
      <c r="C1" s="88"/>
      <c r="D1" s="103"/>
      <c r="E1" s="88"/>
      <c r="F1" s="89"/>
    </row>
    <row r="2" spans="1:8" x14ac:dyDescent="0.2">
      <c r="A2" s="109"/>
      <c r="B2" s="108"/>
      <c r="C2" s="88"/>
      <c r="D2" s="103"/>
      <c r="E2" s="88"/>
      <c r="F2" s="89"/>
    </row>
    <row r="3" spans="1:8" x14ac:dyDescent="0.2">
      <c r="A3" s="162" t="s">
        <v>76</v>
      </c>
      <c r="B3" s="163" t="s">
        <v>79</v>
      </c>
      <c r="C3" s="164"/>
      <c r="D3" s="103"/>
      <c r="E3" s="88"/>
      <c r="F3" s="89"/>
    </row>
    <row r="4" spans="1:8" x14ac:dyDescent="0.2">
      <c r="A4" s="162"/>
      <c r="B4" s="165" t="s">
        <v>84</v>
      </c>
      <c r="C4" s="164"/>
      <c r="D4" s="103"/>
      <c r="E4" s="88"/>
      <c r="F4" s="89"/>
    </row>
    <row r="5" spans="1:8" x14ac:dyDescent="0.2">
      <c r="A5" s="166" t="s">
        <v>77</v>
      </c>
      <c r="B5" s="165" t="s">
        <v>23</v>
      </c>
      <c r="C5" s="164"/>
      <c r="D5" s="103"/>
      <c r="E5" s="88"/>
      <c r="F5" s="111">
        <f>+F108</f>
        <v>0</v>
      </c>
    </row>
    <row r="6" spans="1:8" s="160" customFormat="1" x14ac:dyDescent="0.2">
      <c r="A6" s="167" t="s">
        <v>78</v>
      </c>
      <c r="B6" s="168" t="s">
        <v>62</v>
      </c>
      <c r="C6" s="169"/>
      <c r="D6" s="120"/>
      <c r="E6" s="121"/>
      <c r="F6" s="112">
        <f>F124</f>
        <v>0</v>
      </c>
      <c r="G6" s="161"/>
      <c r="H6" s="161"/>
    </row>
    <row r="7" spans="1:8" s="160" customFormat="1" x14ac:dyDescent="0.2">
      <c r="A7" s="86"/>
      <c r="B7" s="87"/>
      <c r="C7" s="88"/>
      <c r="D7" s="103"/>
      <c r="E7" s="88"/>
      <c r="F7" s="111"/>
      <c r="G7" s="161"/>
      <c r="H7" s="161"/>
    </row>
    <row r="8" spans="1:8" s="160" customFormat="1" x14ac:dyDescent="0.2">
      <c r="A8" s="86"/>
      <c r="B8" s="127" t="s">
        <v>47</v>
      </c>
      <c r="C8" s="114"/>
      <c r="D8" s="115"/>
      <c r="E8" s="114"/>
      <c r="F8" s="116">
        <f>SUM(F5:F7)</f>
        <v>0</v>
      </c>
      <c r="G8" s="161"/>
      <c r="H8" s="161"/>
    </row>
    <row r="9" spans="1:8" s="160" customFormat="1" x14ac:dyDescent="0.2">
      <c r="A9" s="86"/>
      <c r="B9" s="127"/>
      <c r="C9" s="114"/>
      <c r="D9" s="115"/>
      <c r="E9" s="114"/>
      <c r="F9" s="116"/>
      <c r="G9" s="161"/>
      <c r="H9" s="161"/>
    </row>
    <row r="10" spans="1:8" s="160" customFormat="1" x14ac:dyDescent="0.2">
      <c r="A10" s="86"/>
      <c r="B10" s="133" t="s">
        <v>52</v>
      </c>
      <c r="C10" s="134"/>
      <c r="D10" s="135"/>
      <c r="E10" s="134"/>
      <c r="F10" s="136"/>
      <c r="G10" s="161"/>
      <c r="H10" s="161"/>
    </row>
    <row r="11" spans="1:8" s="160" customFormat="1" x14ac:dyDescent="0.2">
      <c r="A11" s="86"/>
      <c r="B11" s="255" t="s">
        <v>212</v>
      </c>
      <c r="C11" s="255"/>
      <c r="D11" s="255"/>
      <c r="E11" s="255"/>
      <c r="F11" s="255"/>
      <c r="G11" s="161"/>
      <c r="H11" s="161"/>
    </row>
    <row r="12" spans="1:8" s="160" customFormat="1" ht="42.75" customHeight="1" x14ac:dyDescent="0.2">
      <c r="A12" s="86"/>
      <c r="B12" s="255" t="s">
        <v>213</v>
      </c>
      <c r="C12" s="255"/>
      <c r="D12" s="255"/>
      <c r="E12" s="255"/>
      <c r="F12" s="255"/>
      <c r="G12" s="161"/>
      <c r="H12" s="161"/>
    </row>
    <row r="13" spans="1:8" s="160" customFormat="1" ht="39" customHeight="1" x14ac:dyDescent="0.2">
      <c r="A13" s="86"/>
      <c r="B13" s="255" t="s">
        <v>214</v>
      </c>
      <c r="C13" s="255"/>
      <c r="D13" s="255"/>
      <c r="E13" s="255"/>
      <c r="F13" s="255"/>
      <c r="G13" s="161"/>
      <c r="H13" s="161"/>
    </row>
    <row r="14" spans="1:8" s="160" customFormat="1" ht="42.75" customHeight="1" x14ac:dyDescent="0.2">
      <c r="A14" s="86"/>
      <c r="B14" s="260" t="s">
        <v>215</v>
      </c>
      <c r="C14" s="255"/>
      <c r="D14" s="255"/>
      <c r="E14" s="255"/>
      <c r="F14" s="255"/>
      <c r="G14" s="161"/>
      <c r="H14" s="161"/>
    </row>
    <row r="15" spans="1:8" s="160" customFormat="1" x14ac:dyDescent="0.2">
      <c r="A15" s="170"/>
      <c r="B15" s="163"/>
      <c r="C15" s="171"/>
      <c r="D15" s="172"/>
      <c r="E15" s="161"/>
      <c r="F15" s="161"/>
      <c r="G15" s="161"/>
      <c r="H15" s="161"/>
    </row>
    <row r="16" spans="1:8" s="160" customFormat="1" x14ac:dyDescent="0.2">
      <c r="A16" s="256" t="s">
        <v>24</v>
      </c>
      <c r="B16" s="258" t="s">
        <v>25</v>
      </c>
      <c r="C16" s="258" t="s">
        <v>26</v>
      </c>
      <c r="D16" s="258" t="s">
        <v>27</v>
      </c>
      <c r="E16" s="258" t="s">
        <v>28</v>
      </c>
      <c r="F16" s="258" t="s">
        <v>29</v>
      </c>
      <c r="G16" s="161"/>
      <c r="H16" s="161"/>
    </row>
    <row r="17" spans="1:8" s="160" customFormat="1" x14ac:dyDescent="0.2">
      <c r="A17" s="257"/>
      <c r="B17" s="259"/>
      <c r="C17" s="259"/>
      <c r="D17" s="259"/>
      <c r="E17" s="259"/>
      <c r="F17" s="259"/>
      <c r="G17" s="161"/>
      <c r="H17" s="161"/>
    </row>
    <row r="18" spans="1:8" s="160" customFormat="1" x14ac:dyDescent="0.2">
      <c r="A18" s="173"/>
      <c r="B18" s="174"/>
      <c r="C18" s="175"/>
      <c r="D18" s="176"/>
      <c r="E18" s="177"/>
      <c r="F18" s="177"/>
      <c r="G18" s="161"/>
      <c r="H18" s="161"/>
    </row>
    <row r="19" spans="1:8" s="160" customFormat="1" x14ac:dyDescent="0.2">
      <c r="A19" s="247" t="s">
        <v>76</v>
      </c>
      <c r="B19" s="163" t="s">
        <v>79</v>
      </c>
      <c r="C19" s="179"/>
      <c r="D19" s="180"/>
      <c r="E19" s="181"/>
      <c r="F19" s="181"/>
      <c r="G19" s="161"/>
      <c r="H19" s="161"/>
    </row>
    <row r="20" spans="1:8" s="160" customFormat="1" x14ac:dyDescent="0.2">
      <c r="A20" s="182"/>
      <c r="B20" s="182"/>
      <c r="C20" s="182"/>
      <c r="D20" s="183"/>
      <c r="E20" s="182"/>
      <c r="F20" s="182"/>
      <c r="G20" s="161"/>
      <c r="H20" s="161"/>
    </row>
    <row r="21" spans="1:8" x14ac:dyDescent="0.2">
      <c r="A21" s="184" t="s">
        <v>77</v>
      </c>
      <c r="B21" s="185" t="s">
        <v>23</v>
      </c>
      <c r="C21" s="186"/>
      <c r="D21" s="180"/>
      <c r="E21" s="181"/>
      <c r="F21" s="181"/>
    </row>
    <row r="22" spans="1:8" x14ac:dyDescent="0.2">
      <c r="A22" s="187"/>
      <c r="B22" s="181" t="s">
        <v>89</v>
      </c>
      <c r="C22" s="179"/>
      <c r="D22" s="180"/>
      <c r="E22" s="181"/>
      <c r="F22" s="181"/>
    </row>
    <row r="23" spans="1:8" ht="63.75" x14ac:dyDescent="0.2">
      <c r="A23" s="188" t="s">
        <v>97</v>
      </c>
      <c r="B23" s="189" t="s">
        <v>86</v>
      </c>
      <c r="C23" s="144" t="s">
        <v>2</v>
      </c>
      <c r="D23" s="145">
        <v>76.5</v>
      </c>
      <c r="E23" s="158"/>
      <c r="F23" s="158">
        <f>+D23*E23</f>
        <v>0</v>
      </c>
    </row>
    <row r="24" spans="1:8" ht="38.25" x14ac:dyDescent="0.2">
      <c r="A24" s="188" t="s">
        <v>98</v>
      </c>
      <c r="B24" s="128" t="s">
        <v>85</v>
      </c>
      <c r="C24" s="137" t="s">
        <v>3</v>
      </c>
      <c r="D24" s="130">
        <v>4</v>
      </c>
      <c r="E24" s="131"/>
      <c r="F24" s="158">
        <f t="shared" ref="F24:F60" si="0">+D24*E24</f>
        <v>0</v>
      </c>
    </row>
    <row r="25" spans="1:8" ht="63.75" x14ac:dyDescent="0.2">
      <c r="A25" s="188" t="s">
        <v>99</v>
      </c>
      <c r="B25" s="128" t="s">
        <v>31</v>
      </c>
      <c r="C25" s="190" t="s">
        <v>2</v>
      </c>
      <c r="D25" s="145">
        <v>76.5</v>
      </c>
      <c r="E25" s="146"/>
      <c r="F25" s="158">
        <f t="shared" si="0"/>
        <v>0</v>
      </c>
    </row>
    <row r="26" spans="1:8" ht="76.5" x14ac:dyDescent="0.2">
      <c r="A26" s="188" t="s">
        <v>100</v>
      </c>
      <c r="B26" s="128" t="s">
        <v>248</v>
      </c>
      <c r="C26" s="190" t="s">
        <v>2</v>
      </c>
      <c r="D26" s="145">
        <v>76.5</v>
      </c>
      <c r="E26" s="146"/>
      <c r="F26" s="158">
        <f t="shared" ref="F26" si="1">D26*E26</f>
        <v>0</v>
      </c>
    </row>
    <row r="27" spans="1:8" ht="76.5" x14ac:dyDescent="0.2">
      <c r="A27" s="188" t="s">
        <v>247</v>
      </c>
      <c r="B27" s="128" t="s">
        <v>87</v>
      </c>
      <c r="C27" s="137" t="s">
        <v>3</v>
      </c>
      <c r="D27" s="130">
        <v>1</v>
      </c>
      <c r="E27" s="131"/>
      <c r="F27" s="158">
        <f t="shared" si="0"/>
        <v>0</v>
      </c>
    </row>
    <row r="28" spans="1:8" ht="38.25" x14ac:dyDescent="0.2">
      <c r="A28" s="188" t="s">
        <v>249</v>
      </c>
      <c r="B28" s="128" t="s">
        <v>250</v>
      </c>
      <c r="C28" s="137" t="s">
        <v>35</v>
      </c>
      <c r="D28" s="130"/>
      <c r="E28" s="131"/>
      <c r="F28" s="158">
        <f t="shared" si="0"/>
        <v>0</v>
      </c>
    </row>
    <row r="29" spans="1:8" x14ac:dyDescent="0.2">
      <c r="A29" s="178"/>
      <c r="B29" s="181" t="s">
        <v>90</v>
      </c>
      <c r="C29" s="191"/>
      <c r="D29" s="192"/>
      <c r="E29" s="193"/>
      <c r="F29" s="194"/>
    </row>
    <row r="30" spans="1:8" ht="25.5" hidden="1" x14ac:dyDescent="0.2">
      <c r="A30" s="195" t="s">
        <v>96</v>
      </c>
      <c r="B30" s="196" t="s">
        <v>92</v>
      </c>
      <c r="C30" s="132" t="s">
        <v>2</v>
      </c>
      <c r="D30" s="130"/>
      <c r="E30" s="157"/>
      <c r="F30" s="158">
        <f t="shared" si="0"/>
        <v>0</v>
      </c>
    </row>
    <row r="31" spans="1:8" ht="63.75" hidden="1" x14ac:dyDescent="0.2">
      <c r="A31" s="195" t="s">
        <v>91</v>
      </c>
      <c r="B31" s="156" t="s">
        <v>94</v>
      </c>
      <c r="C31" s="129" t="s">
        <v>4</v>
      </c>
      <c r="D31" s="130"/>
      <c r="E31" s="157"/>
      <c r="F31" s="158">
        <f t="shared" si="0"/>
        <v>0</v>
      </c>
    </row>
    <row r="32" spans="1:8" ht="63.75" hidden="1" x14ac:dyDescent="0.2">
      <c r="A32" s="195" t="s">
        <v>93</v>
      </c>
      <c r="B32" s="156" t="s">
        <v>95</v>
      </c>
      <c r="C32" s="129" t="s">
        <v>2</v>
      </c>
      <c r="D32" s="130"/>
      <c r="E32" s="157"/>
      <c r="F32" s="158">
        <f t="shared" si="0"/>
        <v>0</v>
      </c>
    </row>
    <row r="33" spans="1:6" ht="38.25" hidden="1" x14ac:dyDescent="0.2">
      <c r="A33" s="195" t="s">
        <v>101</v>
      </c>
      <c r="B33" s="156" t="s">
        <v>116</v>
      </c>
      <c r="C33" s="129" t="s">
        <v>4</v>
      </c>
      <c r="D33" s="130"/>
      <c r="E33" s="157"/>
      <c r="F33" s="158">
        <f t="shared" si="0"/>
        <v>0</v>
      </c>
    </row>
    <row r="34" spans="1:6" ht="51" hidden="1" x14ac:dyDescent="0.2">
      <c r="A34" s="195" t="s">
        <v>102</v>
      </c>
      <c r="B34" s="156" t="s">
        <v>117</v>
      </c>
      <c r="C34" s="129" t="s">
        <v>5</v>
      </c>
      <c r="D34" s="130"/>
      <c r="E34" s="157"/>
      <c r="F34" s="158">
        <f t="shared" si="0"/>
        <v>0</v>
      </c>
    </row>
    <row r="35" spans="1:6" ht="38.25" hidden="1" x14ac:dyDescent="0.2">
      <c r="A35" s="195" t="s">
        <v>103</v>
      </c>
      <c r="B35" s="245" t="s">
        <v>118</v>
      </c>
      <c r="C35" s="129" t="s">
        <v>4</v>
      </c>
      <c r="D35" s="130"/>
      <c r="E35" s="157"/>
      <c r="F35" s="158">
        <f>D35*E35</f>
        <v>0</v>
      </c>
    </row>
    <row r="36" spans="1:6" ht="51" hidden="1" x14ac:dyDescent="0.2">
      <c r="A36" s="195" t="s">
        <v>109</v>
      </c>
      <c r="B36" s="156" t="s">
        <v>104</v>
      </c>
      <c r="C36" s="129" t="s">
        <v>5</v>
      </c>
      <c r="D36" s="130"/>
      <c r="E36" s="157"/>
      <c r="F36" s="158">
        <f t="shared" ref="F36" si="2">+D36*E36</f>
        <v>0</v>
      </c>
    </row>
    <row r="37" spans="1:6" ht="38.25" hidden="1" x14ac:dyDescent="0.2">
      <c r="A37" s="195" t="s">
        <v>119</v>
      </c>
      <c r="B37" s="156" t="s">
        <v>111</v>
      </c>
      <c r="C37" s="129" t="s">
        <v>4</v>
      </c>
      <c r="D37" s="130"/>
      <c r="E37" s="157"/>
      <c r="F37" s="158">
        <f t="shared" si="0"/>
        <v>0</v>
      </c>
    </row>
    <row r="38" spans="1:6" ht="51" hidden="1" x14ac:dyDescent="0.2">
      <c r="A38" s="195" t="s">
        <v>120</v>
      </c>
      <c r="B38" s="156" t="s">
        <v>112</v>
      </c>
      <c r="C38" s="129" t="s">
        <v>4</v>
      </c>
      <c r="D38" s="130"/>
      <c r="E38" s="157"/>
      <c r="F38" s="158">
        <f>+D38*E38</f>
        <v>0</v>
      </c>
    </row>
    <row r="39" spans="1:6" ht="63.75" hidden="1" x14ac:dyDescent="0.2">
      <c r="A39" s="195" t="s">
        <v>121</v>
      </c>
      <c r="B39" s="156" t="s">
        <v>110</v>
      </c>
      <c r="C39" s="129" t="s">
        <v>35</v>
      </c>
      <c r="D39" s="130"/>
      <c r="E39" s="157"/>
      <c r="F39" s="158">
        <f>+D39*E39</f>
        <v>0</v>
      </c>
    </row>
    <row r="40" spans="1:6" ht="38.25" hidden="1" x14ac:dyDescent="0.2">
      <c r="A40" s="195" t="s">
        <v>122</v>
      </c>
      <c r="B40" s="156" t="s">
        <v>105</v>
      </c>
      <c r="C40" s="129" t="s">
        <v>4</v>
      </c>
      <c r="D40" s="130"/>
      <c r="E40" s="157"/>
      <c r="F40" s="158">
        <f t="shared" si="0"/>
        <v>0</v>
      </c>
    </row>
    <row r="41" spans="1:6" ht="25.5" hidden="1" x14ac:dyDescent="0.2">
      <c r="A41" s="195" t="s">
        <v>123</v>
      </c>
      <c r="B41" s="156" t="s">
        <v>106</v>
      </c>
      <c r="C41" s="129" t="s">
        <v>4</v>
      </c>
      <c r="D41" s="130"/>
      <c r="E41" s="157"/>
      <c r="F41" s="158">
        <f t="shared" si="0"/>
        <v>0</v>
      </c>
    </row>
    <row r="42" spans="1:6" ht="63.75" hidden="1" x14ac:dyDescent="0.2">
      <c r="A42" s="195" t="s">
        <v>124</v>
      </c>
      <c r="B42" s="156" t="s">
        <v>107</v>
      </c>
      <c r="C42" s="129" t="s">
        <v>2</v>
      </c>
      <c r="D42" s="130"/>
      <c r="E42" s="157"/>
      <c r="F42" s="158">
        <f t="shared" si="0"/>
        <v>0</v>
      </c>
    </row>
    <row r="43" spans="1:6" ht="38.25" hidden="1" x14ac:dyDescent="0.2">
      <c r="A43" s="195" t="s">
        <v>125</v>
      </c>
      <c r="B43" s="156" t="s">
        <v>108</v>
      </c>
      <c r="C43" s="129" t="s">
        <v>2</v>
      </c>
      <c r="D43" s="130"/>
      <c r="E43" s="157"/>
      <c r="F43" s="158">
        <f t="shared" si="0"/>
        <v>0</v>
      </c>
    </row>
    <row r="44" spans="1:6" ht="25.5" hidden="1" x14ac:dyDescent="0.2">
      <c r="A44" s="195" t="s">
        <v>245</v>
      </c>
      <c r="B44" s="156" t="s">
        <v>246</v>
      </c>
      <c r="C44" s="129" t="s">
        <v>2</v>
      </c>
      <c r="D44" s="130"/>
      <c r="E44" s="157"/>
      <c r="F44" s="158">
        <f>D44*E44</f>
        <v>0</v>
      </c>
    </row>
    <row r="45" spans="1:6" ht="25.5" hidden="1" x14ac:dyDescent="0.2">
      <c r="A45" s="195" t="s">
        <v>114</v>
      </c>
      <c r="B45" s="156" t="s">
        <v>115</v>
      </c>
      <c r="C45" s="129" t="s">
        <v>2</v>
      </c>
      <c r="D45" s="130"/>
      <c r="E45" s="157"/>
      <c r="F45" s="158">
        <f t="shared" si="0"/>
        <v>0</v>
      </c>
    </row>
    <row r="46" spans="1:6" ht="51" x14ac:dyDescent="0.2">
      <c r="A46" s="195" t="s">
        <v>240</v>
      </c>
      <c r="B46" s="156" t="s">
        <v>241</v>
      </c>
      <c r="C46" s="129" t="s">
        <v>34</v>
      </c>
      <c r="D46" s="130">
        <v>1</v>
      </c>
      <c r="E46" s="157"/>
      <c r="F46" s="158">
        <f t="shared" si="0"/>
        <v>0</v>
      </c>
    </row>
    <row r="47" spans="1:6" ht="38.25" hidden="1" x14ac:dyDescent="0.2">
      <c r="A47" s="195" t="s">
        <v>239</v>
      </c>
      <c r="B47" s="156" t="s">
        <v>113</v>
      </c>
      <c r="C47" s="129" t="s">
        <v>4</v>
      </c>
      <c r="D47" s="130"/>
      <c r="E47" s="157">
        <v>15</v>
      </c>
      <c r="F47" s="158">
        <f t="shared" si="0"/>
        <v>0</v>
      </c>
    </row>
    <row r="48" spans="1:6" x14ac:dyDescent="0.2">
      <c r="A48" s="178"/>
      <c r="B48" s="181" t="s">
        <v>127</v>
      </c>
      <c r="C48" s="191"/>
      <c r="D48" s="192"/>
      <c r="E48" s="193"/>
      <c r="F48" s="194"/>
    </row>
    <row r="49" spans="1:8" ht="63.75" hidden="1" x14ac:dyDescent="0.2">
      <c r="A49" s="195" t="s">
        <v>129</v>
      </c>
      <c r="B49" s="156" t="s">
        <v>126</v>
      </c>
      <c r="C49" s="129" t="s">
        <v>4</v>
      </c>
      <c r="D49" s="130"/>
      <c r="E49" s="157">
        <v>14</v>
      </c>
      <c r="F49" s="139">
        <f>+D49*E49</f>
        <v>0</v>
      </c>
    </row>
    <row r="50" spans="1:8" ht="38.25" hidden="1" x14ac:dyDescent="0.2">
      <c r="A50" s="195" t="s">
        <v>130</v>
      </c>
      <c r="B50" s="156" t="s">
        <v>128</v>
      </c>
      <c r="C50" s="129" t="s">
        <v>5</v>
      </c>
      <c r="D50" s="130"/>
      <c r="E50" s="157">
        <v>7.5</v>
      </c>
      <c r="F50" s="139">
        <f t="shared" si="0"/>
        <v>0</v>
      </c>
    </row>
    <row r="51" spans="1:8" ht="38.25" x14ac:dyDescent="0.2">
      <c r="A51" s="195" t="s">
        <v>131</v>
      </c>
      <c r="B51" s="156" t="s">
        <v>244</v>
      </c>
      <c r="C51" s="129" t="s">
        <v>5</v>
      </c>
      <c r="D51" s="130">
        <v>250.84</v>
      </c>
      <c r="E51" s="157"/>
      <c r="F51" s="139">
        <f t="shared" si="0"/>
        <v>0</v>
      </c>
    </row>
    <row r="52" spans="1:8" ht="51" x14ac:dyDescent="0.2">
      <c r="A52" s="195" t="s">
        <v>132</v>
      </c>
      <c r="B52" s="156" t="s">
        <v>251</v>
      </c>
      <c r="C52" s="129" t="s">
        <v>5</v>
      </c>
      <c r="D52" s="130">
        <v>12.542000000000002</v>
      </c>
      <c r="E52" s="157"/>
      <c r="F52" s="139">
        <f t="shared" si="0"/>
        <v>0</v>
      </c>
    </row>
    <row r="53" spans="1:8" ht="25.5" x14ac:dyDescent="0.2">
      <c r="A53" s="195" t="s">
        <v>133</v>
      </c>
      <c r="B53" s="200" t="s">
        <v>17</v>
      </c>
      <c r="C53" s="201" t="s">
        <v>4</v>
      </c>
      <c r="D53" s="145">
        <v>68.850000000000009</v>
      </c>
      <c r="E53" s="158"/>
      <c r="F53" s="139">
        <f t="shared" si="0"/>
        <v>0</v>
      </c>
    </row>
    <row r="54" spans="1:8" ht="89.25" x14ac:dyDescent="0.2">
      <c r="A54" s="195" t="s">
        <v>137</v>
      </c>
      <c r="B54" s="156" t="s">
        <v>134</v>
      </c>
      <c r="C54" s="129" t="s">
        <v>5</v>
      </c>
      <c r="D54" s="130">
        <v>13.66</v>
      </c>
      <c r="E54" s="157"/>
      <c r="F54" s="139">
        <f t="shared" si="0"/>
        <v>0</v>
      </c>
    </row>
    <row r="55" spans="1:8" ht="76.5" x14ac:dyDescent="0.2">
      <c r="A55" s="195" t="s">
        <v>138</v>
      </c>
      <c r="B55" s="156" t="s">
        <v>135</v>
      </c>
      <c r="C55" s="129" t="s">
        <v>5</v>
      </c>
      <c r="D55" s="130">
        <v>59.98</v>
      </c>
      <c r="E55" s="157"/>
      <c r="F55" s="139">
        <f t="shared" si="0"/>
        <v>0</v>
      </c>
    </row>
    <row r="56" spans="1:8" ht="63.75" x14ac:dyDescent="0.2">
      <c r="A56" s="195" t="s">
        <v>139</v>
      </c>
      <c r="B56" s="156" t="s">
        <v>136</v>
      </c>
      <c r="C56" s="129" t="s">
        <v>4</v>
      </c>
      <c r="D56" s="130">
        <v>306</v>
      </c>
      <c r="E56" s="157"/>
      <c r="F56" s="139">
        <f t="shared" si="0"/>
        <v>0</v>
      </c>
    </row>
    <row r="57" spans="1:8" ht="76.5" x14ac:dyDescent="0.2">
      <c r="A57" s="195" t="s">
        <v>141</v>
      </c>
      <c r="B57" s="156" t="s">
        <v>140</v>
      </c>
      <c r="C57" s="129" t="s">
        <v>5</v>
      </c>
      <c r="D57" s="130">
        <v>129.994</v>
      </c>
      <c r="E57" s="157"/>
      <c r="F57" s="139">
        <f t="shared" si="0"/>
        <v>0</v>
      </c>
    </row>
    <row r="58" spans="1:8" ht="63.75" x14ac:dyDescent="0.2">
      <c r="A58" s="195" t="s">
        <v>142</v>
      </c>
      <c r="B58" s="156" t="s">
        <v>243</v>
      </c>
      <c r="C58" s="129" t="s">
        <v>5</v>
      </c>
      <c r="D58" s="130">
        <v>37.625999999999998</v>
      </c>
      <c r="E58" s="157"/>
      <c r="F58" s="139">
        <f t="shared" si="0"/>
        <v>0</v>
      </c>
    </row>
    <row r="59" spans="1:8" ht="38.25" x14ac:dyDescent="0.2">
      <c r="A59" s="195" t="s">
        <v>145</v>
      </c>
      <c r="B59" s="156" t="s">
        <v>143</v>
      </c>
      <c r="C59" s="129" t="s">
        <v>5</v>
      </c>
      <c r="D59" s="130">
        <v>213.214</v>
      </c>
      <c r="E59" s="157"/>
      <c r="F59" s="139">
        <f t="shared" si="0"/>
        <v>0</v>
      </c>
    </row>
    <row r="60" spans="1:8" ht="25.5" x14ac:dyDescent="0.2">
      <c r="A60" s="195" t="s">
        <v>146</v>
      </c>
      <c r="B60" s="156" t="s">
        <v>144</v>
      </c>
      <c r="C60" s="129" t="s">
        <v>5</v>
      </c>
      <c r="D60" s="130">
        <v>37.625999999999998</v>
      </c>
      <c r="E60" s="157"/>
      <c r="F60" s="139">
        <f t="shared" si="0"/>
        <v>0</v>
      </c>
    </row>
    <row r="61" spans="1:8" ht="25.5" x14ac:dyDescent="0.2">
      <c r="A61" s="195" t="s">
        <v>147</v>
      </c>
      <c r="B61" s="202" t="s">
        <v>13</v>
      </c>
      <c r="C61" s="144" t="s">
        <v>4</v>
      </c>
      <c r="D61" s="145">
        <v>306</v>
      </c>
      <c r="E61" s="158"/>
      <c r="F61" s="158">
        <f>+D61*E61</f>
        <v>0</v>
      </c>
    </row>
    <row r="62" spans="1:8" x14ac:dyDescent="0.2">
      <c r="A62" s="195" t="s">
        <v>148</v>
      </c>
      <c r="B62" s="158" t="s">
        <v>259</v>
      </c>
      <c r="C62" s="144" t="s">
        <v>10</v>
      </c>
      <c r="D62" s="145">
        <v>10</v>
      </c>
      <c r="E62" s="158"/>
      <c r="F62" s="158">
        <f>+D62*E62</f>
        <v>0</v>
      </c>
    </row>
    <row r="63" spans="1:8" hidden="1" x14ac:dyDescent="0.2">
      <c r="A63" s="188"/>
      <c r="B63" s="156" t="s">
        <v>149</v>
      </c>
      <c r="C63" s="203"/>
      <c r="D63" s="204"/>
      <c r="E63" s="205"/>
      <c r="F63" s="205"/>
      <c r="G63" s="206"/>
      <c r="H63" s="206"/>
    </row>
    <row r="64" spans="1:8" ht="51" hidden="1" x14ac:dyDescent="0.2">
      <c r="A64" s="207" t="s">
        <v>222</v>
      </c>
      <c r="B64" s="208" t="s">
        <v>216</v>
      </c>
      <c r="C64" s="209" t="s">
        <v>2</v>
      </c>
      <c r="D64" s="210"/>
      <c r="E64" s="211"/>
      <c r="F64" s="246">
        <f>D64*E64</f>
        <v>0</v>
      </c>
    </row>
    <row r="65" spans="1:8" ht="51" hidden="1" x14ac:dyDescent="0.2">
      <c r="A65" s="213" t="s">
        <v>171</v>
      </c>
      <c r="B65" s="214" t="s">
        <v>232</v>
      </c>
      <c r="C65" s="215"/>
      <c r="D65" s="216"/>
      <c r="E65" s="216"/>
      <c r="F65" s="216"/>
    </row>
    <row r="66" spans="1:8" hidden="1" x14ac:dyDescent="0.2">
      <c r="A66" s="217" t="s">
        <v>223</v>
      </c>
      <c r="B66" s="218" t="s">
        <v>233</v>
      </c>
      <c r="C66" s="219" t="s">
        <v>5</v>
      </c>
      <c r="D66" s="218"/>
      <c r="E66" s="218"/>
      <c r="F66" s="139">
        <f t="shared" ref="F66:F72" si="3">+ROUND((D66*E66),2)</f>
        <v>0</v>
      </c>
    </row>
    <row r="67" spans="1:8" hidden="1" x14ac:dyDescent="0.2">
      <c r="A67" s="217" t="s">
        <v>224</v>
      </c>
      <c r="B67" s="218" t="s">
        <v>219</v>
      </c>
      <c r="C67" s="219" t="s">
        <v>5</v>
      </c>
      <c r="D67" s="218"/>
      <c r="E67" s="218"/>
      <c r="F67" s="139">
        <f t="shared" si="3"/>
        <v>0</v>
      </c>
    </row>
    <row r="68" spans="1:8" hidden="1" x14ac:dyDescent="0.2">
      <c r="A68" s="217" t="s">
        <v>225</v>
      </c>
      <c r="B68" s="218" t="s">
        <v>220</v>
      </c>
      <c r="C68" s="219" t="s">
        <v>4</v>
      </c>
      <c r="D68" s="218"/>
      <c r="E68" s="218"/>
      <c r="F68" s="139">
        <f t="shared" si="3"/>
        <v>0</v>
      </c>
    </row>
    <row r="69" spans="1:8" hidden="1" x14ac:dyDescent="0.2">
      <c r="A69" s="217" t="s">
        <v>226</v>
      </c>
      <c r="B69" s="218" t="s">
        <v>234</v>
      </c>
      <c r="C69" s="219" t="s">
        <v>221</v>
      </c>
      <c r="D69" s="218"/>
      <c r="E69" s="218"/>
      <c r="F69" s="139">
        <f t="shared" si="3"/>
        <v>0</v>
      </c>
    </row>
    <row r="70" spans="1:8" hidden="1" x14ac:dyDescent="0.2">
      <c r="A70" s="217" t="s">
        <v>227</v>
      </c>
      <c r="B70" s="218" t="s">
        <v>235</v>
      </c>
      <c r="C70" s="219" t="s">
        <v>221</v>
      </c>
      <c r="D70" s="218"/>
      <c r="E70" s="218"/>
      <c r="F70" s="139">
        <f t="shared" si="3"/>
        <v>0</v>
      </c>
    </row>
    <row r="71" spans="1:8" hidden="1" x14ac:dyDescent="0.2">
      <c r="A71" s="217" t="s">
        <v>228</v>
      </c>
      <c r="B71" s="218" t="s">
        <v>229</v>
      </c>
      <c r="C71" s="219" t="s">
        <v>4</v>
      </c>
      <c r="D71" s="218"/>
      <c r="E71" s="218"/>
      <c r="F71" s="139">
        <f t="shared" si="3"/>
        <v>0</v>
      </c>
    </row>
    <row r="72" spans="1:8" hidden="1" x14ac:dyDescent="0.2">
      <c r="A72" s="217" t="s">
        <v>230</v>
      </c>
      <c r="B72" s="218" t="s">
        <v>231</v>
      </c>
      <c r="C72" s="219" t="s">
        <v>34</v>
      </c>
      <c r="D72" s="218"/>
      <c r="E72" s="218"/>
      <c r="F72" s="139">
        <f t="shared" si="3"/>
        <v>0</v>
      </c>
    </row>
    <row r="73" spans="1:8" s="160" customFormat="1" x14ac:dyDescent="0.2">
      <c r="A73" s="188"/>
      <c r="B73" s="156" t="s">
        <v>150</v>
      </c>
      <c r="C73" s="144"/>
      <c r="D73" s="145"/>
      <c r="E73" s="158"/>
      <c r="F73" s="158"/>
      <c r="G73" s="161"/>
      <c r="H73" s="161"/>
    </row>
    <row r="74" spans="1:8" s="160" customFormat="1" ht="76.5" hidden="1" x14ac:dyDescent="0.2">
      <c r="A74" s="213" t="s">
        <v>181</v>
      </c>
      <c r="B74" s="221" t="s">
        <v>151</v>
      </c>
      <c r="C74" s="222" t="s">
        <v>2</v>
      </c>
      <c r="D74" s="223"/>
      <c r="E74" s="224"/>
      <c r="F74" s="158">
        <f>+D74*E74</f>
        <v>0</v>
      </c>
      <c r="G74" s="161"/>
      <c r="H74" s="161"/>
    </row>
    <row r="75" spans="1:8" s="160" customFormat="1" ht="76.5" x14ac:dyDescent="0.2">
      <c r="A75" s="213" t="s">
        <v>182</v>
      </c>
      <c r="B75" s="221" t="s">
        <v>152</v>
      </c>
      <c r="C75" s="222" t="s">
        <v>2</v>
      </c>
      <c r="D75" s="223">
        <v>76.5</v>
      </c>
      <c r="E75" s="224"/>
      <c r="F75" s="158">
        <f>+D75*E75</f>
        <v>0</v>
      </c>
      <c r="G75" s="161"/>
      <c r="H75" s="161"/>
    </row>
    <row r="76" spans="1:8" s="160" customFormat="1" ht="76.5" hidden="1" x14ac:dyDescent="0.2">
      <c r="A76" s="213" t="s">
        <v>183</v>
      </c>
      <c r="B76" s="221" t="s">
        <v>153</v>
      </c>
      <c r="C76" s="222" t="s">
        <v>2</v>
      </c>
      <c r="D76" s="223"/>
      <c r="E76" s="224"/>
      <c r="F76" s="158">
        <f>+D76*E76</f>
        <v>0</v>
      </c>
      <c r="G76" s="161"/>
      <c r="H76" s="161"/>
    </row>
    <row r="77" spans="1:8" s="160" customFormat="1" ht="114.75" hidden="1" x14ac:dyDescent="0.2">
      <c r="A77" s="195" t="s">
        <v>184</v>
      </c>
      <c r="B77" s="156" t="s">
        <v>155</v>
      </c>
      <c r="C77" s="129" t="s">
        <v>34</v>
      </c>
      <c r="D77" s="130"/>
      <c r="E77" s="157"/>
      <c r="F77" s="139">
        <f t="shared" ref="F77:F78" si="4">+D77*E77</f>
        <v>0</v>
      </c>
      <c r="G77" s="161"/>
      <c r="H77" s="161"/>
    </row>
    <row r="78" spans="1:8" s="160" customFormat="1" ht="114.75" hidden="1" x14ac:dyDescent="0.2">
      <c r="A78" s="195" t="s">
        <v>185</v>
      </c>
      <c r="B78" s="156" t="s">
        <v>154</v>
      </c>
      <c r="C78" s="129" t="s">
        <v>34</v>
      </c>
      <c r="D78" s="130"/>
      <c r="E78" s="157"/>
      <c r="F78" s="139">
        <f t="shared" si="4"/>
        <v>0</v>
      </c>
      <c r="G78" s="161"/>
      <c r="H78" s="161"/>
    </row>
    <row r="79" spans="1:8" s="160" customFormat="1" ht="114.75" x14ac:dyDescent="0.2">
      <c r="A79" s="195" t="s">
        <v>186</v>
      </c>
      <c r="B79" s="156" t="s">
        <v>156</v>
      </c>
      <c r="C79" s="129" t="s">
        <v>34</v>
      </c>
      <c r="D79" s="130">
        <v>4</v>
      </c>
      <c r="E79" s="157"/>
      <c r="F79" s="139">
        <f>+D79*E79</f>
        <v>0</v>
      </c>
      <c r="G79" s="161"/>
      <c r="H79" s="161"/>
    </row>
    <row r="80" spans="1:8" s="160" customFormat="1" ht="114.75" hidden="1" x14ac:dyDescent="0.2">
      <c r="A80" s="195" t="s">
        <v>187</v>
      </c>
      <c r="B80" s="156" t="s">
        <v>157</v>
      </c>
      <c r="C80" s="129" t="s">
        <v>34</v>
      </c>
      <c r="D80" s="130"/>
      <c r="E80" s="157">
        <v>1060</v>
      </c>
      <c r="F80" s="139">
        <f t="shared" ref="F80:F81" si="5">+D80*E80</f>
        <v>0</v>
      </c>
      <c r="G80" s="161"/>
      <c r="H80" s="161"/>
    </row>
    <row r="81" spans="1:8" s="160" customFormat="1" ht="114.75" hidden="1" x14ac:dyDescent="0.2">
      <c r="A81" s="195" t="s">
        <v>188</v>
      </c>
      <c r="B81" s="156" t="s">
        <v>158</v>
      </c>
      <c r="C81" s="129" t="s">
        <v>34</v>
      </c>
      <c r="D81" s="130"/>
      <c r="E81" s="157">
        <v>1140</v>
      </c>
      <c r="F81" s="139">
        <f t="shared" si="5"/>
        <v>0</v>
      </c>
      <c r="G81" s="161"/>
      <c r="H81" s="161"/>
    </row>
    <row r="82" spans="1:8" s="160" customFormat="1" ht="114.75" hidden="1" x14ac:dyDescent="0.2">
      <c r="A82" s="195" t="s">
        <v>189</v>
      </c>
      <c r="B82" s="156" t="s">
        <v>159</v>
      </c>
      <c r="C82" s="129" t="s">
        <v>34</v>
      </c>
      <c r="D82" s="130"/>
      <c r="E82" s="157">
        <v>1005</v>
      </c>
      <c r="F82" s="139">
        <f>+D82*E82</f>
        <v>0</v>
      </c>
      <c r="G82" s="161"/>
      <c r="H82" s="161"/>
    </row>
    <row r="83" spans="1:8" s="160" customFormat="1" ht="114.75" hidden="1" x14ac:dyDescent="0.2">
      <c r="A83" s="195" t="s">
        <v>190</v>
      </c>
      <c r="B83" s="156" t="s">
        <v>160</v>
      </c>
      <c r="C83" s="129" t="s">
        <v>34</v>
      </c>
      <c r="D83" s="130"/>
      <c r="E83" s="157">
        <v>1100</v>
      </c>
      <c r="F83" s="139">
        <f t="shared" ref="F83:F86" si="6">+D83*E83</f>
        <v>0</v>
      </c>
      <c r="G83" s="161"/>
      <c r="H83" s="161"/>
    </row>
    <row r="84" spans="1:8" s="160" customFormat="1" ht="114.75" hidden="1" x14ac:dyDescent="0.2">
      <c r="A84" s="195" t="s">
        <v>191</v>
      </c>
      <c r="B84" s="156" t="s">
        <v>161</v>
      </c>
      <c r="C84" s="129" t="s">
        <v>34</v>
      </c>
      <c r="D84" s="130"/>
      <c r="E84" s="157">
        <v>1180</v>
      </c>
      <c r="F84" s="139">
        <f t="shared" si="6"/>
        <v>0</v>
      </c>
      <c r="G84" s="161"/>
      <c r="H84" s="161"/>
    </row>
    <row r="85" spans="1:8" s="160" customFormat="1" ht="76.5" hidden="1" x14ac:dyDescent="0.2">
      <c r="A85" s="195" t="s">
        <v>192</v>
      </c>
      <c r="B85" s="156" t="s">
        <v>252</v>
      </c>
      <c r="C85" s="129" t="s">
        <v>34</v>
      </c>
      <c r="D85" s="130"/>
      <c r="E85" s="157">
        <v>890</v>
      </c>
      <c r="F85" s="139">
        <f t="shared" si="6"/>
        <v>0</v>
      </c>
      <c r="G85" s="161"/>
      <c r="H85" s="161"/>
    </row>
    <row r="86" spans="1:8" s="160" customFormat="1" ht="38.25" hidden="1" x14ac:dyDescent="0.2">
      <c r="A86" s="195" t="s">
        <v>193</v>
      </c>
      <c r="B86" s="156" t="s">
        <v>253</v>
      </c>
      <c r="C86" s="129" t="s">
        <v>34</v>
      </c>
      <c r="D86" s="130"/>
      <c r="E86" s="157">
        <v>150</v>
      </c>
      <c r="F86" s="139">
        <f t="shared" si="6"/>
        <v>0</v>
      </c>
      <c r="G86" s="161"/>
      <c r="H86" s="161"/>
    </row>
    <row r="87" spans="1:8" s="160" customFormat="1" ht="114.75" hidden="1" x14ac:dyDescent="0.2">
      <c r="A87" s="195" t="s">
        <v>194</v>
      </c>
      <c r="B87" s="156" t="s">
        <v>163</v>
      </c>
      <c r="C87" s="129" t="s">
        <v>34</v>
      </c>
      <c r="D87" s="130"/>
      <c r="E87" s="157">
        <v>170</v>
      </c>
      <c r="F87" s="139">
        <f t="shared" ref="F87:F89" si="7">+ROUND((D87*E87),2)</f>
        <v>0</v>
      </c>
      <c r="G87" s="161"/>
      <c r="H87" s="161"/>
    </row>
    <row r="88" spans="1:8" s="160" customFormat="1" ht="114.75" x14ac:dyDescent="0.2">
      <c r="A88" s="195" t="s">
        <v>195</v>
      </c>
      <c r="B88" s="156" t="s">
        <v>162</v>
      </c>
      <c r="C88" s="129" t="s">
        <v>34</v>
      </c>
      <c r="D88" s="130">
        <v>4</v>
      </c>
      <c r="E88" s="157"/>
      <c r="F88" s="139">
        <f t="shared" si="7"/>
        <v>0</v>
      </c>
      <c r="G88" s="161"/>
      <c r="H88" s="161"/>
    </row>
    <row r="89" spans="1:8" s="160" customFormat="1" ht="63.75" hidden="1" x14ac:dyDescent="0.2">
      <c r="A89" s="195" t="s">
        <v>217</v>
      </c>
      <c r="B89" s="156" t="s">
        <v>218</v>
      </c>
      <c r="C89" s="129" t="s">
        <v>34</v>
      </c>
      <c r="D89" s="130"/>
      <c r="E89" s="157"/>
      <c r="F89" s="139">
        <f t="shared" si="7"/>
        <v>0</v>
      </c>
      <c r="G89" s="161"/>
      <c r="H89" s="161"/>
    </row>
    <row r="90" spans="1:8" s="160" customFormat="1" ht="38.25" hidden="1" x14ac:dyDescent="0.2">
      <c r="A90" s="213" t="s">
        <v>196</v>
      </c>
      <c r="B90" s="225" t="s">
        <v>165</v>
      </c>
      <c r="C90" s="226" t="s">
        <v>3</v>
      </c>
      <c r="D90" s="227"/>
      <c r="E90" s="228"/>
      <c r="F90" s="229">
        <f t="shared" ref="F90:F95" si="8">+D90*E90</f>
        <v>0</v>
      </c>
      <c r="G90" s="161"/>
      <c r="H90" s="161"/>
    </row>
    <row r="91" spans="1:8" s="160" customFormat="1" ht="38.25" x14ac:dyDescent="0.2">
      <c r="A91" s="213" t="s">
        <v>197</v>
      </c>
      <c r="B91" s="225" t="s">
        <v>166</v>
      </c>
      <c r="C91" s="226" t="s">
        <v>3</v>
      </c>
      <c r="D91" s="227">
        <v>2</v>
      </c>
      <c r="E91" s="228"/>
      <c r="F91" s="229">
        <f t="shared" si="8"/>
        <v>0</v>
      </c>
      <c r="G91" s="161"/>
      <c r="H91" s="161"/>
    </row>
    <row r="92" spans="1:8" s="160" customFormat="1" ht="38.25" hidden="1" x14ac:dyDescent="0.2">
      <c r="A92" s="213" t="s">
        <v>198</v>
      </c>
      <c r="B92" s="225" t="s">
        <v>164</v>
      </c>
      <c r="C92" s="226" t="s">
        <v>3</v>
      </c>
      <c r="D92" s="227"/>
      <c r="E92" s="228"/>
      <c r="F92" s="229">
        <f t="shared" si="8"/>
        <v>0</v>
      </c>
      <c r="G92" s="161"/>
      <c r="H92" s="161"/>
    </row>
    <row r="93" spans="1:8" s="160" customFormat="1" ht="51" hidden="1" x14ac:dyDescent="0.2">
      <c r="A93" s="213" t="s">
        <v>199</v>
      </c>
      <c r="B93" s="230" t="s">
        <v>167</v>
      </c>
      <c r="C93" s="129" t="s">
        <v>3</v>
      </c>
      <c r="D93" s="130"/>
      <c r="E93" s="139"/>
      <c r="F93" s="139">
        <f t="shared" si="8"/>
        <v>0</v>
      </c>
      <c r="G93" s="161"/>
      <c r="H93" s="161"/>
    </row>
    <row r="94" spans="1:8" s="160" customFormat="1" ht="51" x14ac:dyDescent="0.2">
      <c r="A94" s="213" t="s">
        <v>200</v>
      </c>
      <c r="B94" s="230" t="s">
        <v>168</v>
      </c>
      <c r="C94" s="129" t="s">
        <v>3</v>
      </c>
      <c r="D94" s="130">
        <v>1</v>
      </c>
      <c r="E94" s="139"/>
      <c r="F94" s="139">
        <f t="shared" si="8"/>
        <v>0</v>
      </c>
      <c r="G94" s="161"/>
      <c r="H94" s="161"/>
    </row>
    <row r="95" spans="1:8" s="160" customFormat="1" ht="25.5" x14ac:dyDescent="0.2">
      <c r="A95" s="213" t="s">
        <v>201</v>
      </c>
      <c r="B95" s="230" t="s">
        <v>170</v>
      </c>
      <c r="C95" s="129" t="s">
        <v>3</v>
      </c>
      <c r="D95" s="130">
        <v>2</v>
      </c>
      <c r="E95" s="139"/>
      <c r="F95" s="139">
        <f t="shared" si="8"/>
        <v>0</v>
      </c>
      <c r="G95" s="161"/>
      <c r="H95" s="161"/>
    </row>
    <row r="96" spans="1:8" s="160" customFormat="1" ht="25.5" x14ac:dyDescent="0.2">
      <c r="A96" s="213" t="s">
        <v>202</v>
      </c>
      <c r="B96" s="225" t="s">
        <v>169</v>
      </c>
      <c r="C96" s="226" t="s">
        <v>2</v>
      </c>
      <c r="D96" s="227">
        <v>1.5</v>
      </c>
      <c r="E96" s="228"/>
      <c r="F96" s="229">
        <f>D96*E96</f>
        <v>0</v>
      </c>
      <c r="G96" s="161"/>
      <c r="H96" s="161"/>
    </row>
    <row r="97" spans="1:8" s="160" customFormat="1" ht="25.5" x14ac:dyDescent="0.2">
      <c r="A97" s="195" t="s">
        <v>203</v>
      </c>
      <c r="B97" s="156" t="s">
        <v>172</v>
      </c>
      <c r="C97" s="129" t="s">
        <v>2</v>
      </c>
      <c r="D97" s="130">
        <v>76.5</v>
      </c>
      <c r="E97" s="157"/>
      <c r="F97" s="139">
        <f t="shared" ref="F97:F106" si="9">D97*E97</f>
        <v>0</v>
      </c>
      <c r="G97" s="161"/>
      <c r="H97" s="161"/>
    </row>
    <row r="98" spans="1:8" s="160" customFormat="1" ht="51" x14ac:dyDescent="0.2">
      <c r="A98" s="195" t="s">
        <v>204</v>
      </c>
      <c r="B98" s="156" t="s">
        <v>173</v>
      </c>
      <c r="C98" s="129" t="s">
        <v>2</v>
      </c>
      <c r="D98" s="130">
        <v>76.5</v>
      </c>
      <c r="E98" s="157"/>
      <c r="F98" s="139">
        <f t="shared" si="9"/>
        <v>0</v>
      </c>
      <c r="G98" s="161"/>
      <c r="H98" s="161"/>
    </row>
    <row r="99" spans="1:8" s="160" customFormat="1" ht="63.75" x14ac:dyDescent="0.2">
      <c r="A99" s="195" t="s">
        <v>205</v>
      </c>
      <c r="B99" s="156" t="s">
        <v>174</v>
      </c>
      <c r="C99" s="129" t="s">
        <v>2</v>
      </c>
      <c r="D99" s="130">
        <v>76.5</v>
      </c>
      <c r="E99" s="157"/>
      <c r="F99" s="139">
        <f t="shared" si="9"/>
        <v>0</v>
      </c>
      <c r="G99" s="161"/>
      <c r="H99" s="161"/>
    </row>
    <row r="100" spans="1:8" s="160" customFormat="1" ht="38.25" hidden="1" x14ac:dyDescent="0.2">
      <c r="A100" s="195" t="s">
        <v>206</v>
      </c>
      <c r="B100" s="156" t="s">
        <v>175</v>
      </c>
      <c r="C100" s="129" t="s">
        <v>34</v>
      </c>
      <c r="D100" s="130"/>
      <c r="E100" s="157"/>
      <c r="F100" s="139">
        <f t="shared" si="9"/>
        <v>0</v>
      </c>
      <c r="G100" s="161"/>
      <c r="H100" s="161"/>
    </row>
    <row r="101" spans="1:8" s="160" customFormat="1" ht="38.25" hidden="1" x14ac:dyDescent="0.2">
      <c r="A101" s="195" t="s">
        <v>207</v>
      </c>
      <c r="B101" s="156" t="s">
        <v>176</v>
      </c>
      <c r="C101" s="129" t="s">
        <v>34</v>
      </c>
      <c r="D101" s="130"/>
      <c r="E101" s="157"/>
      <c r="F101" s="139">
        <f t="shared" si="9"/>
        <v>0</v>
      </c>
      <c r="G101" s="161"/>
      <c r="H101" s="161"/>
    </row>
    <row r="102" spans="1:8" s="160" customFormat="1" ht="38.25" x14ac:dyDescent="0.2">
      <c r="A102" s="195" t="s">
        <v>208</v>
      </c>
      <c r="B102" s="156" t="s">
        <v>177</v>
      </c>
      <c r="C102" s="129" t="s">
        <v>34</v>
      </c>
      <c r="D102" s="130">
        <v>3</v>
      </c>
      <c r="E102" s="157"/>
      <c r="F102" s="139">
        <f t="shared" si="9"/>
        <v>0</v>
      </c>
      <c r="G102" s="161"/>
      <c r="H102" s="161"/>
    </row>
    <row r="103" spans="1:8" s="160" customFormat="1" ht="38.25" hidden="1" x14ac:dyDescent="0.2">
      <c r="A103" s="195" t="s">
        <v>209</v>
      </c>
      <c r="B103" s="156" t="s">
        <v>178</v>
      </c>
      <c r="C103" s="129" t="s">
        <v>34</v>
      </c>
      <c r="D103" s="130"/>
      <c r="E103" s="157"/>
      <c r="F103" s="139">
        <f t="shared" si="9"/>
        <v>0</v>
      </c>
      <c r="G103" s="161"/>
      <c r="H103" s="161"/>
    </row>
    <row r="104" spans="1:8" s="160" customFormat="1" ht="38.25" x14ac:dyDescent="0.2">
      <c r="A104" s="195" t="s">
        <v>210</v>
      </c>
      <c r="B104" s="156" t="s">
        <v>179</v>
      </c>
      <c r="C104" s="129" t="s">
        <v>34</v>
      </c>
      <c r="D104" s="130">
        <v>1</v>
      </c>
      <c r="E104" s="157"/>
      <c r="F104" s="139">
        <f t="shared" si="9"/>
        <v>0</v>
      </c>
      <c r="G104" s="161"/>
      <c r="H104" s="161"/>
    </row>
    <row r="105" spans="1:8" s="160" customFormat="1" ht="102" hidden="1" x14ac:dyDescent="0.2">
      <c r="A105" s="195" t="s">
        <v>211</v>
      </c>
      <c r="B105" s="156" t="s">
        <v>180</v>
      </c>
      <c r="C105" s="129" t="s">
        <v>2</v>
      </c>
      <c r="D105" s="130"/>
      <c r="E105" s="157">
        <v>180</v>
      </c>
      <c r="F105" s="139">
        <f t="shared" si="9"/>
        <v>0</v>
      </c>
      <c r="G105" s="161"/>
      <c r="H105" s="161"/>
    </row>
    <row r="106" spans="1:8" s="160" customFormat="1" ht="114.75" hidden="1" x14ac:dyDescent="0.2">
      <c r="A106" s="195" t="s">
        <v>255</v>
      </c>
      <c r="B106" s="156" t="s">
        <v>256</v>
      </c>
      <c r="C106" s="129" t="s">
        <v>2</v>
      </c>
      <c r="D106" s="130"/>
      <c r="E106" s="157">
        <v>150</v>
      </c>
      <c r="F106" s="139">
        <f t="shared" si="9"/>
        <v>0</v>
      </c>
      <c r="G106" s="161"/>
      <c r="H106" s="161"/>
    </row>
    <row r="107" spans="1:8" s="160" customFormat="1" ht="51" x14ac:dyDescent="0.2">
      <c r="A107" s="155">
        <v>6100</v>
      </c>
      <c r="B107" s="128" t="s">
        <v>32</v>
      </c>
      <c r="C107" s="129"/>
      <c r="D107" s="130"/>
      <c r="E107" s="131"/>
      <c r="F107" s="131">
        <f>SUM(F23:F105)*0.1</f>
        <v>0</v>
      </c>
      <c r="G107" s="161"/>
      <c r="H107" s="161"/>
    </row>
    <row r="108" spans="1:8" s="160" customFormat="1" ht="13.5" thickBot="1" x14ac:dyDescent="0.25">
      <c r="A108" s="231"/>
      <c r="B108" s="231" t="s">
        <v>43</v>
      </c>
      <c r="C108" s="231"/>
      <c r="D108" s="232"/>
      <c r="E108" s="231"/>
      <c r="F108" s="233">
        <f>SUM(F23:F107)</f>
        <v>0</v>
      </c>
      <c r="G108" s="161"/>
      <c r="H108" s="161"/>
    </row>
    <row r="109" spans="1:8" s="160" customFormat="1" ht="13.5" thickTop="1" x14ac:dyDescent="0.2">
      <c r="A109" s="185"/>
      <c r="B109" s="185"/>
      <c r="C109" s="185"/>
      <c r="D109" s="234"/>
      <c r="E109" s="185"/>
      <c r="F109" s="235"/>
      <c r="G109" s="161"/>
      <c r="H109" s="161"/>
    </row>
    <row r="110" spans="1:8" s="160" customFormat="1" x14ac:dyDescent="0.2">
      <c r="A110" s="181"/>
      <c r="B110" s="181"/>
      <c r="C110" s="181"/>
      <c r="D110" s="236"/>
      <c r="E110" s="181"/>
      <c r="F110" s="181"/>
      <c r="G110" s="161"/>
      <c r="H110" s="161"/>
    </row>
    <row r="111" spans="1:8" s="160" customFormat="1" x14ac:dyDescent="0.2">
      <c r="A111" s="237" t="s">
        <v>78</v>
      </c>
      <c r="B111" s="238" t="s">
        <v>62</v>
      </c>
      <c r="C111" s="81"/>
      <c r="D111" s="239"/>
      <c r="E111" s="240"/>
      <c r="F111" s="240"/>
      <c r="G111" s="161"/>
      <c r="H111" s="161"/>
    </row>
    <row r="112" spans="1:8" s="160" customFormat="1" x14ac:dyDescent="0.2">
      <c r="A112" s="237"/>
      <c r="B112" s="238"/>
      <c r="C112" s="81"/>
      <c r="D112" s="239"/>
      <c r="E112" s="240"/>
      <c r="F112" s="240"/>
      <c r="G112" s="161"/>
      <c r="H112" s="161"/>
    </row>
    <row r="113" spans="1:8" s="160" customFormat="1" ht="26.25" customHeight="1" x14ac:dyDescent="0.2">
      <c r="A113" s="237"/>
      <c r="B113" s="252" t="s">
        <v>242</v>
      </c>
      <c r="C113" s="253"/>
      <c r="D113" s="253"/>
      <c r="E113" s="253"/>
      <c r="F113" s="254"/>
      <c r="G113" s="161"/>
      <c r="H113" s="161"/>
    </row>
    <row r="114" spans="1:8" s="160" customFormat="1" x14ac:dyDescent="0.2">
      <c r="A114" s="241"/>
      <c r="B114" s="242"/>
      <c r="C114" s="81"/>
      <c r="D114" s="239"/>
      <c r="E114" s="240"/>
      <c r="F114" s="240"/>
      <c r="G114" s="161"/>
      <c r="H114" s="161"/>
    </row>
    <row r="115" spans="1:8" s="160" customFormat="1" ht="38.25" x14ac:dyDescent="0.2">
      <c r="A115" s="155">
        <v>7101</v>
      </c>
      <c r="B115" s="128" t="s">
        <v>0</v>
      </c>
      <c r="C115" s="132" t="s">
        <v>2</v>
      </c>
      <c r="D115" s="130">
        <v>23.5</v>
      </c>
      <c r="E115" s="131"/>
      <c r="F115" s="131">
        <f>+ROUND((D115*E115),2)</f>
        <v>0</v>
      </c>
      <c r="G115" s="161"/>
      <c r="H115" s="161"/>
    </row>
    <row r="116" spans="1:8" s="160" customFormat="1" ht="38.25" x14ac:dyDescent="0.2">
      <c r="A116" s="155">
        <v>7102</v>
      </c>
      <c r="B116" s="128" t="s">
        <v>30</v>
      </c>
      <c r="C116" s="137" t="s">
        <v>3</v>
      </c>
      <c r="D116" s="130">
        <v>4</v>
      </c>
      <c r="E116" s="138"/>
      <c r="F116" s="139">
        <f>+ROUND((D116*E116),2)</f>
        <v>0</v>
      </c>
      <c r="G116" s="161"/>
      <c r="H116" s="161"/>
    </row>
    <row r="117" spans="1:8" ht="38.25" x14ac:dyDescent="0.2">
      <c r="A117" s="155">
        <v>7103</v>
      </c>
      <c r="B117" s="128" t="s">
        <v>33</v>
      </c>
      <c r="C117" s="137" t="s">
        <v>5</v>
      </c>
      <c r="D117" s="140">
        <v>16.45</v>
      </c>
      <c r="E117" s="131"/>
      <c r="F117" s="131">
        <f>+ROUND((D117*E117),2)</f>
        <v>0</v>
      </c>
    </row>
    <row r="118" spans="1:8" ht="51" x14ac:dyDescent="0.2">
      <c r="A118" s="155">
        <v>7104</v>
      </c>
      <c r="B118" s="128" t="s">
        <v>42</v>
      </c>
      <c r="C118" s="137" t="s">
        <v>5</v>
      </c>
      <c r="D118" s="140">
        <v>13.16</v>
      </c>
      <c r="E118" s="138"/>
      <c r="F118" s="141">
        <f>D118*E118</f>
        <v>0</v>
      </c>
    </row>
    <row r="119" spans="1:8" ht="25.5" x14ac:dyDescent="0.2">
      <c r="A119" s="155">
        <v>7105</v>
      </c>
      <c r="B119" s="128" t="s">
        <v>17</v>
      </c>
      <c r="C119" s="137" t="s">
        <v>4</v>
      </c>
      <c r="D119" s="140">
        <v>14.1</v>
      </c>
      <c r="E119" s="131"/>
      <c r="F119" s="131">
        <f>+ROUND((D119*E119),2)</f>
        <v>0</v>
      </c>
    </row>
    <row r="120" spans="1:8" ht="38.25" x14ac:dyDescent="0.2">
      <c r="A120" s="155">
        <v>7106</v>
      </c>
      <c r="B120" s="128" t="s">
        <v>238</v>
      </c>
      <c r="C120" s="137" t="s">
        <v>2</v>
      </c>
      <c r="D120" s="140">
        <v>23.5</v>
      </c>
      <c r="E120" s="131"/>
      <c r="F120" s="131">
        <f>+ROUND((D120*E120),2)</f>
        <v>0</v>
      </c>
    </row>
    <row r="121" spans="1:8" ht="38.25" x14ac:dyDescent="0.2">
      <c r="A121" s="155">
        <v>7107</v>
      </c>
      <c r="B121" s="243" t="s">
        <v>237</v>
      </c>
      <c r="C121" s="132" t="s">
        <v>5</v>
      </c>
      <c r="D121" s="139">
        <v>3.5249999999999999</v>
      </c>
      <c r="E121" s="139"/>
      <c r="F121" s="139">
        <f>+ROUND((D121*E121),2)</f>
        <v>0</v>
      </c>
    </row>
    <row r="122" spans="1:8" ht="25.5" x14ac:dyDescent="0.2">
      <c r="A122" s="155">
        <v>7108</v>
      </c>
      <c r="B122" s="142" t="s">
        <v>236</v>
      </c>
      <c r="C122" s="137" t="s">
        <v>3</v>
      </c>
      <c r="D122" s="140">
        <v>4</v>
      </c>
      <c r="E122" s="131"/>
      <c r="F122" s="131">
        <f>+ROUND((D122*E122),2)</f>
        <v>0</v>
      </c>
    </row>
    <row r="123" spans="1:8" ht="51" x14ac:dyDescent="0.2">
      <c r="A123" s="155">
        <v>7109</v>
      </c>
      <c r="B123" s="128" t="s">
        <v>32</v>
      </c>
      <c r="C123" s="129"/>
      <c r="D123" s="130"/>
      <c r="E123" s="131"/>
      <c r="F123" s="131">
        <f>+(SUM(F115:F122)*0.1)</f>
        <v>0</v>
      </c>
    </row>
    <row r="124" spans="1:8" ht="13.5" thickBot="1" x14ac:dyDescent="0.25">
      <c r="A124" s="231"/>
      <c r="B124" s="231" t="s">
        <v>44</v>
      </c>
      <c r="C124" s="231"/>
      <c r="D124" s="232"/>
      <c r="E124" s="231"/>
      <c r="F124" s="233">
        <f>SUM(F115:F123)</f>
        <v>0</v>
      </c>
    </row>
    <row r="125" spans="1:8" ht="13.5" thickTop="1" x14ac:dyDescent="0.2"/>
  </sheetData>
  <sheetProtection algorithmName="SHA-512" hashValue="A8fGq2tRsh7jcu+khdSZDBS4ELAu5dsXkrPkY4csUZYcsBrdDBydsV9d22x/GzaQrZUFRWHqkH7Z3ASLWfnP7A==" saltValue="hHlhtOmGktOo97FOiKSBZQ==" spinCount="100000" sheet="1" objects="1" scenarios="1"/>
  <mergeCells count="11">
    <mergeCell ref="B113:F113"/>
    <mergeCell ref="B11:F11"/>
    <mergeCell ref="B12:F12"/>
    <mergeCell ref="B13:F13"/>
    <mergeCell ref="B14:F14"/>
    <mergeCell ref="F16:F17"/>
    <mergeCell ref="A16:A17"/>
    <mergeCell ref="B16:B17"/>
    <mergeCell ref="C16:C17"/>
    <mergeCell ref="D16:D17"/>
    <mergeCell ref="E16:E17"/>
  </mergeCells>
  <conditionalFormatting sqref="E118 E116">
    <cfRule type="cellIs" dxfId="0" priority="1" operator="equal">
      <formula>0</formula>
    </cfRule>
  </conditionalFormatting>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rowBreaks count="2" manualBreakCount="2">
    <brk id="15" max="5" man="1"/>
    <brk id="110"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zoomScale="130" zoomScaleNormal="100" zoomScaleSheetLayoutView="130" workbookViewId="0">
      <selection activeCell="E17" sqref="E17:E27"/>
    </sheetView>
  </sheetViews>
  <sheetFormatPr defaultRowHeight="12.75" x14ac:dyDescent="0.2"/>
  <cols>
    <col min="1" max="1" width="5.5" style="64" customWidth="1"/>
    <col min="2" max="2" width="46.83203125" style="1" customWidth="1"/>
    <col min="3" max="3" width="7.1640625" style="68" customWidth="1"/>
    <col min="4" max="4" width="9.5" style="5" customWidth="1"/>
    <col min="5" max="5" width="14.1640625" style="1" customWidth="1"/>
    <col min="6" max="6" width="15" style="1" bestFit="1" customWidth="1"/>
    <col min="7" max="7" width="13" style="2" customWidth="1"/>
    <col min="8" max="8" width="69.6640625" style="2" customWidth="1"/>
    <col min="9" max="11" width="9.33203125" style="1"/>
    <col min="12" max="13" width="9.5" style="1" bestFit="1" customWidth="1"/>
    <col min="14" max="14" width="11.83203125" style="1" bestFit="1" customWidth="1"/>
    <col min="15" max="16384" width="9.33203125" style="1"/>
  </cols>
  <sheetData>
    <row r="1" spans="1:10" x14ac:dyDescent="0.2">
      <c r="A1" s="107"/>
      <c r="B1" s="110" t="s">
        <v>46</v>
      </c>
      <c r="C1" s="88"/>
      <c r="D1" s="103"/>
      <c r="E1" s="88"/>
      <c r="F1" s="89"/>
    </row>
    <row r="2" spans="1:10" x14ac:dyDescent="0.2">
      <c r="A2" s="109"/>
      <c r="B2" s="108"/>
      <c r="C2" s="88"/>
      <c r="D2" s="103"/>
      <c r="E2" s="88"/>
      <c r="F2" s="89"/>
    </row>
    <row r="3" spans="1:10" x14ac:dyDescent="0.2">
      <c r="A3" s="24" t="s">
        <v>66</v>
      </c>
      <c r="B3" s="3" t="s">
        <v>60</v>
      </c>
      <c r="C3" s="25"/>
      <c r="D3" s="103"/>
      <c r="E3" s="88"/>
      <c r="F3" s="89"/>
    </row>
    <row r="4" spans="1:10" s="2" customFormat="1" x14ac:dyDescent="0.2">
      <c r="A4" s="117" t="s">
        <v>67</v>
      </c>
      <c r="B4" s="118" t="s">
        <v>61</v>
      </c>
      <c r="C4" s="119"/>
      <c r="D4" s="120"/>
      <c r="E4" s="121"/>
      <c r="F4" s="112">
        <f>+F32</f>
        <v>0</v>
      </c>
      <c r="I4" s="1"/>
      <c r="J4" s="1"/>
    </row>
    <row r="5" spans="1:10" s="2" customFormat="1" x14ac:dyDescent="0.2">
      <c r="A5" s="86"/>
      <c r="B5" s="87"/>
      <c r="C5" s="88"/>
      <c r="D5" s="103"/>
      <c r="E5" s="88"/>
      <c r="F5" s="111"/>
      <c r="I5" s="1"/>
      <c r="J5" s="1"/>
    </row>
    <row r="6" spans="1:10" s="2" customFormat="1" x14ac:dyDescent="0.2">
      <c r="A6" s="86"/>
      <c r="B6" s="113" t="s">
        <v>47</v>
      </c>
      <c r="C6" s="114"/>
      <c r="D6" s="115"/>
      <c r="E6" s="114"/>
      <c r="F6" s="116">
        <f>SUM(F4:F5)</f>
        <v>0</v>
      </c>
      <c r="I6" s="1"/>
      <c r="J6" s="1"/>
    </row>
    <row r="7" spans="1:10" s="2" customFormat="1" x14ac:dyDescent="0.2">
      <c r="A7" s="86"/>
      <c r="B7" s="113"/>
      <c r="C7" s="114"/>
      <c r="D7" s="115"/>
      <c r="E7" s="114"/>
      <c r="F7" s="116"/>
      <c r="I7" s="1"/>
      <c r="J7" s="1"/>
    </row>
    <row r="8" spans="1:10" s="2" customFormat="1" x14ac:dyDescent="0.2">
      <c r="A8" s="63"/>
      <c r="B8" s="3"/>
      <c r="C8" s="68"/>
      <c r="D8" s="5"/>
      <c r="E8" s="1"/>
      <c r="F8" s="1"/>
      <c r="I8" s="1"/>
      <c r="J8" s="1"/>
    </row>
    <row r="9" spans="1:10" s="2" customFormat="1" x14ac:dyDescent="0.2">
      <c r="A9" s="256" t="s">
        <v>24</v>
      </c>
      <c r="B9" s="258" t="s">
        <v>25</v>
      </c>
      <c r="C9" s="258" t="s">
        <v>26</v>
      </c>
      <c r="D9" s="258" t="s">
        <v>27</v>
      </c>
      <c r="E9" s="258" t="s">
        <v>28</v>
      </c>
      <c r="F9" s="258" t="s">
        <v>29</v>
      </c>
      <c r="I9" s="1"/>
      <c r="J9" s="1"/>
    </row>
    <row r="10" spans="1:10" s="2" customFormat="1" x14ac:dyDescent="0.2">
      <c r="A10" s="257"/>
      <c r="B10" s="259"/>
      <c r="C10" s="259"/>
      <c r="D10" s="259"/>
      <c r="E10" s="259"/>
      <c r="F10" s="259"/>
      <c r="I10" s="1"/>
      <c r="J10" s="1"/>
    </row>
    <row r="11" spans="1:10" x14ac:dyDescent="0.2">
      <c r="A11" s="99"/>
      <c r="B11" s="100"/>
      <c r="C11" s="101"/>
      <c r="D11" s="104"/>
      <c r="E11" s="98"/>
      <c r="F11" s="98"/>
    </row>
    <row r="12" spans="1:10" x14ac:dyDescent="0.2">
      <c r="A12" s="90" t="s">
        <v>67</v>
      </c>
      <c r="B12" s="91" t="s">
        <v>61</v>
      </c>
      <c r="C12" s="81"/>
      <c r="D12" s="102"/>
      <c r="E12" s="92"/>
      <c r="F12" s="92"/>
    </row>
    <row r="13" spans="1:10" x14ac:dyDescent="0.2">
      <c r="A13" s="93"/>
      <c r="B13" s="94"/>
      <c r="C13" s="95"/>
      <c r="D13" s="102"/>
      <c r="E13" s="92"/>
      <c r="F13" s="92"/>
    </row>
    <row r="14" spans="1:10" ht="76.5" x14ac:dyDescent="0.2">
      <c r="A14" s="154">
        <v>1</v>
      </c>
      <c r="B14" s="143" t="s">
        <v>56</v>
      </c>
      <c r="C14" s="144" t="s">
        <v>34</v>
      </c>
      <c r="D14" s="145">
        <v>7</v>
      </c>
      <c r="E14" s="146"/>
      <c r="F14" s="147">
        <f t="shared" ref="F14:F19" si="0">+ROUND((D14*E14),2)</f>
        <v>0</v>
      </c>
    </row>
    <row r="15" spans="1:10" ht="127.5" x14ac:dyDescent="0.2">
      <c r="A15" s="155">
        <v>2</v>
      </c>
      <c r="B15" s="148" t="s">
        <v>262</v>
      </c>
      <c r="C15" s="144" t="s">
        <v>2</v>
      </c>
      <c r="D15" s="130">
        <f>+'A. Kanal M1'!D23+'B. Kanala M2 in M2.1'!D23+'C. Kanal M2 (od IZ do RJ5)'!D23+'D. Kanala M3 in M4'!D23+'E. Kanal M5'!D23</f>
        <v>802.5</v>
      </c>
      <c r="E15" s="146"/>
      <c r="F15" s="131">
        <f t="shared" si="0"/>
        <v>0</v>
      </c>
      <c r="H15" s="1"/>
    </row>
    <row r="16" spans="1:10" ht="76.5" x14ac:dyDescent="0.2">
      <c r="A16" s="154">
        <v>3</v>
      </c>
      <c r="B16" s="143" t="s">
        <v>260</v>
      </c>
      <c r="C16" s="144" t="s">
        <v>35</v>
      </c>
      <c r="D16" s="145">
        <v>1</v>
      </c>
      <c r="E16" s="146"/>
      <c r="F16" s="147">
        <f t="shared" si="0"/>
        <v>0</v>
      </c>
      <c r="G16" s="69"/>
    </row>
    <row r="17" spans="1:10" s="2" customFormat="1" ht="51" x14ac:dyDescent="0.2">
      <c r="A17" s="155">
        <v>4</v>
      </c>
      <c r="B17" s="148" t="s">
        <v>261</v>
      </c>
      <c r="C17" s="144" t="s">
        <v>35</v>
      </c>
      <c r="D17" s="130">
        <v>1</v>
      </c>
      <c r="E17" s="146"/>
      <c r="F17" s="131">
        <f t="shared" si="0"/>
        <v>0</v>
      </c>
      <c r="I17" s="1"/>
      <c r="J17" s="1"/>
    </row>
    <row r="18" spans="1:10" s="2" customFormat="1" ht="38.25" x14ac:dyDescent="0.2">
      <c r="A18" s="154">
        <v>5</v>
      </c>
      <c r="B18" s="149" t="s">
        <v>263</v>
      </c>
      <c r="C18" s="144" t="s">
        <v>10</v>
      </c>
      <c r="D18" s="145">
        <v>60</v>
      </c>
      <c r="E18" s="146"/>
      <c r="F18" s="131">
        <f t="shared" si="0"/>
        <v>0</v>
      </c>
      <c r="I18" s="1"/>
      <c r="J18" s="1"/>
    </row>
    <row r="19" spans="1:10" s="2" customFormat="1" ht="38.25" x14ac:dyDescent="0.2">
      <c r="A19" s="155">
        <v>6</v>
      </c>
      <c r="B19" s="149" t="s">
        <v>264</v>
      </c>
      <c r="C19" s="144" t="s">
        <v>10</v>
      </c>
      <c r="D19" s="145">
        <v>50</v>
      </c>
      <c r="E19" s="146"/>
      <c r="F19" s="131">
        <f t="shared" si="0"/>
        <v>0</v>
      </c>
      <c r="I19" s="1"/>
      <c r="J19" s="1"/>
    </row>
    <row r="20" spans="1:10" s="2" customFormat="1" ht="38.25" x14ac:dyDescent="0.2">
      <c r="A20" s="154">
        <v>7</v>
      </c>
      <c r="B20" s="148" t="s">
        <v>36</v>
      </c>
      <c r="C20" s="150"/>
      <c r="D20" s="151"/>
      <c r="E20" s="152"/>
      <c r="F20" s="131"/>
      <c r="I20" s="1"/>
      <c r="J20" s="1"/>
    </row>
    <row r="21" spans="1:10" s="2" customFormat="1" x14ac:dyDescent="0.2">
      <c r="A21" s="155">
        <v>8</v>
      </c>
      <c r="B21" s="153" t="s">
        <v>37</v>
      </c>
      <c r="C21" s="150" t="s">
        <v>35</v>
      </c>
      <c r="D21" s="151">
        <v>1</v>
      </c>
      <c r="E21" s="152"/>
      <c r="F21" s="131">
        <f t="shared" ref="F21:F25" si="1">+ROUND((D21*E21),2)</f>
        <v>0</v>
      </c>
      <c r="I21" s="1"/>
      <c r="J21" s="1"/>
    </row>
    <row r="22" spans="1:10" s="2" customFormat="1" x14ac:dyDescent="0.2">
      <c r="A22" s="154">
        <v>9</v>
      </c>
      <c r="B22" s="153" t="s">
        <v>38</v>
      </c>
      <c r="C22" s="150" t="s">
        <v>35</v>
      </c>
      <c r="D22" s="151">
        <v>1</v>
      </c>
      <c r="E22" s="152"/>
      <c r="F22" s="131">
        <f t="shared" si="1"/>
        <v>0</v>
      </c>
      <c r="I22" s="1"/>
      <c r="J22" s="1"/>
    </row>
    <row r="23" spans="1:10" s="2" customFormat="1" x14ac:dyDescent="0.2">
      <c r="A23" s="155">
        <v>10</v>
      </c>
      <c r="B23" s="153" t="s">
        <v>39</v>
      </c>
      <c r="C23" s="150" t="s">
        <v>35</v>
      </c>
      <c r="D23" s="151">
        <v>1</v>
      </c>
      <c r="E23" s="152"/>
      <c r="F23" s="131">
        <f t="shared" si="1"/>
        <v>0</v>
      </c>
      <c r="I23" s="1"/>
      <c r="J23" s="1"/>
    </row>
    <row r="24" spans="1:10" s="2" customFormat="1" x14ac:dyDescent="0.2">
      <c r="A24" s="154">
        <v>11</v>
      </c>
      <c r="B24" s="153" t="s">
        <v>40</v>
      </c>
      <c r="C24" s="150" t="s">
        <v>35</v>
      </c>
      <c r="D24" s="151">
        <v>1</v>
      </c>
      <c r="E24" s="152"/>
      <c r="F24" s="131">
        <f t="shared" si="1"/>
        <v>0</v>
      </c>
      <c r="I24" s="1"/>
      <c r="J24" s="1"/>
    </row>
    <row r="25" spans="1:10" s="2" customFormat="1" x14ac:dyDescent="0.2">
      <c r="A25" s="155">
        <v>12</v>
      </c>
      <c r="B25" s="153" t="s">
        <v>41</v>
      </c>
      <c r="C25" s="150" t="s">
        <v>35</v>
      </c>
      <c r="D25" s="151">
        <v>1</v>
      </c>
      <c r="E25" s="152"/>
      <c r="F25" s="131">
        <f t="shared" si="1"/>
        <v>0</v>
      </c>
      <c r="I25" s="1"/>
      <c r="J25" s="1"/>
    </row>
    <row r="26" spans="1:10" s="2" customFormat="1" ht="51" x14ac:dyDescent="0.2">
      <c r="A26" s="154">
        <v>13</v>
      </c>
      <c r="B26" s="128" t="s">
        <v>88</v>
      </c>
      <c r="C26" s="129" t="s">
        <v>35</v>
      </c>
      <c r="D26" s="130">
        <v>1</v>
      </c>
      <c r="E26" s="131"/>
      <c r="F26" s="131">
        <f t="shared" ref="F26" si="2">D26*E26</f>
        <v>0</v>
      </c>
      <c r="I26" s="1"/>
      <c r="J26" s="1"/>
    </row>
    <row r="27" spans="1:10" s="2" customFormat="1" ht="102" x14ac:dyDescent="0.2">
      <c r="A27" s="155">
        <v>14</v>
      </c>
      <c r="B27" s="148" t="s">
        <v>53</v>
      </c>
      <c r="C27" s="144" t="s">
        <v>35</v>
      </c>
      <c r="D27" s="130">
        <v>1</v>
      </c>
      <c r="E27" s="146"/>
      <c r="F27" s="131">
        <f>+ROUND((D27*E27),2)</f>
        <v>0</v>
      </c>
      <c r="I27" s="1"/>
      <c r="J27" s="1"/>
    </row>
    <row r="28" spans="1:10" s="2" customFormat="1" ht="51" x14ac:dyDescent="0.2">
      <c r="A28" s="154">
        <v>15</v>
      </c>
      <c r="B28" s="148" t="s">
        <v>265</v>
      </c>
      <c r="C28" s="144" t="s">
        <v>35</v>
      </c>
      <c r="D28" s="130">
        <v>1</v>
      </c>
      <c r="E28" s="146">
        <v>0</v>
      </c>
      <c r="F28" s="131">
        <f>+ROUND((D28*E28),2)</f>
        <v>0</v>
      </c>
      <c r="I28" s="1"/>
      <c r="J28" s="1"/>
    </row>
    <row r="29" spans="1:10" s="2" customFormat="1" ht="89.25" x14ac:dyDescent="0.2">
      <c r="A29" s="155">
        <v>16</v>
      </c>
      <c r="B29" s="148" t="s">
        <v>54</v>
      </c>
      <c r="C29" s="144" t="s">
        <v>35</v>
      </c>
      <c r="D29" s="130">
        <v>1</v>
      </c>
      <c r="E29" s="146">
        <v>0</v>
      </c>
      <c r="F29" s="131">
        <f>+ROUND((D29*E29),2)</f>
        <v>0</v>
      </c>
      <c r="I29" s="1"/>
      <c r="J29" s="1"/>
    </row>
    <row r="30" spans="1:10" s="2" customFormat="1" ht="89.25" x14ac:dyDescent="0.2">
      <c r="A30" s="154">
        <v>17</v>
      </c>
      <c r="B30" s="148" t="s">
        <v>55</v>
      </c>
      <c r="C30" s="144" t="s">
        <v>35</v>
      </c>
      <c r="D30" s="130">
        <v>1</v>
      </c>
      <c r="E30" s="146">
        <v>0</v>
      </c>
      <c r="F30" s="131">
        <f>+ROUND((D30*E30),2)</f>
        <v>0</v>
      </c>
      <c r="I30" s="1"/>
      <c r="J30" s="1"/>
    </row>
    <row r="31" spans="1:10" s="2" customFormat="1" ht="89.25" x14ac:dyDescent="0.2">
      <c r="A31" s="155">
        <v>18</v>
      </c>
      <c r="B31" s="148" t="s">
        <v>57</v>
      </c>
      <c r="C31" s="144" t="s">
        <v>35</v>
      </c>
      <c r="D31" s="130">
        <v>1</v>
      </c>
      <c r="E31" s="146">
        <v>0</v>
      </c>
      <c r="F31" s="131">
        <f>+ROUND((D31*E31),2)</f>
        <v>0</v>
      </c>
      <c r="I31" s="1"/>
      <c r="J31" s="1"/>
    </row>
    <row r="32" spans="1:10" s="2" customFormat="1" ht="13.5" thickBot="1" x14ac:dyDescent="0.25">
      <c r="A32" s="97"/>
      <c r="B32" s="97" t="s">
        <v>45</v>
      </c>
      <c r="C32" s="97"/>
      <c r="D32" s="105"/>
      <c r="E32" s="97"/>
      <c r="F32" s="96">
        <f>SUM(F14:F31)</f>
        <v>0</v>
      </c>
      <c r="I32" s="1"/>
      <c r="J32" s="1"/>
    </row>
    <row r="33" spans="1:10" s="2" customFormat="1" ht="13.5" thickTop="1" x14ac:dyDescent="0.2">
      <c r="A33" s="64"/>
      <c r="B33" s="1"/>
      <c r="C33" s="68"/>
      <c r="D33" s="5"/>
      <c r="E33" s="1"/>
      <c r="F33" s="1"/>
      <c r="I33" s="1"/>
      <c r="J33" s="1"/>
    </row>
    <row r="34" spans="1:10" s="2" customFormat="1" x14ac:dyDescent="0.2">
      <c r="A34" s="1"/>
      <c r="B34" s="1"/>
      <c r="C34" s="1"/>
      <c r="D34" s="106"/>
      <c r="E34" s="1"/>
      <c r="F34" s="1"/>
      <c r="I34" s="1"/>
      <c r="J34" s="1"/>
    </row>
    <row r="35" spans="1:10" s="2" customFormat="1" x14ac:dyDescent="0.2">
      <c r="A35" s="1"/>
      <c r="B35" s="1"/>
      <c r="C35" s="1"/>
      <c r="D35" s="106"/>
      <c r="E35" s="1"/>
      <c r="F35" s="1"/>
      <c r="I35" s="1"/>
      <c r="J35" s="1"/>
    </row>
    <row r="36" spans="1:10" s="2" customFormat="1" x14ac:dyDescent="0.2">
      <c r="A36" s="1"/>
      <c r="B36" s="1"/>
      <c r="C36" s="1"/>
      <c r="D36" s="106"/>
      <c r="E36" s="1"/>
      <c r="F36" s="1"/>
      <c r="I36" s="1"/>
      <c r="J36" s="1"/>
    </row>
    <row r="37" spans="1:10" s="2" customFormat="1" x14ac:dyDescent="0.2">
      <c r="A37" s="1"/>
      <c r="B37" s="1"/>
      <c r="C37" s="1"/>
      <c r="D37" s="106"/>
      <c r="E37" s="1"/>
      <c r="F37" s="1"/>
      <c r="I37" s="1"/>
      <c r="J37" s="1"/>
    </row>
    <row r="38" spans="1:10" s="2" customFormat="1" x14ac:dyDescent="0.2">
      <c r="A38" s="1"/>
      <c r="B38" s="1"/>
      <c r="C38" s="1"/>
      <c r="D38" s="106"/>
      <c r="E38" s="1"/>
      <c r="F38" s="1"/>
      <c r="I38" s="1"/>
      <c r="J38" s="1"/>
    </row>
    <row r="39" spans="1:10" s="2" customFormat="1" x14ac:dyDescent="0.2">
      <c r="A39" s="1"/>
      <c r="B39" s="1"/>
      <c r="C39" s="1"/>
      <c r="D39" s="106"/>
      <c r="E39" s="1"/>
      <c r="F39" s="1"/>
      <c r="I39" s="1"/>
      <c r="J39" s="1"/>
    </row>
    <row r="40" spans="1:10" s="2" customFormat="1" x14ac:dyDescent="0.2">
      <c r="A40" s="73"/>
      <c r="B40" s="4"/>
      <c r="C40" s="67"/>
      <c r="D40" s="70"/>
      <c r="E40" s="4"/>
      <c r="F40" s="4"/>
      <c r="I40" s="1"/>
      <c r="J40" s="1"/>
    </row>
    <row r="41" spans="1:10" s="2" customFormat="1" x14ac:dyDescent="0.2">
      <c r="A41" s="1"/>
      <c r="B41" s="1"/>
      <c r="C41" s="1"/>
      <c r="D41" s="106"/>
      <c r="E41" s="1"/>
      <c r="F41" s="1"/>
      <c r="I41" s="1"/>
      <c r="J41" s="1"/>
    </row>
    <row r="42" spans="1:10" s="2" customFormat="1" x14ac:dyDescent="0.2">
      <c r="A42" s="1"/>
      <c r="B42" s="1"/>
      <c r="C42" s="1"/>
      <c r="D42" s="106"/>
      <c r="E42" s="1"/>
      <c r="F42" s="1"/>
      <c r="I42" s="1"/>
      <c r="J42" s="1"/>
    </row>
  </sheetData>
  <sheetProtection algorithmName="SHA-512" hashValue="Pkpqnsx7qMf2yPgtLaLLjnrfNMhFemHLxUGSg1fJxDA8xUXCQRfza7NG6IRox9twE/J4X7JCktWNz36RFsfcfA==" saltValue="4/Kg//balYpT07nyTA+J+A==" spinCount="100000" sheet="1" objects="1" scenarios="1"/>
  <mergeCells count="6">
    <mergeCell ref="F9:F10"/>
    <mergeCell ref="A9:A10"/>
    <mergeCell ref="B9:B10"/>
    <mergeCell ref="C9:C10"/>
    <mergeCell ref="D9:D10"/>
    <mergeCell ref="E9:E10"/>
  </mergeCells>
  <pageMargins left="0.78740157480314965" right="0.27559055118110237" top="0.98425196850393704" bottom="0.98425196850393704" header="0.51181102362204722" footer="0.51181102362204722"/>
  <pageSetup paperSize="9" orientation="portrait" r:id="rId1"/>
  <headerFooter alignWithMargins="0">
    <oddHeader>&amp;L&amp;A</oddHeader>
    <oddFooter>&amp;L&amp;F; &amp;D&amp;R&amp;"Arial,Navadno"&amp;9&amp;P/&amp;N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Dolsko</vt:lpstr>
      <vt:lpstr>A. Kanal M1</vt:lpstr>
      <vt:lpstr>B. Kanala M2 in M2.1</vt:lpstr>
      <vt:lpstr>C. Kanal M2 (od IZ do RJ5)</vt:lpstr>
      <vt:lpstr>D. Kanala M3 in M4</vt:lpstr>
      <vt:lpstr>E. Kanal M5</vt:lpstr>
      <vt:lpstr>SKUPNI STROSKI</vt:lpstr>
      <vt:lpstr>'A. Kanal M1'!Področje_tiskanja</vt:lpstr>
      <vt:lpstr>'B. Kanala M2 in M2.1'!Področje_tiskanja</vt:lpstr>
      <vt:lpstr>'C. Kanal M2 (od IZ do RJ5)'!Področje_tiskanja</vt:lpstr>
      <vt:lpstr>'D. Kanala M3 in M4'!Področje_tiskanja</vt:lpstr>
      <vt:lpstr>Dolsko!Področje_tiskanja</vt:lpstr>
      <vt:lpstr>'E. Kanal M5'!Področje_tiskanja</vt:lpstr>
      <vt:lpstr>'SKUPNI STROSKI'!Področje_tiskanja</vt:lpstr>
      <vt:lpstr>'A. Kanal M1'!Tiskanje_naslovov</vt:lpstr>
      <vt:lpstr>'B. Kanala M2 in M2.1'!Tiskanje_naslovov</vt:lpstr>
      <vt:lpstr>'C. Kanal M2 (od IZ do RJ5)'!Tiskanje_naslovov</vt:lpstr>
      <vt:lpstr>'D. Kanala M3 in M4'!Tiskanje_naslovov</vt:lpstr>
      <vt:lpstr>'E. Kanal M5'!Tiskanje_naslovov</vt:lpstr>
      <vt:lpstr>'SKUPNI STROSKI'!Tiskanje_naslovov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JK</cp:lastModifiedBy>
  <cp:lastPrinted>2021-08-16T14:18:39Z</cp:lastPrinted>
  <dcterms:created xsi:type="dcterms:W3CDTF">2000-05-14T07:51:25Z</dcterms:created>
  <dcterms:modified xsi:type="dcterms:W3CDTF">2021-09-24T12:46:16Z</dcterms:modified>
</cp:coreProperties>
</file>