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 yWindow="210" windowWidth="13005" windowHeight="14460" tabRatio="828" activeTab="0"/>
  </bookViews>
  <sheets>
    <sheet name="SKUPNA REKAPITULACIJA" sheetId="1" r:id="rId1"/>
    <sheet name="Predviden vodovod A" sheetId="2" r:id="rId2"/>
    <sheet name="Predviden vodovod B" sheetId="3" r:id="rId3"/>
    <sheet name="Predviden vodovod C" sheetId="4" r:id="rId4"/>
    <sheet name="Predviden vodovod D" sheetId="5" r:id="rId5"/>
    <sheet name="Predviden vodovod E" sheetId="6" r:id="rId6"/>
    <sheet name="Predviden vodovod F" sheetId="7" r:id="rId7"/>
    <sheet name="Predviden vodovod G" sheetId="8" r:id="rId8"/>
    <sheet name="Predviden vodovod H" sheetId="9" r:id="rId9"/>
    <sheet name="Predviden vodovod I" sheetId="10" r:id="rId10"/>
    <sheet name="Predviden vodovod J" sheetId="11" r:id="rId11"/>
    <sheet name="Predviden vodovod K" sheetId="12" r:id="rId12"/>
    <sheet name="CESTA" sheetId="13" r:id="rId13"/>
    <sheet name="CESTA Preloge" sheetId="14" r:id="rId14"/>
  </sheets>
  <definedNames>
    <definedName name="OLE_LINK1" localSheetId="0">'SKUPNA REKAPITULACIJA'!$A$168</definedName>
    <definedName name="_xlnm.Print_Area" localSheetId="12">'CESTA'!$B$1:$H$50</definedName>
    <definedName name="_xlnm.Print_Area" localSheetId="13">'CESTA Preloge'!$B$1:$H$50</definedName>
    <definedName name="_xlnm.Print_Area" localSheetId="1">'Predviden vodovod A'!$B$1:$H$221</definedName>
    <definedName name="_xlnm.Print_Area" localSheetId="2">'Predviden vodovod B'!$B$1:$H$213</definedName>
    <definedName name="_xlnm.Print_Area" localSheetId="3">'Predviden vodovod C'!$B$1:$H$221</definedName>
    <definedName name="_xlnm.Print_Area" localSheetId="4">'Predviden vodovod D'!$B$1:$H$184</definedName>
    <definedName name="_xlnm.Print_Area" localSheetId="5">'Predviden vodovod E'!$B$1:$H$166</definedName>
    <definedName name="_xlnm.Print_Area" localSheetId="6">'Predviden vodovod F'!$B$1:$H$164</definedName>
    <definedName name="_xlnm.Print_Area" localSheetId="7">'Predviden vodovod G'!$B$1:$H$155</definedName>
    <definedName name="_xlnm.Print_Area" localSheetId="8">'Predviden vodovod H'!$B$1:$H$155</definedName>
    <definedName name="_xlnm.Print_Area" localSheetId="9">'Predviden vodovod I'!$B$1:$H$156</definedName>
    <definedName name="_xlnm.Print_Area" localSheetId="10">'Predviden vodovod J'!$B$1:$H$165</definedName>
    <definedName name="_xlnm.Print_Area" localSheetId="11">'Predviden vodovod K'!$B$1:$H$164</definedName>
    <definedName name="_xlnm.Print_Area" localSheetId="0">'SKUPNA REKAPITULACIJA'!$A$1:$G$307</definedName>
  </definedNames>
  <calcPr fullCalcOnLoad="1"/>
</workbook>
</file>

<file path=xl/sharedStrings.xml><?xml version="1.0" encoding="utf-8"?>
<sst xmlns="http://schemas.openxmlformats.org/spreadsheetml/2006/main" count="3649" uniqueCount="336">
  <si>
    <t>NL DN100</t>
  </si>
  <si>
    <t>NL DN100(500)</t>
  </si>
  <si>
    <t>FAZONSKI KOSI NA PRIROBNICO:</t>
  </si>
  <si>
    <t>Z80</t>
  </si>
  <si>
    <t>N80</t>
  </si>
  <si>
    <t>VSE CENE SO BREZ DDV-a!</t>
  </si>
  <si>
    <t>montažne podloške</t>
  </si>
  <si>
    <t>Ročno planiranje dna jarka s točnostjo do 3 cm v projektiranem padcu (odstranitev večjih izboklin).</t>
  </si>
  <si>
    <t>MMA100/80</t>
  </si>
  <si>
    <t>PE100d63</t>
  </si>
  <si>
    <t>MMK100(45°)</t>
  </si>
  <si>
    <t>MMK100(22,5°)</t>
  </si>
  <si>
    <t>MMA100/100</t>
  </si>
  <si>
    <t>T100/100</t>
  </si>
  <si>
    <t>T200/100</t>
  </si>
  <si>
    <t>FFR100/50</t>
  </si>
  <si>
    <t>Q50</t>
  </si>
  <si>
    <t>N50</t>
  </si>
  <si>
    <t>FF100(1000)</t>
  </si>
  <si>
    <t>X50</t>
  </si>
  <si>
    <t>UNI100</t>
  </si>
  <si>
    <t>UNI200</t>
  </si>
  <si>
    <t>ZS50</t>
  </si>
  <si>
    <t>Z50</t>
  </si>
  <si>
    <t>Z100</t>
  </si>
  <si>
    <t>podbetoniranje vodov. arm.</t>
  </si>
  <si>
    <t>cestne kape</t>
  </si>
  <si>
    <t>FF80(500)</t>
  </si>
  <si>
    <t>Črpanje vode iz vodovodnega jarka v času gradnje.</t>
  </si>
  <si>
    <t>m</t>
  </si>
  <si>
    <t>po</t>
  </si>
  <si>
    <t>Čiščenje terena po končani gradnji ter ureditev okolice.</t>
  </si>
  <si>
    <t xml:space="preserve">Dezifekcija položenega cevovoda </t>
  </si>
  <si>
    <t>Nepredvidena montažna dela (% montažnih del)</t>
  </si>
  <si>
    <t>E100</t>
  </si>
  <si>
    <t xml:space="preserve"> R E K A P I T U L A C I J A</t>
  </si>
  <si>
    <t>a) GRADNJA JAVNEGA VODOVODA</t>
  </si>
  <si>
    <t>Zemeljska in betonska dela</t>
  </si>
  <si>
    <t>Montažna dela</t>
  </si>
  <si>
    <t>Vodovodni material</t>
  </si>
  <si>
    <t>SKUPAJ GRADNJA JAVNEGA VODOVODA:</t>
  </si>
  <si>
    <t>cena gradnje na tekoči meter:</t>
  </si>
  <si>
    <t>ZEMELJSKA DELA</t>
  </si>
  <si>
    <t>Postavitev gradbenih profilov na vzpostavljeno os trase cevovoda ter določitev nivoja za merjenja globine izkopa in polaganje cevovoda.</t>
  </si>
  <si>
    <t>Izkop se izvaja z brežinami v naklonu:</t>
  </si>
  <si>
    <t xml:space="preserve">Širina dna izkopa je: </t>
  </si>
  <si>
    <t>DN80</t>
  </si>
  <si>
    <t>OPOMBE:</t>
  </si>
  <si>
    <t>Podtalni hidrant</t>
  </si>
  <si>
    <t>Stroški meritve pretokov vode na hidrantih vključno s pridobitvijo potrdila</t>
  </si>
  <si>
    <t>VSE SKUPAJ:</t>
  </si>
  <si>
    <t>S K U P N A    R E K A P I T U L A C I J A</t>
  </si>
  <si>
    <t>SKUPNA CENA INVESTICIJE</t>
  </si>
  <si>
    <t>Faktor razrahljivosti je upoštevan v ceni po enoti posameznih del!</t>
  </si>
  <si>
    <t>Dolžina odseka</t>
  </si>
  <si>
    <t>Cena</t>
  </si>
  <si>
    <t>3.</t>
  </si>
  <si>
    <t>2.</t>
  </si>
  <si>
    <t>5.</t>
  </si>
  <si>
    <t>1.</t>
  </si>
  <si>
    <t>4.</t>
  </si>
  <si>
    <t>6.</t>
  </si>
  <si>
    <t>7.</t>
  </si>
  <si>
    <t>količina</t>
  </si>
  <si>
    <t>cena</t>
  </si>
  <si>
    <t>cena na enoto</t>
  </si>
  <si>
    <t>A.</t>
  </si>
  <si>
    <t>Skupaj zemeljska dela</t>
  </si>
  <si>
    <t>8.</t>
  </si>
  <si>
    <t>9.</t>
  </si>
  <si>
    <t>10.</t>
  </si>
  <si>
    <t>11.</t>
  </si>
  <si>
    <t>12.</t>
  </si>
  <si>
    <t>13.</t>
  </si>
  <si>
    <t>14.</t>
  </si>
  <si>
    <t>15.</t>
  </si>
  <si>
    <t>16.</t>
  </si>
  <si>
    <t>17.</t>
  </si>
  <si>
    <t>18.</t>
  </si>
  <si>
    <t>Podbetoniranje, obbetoniranje vodovodne armature, zasuni, hidranti, odcepi horizontalni in vertikalni lomi, vgradnja cestnih kap, montaža betonskih podlošk. Možna je montažna betonskih podstavkov. Obračun 0,25 m3/kos izvedenega podbetoniranja.</t>
  </si>
  <si>
    <t>od</t>
  </si>
  <si>
    <t>B.</t>
  </si>
  <si>
    <t>MONTAŽNA DELA</t>
  </si>
  <si>
    <t>Montaža vodovodnih cevi na položeno in utrjeno peščeno posteljico debeline 10 cm.</t>
  </si>
  <si>
    <t>Montaža zračnika ''Hawle'' - podtalna izvedba z montažo tesnil, vijakov, cestne kape in montažne podloške. DN50</t>
  </si>
  <si>
    <t>Dobava in montaža tablic za označevanje hidrantov in zasunov na ustrezne drogove.</t>
  </si>
  <si>
    <t>Nabava in polaganje signalnega in opozorilnega traku nad vodovodnimi cevmi.</t>
  </si>
  <si>
    <t>Tlačni preizkus položenega cevovoda po standardu SIST EN 805, vključno z pridobitvijo ustreznega zapisnika.</t>
  </si>
  <si>
    <t>C.</t>
  </si>
  <si>
    <t>VODOVODNI MATERIAL</t>
  </si>
  <si>
    <t>FAZONSKI KOSI NA OBOJKO:</t>
  </si>
  <si>
    <t>Skupaj montažna dela</t>
  </si>
  <si>
    <t>Skupaj vodovodni material</t>
  </si>
  <si>
    <t>DUCTIL zasun (Euro 20; tip 23) z teleskopsko vgradbeno garnituro (Hvgr=1,0-1,50m), cestno kapo in prirobničnim PAM tesnilom in vijaki (tlačna stopnja PN10).</t>
  </si>
  <si>
    <t>Zračnik ''Hawle'' s prirobničnimi PAM tesnili in vijaki.</t>
  </si>
  <si>
    <t>Nepredviden vodovodni material
(% od vrednosti vodovodnega materiala)</t>
  </si>
  <si>
    <t>Priprava gradbišča, deponija vodovodnih cevi in zavarovanje vodovodnega materiala. V % od vrednosti vodovodnega materiala</t>
  </si>
  <si>
    <t>Prevoz in prenos vodovodnega materiala iz deponije do mesta vgradnje.
V % od vrednosti vodovodnega materiala.</t>
  </si>
  <si>
    <t>dolžina projektrianega vodovoda:</t>
  </si>
  <si>
    <t>obbetoniranje vodov. arm.</t>
  </si>
  <si>
    <t>obsip armatur</t>
  </si>
  <si>
    <t>Montaža zasuna (Euro 20; tip 23) s tesnili in vijaki ter vgradno garnituro in cestno kapo.</t>
  </si>
  <si>
    <t>Montaža podtalnega hidranta s podbetoniranjem telesa hidranta in izdelavo drenažnega zasipa.</t>
  </si>
  <si>
    <t>Montaža prirobničnih kosov po priloženih montažnih shemah ter dokončna obdelava in zaščita spojev.</t>
  </si>
  <si>
    <t>Montaža obojčnih kosov po priloženih montažnih shemah ter dokončna obdelava in zaščita spojev.</t>
  </si>
  <si>
    <t>Prenos spuščanje in polaganje cevi  v pripravljen jarek, ter poravnanje v vertikalni in horizontalni smeri</t>
  </si>
  <si>
    <t>Prenos spuščanje in polaganje fazonskih kosov in armatur do DN250, v pripravljen jarek, ter poravnanje v vertikalni in horizontalni smeri</t>
  </si>
  <si>
    <t>Skupna dolžina gradnje javnega vodovoda:</t>
  </si>
  <si>
    <t>Nepredvidena zemeljska dela
(% od zemeljskih del).</t>
  </si>
  <si>
    <t>PODROBNEJŠI OPIS VODOVODNEGA MATERIALA:</t>
  </si>
  <si>
    <t>1.CEVI IZ NODULARNE LITINE:</t>
  </si>
  <si>
    <t>2. FAZONSKI KOSI IZ NODULARNE LITINE</t>
  </si>
  <si>
    <t>Pokrovi morajo biti izdelani iz nodularne litine v skladu s standardom SIST EN124, zaščiteni z bitumenskim premazom. Razred nosilnosti B125 KN naj bo opremljen s ključavnico, protismradnim labirintnim tesnilom in možnostjo simbolnega označevanja namena jaška (elektrika, voda, meteorna kanalizacija, fekalna kanalizacija). Razred nosilnosti D 400 KN naj bo opremljen z obročem iz kompozitnega materiala in naj ima možnost naknadne vgradnje ključavnice. Pokrov se mora blokirati pri 90° da prepreči nehoteno zapiranje.</t>
  </si>
  <si>
    <t>Telo prirobničnega ventila mora biti iz litine z epoxy zaščito , z gumirano loputo (EPDM).</t>
  </si>
  <si>
    <t>100% prepreči povratni tok z dvema nepovratnima ventiloma in vmesnim izpustnim ventilom.  Izdelani po standardu EN 1717. Material ohišja je iz medenine oz. brona. Osi in vzmeti so iz nerjavečega jekla. Za servis ga ni potrebno izgraditi iz linije.</t>
  </si>
  <si>
    <t>Telo prirobničnega lovilca nesnage mora biti iz litine z epoxy zaščito s čistilno mrežico iz nerjavečega jekla s perforacijo najmanj 1,2 mm, ter čistilno prirobnico.</t>
  </si>
  <si>
    <t>Montažno - demontažni kosi morajo biti izdelani iz jekla z Epoxy zaščito min. 250 mikronov; tesnenje EPDM. Možnost nastavitve dolžine +-25mm.</t>
  </si>
  <si>
    <r>
      <t xml:space="preserve">hidranta. Ustrezati morajo standardu </t>
    </r>
    <r>
      <rPr>
        <sz val="11"/>
        <rFont val="Arial"/>
        <family val="2"/>
      </rPr>
      <t>SIST EN 14384:2005</t>
    </r>
    <r>
      <rPr>
        <sz val="12"/>
        <rFont val="Times New Roman"/>
        <family val="1"/>
      </rPr>
      <t>.</t>
    </r>
  </si>
  <si>
    <t>Telo regulatorja, zapiralo in regulirna palica so izdelani iz jekla z epoxy zaščito 200 mikronov. Plovek je izdelan iz ekspandiranega polistirena, tesnilo pa iz SBR. Prirobnice so vrtane po ISO 2531.</t>
  </si>
  <si>
    <t>Univerzalne ogrlice za vgradnjo na duktilne, AC in jeklene cevi. Izdelane morajo biti iz duktilne litine GS 400-15 z Epoxy zaščito min 250 mikronov. Streme in matici morajo biti iz nerjavečega jekla. Tesnilni material iz EPDM mora biti posebej oblikovan za vsako dimenzijo posebej.</t>
  </si>
  <si>
    <t>Telo ventila je izdelano iz duktilne litine GJS 400-15 z epoxy zaščito minimalno 250 mikronov. Membrana je ločena od zapirala na katerem je tesnilni element quadring. Prehod skozi ventil je reduciran zaradi boljše regulacije (linearnosti). Ventil deluje na avtomatski hidravlični način in ima ločen pilot iz nerjavečega jekla za nastavitev redukcije (območja 01-2 bar, 1,2-14 bar, 7-21 bar) . Povezave so iz nerjavečega jekla. Opremljen mora biti z indikatorjem položaja, kontrolno enoto za nastavitev hitrost odpiranja, zapiranja in reakcije in dvemi manometri na katerih lahko vidimo dejanski tlak v cevovodu tudi ob zaprtem kontrolnem krogu. Vgradna mera po standardu EN5752 serija 1, prirobnice PN10, PN16 ali PN 25: EN1092.</t>
  </si>
  <si>
    <t>Fitingi morajo biti izdelani iz bele temprane litine visoke kvalitete z vroče cinkano prevleko. Ustrezati morajo standardu DIN 1692, din 2999/1 (ISO 7/1).</t>
  </si>
  <si>
    <t>Priprava gradbišča, odstranitev eventuelnih ovir in ureditev delovnega platoja. Po končanih delh se gradbišče pospravi in vzpostavi prvotno stanje oz. novo stanje po zunanji ureditvi območja.  Priprava gradbišča, določitev deponije vodovodnega materiala in zavarovanje gradbene jame, izvedba proviziranih dostopov do objektov preko izkopanih jarkov iz plohov debeline 5 cm z ograjo. Po končanih delih se gradbišče pospravi in vzpostavi v prvotno stanje.</t>
  </si>
  <si>
    <t>Nabava, dobava in izdelava peščenega nasipa (posteljice) za izravnavo dna jarka debeline min 10 cm iz 2x sejanega peska brez frakcij večjih od 5 mm</t>
  </si>
  <si>
    <t>Dobava, nabava in transport materiala za izdelavo obsipa položene cevi. Obsip cevi se izvaja v slojih po 15-20 cm istočasno na obeh straneh cevi. Obsip je treba skrbno utrditi, da bo preprečeno poznejše posedanje terena nad izkopom. Obsip se utrjuje po standardnem "Proktorjevem" postopku do 95% trdosti. Obsipni material je 2x sejani pesek brez frakcij večjih od 5 mm.</t>
  </si>
  <si>
    <t>Demontaža obstoječih cevi do DN250 pri priključitvah novih in ukinitvah,  vključno z rezanjem cevi, začasnim zapiranjem ventilov na obst. cevi, zapora vodooskrbe.  Odvoz demontiranih delov, tudi cele dolžine ukinjene cevi , na trajno deponijo, vključno s stroški deponije.</t>
  </si>
  <si>
    <t>Demontaža obstoječih fazonskih kosov, armatur, vgradnih garnitur, cestnih kap, z označevalnimi tablicami ukinjenih zasunov, hidrantov. vključno z odvozom in stroški deponije</t>
  </si>
  <si>
    <t>Cevi DUCTIL NATURAL DN100 (EN 545:2010, C40), PN10 (standard spoj) komplet s tesnili (DIN 28610 T1), dolžina cevi l=6,0 m/kos;
Dolžina cevi je povečana za 2% zaradi obdelave.</t>
  </si>
  <si>
    <t>PRIROBNIČNI DUCTIL fazonski kosi za tlačno stopnjo PN10 komplet s tesnili (armatura po DIN 28610 T1),
vijačni in tesnilni material upoštevan v ceni fazonskih kosov, za vsak spojni kos (FFK, T) se vgradi vrtljivo prirobnico,
za vsako prirobnico DN80 se naroči 8 vijakov M16; L/X 85/57
za vsako prirobnico DN100 oz. DN125 se naroči 8 vijakov M16; L/X 90/62 za vsako prirobnico DN150 se naroči 8 vijakov M20;L/X 100/72</t>
  </si>
  <si>
    <t>MMA100/50</t>
  </si>
  <si>
    <t>SKUPAJ ARMATURE:</t>
  </si>
  <si>
    <t>Izpraznitev obstoječega cevovoda z odrezom cevi</t>
  </si>
  <si>
    <t>Izkop terena III.-IV.ktg. (ročno:strojno, 20:80) za potrebe postavitve hidrantov in zračnikov. Obsip hidrantov, zračnikov s primernim gramoznim materialom in izkopanim materialom (cca 1 m3/ kos) in ureditev terena.</t>
  </si>
  <si>
    <t>DN100</t>
  </si>
  <si>
    <r>
      <t xml:space="preserve">OBOJČNI DUCTIL fazonski kosi za tlačno stopnjo PN10 komplet s tesnili (armatura po DIN 28610 T1). Vsa kolena na obojčne spoje (MMK) so predvidena s sidrnmi VI spoji, ter dva spoja pred in po kolenu enako. </t>
    </r>
    <r>
      <rPr>
        <b/>
        <sz val="8"/>
        <rFont val="Swis721 Ex BT"/>
        <family val="2"/>
      </rPr>
      <t>Tesnilni (tudi za sidrne spoje) material je upoštevan v ceni fazonskih kosov</t>
    </r>
  </si>
  <si>
    <t>JAVNI VODOVOD ''A'' [1-7] - NL DN100</t>
  </si>
  <si>
    <t>Tlačne cevi iz nodularne litine (NL) z navadnim ali varovanim sidrnim spojem in EPDM tesnilom, preferiranega tlačnega razreda najmanj C40 (do vključno DN300), C30 (do vključno DN600), dolžina posamezne cevi je 6 m. Vsi spoji morajo biti primerni za tlake minimalno 16 bar oz. 25 bar (skladno s ponudbenim predračunom in spodnjimi specifikacijami ter zahtevami naročnika v razpisni dokumentaciji).
Cevi morajo biti izdelane na obojko v skladu s SIST EN 545:2011. Na zunanji strani morajo biti zaščitene z aktivno galvansko zaščito, ki omogoča vgradnjo cevi tudi v agresivno zemljo z zlitino Zn + Al debeline 400 g/m2 (v razmerju 85%  in ostalo Al in druge kovine) in modrim pokrivnim nanosom, na notranji strani pa s cementno oblogo v skladu s SIST EN 545:2011 (cementna obloga mora biti narejena s pitno vodo, cement tipa CEM III-B ex BFC pa mora biti v skladu z EN197-1 z CE oznako (certifikat)). 
Druga zunanja zaščita cevi možna le ob izrecni zahtevi v popisu vodovodnega materiala - te cevi morajo biti izdelane skladno s SIST EN 545:2011 - Annex D, točka D.2.3)
Cevi morajo biti obvezno opremljene z odgovarjajočimi tesnili v skladu z SIST EN 681-1 (certifikat). Obojčno tesnilo oz. spoj mora biti zaradi zagotovitve kvalitete spoja preizkušen skupaj s cevmi (certifikat). Vse cevi morajo biti od istega proizvajalca.</t>
  </si>
  <si>
    <t>EV zasuni morajo biti izdelani iz litine GGG-40, z obojestransko epoksi zaščito minimalne debeline 250 mikronov. Klin zasuna je zaščiten z EPDM elastomerno gumo. Vreteno zasuna je izdelano iz nerjavečega jekla. Tesnenje na vretenu je izvedeno z dvema "O" tesniloma. Na obeh straneh klina so vodila iz poliamida. Spoj telesa in pokrova mora biti izveden brez vijakov in zagozd. Ustrezati morajo zahtevam standardov SIST EN1074 (certifikat) in SIST EN12266.</t>
  </si>
  <si>
    <t>Nadzemni hidrant s telesom iz NL ali INOX, prirobničnim priključkom in EPDM tesnilom. Hidrant skladen s standardi SIST EN14384:2005 in SIST EN 1074-6:2008. S tremi stabilnimi spojkami: 2 × tip C in 1 × tip B za DN80 ter 2 × tip B in 1 × tip A  za DN100.
- min. pretočne karakteristike (Kv) po SIST EN 14348:2005. 
Omogočeno obračanje glave za 360°.
Material hidranta je NL ali INOX, notranji deli iz nerjavnega materiala, NL deli hidranta zunaj in znotraj zaščiteni z epoksi premazom min. debeline 250 mikronov. Opremljen s sistemom za preprečevanje iztoka v primeru loma in izpustno odprtino za izpust stoječe vode iz hidranta skladno s SIST EN1074-6:2008.</t>
  </si>
  <si>
    <t xml:space="preserve">Podtalni hidrant s prirobničnim priključkom in EPDM tesnilom. Skladen s standardi SIST EN 14339:2005 in SIST EN1074-6:2008.
Material hidranta NL ali INOX, pretočna karakteristika Kv &gt; 120 m3/h pri ΔP=1 bar.
NL deli zunaj in znotraj zaščiteni z epoksi barvo min. debeline 250 mikronov. Hidrant opremljen s sistemom za preprečevanje iztoka v primeru loma in drenažnim sistemom - izpustno odprtino za izpust stoječe vode iz hidranta skladno s SIST EN1074-6:2008. </t>
  </si>
  <si>
    <t>Prirobnična tesnila morajo biti iz EPDM gume, ki ustreza uporabi v stiku s pitno vodo. Tesnila imajo vgrajen nosilni kovinski obroč in so profilirane oblike (na notranjem premeru ojačitev okrogle oblike). Vse v skladu s standardom SIST EN 1514-1.</t>
  </si>
  <si>
    <r>
      <rPr>
        <u val="single"/>
        <sz val="8"/>
        <rFont val="Swis721 Ex BT"/>
        <family val="2"/>
      </rPr>
      <t>vgradnja v zemljino:</t>
    </r>
    <r>
      <rPr>
        <sz val="8"/>
        <rFont val="Swis721 Ex BT"/>
        <family val="2"/>
      </rPr>
      <t xml:space="preserve">
kompaktne izvedbe, z zaščitno konstrukcijo iz nerjavnega materiala in vgrajenim zračnim ventilom s funkcijo odvajanja in dovajanja ≥ 180 m3/h zraka v/iz cevovoda in avtomatskim zapornim ventilom, ki omogoča vgradnjo pod tlakom. Zračnik mora biti opremljen z drenažnim izpustom iz telesa zračnika. 
S prirobnico, EPDM tesnilom in deli iz NL z obojestransko epoksi zaščito min. debeline 250 mikronov. Zračnik opremljen z drenažnim sistemom.  Delovno območje od 1 do 16 bar. 
Ustrezati mora zahtevam standarda SIST EN 1074-4. 
</t>
    </r>
    <r>
      <rPr>
        <u val="single"/>
        <sz val="8"/>
        <rFont val="Swis721 Ex BT"/>
        <family val="2"/>
      </rPr>
      <t>vgradnja v jašek</t>
    </r>
    <r>
      <rPr>
        <sz val="8"/>
        <rFont val="Swis721 Ex BT"/>
        <family val="2"/>
      </rPr>
      <t xml:space="preserve">:
Telo zračnika je izdelano iz duktilne litine GJS 400-15 z epoxy zaščito minimalne debeline 250 mikronov, plovci so iz ABS, šoba malega plovka je iz poliamida, tesnilo glavnega plovka pa EPDM. Mreža za zaščito pred nesnago in pokrov sta iz INOX jekla. Delovno območje tlaka obsega  0,1 ÷ 25 bar. V ohišje je vgrajen dodatni odzračni ventila za kontrolo delovanja. </t>
    </r>
  </si>
  <si>
    <t>Ponujeni materiali in oprema mora biti najmanj enake kvalitete kot je zahtevana na tem obrazcu. Za vse elemente, ki so v stiku s pitno vodo je potrebno upoštevati veljaven pravilnik o pitni vodi, ki v poglavju V. predpisuje zagotavljanje kakovosti priprave vode, opreme in materialov (priložiti poročila o preizkušanju).</t>
  </si>
  <si>
    <t>Vsi spojni elementi – vijaki (skladni s SIST EN ISO 4016:2011) in matice (skladne s SIST EN ISO 4034:2002) morajo biti standardne izvedbe in zaščiteni proti rjavenju – galvanizirani ali INOX minimalne natezne trdnosti vsaj 6.8. Podložke morajo ustrezati standardu SIST EN ISO 7091:2002.
Vse vgradne dolžine ventilov s prirobnicami morajo ustrezati SIST EN 558:2008+A1:2008.
Vse prirobnice morajo biti skladne s SIST EN 1092-2:2008, prirobnična tesnila pa s SIST EN 1514-1:1998.
Vsa zunanja in notranja epoxy zaščita mora biti izvedena po SIST EN14901:2006.</t>
  </si>
  <si>
    <t>Ohišje in loputa prirobnične lopute sta izdelana iz duktilne litine GS 500-7, z epoxy zaščito minimalne debeline 250 mikronov. Osovina je izdelana iz nerjavečega jekla. "O" tesnila na vretenu so iz NBR. EPDM tesnilo, ki se nahaja na loputi omogoča 100% tesnenje pri pretoku v obe smeri (avtomatsko tesnenje), je možno zamenjati. Disk lopute je dvakrat excentrično postavljen glede na ohišje  zaradi lažjega upravljanja. Sedež narejen iz nerjavečega jekla je uvaljan na ohišje. Ustrezati mora standardu EN1074 (certifikat).</t>
  </si>
  <si>
    <t>Spojka s telesom iz nodularne litine za spajanje cevi različnih materialov, z EPDM tesnilom in obojestransko epoksi zaščito minimalne debeline 250 mikronov. Obojčno tesnilo oz. spoj mora omogočati lom na spoju min 4°. Spoj mora zagotavljati sidranje pri tlaku ≥ 16 bar.</t>
  </si>
  <si>
    <t>Tlačne polietilenske (PE) cevi za pitno vodo so izdelane v skladu s standardom po SIST EN 12201-1:2011, SIST EN 12201-2:2011, SIST ISO 4427. Za delovne tlake 10-16 bar (glej popis). Material za cevi, mora biti dobre in ustrezne kvalitete za delo pod specifičnimi pogoji in pod prometno obtežbo, tlaku v ceveh, koroziji in spreminjanju temperaturnih in klimatskih sprememb brez poškodb ali okvar. Če ni drugače določeno, morajo vse cevi prenesti prometno obtežbo.</t>
  </si>
  <si>
    <t>3. POLIETILENSKE CEI (PE)</t>
  </si>
  <si>
    <r>
      <rPr>
        <u val="single"/>
        <sz val="8"/>
        <rFont val="Swis721 Ex BT"/>
        <family val="2"/>
      </rPr>
      <t>Cestne kape za zasune in hidrante</t>
    </r>
    <r>
      <rPr>
        <sz val="8"/>
        <rFont val="Swis721 Ex BT"/>
        <family val="2"/>
      </rPr>
      <t xml:space="preserve">
Teleskopska cestna kapa iz nodularne litine kvalitetne (težke) izvedbe v razredu nosilnosti D400, po standradu EN 124 s protihrupnim PUR vložkom na pokrovu, tečajem ter možnostjo vgradnje pod naklonom, ki omogoča enostavno prilagoditev pokrova vozni površini brez dodatnih gradbenih del. S sistemom zapiranja, ki otežuje odstranitev pokrova in minimizira hrup. Cestna kapa s površinsko zaščito ohišja in trajno protikorozijsko zaščito pokrova. Pokrov z ustreznim napisom po navodilih upravljalca, npr.: VODA, VODOVOD, Z, HIDRANT,...
Za vgradnjo v povozno površino.</t>
    </r>
  </si>
  <si>
    <r>
      <rPr>
        <u val="single"/>
        <sz val="8"/>
        <rFont val="Swis721 Ex BT"/>
        <family val="2"/>
      </rPr>
      <t>Cestne kape za COMBI armature</t>
    </r>
    <r>
      <rPr>
        <sz val="8"/>
        <rFont val="Swis721 Ex BT"/>
        <family val="2"/>
      </rPr>
      <t xml:space="preserve">
Kompaktna cestna kapa iz nodularne litine kvalitetne/ težke izvedbe z integriranimi 4 pokrovi z varovalnim sistemom, ki preprečuje enostavno odstranitev in ropotanje. Skladna z zahtevami proizvajalca armature. Cestna kapa s površinsko zaščito ohišja in trajno protikorozijsko zaščito pokrova. Pokrov z ustreznim napisom po navodilih upravljalca. Varovalni sistem z zatiči iz nerjavečega jekla.
Za vgradnjo v povozno površino.</t>
    </r>
  </si>
  <si>
    <r>
      <rPr>
        <u val="single"/>
        <sz val="8"/>
        <rFont val="Swis721 Ex BT"/>
        <family val="2"/>
      </rPr>
      <t>Cestne kape za podtalni zračnik</t>
    </r>
    <r>
      <rPr>
        <sz val="8"/>
        <rFont val="Swis721 Ex BT"/>
        <family val="2"/>
      </rPr>
      <t xml:space="preserve">
Kompaktna cestna kapa iz nodularne litine kvalitetne/ težke izvedbe z  okroglim pokrovom in pritrdilnim sistemom pokrova iz nerjavečega materiala, ki preprečuje ropotanje. Skladna z zahtevami proizvajalca armature. Cestna kapa s površinsko zaščito ohišja in trajno protikorozijsko zaščito pokrova. Pokrov z ustreznim napisom po navodilih upravljalca. Varovalni zatiči iz nerjavečega jekla. 
Za vgradnjo v povozno površino.Cestna kapa za zračnik mora biti okrogle oblike imeti napis ZRAČNIK v slovenskem jeziku, poliuretanski protihrupni vložek, ter dva vijaka s katerimi je pričvrščen pokrov na ohišje kape.</t>
    </r>
  </si>
  <si>
    <t xml:space="preserve">Nastavljiv teleskopski komplet za rokovanje podzemnih armatur z zunanjo PEh/PVC zaščito. Kovinskim nasadni element, spojka in vodilo zaščiteni pred korozijo. Dobava skupaj z zaporno armaturo! </t>
  </si>
  <si>
    <r>
      <rPr>
        <b/>
        <u val="single"/>
        <sz val="8"/>
        <rFont val="Swis721 Ex BT"/>
        <family val="2"/>
      </rPr>
      <t>Fazonski kosi iz nodularne litine na obojko</t>
    </r>
    <r>
      <rPr>
        <sz val="8"/>
        <rFont val="Swis721 Ex BT"/>
        <family val="2"/>
      </rPr>
      <t xml:space="preserve"> z navadnim ali varovanim sidrnim spojem in EPDM tesnilom. Obojčni fazonski kosi morajo imeti isti spoj kot cevi. 
Fazonski kosi morajo biti izdelani iz duktilne litine GGG400 v skladu s SIST EN 545:2011, z zunanjo in notranjo epoksi zaščito min. debeline 70 mikronov po postopku kataforeze ali min. 250 mikronov po klasičnem postopku. Glede na zahteve iz popisa upoštevati drugo zunanjo zaščito cevi primerno za vgradnjo v zemljine s prisotnostjo talne vode in z večjo verjetnostjo pojava korozije (skladno s SIST EN 545:2011 - Annex D, točka D.2.3)
Opremljeni morajo biti z odgovarjajočimi tesnili v skladu z SIST EN 681-1 . Obojčno tesnilo oz. spoj mora biti zaradi zagotovitve kvalitete spoja preizkušen skupaj s fazoni (certifikat). Obojčni fazonski kosi morajo biti istega proizvajalca kot cevi.</t>
    </r>
  </si>
  <si>
    <r>
      <rPr>
        <b/>
        <u val="single"/>
        <sz val="8"/>
        <rFont val="Swis721 Ex BT"/>
        <family val="2"/>
      </rPr>
      <t>Fazonski kosi iz nodularne litine s prirobnico</t>
    </r>
    <r>
      <rPr>
        <sz val="8"/>
        <rFont val="Swis721 Ex BT"/>
        <family val="2"/>
      </rPr>
      <t xml:space="preserve"> morajo biti izdelani iz duktilne litine GGG400 v skladu z SIST EN 545:2011, z zunanjo in notranjo epoksi zaščito min. debeline 70 mikronov po postopku kataforeze ali min. 250 mikronov po klasičnem postopku. 
Prirobnični fazonski kosi standardne izvedbe morajo imeti vrtljivo prirobnico, ostali (samo FF kos) pa imajo lahko fiksno. Prirobnični fazonski kosi z vrtljivo prirobnico morajo biti istega proizvajalca kot cevi.</t>
    </r>
  </si>
  <si>
    <t>4. UNIVERZALNE SPOJKE</t>
  </si>
  <si>
    <t>5. NEPOVRATNI VENTIL - Z LOPUTO</t>
  </si>
  <si>
    <r>
      <t xml:space="preserve">6. NEPOVRATNI VENTIL </t>
    </r>
    <r>
      <rPr>
        <sz val="8"/>
        <rFont val="Swis721 Ex BT"/>
        <family val="2"/>
      </rPr>
      <t>- varovanje primarne linije pri objektih pred vdorom onesnažene vode.</t>
    </r>
  </si>
  <si>
    <t>7. LOVILEC NESNAGE</t>
  </si>
  <si>
    <t>8. MONTAŽNO DEMONTAŽNI KOS</t>
  </si>
  <si>
    <t>9. EV ZASUNI KRATKE IZVEDBE (po SIST EN 558:2008+A1:2012, serija 14):</t>
  </si>
  <si>
    <t xml:space="preserve">10. PRIROBNIČNE LOPUTE </t>
  </si>
  <si>
    <t>11. HIDRANTI NADZEMNI</t>
  </si>
  <si>
    <t>12. HIDRANT PODZEMNI</t>
  </si>
  <si>
    <t>13. MEHANSKI REGULATOR NIVOJA - PLOVNI VENTIL</t>
  </si>
  <si>
    <t>14. CESTNE KAPE</t>
  </si>
  <si>
    <t>15. POKROVI IZ NODULARNE LITINE</t>
  </si>
  <si>
    <t>16. NAVRTNI OKLEPI - OGRLICE</t>
  </si>
  <si>
    <t>17. TELESKOPSKE VGRADBENE GARNITURE</t>
  </si>
  <si>
    <t>18. ZRAČNIK (AVTOMATSKI)</t>
  </si>
  <si>
    <t>19. VENTILI REDUCIRNI (avtomatski hidravlični)</t>
  </si>
  <si>
    <t>20. TESNILA ZA PRIROBNICE</t>
  </si>
  <si>
    <t>21.  FITINGI - pocinkani</t>
  </si>
  <si>
    <t>22. Spojni elementi</t>
  </si>
  <si>
    <t>Dobava in montaža drogov za montažo tablic  iz prejšnje točke (vključno s sidri d50 dolžine 600mm). Stebrički so iz aluminijastih cevi d50 mm, višine 2400 mm.</t>
  </si>
  <si>
    <t>¸¸</t>
  </si>
  <si>
    <t xml:space="preserve">*Opomba: Pri odvozu slabega materiala s kamionom kiperjem na trajno deponijo je upoštevano plačilo deponije na razdalji do 10 km, z nakladanjem, razkladanjem, planiranjem in utrjevanjem v slojih po 50 cm. Upoštevan je raztres materiala in sicer povečanje volumna za 5%. </t>
  </si>
  <si>
    <r>
      <t>FFK100(22,5</t>
    </r>
    <r>
      <rPr>
        <sz val="8"/>
        <rFont val="Calibri"/>
        <family val="2"/>
      </rPr>
      <t>°</t>
    </r>
    <r>
      <rPr>
        <sz val="8"/>
        <rFont val="Swis721 Ex BT"/>
        <family val="2"/>
      </rPr>
      <t>)</t>
    </r>
  </si>
  <si>
    <r>
      <t>FFK100(11,25</t>
    </r>
    <r>
      <rPr>
        <sz val="8"/>
        <rFont val="Calibri"/>
        <family val="2"/>
      </rPr>
      <t>°</t>
    </r>
    <r>
      <rPr>
        <sz val="8"/>
        <rFont val="Swis721 Ex BT"/>
        <family val="2"/>
      </rPr>
      <t>)</t>
    </r>
  </si>
  <si>
    <r>
      <t>MMK100(11,25</t>
    </r>
    <r>
      <rPr>
        <sz val="8"/>
        <rFont val="Calibri"/>
        <family val="2"/>
      </rPr>
      <t>°</t>
    </r>
    <r>
      <rPr>
        <sz val="8"/>
        <rFont val="Swis721 Ex BT"/>
        <family val="2"/>
      </rPr>
      <t>)</t>
    </r>
  </si>
  <si>
    <t>Podtalni hidrant-Blatnik</t>
  </si>
  <si>
    <t>JAVNI VODOVOD "A" (1-7) NL DN100</t>
  </si>
  <si>
    <t>Zakoličba osi projektiranega cevovoda z zavarovanjem osi, oznako horizontalnih in vertikalnih lomov, oznako vozlišč, odcepov in zakoličba mesta prevezave na obstoječi cevovod.</t>
  </si>
  <si>
    <t xml:space="preserve">Zakoličba obstoječih komunalnih vodov (križanja) s strani predstavnikov prizadetih upravljavcev komunalne infrastrukture.
(Obračun po dejanskih stroških z upoštevanjem delilnika stroškov v primeru sočasne gradnje).
</t>
  </si>
  <si>
    <t>Stroški nadzora pri križanju vodovoda z ostalimi komunalnimi vodi 
(Obračun po dejanskih stroških z upoštevanjem delilnika stroškov v primeru sočasne gradnje).</t>
  </si>
  <si>
    <t>Upoštevano je da je 30% izkopanega materiala ustreznega za ponovno vgradnjo in 70% slabega, ki se transportira na trajno deponijo. 
30% dobrega materiala se odlaga 1,00 meter stran od gradbene jame oz. na začasni deponiji, ter se ob zasipu ponovno vgradi!</t>
  </si>
  <si>
    <t>odvoz slabega materiala (70%) na trajno deponijo</t>
  </si>
  <si>
    <t>Nabava, nakladanje, transport ter zasipavanje vodovodnega jarka z gramoznim materialom s komprimiranjem zemljine v slojih po 20 cm do 95% trdnosti po standardnem Proktorjevem postopku. Zasip se izvede do kote -0,40m.</t>
  </si>
  <si>
    <t>Odlaganje izkopanega dobrega materiala (30%) 1,00m stran od gradbene jame oz. na začasno deponijo.</t>
  </si>
  <si>
    <t>z dobrim izkopanim materialom (30%). Z roba gradbene jame oz. z začasne deponije.</t>
  </si>
  <si>
    <t>z novim materialom (70%). 
(Upoštevana nabava in dobava)</t>
  </si>
  <si>
    <t>Izdelava načrta zapore ceste s postavitvijo zapore. Zavarovanje gradbišča s predpisano prometno signalizacijo, kot so letve, opozorilne vrvice, znaki, svetlobna telesa… Po končanih delih se signalizacija odstrani.</t>
  </si>
  <si>
    <t>Izdelava geodetskega načrta</t>
  </si>
  <si>
    <t>Stroški izvedbe nadzora geomehanika
(obračun po dejanskih stroških)</t>
  </si>
  <si>
    <t>Stroški izvedbe projektantskega nadzora</t>
  </si>
  <si>
    <t>Stroški postavitve in po končanih delih odstranitve obvestilne table na gradbišču</t>
  </si>
  <si>
    <t>Izdelava varnostnega načrta za enostavnejši objekt. (V izdelavo so vključeni vsi stroški). Koordinacija VZPD na gradbišču.V ceno je vštet en obisk na gradbišču.</t>
  </si>
  <si>
    <t>Stroški izdelave načrta o ravnanju z odpadki, ki nastanejo pri gradbenih delih, s končnim poročilom in zahtevano dokumentacijo v skladu z uredbo oz. predpisi za tovrstno področje</t>
  </si>
  <si>
    <t>Geodetska izmera, obdelava in priprava digitalnih podatkov (artribuiranje, digitalna skica) vodovodnih priključkov, skladno z internimi tehničnimi normativi upravljalca vodovoda</t>
  </si>
  <si>
    <t>Skupaj dodatna dela</t>
  </si>
  <si>
    <t>Izdelava PID-a v skladu z GZ in dopolnitvami, (2x v projektni obliki, 2x v elektronski obliki)</t>
  </si>
  <si>
    <t>Izdelava geodetskega posnetka v ETSR koordinatnem sistemu v elektronski obliki, ter pridobitev potrdila o vrisu v kataster</t>
  </si>
  <si>
    <t xml:space="preserve">Strojni izkop jarka (92%) globine do 2,00 m, v terenu III-IV kategorije,odvozom in/ali odlaganjem izkopanega materiala. Brežine so po potrebi zavarovane z opažem. </t>
  </si>
  <si>
    <t>Delno ročni izkop jarka (8%) globine do 2,00 m, v terenu III-IV kategorije,</t>
  </si>
  <si>
    <t>JAVNI VODOVOD ''B'' [7-11] - NL DN100</t>
  </si>
  <si>
    <t>Combi III DN100</t>
  </si>
  <si>
    <t>DN50</t>
  </si>
  <si>
    <t>COMBI III DN100</t>
  </si>
  <si>
    <t>JAVNI VODOVOD ''C'' [11-20] - NL DN100</t>
  </si>
  <si>
    <t>JAVNI VODOVOD ''D'' [7-28] - NL DN100</t>
  </si>
  <si>
    <t>JAVNI VODOVOD ''E'' [22-22A] - PE100d63</t>
  </si>
  <si>
    <t>Vodovodne cevi visoke gostote, po zadnjih veljavnih standardih; PE100d63. (Dolžina cevi je povečana za 2% zaradi obdelave).</t>
  </si>
  <si>
    <t>Zračnik "Hawle" DN50</t>
  </si>
  <si>
    <t>Montaža zračnika s podbetoniranjem telesa.</t>
  </si>
  <si>
    <t>JAVNI VODOVOD ''F'' [8-8A] - PE100d63</t>
  </si>
  <si>
    <t>Upoštevano je, da se izkop vrši od kote         -0,00m.</t>
  </si>
  <si>
    <t>Upoštevano je, da se izkop vrši od kote         -/+0,00m.</t>
  </si>
  <si>
    <t xml:space="preserve">Upoštevano je, da se izkop vrši od kote         -/+0,00m. </t>
  </si>
  <si>
    <t xml:space="preserve">Upoštevano je, da se izkop vrši od kote         -0,00m. </t>
  </si>
  <si>
    <t>JAVNI VODOVOD ''G'' [25-25A] - PE100d63</t>
  </si>
  <si>
    <t>JAVNI VODOVOD ''H'' [11-28] - NL DN100</t>
  </si>
  <si>
    <r>
      <t>MMK100(22,5</t>
    </r>
    <r>
      <rPr>
        <sz val="8"/>
        <rFont val="Calibri"/>
        <family val="2"/>
      </rPr>
      <t>°</t>
    </r>
    <r>
      <rPr>
        <sz val="8"/>
        <rFont val="Swis721 Ex BT"/>
        <family val="2"/>
      </rPr>
      <t>)</t>
    </r>
  </si>
  <si>
    <t>JAVNI VODOVOD ''I'' [28-28A] - PE100d63</t>
  </si>
  <si>
    <t>JAVNI VODOVOD ''J'' [26-26A] - PE100d63</t>
  </si>
  <si>
    <t>JAVNI VODOVOD ''K'' [24-24A] - PE100d63</t>
  </si>
  <si>
    <t>JAVNI VODOVOD "B" (7-11) NL DN100</t>
  </si>
  <si>
    <t>JAVNI VODOVOD "C" (11-20) NL DN100</t>
  </si>
  <si>
    <t>JAVNI VODOVOD "D" (7-28) NL DN100</t>
  </si>
  <si>
    <t>JAVNI VODOVOD "E" (22-22A) PE100d63</t>
  </si>
  <si>
    <t>JAVNI VODOVOD "F" (8-8A) PE100d63</t>
  </si>
  <si>
    <t>JAVNI VODOVOD "G" (25-25A) PE100d63</t>
  </si>
  <si>
    <t>JAVNI VODOVOD "H" (11-28) NL DN100</t>
  </si>
  <si>
    <t>JAVNI VODOVOD "I" (28-28A) PE100d63</t>
  </si>
  <si>
    <t>JAVNI VODOVOD "J" (26-26A) PE100d63</t>
  </si>
  <si>
    <t>JAVNI VODOVOD "K" (24-24A) PE100d63</t>
  </si>
  <si>
    <t>Izdelava VODILNE MAPE (2x) z dokazili o zanesljivosti objekta, kompletna dokumentacija za izvedbo tehničnega pregleda in pridobitve uporabnega dovoljenja v skladu z GZ in dopolnitvami</t>
  </si>
  <si>
    <t>RUŠITEV CESTIŠČA IN POVRNITEV V PRVOTNO STANJE</t>
  </si>
  <si>
    <t>Odrez asfaltnega cestišča debeline do 15 cm, širine 2,5 m, pod strokovnim nadzorom upravljalca ceste.</t>
  </si>
  <si>
    <t>Rušenje asfaltnega cestišča (lokalna cesta) debeline do 15 cm v potrebni širini, z zarezom, nakladanjem, razkladanjem ter odvozom na trajno gradbeno deponijo s plačilom deponije pod strokovnim nadzorom upravljalca ceste.   1/2 širine vozišča</t>
  </si>
  <si>
    <t xml:space="preserve">Nabava materiala, transport in asfaltiranje vozišča z obrabnim slojem asfalta AC 11 surf B 50/70 A3 v deb.4 cm. Izvedba po zahtevi upravljalca ceste in dovoljenja za poseg v cesto. Cena zajema material in delo, zalivanje  stikov z zalivno zmesjo ali bitumenskem zalivnim trakom. </t>
  </si>
  <si>
    <t>Nabava materiala, transport in izdelava finega planuma zgornjega ustroja z utrjevanjem na predpisano nosilnost, vključno z dosipom materiala, meritvami nosilnosti- podlaga za asfaltiranje.Obračun za 1 m2</t>
  </si>
  <si>
    <t>Skupaj obnova cestišča</t>
  </si>
  <si>
    <t>dolžina obnove cestišča:</t>
  </si>
  <si>
    <t>SKUPAJ OBNOVA CESTIŠČA:</t>
  </si>
  <si>
    <r>
      <t>Strojni izkop obstoječega tamponskega sloja, debeline 30 cm pod strokovnim nadzorom upravljalca ceste.</t>
    </r>
    <r>
      <rPr>
        <u val="single"/>
        <sz val="8"/>
        <rFont val="Swis721 Ex BT"/>
        <family val="2"/>
      </rPr>
      <t xml:space="preserve"> Izkop je upoštevan v postavkah vodovodov.</t>
    </r>
  </si>
  <si>
    <t>Nabava materiala, transport in izdelava tamponskega sloja pod asfaltom z utrjevanjem pod strokovnim nadzorom upravljalca ceste. Tamponski sloj debeline 30cm.</t>
  </si>
  <si>
    <t>Nabava materiala, transport in izdelava vezane nosilne plasti bizuminizirane zmesi AC 22 base B 50/70 A3 v  deb. 6 cm</t>
  </si>
  <si>
    <t>Nabava in transport z razkladanjem betonskih cestnih robnikov. Niveliranje in montaža betonskih cestnih robnikov 25/15/12. V postavki je upoštevan tudi podložni beton in cementna malta vkljućno z fino obdelavo stikov.</t>
  </si>
  <si>
    <t>Upoštevano je, da se vgradi 30cm tamponskega sloja in skupaj 10cm asfalta. Širina asfalta je 2,5m. Na določenih odsekih se zamenjajo oz. vgradijo tudi betonski cestni robniki.</t>
  </si>
  <si>
    <t>A</t>
  </si>
  <si>
    <t>Vodovodni provizorij</t>
  </si>
  <si>
    <t>Točkovni izkop za izvedbo prevezave obstoječega vodovodnega priključka na predviden provizorij, z odlaganjem 1m od roba gradbene jame ter zasipom</t>
  </si>
  <si>
    <t>Priprava gradbišča za provizorij, odstranitev eventuelnih ovir in ureditev delovnega mesta.</t>
  </si>
  <si>
    <t>Obsipavanje začasnega vodovodnega provizorija.</t>
  </si>
  <si>
    <t>Nakladanje, prevoz in obsip provizorija z ustreznim izkopanim materialom z roba gradbene jame</t>
  </si>
  <si>
    <t>Z novim materialom (upoštevana je nabava in dobava)</t>
  </si>
  <si>
    <t xml:space="preserve">Odvoz materiala začasnega nasipa provizorija s kamionom kiperjem  na trajno gradbeno deponijo s plačilom deponije na razdalji do 5 km, z nakladanjem, razkladanjem, planiranjem in utrjevanjem v slojih po 50 cm. Upoštevan je raztres materiala in sicer povečanje volumna za 5%. </t>
  </si>
  <si>
    <t>Nepredvidena zemeljska dela za provizorij (% zemeljskih del za provizorij)</t>
  </si>
  <si>
    <t>zemeljska dela za provizorij skupaj</t>
  </si>
  <si>
    <t>Dobava in polaganje cevi začasnega provizorija  za oskrbo prebivalcev s pitno vodo,  z montažo elektro spojk (upoštevan je ves preostali spojni material za izvedbo prevezave obstoječih priključkov).</t>
  </si>
  <si>
    <t>Prevoz iz začasne deponije ter montaža začasnih navrtnih zasunov</t>
  </si>
  <si>
    <t>Praznenje položenega provizorija.</t>
  </si>
  <si>
    <t>Demontaža začasnih navrtnih zasunov z odlaganjem na začasno deponijo</t>
  </si>
  <si>
    <t>Odstranitev položenega začasnega provizorija z prevozom na trajno gradbeno deponijo</t>
  </si>
  <si>
    <t>Nepredvidena dodatna montažna dela ( 10% montažnih del za provizorij)</t>
  </si>
  <si>
    <t>montažna dela za provizorij skupaj</t>
  </si>
  <si>
    <t>Nabava cevi za začasno oskrbo porabnikov z sanitarno pitno vodo Cevi PE100d63/PN16.</t>
  </si>
  <si>
    <t>elektro spojke</t>
  </si>
  <si>
    <t>Nabava, dobava začasnih navrtnih zasunov (s stremenom in ločno spojko) za čas izvedbe provizorija.</t>
  </si>
  <si>
    <t>Nepredviden dodatni material za položen provizorij ( 10% materiala za provizorij)</t>
  </si>
  <si>
    <t>Vodovodni material za provizorij skupaj</t>
  </si>
  <si>
    <t>Skupaj vodovodni provizorij</t>
  </si>
  <si>
    <t>D</t>
  </si>
  <si>
    <t>b) OBNOVA HIŠNIH VODOVODNIH PRIKLJUČKOV</t>
  </si>
  <si>
    <t>a.</t>
  </si>
  <si>
    <t>Zemeljska dela (priključki)</t>
  </si>
  <si>
    <t>Postavitev gradbenih profilov na vzpostavljeno os trase cevovoda ter določitev nivoja za merjenje globine izkopa in polaganje cevovoda</t>
  </si>
  <si>
    <r>
      <t>Strojni izkop (92%) in delno ročni izkop (8%) jarka globine do 2,00 m, v terenu III-IV kategorije,  z odlaganjem kakovostnega materiala na rob gradbene jame(40%) ter odvozom slabšega  izkopanega materiala(60%) z nakladanjem na kamion na trajno deponijo . Brežine so po potrebi zavarovane z opažem.
Brežine se izvajajo v naklonu 60</t>
    </r>
    <r>
      <rPr>
        <sz val="8"/>
        <rFont val="Calibri"/>
        <family val="2"/>
      </rPr>
      <t xml:space="preserve">°
</t>
    </r>
    <r>
      <rPr>
        <sz val="8"/>
        <rFont val="Swis721 Ex BT"/>
        <family val="2"/>
      </rPr>
      <t>Širina dna izkopa je 50cm, globina je 1,30m</t>
    </r>
  </si>
  <si>
    <t>Utrjen teren (odstarnitev in ponovno polaganje bet. tlakovcev, vklučno z ponovno izvedbo tamponskega sloja debeline 20cm)</t>
  </si>
  <si>
    <t>Rušitev, nabava ter ponovno polaganje asfalta v privatnih površinah v širini 2m, vključlno z ponovno izvedbo tamponskega sloja 20cm</t>
  </si>
  <si>
    <t>Ročno planiranje dna jarka, izdelava peščenega nasipa, nabava in transport materiala za izdelavo obsipa nad cevjo, nabava, nakladanje in prevoz ter zasipavanje vodovodnega jarka z novim materialom s komprimiranjem zemljine v slojih po 20 cm ter odvoz odkopanega materiala na gradbeno deponijo z vsemi taksami in končnim čiščenjem terena</t>
  </si>
  <si>
    <t>Izvedba križanja z obstoječimi/predvidenimi komunalnimi vodi (izkop na mestu križanja se izvaja ročno)</t>
  </si>
  <si>
    <t>Postavitev cestnih kap na končno niveleto terena</t>
  </si>
  <si>
    <t>Polaganje vodovodne in zaščitne cevi skozi steno vodomernega mesta  s čiščenjem in tesnenjem preboja.</t>
  </si>
  <si>
    <t>Nepredvidena zemeljska dela (% gradbenih del)</t>
  </si>
  <si>
    <t>b.</t>
  </si>
  <si>
    <t>Montažna dela (priključki)</t>
  </si>
  <si>
    <t>Prevoz in prenos vodovodnega materiala iz deponije do mesta vgradnje. V % od vrednosti vodovodnega materiala.</t>
  </si>
  <si>
    <t>Prenos spuščanje in polaganje  vodovodne cevi in zaščitne cevi v pripravljen jarek, ter poravnanje v vertikalni in horizontalni smeri</t>
  </si>
  <si>
    <t>Demontaža obstoječih hišnih vodovodnih priključkov (vodovodne cevi, fitingov, cestne kape, navrtnega zasuna..)  z odvozom na gradbeno deponjo.</t>
  </si>
  <si>
    <t>Demontaža in ponovna montaža obstoječega   vodomera.</t>
  </si>
  <si>
    <t>Montaža vodovodnih cevi v obstoječo zaščitno cev.</t>
  </si>
  <si>
    <t>Montaža vodovodnih in zaščitnih cevi na položeno in utrjeno peščeno posteljico debeline 10 cm.</t>
  </si>
  <si>
    <t>Montaža navrtnih zasunov z vgradbeno garnituro in cestno kapo, pehodno ločno spojko ter montažo betonskih podložnih plošč.</t>
  </si>
  <si>
    <t>Montaža vodovodne armature in fitingov v vodomernem mestu  po specifikaciji materiala</t>
  </si>
  <si>
    <t>Nabava in polaganje signalnega in opozorilnega traku nad vodovodnimi cevmi</t>
  </si>
  <si>
    <t xml:space="preserve">Tlačni preizkus položenega cevovoda po standardu SIST EN 805 </t>
  </si>
  <si>
    <t>Nepredvidena montažna dela (% motažnih del del)</t>
  </si>
  <si>
    <t>c.</t>
  </si>
  <si>
    <t>Vodovodni material (priključki)</t>
  </si>
  <si>
    <t xml:space="preserve">Cevi PE100d32, PN 16  priključna cev </t>
  </si>
  <si>
    <t xml:space="preserve">Cevi PE80d63, PN 10, zaščitna cev </t>
  </si>
  <si>
    <t>Vodovodna armatura za priključitev na javni vodovod:navrtni zasun, streme za NZ, koleno priključno, vgradna granitura (Hvgr 1,0 - 1,5m), betonski podstavek mali in cestna kapa DN90.</t>
  </si>
  <si>
    <t>Nabava in dobava fitingov na vodomernih mestih (kroglične pipe, kolena, tesnila, reducirke, podloške,…): pipa krogelna, pipa krogelna  z izpustom, zmanjševalni kos, spojka ravna za PE cevi, nosilec za vodmer s holandcem, betonski podstavek 40x40 cm, nepovratni ventil (vložek) in Nabava in dobava gumi tesnil</t>
  </si>
  <si>
    <t>Nepredviden vodovodni material</t>
  </si>
  <si>
    <t>Stroški transporta vodovodnih armatur in fazonskih kosov (% od vrednosti vodovodnega materiala)</t>
  </si>
  <si>
    <t>Zatravitev (Humusiranje) Vzpostavitev v prvotno stanje</t>
  </si>
  <si>
    <t xml:space="preserve">Opomba: Pri odvozu slabega materiala s kamionom kiperjem na trajno deponijo je upoštevano plačilo deponije na razdalji do 10 km, z nakladanjem, razkladanjem, planiranjem in utrjevanjem v slojih po 50 cm. Upoštevan je raztres materiala in sicer povečanje volumna za 5%. </t>
  </si>
  <si>
    <t>Rušenje oz. varovanje obstoječih ograj in vzpostavitev v prvotno stanje po končani gradnji (ocena)</t>
  </si>
  <si>
    <t>Varovanje žive meje</t>
  </si>
  <si>
    <t>Cevi PE100d40, PN 16, priključna cev</t>
  </si>
  <si>
    <t>Cevi PE100d50, PN 16, priključna cev</t>
  </si>
  <si>
    <t>Cevi PE100d90, PN 10, zaščitna cev</t>
  </si>
  <si>
    <t>5a.</t>
  </si>
  <si>
    <t>Nabava, dobava ter montaža PE vodomernega jaška, D1000 z LTŽ pokrovom 600/600.</t>
  </si>
  <si>
    <t>Skupaj gradnja hišnih vodovodnih priključkov:</t>
  </si>
  <si>
    <r>
      <t xml:space="preserve">c) </t>
    </r>
    <r>
      <rPr>
        <i/>
        <sz val="8"/>
        <color indexed="8"/>
        <rFont val="Swis721 Ex BT"/>
        <family val="2"/>
      </rPr>
      <t>OBNOVA HIŠNIH VODOVODNIH PRIKLJUČKOV</t>
    </r>
  </si>
  <si>
    <t>št.:</t>
  </si>
  <si>
    <t>hp</t>
  </si>
  <si>
    <t>a) GRADNJA JAVNEGA VODOVODA - ULICA ŽELJKA TONIJA</t>
  </si>
  <si>
    <t>d) GRADNJA JAVNEGA VODOVODA - PRELOGE</t>
  </si>
  <si>
    <r>
      <t xml:space="preserve">f) </t>
    </r>
    <r>
      <rPr>
        <i/>
        <sz val="8"/>
        <color indexed="8"/>
        <rFont val="Swis721 Ex BT"/>
        <family val="2"/>
      </rPr>
      <t>OBNOVA HIŠNIH VODOVODNIH PRIKLJUČKOV</t>
    </r>
  </si>
  <si>
    <t>RUŠITEV CESTIŠČA IN POVRNITEV V PRVOTNO STANJE 
(ULICA ŽELJKA TONIJA)</t>
  </si>
  <si>
    <t>RUŠITEV CESTIŠČA IN POVRNITEV V PRVOTNO STANJE 
(PRELOGE)</t>
  </si>
  <si>
    <t>SKUPNA CENA INVESTICIJE - ULICA ŽELJKA TONIJA</t>
  </si>
  <si>
    <t>SKUPNA CENA INVESTICIJE - PRELOGE</t>
  </si>
  <si>
    <t>VSE CENE SO BREZ DDV-a!  Faktor razrahljivosti je upoštevan v ceni po enoti posameznih del!</t>
  </si>
  <si>
    <t>cena gradnje javnega vodovoda na tekoči meter:</t>
  </si>
  <si>
    <t>cena gradnje javnega vodovoda na tekoči meter brez zgornjega ustroja:</t>
  </si>
  <si>
    <t>B</t>
  </si>
  <si>
    <t>E</t>
  </si>
  <si>
    <t>e) SKUPNE POSTAVKE - PRELOGE</t>
  </si>
  <si>
    <t>SKUPNE POSTAVKE - ULICA ŽELJKA TONIJA</t>
  </si>
  <si>
    <t>b) SKUPNE POSTAVKE - ULICA ŽELJKA TONIJA</t>
  </si>
  <si>
    <t>SKUPNE POSTAVKE - PRELOGE</t>
  </si>
  <si>
    <t xml:space="preserve"> </t>
  </si>
  <si>
    <t>Navedite:   PROIZVAJALEC / TIP</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</si>
</sst>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 &quot;SIT&quot;_-;\-* #,##0\ &quot;SIT&quot;_-;_-* &quot;-&quot;\ &quot;SIT&quot;_-;_-@_-"/>
    <numFmt numFmtId="167" formatCode="_-* #,##0\ _S_I_T_-;\-* #,##0\ _S_I_T_-;_-* &quot;-&quot;\ _S_I_T_-;_-@_-"/>
    <numFmt numFmtId="168" formatCode="_-* #,##0.00\ &quot;SIT&quot;_-;\-* #,##0.00\ &quot;SIT&quot;_-;_-* &quot;-&quot;??\ &quot;SIT&quot;_-;_-@_-"/>
    <numFmt numFmtId="169" formatCode="_-* #,##0.00\ _S_I_T_-;\-* #,##0.00\ _S_I_T_-;_-* &quot;-&quot;??\ _S_I_T_-;_-@_-"/>
    <numFmt numFmtId="170" formatCode="0.00&quot; m&quot;"/>
    <numFmt numFmtId="171" formatCode="_-* #,##0.00\ [$€-424]_-;\-* #,##0.00\ [$€-424]_-;_-* &quot;-&quot;??\ [$€-424]_-;_-@_-"/>
    <numFmt numFmtId="172" formatCode="0.0&quot; €/m'&quot;"/>
    <numFmt numFmtId="173" formatCode="0.00&quot; €/m'&quot;"/>
    <numFmt numFmtId="174" formatCode="0.00&quot; €/kos&quot;"/>
    <numFmt numFmtId="175" formatCode="0&quot; kos&quot;"/>
    <numFmt numFmtId="176" formatCode="0&quot; €/m³&quot;"/>
    <numFmt numFmtId="177" formatCode="0.0&quot; €/m³&quot;"/>
    <numFmt numFmtId="178" formatCode="0.00&quot; €/m³&quot;"/>
    <numFmt numFmtId="179" formatCode="0.00&quot; m³&quot;"/>
    <numFmt numFmtId="180" formatCode="0&quot; h&quot;"/>
    <numFmt numFmtId="181" formatCode="0.0&quot; €/h&quot;"/>
    <numFmt numFmtId="182" formatCode="0.00&quot; €/h&quot;"/>
    <numFmt numFmtId="183" formatCode="0.00&quot; m²&quot;"/>
    <numFmt numFmtId="184" formatCode="0.00&quot; €/m²&quot;"/>
    <numFmt numFmtId="185" formatCode="0.0&quot; kos&quot;"/>
    <numFmt numFmtId="186" formatCode="0&quot; cm&quot;"/>
    <numFmt numFmtId="187" formatCode="0&quot; °&quot;"/>
    <numFmt numFmtId="188" formatCode="_-* #,##0.00\ [$€-1]_-;\-* #,##0.00\ [$€-1]_-;_-* &quot;-&quot;??\ [$€-1]_-;_-@_-"/>
    <numFmt numFmtId="189" formatCode="0.00&quot; kpl&quot;"/>
    <numFmt numFmtId="190" formatCode="0.00&quot; €/kpl&quot;"/>
    <numFmt numFmtId="191" formatCode="0&quot; kpl&quot;"/>
    <numFmt numFmtId="192" formatCode="0.00&quot; m1&quot;"/>
    <numFmt numFmtId="193" formatCode="#0.00"/>
    <numFmt numFmtId="194" formatCode="0.0000"/>
    <numFmt numFmtId="195" formatCode="0.000"/>
    <numFmt numFmtId="196" formatCode="0.0"/>
    <numFmt numFmtId="197" formatCode="#,##0.00\ &quot;€&quot;"/>
  </numFmts>
  <fonts count="70">
    <font>
      <sz val="10"/>
      <name val="Arial CE"/>
      <family val="0"/>
    </font>
    <font>
      <b/>
      <sz val="10"/>
      <name val="Arial CE"/>
      <family val="0"/>
    </font>
    <font>
      <i/>
      <sz val="10"/>
      <name val="Arial CE"/>
      <family val="0"/>
    </font>
    <font>
      <b/>
      <i/>
      <sz val="10"/>
      <name val="Arial CE"/>
      <family val="0"/>
    </font>
    <font>
      <sz val="8"/>
      <name val="Arial CE"/>
      <family val="0"/>
    </font>
    <font>
      <b/>
      <sz val="8"/>
      <name val="Arial CE"/>
      <family val="0"/>
    </font>
    <font>
      <u val="single"/>
      <sz val="10"/>
      <color indexed="12"/>
      <name val="Arial CE"/>
      <family val="0"/>
    </font>
    <font>
      <u val="single"/>
      <sz val="10"/>
      <color indexed="36"/>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i/>
      <sz val="11"/>
      <color indexed="23"/>
      <name val="Calibri"/>
      <family val="2"/>
    </font>
    <font>
      <b/>
      <sz val="11"/>
      <color indexed="9"/>
      <name val="Calibri"/>
      <family val="2"/>
    </font>
    <font>
      <b/>
      <sz val="11"/>
      <color indexed="10"/>
      <name val="Calibri"/>
      <family val="2"/>
    </font>
    <font>
      <sz val="11"/>
      <color indexed="20"/>
      <name val="Calibri"/>
      <family val="2"/>
    </font>
    <font>
      <sz val="11"/>
      <color indexed="62"/>
      <name val="Calibri"/>
      <family val="2"/>
    </font>
    <font>
      <b/>
      <sz val="11"/>
      <color indexed="8"/>
      <name val="Calibri"/>
      <family val="2"/>
    </font>
    <font>
      <sz val="8"/>
      <name val="Calibri"/>
      <family val="2"/>
    </font>
    <font>
      <sz val="10"/>
      <name val="Arial"/>
      <family val="2"/>
    </font>
    <font>
      <sz val="10"/>
      <name val="Swis721 Ex BT"/>
      <family val="2"/>
    </font>
    <font>
      <sz val="12"/>
      <name val="Swis721 Ex BT"/>
      <family val="2"/>
    </font>
    <font>
      <sz val="9"/>
      <name val="Swis721 Ex BT"/>
      <family val="2"/>
    </font>
    <font>
      <b/>
      <sz val="10"/>
      <name val="Swis721 Ex BT"/>
      <family val="2"/>
    </font>
    <font>
      <sz val="8"/>
      <name val="Swis721 Ex BT"/>
      <family val="2"/>
    </font>
    <font>
      <i/>
      <sz val="9"/>
      <name val="Swis721 Ex BT"/>
      <family val="2"/>
    </font>
    <font>
      <sz val="9"/>
      <name val="Swis721 BT"/>
      <family val="2"/>
    </font>
    <font>
      <b/>
      <sz val="9"/>
      <name val="Swis721 Ex BT"/>
      <family val="2"/>
    </font>
    <font>
      <sz val="16"/>
      <name val="Swis721 Ex BT"/>
      <family val="2"/>
    </font>
    <font>
      <i/>
      <sz val="8"/>
      <name val="Swis721 Ex BT"/>
      <family val="2"/>
    </font>
    <font>
      <b/>
      <i/>
      <sz val="8"/>
      <color indexed="8"/>
      <name val="Swis721 Ex BT"/>
      <family val="2"/>
    </font>
    <font>
      <sz val="8"/>
      <color indexed="8"/>
      <name val="Swis721 Ex BT"/>
      <family val="2"/>
    </font>
    <font>
      <b/>
      <sz val="8"/>
      <name val="Swis721 Ex BT"/>
      <family val="2"/>
    </font>
    <font>
      <b/>
      <i/>
      <sz val="9"/>
      <name val="Swis721 Ex BT"/>
      <family val="2"/>
    </font>
    <font>
      <sz val="11"/>
      <name val="Arial"/>
      <family val="2"/>
    </font>
    <font>
      <sz val="12"/>
      <name val="Times New Roman"/>
      <family val="1"/>
    </font>
    <font>
      <b/>
      <sz val="12"/>
      <name val="Times New Roman"/>
      <family val="1"/>
    </font>
    <font>
      <b/>
      <sz val="11"/>
      <name val="Swis721 Ex BT"/>
      <family val="2"/>
    </font>
    <font>
      <sz val="14"/>
      <name val="Swis721 Ex BT"/>
      <family val="2"/>
    </font>
    <font>
      <u val="single"/>
      <sz val="8"/>
      <name val="Swis721 Ex BT"/>
      <family val="2"/>
    </font>
    <font>
      <b/>
      <u val="single"/>
      <sz val="8"/>
      <name val="Swis721 Ex BT"/>
      <family val="2"/>
    </font>
    <font>
      <i/>
      <sz val="8"/>
      <color indexed="8"/>
      <name val="Swis721 Ex BT"/>
      <family val="2"/>
    </font>
    <font>
      <sz val="8"/>
      <color indexed="23"/>
      <name val="Swis721 Ex BT"/>
      <family val="2"/>
    </font>
    <font>
      <sz val="9"/>
      <color indexed="10"/>
      <name val="Swis721 Ex BT"/>
      <family val="2"/>
    </font>
    <font>
      <sz val="8"/>
      <color indexed="10"/>
      <name val="Swis721 Ex BT"/>
      <family val="2"/>
    </font>
    <font>
      <sz val="10"/>
      <color indexed="10"/>
      <name val="Swis721 Ex BT"/>
      <family val="2"/>
    </font>
    <font>
      <sz val="15"/>
      <color indexed="55"/>
      <name val="Swis721 Ex BT"/>
      <family val="2"/>
    </font>
    <font>
      <sz val="10"/>
      <color indexed="55"/>
      <name val="Swis721 Ex BT"/>
      <family val="2"/>
    </font>
    <font>
      <sz val="9"/>
      <color indexed="55"/>
      <name val="Swis721 Ex BT"/>
      <family val="2"/>
    </font>
    <font>
      <sz val="11"/>
      <color indexed="55"/>
      <name val="Calibri"/>
      <family val="2"/>
    </font>
    <font>
      <sz val="10"/>
      <color indexed="55"/>
      <name val="Arial CE"/>
      <family val="0"/>
    </font>
    <font>
      <sz val="8"/>
      <color indexed="55"/>
      <name val="Swis721 Ex BT"/>
      <family val="2"/>
    </font>
    <font>
      <sz val="8"/>
      <name val="Segoe UI"/>
      <family val="2"/>
    </font>
    <font>
      <sz val="8"/>
      <color rgb="FFC00000"/>
      <name val="Swis721 Ex BT"/>
      <family val="2"/>
    </font>
    <font>
      <sz val="8"/>
      <color theme="1"/>
      <name val="Swis721 Ex BT"/>
      <family val="2"/>
    </font>
    <font>
      <sz val="9"/>
      <color rgb="FFC00000"/>
      <name val="Swis721 Ex BT"/>
      <family val="2"/>
    </font>
    <font>
      <sz val="8"/>
      <color theme="0" tint="-0.4999699890613556"/>
      <name val="Swis721 Ex BT"/>
      <family val="2"/>
    </font>
    <font>
      <sz val="10"/>
      <color rgb="FFC00000"/>
      <name val="Swis721 Ex BT"/>
      <family val="2"/>
    </font>
    <font>
      <sz val="15"/>
      <color theme="0" tint="-0.3499799966812134"/>
      <name val="Swis721 Ex BT"/>
      <family val="2"/>
    </font>
    <font>
      <sz val="10"/>
      <color theme="0" tint="-0.3499799966812134"/>
      <name val="Swis721 Ex BT"/>
      <family val="2"/>
    </font>
    <font>
      <sz val="9"/>
      <color theme="0" tint="-0.3499799966812134"/>
      <name val="Swis721 Ex BT"/>
      <family val="2"/>
    </font>
    <font>
      <sz val="11"/>
      <color theme="0" tint="-0.3499799966812134"/>
      <name val="Calibri"/>
      <family val="2"/>
    </font>
    <font>
      <sz val="10"/>
      <color theme="0" tint="-0.3499799966812134"/>
      <name val="Arial CE"/>
      <family val="0"/>
    </font>
    <font>
      <sz val="8"/>
      <color theme="0" tint="-0.3499799966812134"/>
      <name val="Swis721 Ex BT"/>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theme="0" tint="-0.1499900072813034"/>
        <bgColor indexed="64"/>
      </patternFill>
    </fill>
    <fill>
      <patternFill patternType="solid">
        <fgColor theme="4" tint="0.79997998476028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color indexed="63"/>
      </left>
      <right>
        <color indexed="63"/>
      </right>
      <top style="thin">
        <color indexed="56"/>
      </top>
      <bottom style="double">
        <color indexed="56"/>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11"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21" fillId="15" borderId="0" applyNumberFormat="0" applyBorder="0" applyAlignment="0" applyProtection="0"/>
    <xf numFmtId="0" fontId="20" fillId="16" borderId="1" applyNumberFormat="0" applyAlignment="0" applyProtection="0"/>
    <xf numFmtId="0" fontId="19" fillId="17" borderId="2" applyNumberFormat="0" applyAlignment="0" applyProtection="0"/>
    <xf numFmtId="0" fontId="10" fillId="6" borderId="0" applyNumberFormat="0" applyBorder="0" applyAlignment="0" applyProtection="0"/>
    <xf numFmtId="0" fontId="18"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22" fillId="7" borderId="1" applyNumberFormat="0" applyAlignment="0" applyProtection="0"/>
    <xf numFmtId="0" fontId="11" fillId="16" borderId="6" applyNumberFormat="0" applyAlignment="0" applyProtection="0"/>
    <xf numFmtId="0" fontId="17" fillId="0" borderId="7" applyNumberFormat="0" applyFill="0" applyAlignment="0" applyProtection="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0" applyNumberFormat="0" applyBorder="0" applyAlignment="0" applyProtection="0"/>
    <xf numFmtId="0" fontId="16" fillId="7" borderId="0" applyNumberFormat="0" applyBorder="0" applyAlignment="0" applyProtection="0"/>
    <xf numFmtId="0" fontId="25" fillId="0" borderId="0">
      <alignment/>
      <protection/>
    </xf>
    <xf numFmtId="0" fontId="0" fillId="4" borderId="8" applyNumberFormat="0" applyFont="0" applyAlignment="0" applyProtection="0"/>
    <xf numFmtId="0" fontId="7" fillId="0" borderId="0" applyNumberFormat="0" applyFill="0" applyBorder="0" applyAlignment="0" applyProtection="0"/>
    <xf numFmtId="9" fontId="0" fillId="0" borderId="0" applyFont="0" applyFill="0" applyBorder="0" applyAlignment="0" applyProtection="0"/>
    <xf numFmtId="0" fontId="0" fillId="4" borderId="8" applyNumberFormat="0" applyFon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9" fillId="11"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7" fillId="0" borderId="7" applyNumberFormat="0" applyFill="0" applyAlignment="0" applyProtection="0"/>
    <xf numFmtId="0" fontId="19" fillId="17" borderId="2" applyNumberFormat="0" applyAlignment="0" applyProtection="0"/>
    <xf numFmtId="0" fontId="20" fillId="16" borderId="1" applyNumberFormat="0" applyAlignment="0" applyProtection="0"/>
    <xf numFmtId="0" fontId="21" fillId="15" borderId="0" applyNumberFormat="0" applyBorder="0" applyAlignment="0" applyProtection="0"/>
    <xf numFmtId="0" fontId="23" fillId="0" borderId="9" applyNumberFormat="0" applyFill="0" applyAlignment="0" applyProtection="0"/>
    <xf numFmtId="168" fontId="0" fillId="0" borderId="0" applyFont="0" applyFill="0" applyBorder="0" applyAlignment="0" applyProtection="0"/>
    <xf numFmtId="166" fontId="0" fillId="0" borderId="0" applyFon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0" fontId="22" fillId="7" borderId="1" applyNumberFormat="0" applyAlignment="0" applyProtection="0"/>
    <xf numFmtId="0" fontId="23" fillId="0" borderId="9" applyNumberFormat="0" applyFill="0" applyAlignment="0" applyProtection="0"/>
  </cellStyleXfs>
  <cellXfs count="310">
    <xf numFmtId="0" fontId="0" fillId="0" borderId="0" xfId="0" applyAlignment="1">
      <alignment/>
    </xf>
    <xf numFmtId="0" fontId="26" fillId="0" borderId="0" xfId="0" applyFont="1" applyFill="1" applyAlignment="1" applyProtection="1">
      <alignment/>
      <protection/>
    </xf>
    <xf numFmtId="0" fontId="26" fillId="0" borderId="0" xfId="0" applyFont="1" applyFill="1" applyBorder="1" applyAlignment="1" applyProtection="1">
      <alignment/>
      <protection/>
    </xf>
    <xf numFmtId="0" fontId="27" fillId="0" borderId="0" xfId="0" applyFont="1" applyFill="1" applyAlignment="1" applyProtection="1">
      <alignment horizontal="center"/>
      <protection/>
    </xf>
    <xf numFmtId="0" fontId="28" fillId="0" borderId="10" xfId="0" applyFont="1" applyFill="1" applyBorder="1" applyAlignment="1" applyProtection="1">
      <alignment/>
      <protection/>
    </xf>
    <xf numFmtId="0" fontId="28" fillId="0" borderId="11" xfId="0" applyFont="1" applyFill="1" applyBorder="1" applyAlignment="1" applyProtection="1">
      <alignment/>
      <protection/>
    </xf>
    <xf numFmtId="171" fontId="28" fillId="0" borderId="12" xfId="0" applyNumberFormat="1" applyFont="1" applyFill="1" applyBorder="1" applyAlignment="1" applyProtection="1">
      <alignment/>
      <protection/>
    </xf>
    <xf numFmtId="0" fontId="28" fillId="0" borderId="0" xfId="0" applyFont="1" applyFill="1" applyAlignment="1" applyProtection="1">
      <alignment/>
      <protection/>
    </xf>
    <xf numFmtId="0" fontId="28" fillId="0" borderId="0" xfId="0" applyFont="1" applyFill="1" applyBorder="1" applyAlignment="1" applyProtection="1">
      <alignment/>
      <protection/>
    </xf>
    <xf numFmtId="0" fontId="31" fillId="0" borderId="0" xfId="0" applyFont="1" applyFill="1" applyAlignment="1" applyProtection="1">
      <alignment horizontal="right"/>
      <protection/>
    </xf>
    <xf numFmtId="170" fontId="28" fillId="0" borderId="0" xfId="0" applyNumberFormat="1" applyFont="1" applyFill="1" applyAlignment="1" applyProtection="1">
      <alignment/>
      <protection/>
    </xf>
    <xf numFmtId="173" fontId="28" fillId="0" borderId="0" xfId="0" applyNumberFormat="1" applyFont="1" applyFill="1" applyAlignment="1" applyProtection="1">
      <alignment/>
      <protection/>
    </xf>
    <xf numFmtId="0" fontId="32" fillId="0" borderId="0" xfId="0" applyFont="1" applyFill="1" applyAlignment="1" applyProtection="1">
      <alignment/>
      <protection/>
    </xf>
    <xf numFmtId="175" fontId="28" fillId="0" borderId="0" xfId="0" applyNumberFormat="1" applyFont="1" applyFill="1" applyAlignment="1" applyProtection="1">
      <alignment/>
      <protection/>
    </xf>
    <xf numFmtId="171" fontId="28" fillId="0" borderId="0" xfId="0" applyNumberFormat="1" applyFont="1" applyFill="1" applyAlignment="1" applyProtection="1">
      <alignment/>
      <protection/>
    </xf>
    <xf numFmtId="0" fontId="33" fillId="0" borderId="0" xfId="0" applyFont="1" applyFill="1" applyAlignment="1" applyProtection="1">
      <alignment/>
      <protection/>
    </xf>
    <xf numFmtId="176" fontId="28" fillId="0" borderId="0" xfId="0" applyNumberFormat="1" applyFont="1" applyFill="1" applyAlignment="1" applyProtection="1">
      <alignment/>
      <protection/>
    </xf>
    <xf numFmtId="0" fontId="28" fillId="0" borderId="0" xfId="0" applyFont="1" applyFill="1" applyAlignment="1" applyProtection="1">
      <alignment horizontal="left" vertical="top" wrapText="1"/>
      <protection/>
    </xf>
    <xf numFmtId="0" fontId="28" fillId="0" borderId="0" xfId="0" applyFont="1" applyFill="1" applyAlignment="1" applyProtection="1">
      <alignment wrapText="1"/>
      <protection/>
    </xf>
    <xf numFmtId="187" fontId="28" fillId="0" borderId="0" xfId="0" applyNumberFormat="1" applyFont="1" applyFill="1" applyAlignment="1" applyProtection="1">
      <alignment horizontal="left"/>
      <protection/>
    </xf>
    <xf numFmtId="0" fontId="28" fillId="0" borderId="0" xfId="0" applyFont="1" applyFill="1" applyAlignment="1" applyProtection="1">
      <alignment horizontal="left"/>
      <protection/>
    </xf>
    <xf numFmtId="186" fontId="28" fillId="0" borderId="0" xfId="0" applyNumberFormat="1" applyFont="1" applyFill="1" applyAlignment="1" applyProtection="1">
      <alignment horizontal="left"/>
      <protection/>
    </xf>
    <xf numFmtId="0" fontId="28" fillId="0" borderId="0" xfId="0" applyFont="1" applyAlignment="1" applyProtection="1">
      <alignment vertical="center"/>
      <protection/>
    </xf>
    <xf numFmtId="0" fontId="28" fillId="0" borderId="0" xfId="0" applyFont="1" applyAlignment="1" applyProtection="1">
      <alignment vertical="top" wrapText="1"/>
      <protection/>
    </xf>
    <xf numFmtId="0" fontId="28" fillId="0" borderId="0" xfId="0" applyFont="1" applyAlignment="1" applyProtection="1">
      <alignment horizontal="right" vertical="center"/>
      <protection/>
    </xf>
    <xf numFmtId="0" fontId="28" fillId="0" borderId="0" xfId="0" applyFont="1" applyAlignment="1" applyProtection="1">
      <alignment horizontal="center" vertical="center"/>
      <protection/>
    </xf>
    <xf numFmtId="0" fontId="28" fillId="0" borderId="0" xfId="0" applyFont="1" applyAlignment="1" applyProtection="1">
      <alignment horizontal="center" vertical="center" wrapText="1"/>
      <protection/>
    </xf>
    <xf numFmtId="0" fontId="30" fillId="0" borderId="0" xfId="0" applyFont="1" applyAlignment="1" applyProtection="1">
      <alignment/>
      <protection/>
    </xf>
    <xf numFmtId="2" fontId="30" fillId="0" borderId="0" xfId="0" applyNumberFormat="1" applyFont="1" applyAlignment="1" applyProtection="1">
      <alignment vertical="top"/>
      <protection/>
    </xf>
    <xf numFmtId="0" fontId="30" fillId="0" borderId="0" xfId="0" applyFont="1" applyAlignment="1" applyProtection="1">
      <alignment vertical="top" wrapText="1"/>
      <protection/>
    </xf>
    <xf numFmtId="0" fontId="30" fillId="0" borderId="0" xfId="0" applyFont="1" applyAlignment="1" applyProtection="1">
      <alignment/>
      <protection/>
    </xf>
    <xf numFmtId="171" fontId="30" fillId="0" borderId="0" xfId="0" applyNumberFormat="1" applyFont="1" applyAlignment="1" applyProtection="1">
      <alignment/>
      <protection/>
    </xf>
    <xf numFmtId="2" fontId="30" fillId="0" borderId="0" xfId="0" applyNumberFormat="1" applyFont="1" applyAlignment="1" applyProtection="1">
      <alignment horizontal="right" vertical="top"/>
      <protection/>
    </xf>
    <xf numFmtId="0" fontId="30" fillId="0" borderId="0" xfId="0" applyFont="1" applyAlignment="1" applyProtection="1">
      <alignment horizontal="left" vertical="top" wrapText="1"/>
      <protection/>
    </xf>
    <xf numFmtId="170" fontId="30" fillId="0" borderId="0" xfId="0" applyNumberFormat="1" applyFont="1" applyAlignment="1" applyProtection="1">
      <alignment horizontal="right"/>
      <protection/>
    </xf>
    <xf numFmtId="0" fontId="30" fillId="0" borderId="0" xfId="0" applyFont="1" applyAlignment="1" applyProtection="1">
      <alignment horizontal="center"/>
      <protection/>
    </xf>
    <xf numFmtId="183" fontId="30" fillId="0" borderId="0" xfId="0" applyNumberFormat="1" applyFont="1" applyAlignment="1" applyProtection="1">
      <alignment horizontal="right"/>
      <protection/>
    </xf>
    <xf numFmtId="179" fontId="30" fillId="0" borderId="0" xfId="0" applyNumberFormat="1" applyFont="1" applyAlignment="1" applyProtection="1">
      <alignment horizontal="right"/>
      <protection/>
    </xf>
    <xf numFmtId="0" fontId="30" fillId="0" borderId="0" xfId="0" applyFont="1" applyAlignment="1" applyProtection="1">
      <alignment horizontal="left" indent="3"/>
      <protection/>
    </xf>
    <xf numFmtId="174" fontId="30" fillId="0" borderId="0" xfId="0" applyNumberFormat="1" applyFont="1" applyAlignment="1" applyProtection="1">
      <alignment/>
      <protection/>
    </xf>
    <xf numFmtId="0" fontId="26" fillId="0" borderId="0" xfId="0" applyFont="1" applyAlignment="1" applyProtection="1">
      <alignment/>
      <protection/>
    </xf>
    <xf numFmtId="0" fontId="26" fillId="0" borderId="0" xfId="0" applyFont="1" applyAlignment="1" applyProtection="1">
      <alignment wrapText="1"/>
      <protection/>
    </xf>
    <xf numFmtId="0" fontId="59" fillId="0" borderId="0" xfId="0" applyFont="1" applyAlignment="1" applyProtection="1">
      <alignment/>
      <protection/>
    </xf>
    <xf numFmtId="0" fontId="26" fillId="0" borderId="0" xfId="0" applyFont="1" applyFill="1" applyAlignment="1" applyProtection="1">
      <alignment wrapText="1"/>
      <protection/>
    </xf>
    <xf numFmtId="173" fontId="30" fillId="0" borderId="0" xfId="0" applyNumberFormat="1" applyFont="1" applyAlignment="1" applyProtection="1">
      <alignment/>
      <protection locked="0"/>
    </xf>
    <xf numFmtId="172" fontId="30" fillId="0" borderId="0" xfId="0" applyNumberFormat="1" applyFont="1" applyAlignment="1" applyProtection="1">
      <alignment/>
      <protection locked="0"/>
    </xf>
    <xf numFmtId="184" fontId="30" fillId="0" borderId="0" xfId="0" applyNumberFormat="1" applyFont="1" applyAlignment="1" applyProtection="1">
      <alignment/>
      <protection locked="0"/>
    </xf>
    <xf numFmtId="178" fontId="30" fillId="0" borderId="0" xfId="0" applyNumberFormat="1" applyFont="1" applyAlignment="1" applyProtection="1">
      <alignment/>
      <protection locked="0"/>
    </xf>
    <xf numFmtId="171" fontId="28" fillId="0" borderId="0" xfId="0" applyNumberFormat="1" applyFont="1" applyFill="1" applyBorder="1" applyAlignment="1" applyProtection="1">
      <alignment/>
      <protection/>
    </xf>
    <xf numFmtId="0" fontId="28" fillId="0" borderId="13" xfId="0" applyFont="1" applyFill="1" applyBorder="1" applyAlignment="1" applyProtection="1">
      <alignment/>
      <protection/>
    </xf>
    <xf numFmtId="175" fontId="28" fillId="0" borderId="0" xfId="0" applyNumberFormat="1" applyFont="1" applyFill="1" applyAlignment="1" applyProtection="1">
      <alignment horizontal="right" vertical="center"/>
      <protection/>
    </xf>
    <xf numFmtId="0" fontId="29" fillId="0" borderId="0" xfId="0" applyFont="1" applyFill="1" applyAlignment="1" applyProtection="1">
      <alignment/>
      <protection/>
    </xf>
    <xf numFmtId="0" fontId="28" fillId="0" borderId="0" xfId="0" applyFont="1" applyFill="1" applyAlignment="1" applyProtection="1">
      <alignment vertical="center"/>
      <protection/>
    </xf>
    <xf numFmtId="0" fontId="28" fillId="0" borderId="0" xfId="0" applyFont="1" applyFill="1" applyAlignment="1" applyProtection="1">
      <alignment vertical="center" wrapText="1"/>
      <protection/>
    </xf>
    <xf numFmtId="0" fontId="28" fillId="0" borderId="0" xfId="0" applyFont="1" applyFill="1" applyAlignment="1" applyProtection="1">
      <alignment horizontal="right" vertical="center"/>
      <protection/>
    </xf>
    <xf numFmtId="0" fontId="28" fillId="0" borderId="0" xfId="0" applyFont="1" applyFill="1" applyAlignment="1" applyProtection="1">
      <alignment horizontal="center" vertical="center"/>
      <protection/>
    </xf>
    <xf numFmtId="0" fontId="28" fillId="0" borderId="0" xfId="0" applyFont="1" applyFill="1" applyAlignment="1" applyProtection="1">
      <alignment horizontal="center" vertical="center" wrapText="1"/>
      <protection/>
    </xf>
    <xf numFmtId="0" fontId="28" fillId="0" borderId="0" xfId="0" applyFont="1" applyFill="1" applyBorder="1" applyAlignment="1" applyProtection="1">
      <alignment vertical="center"/>
      <protection/>
    </xf>
    <xf numFmtId="2" fontId="30" fillId="0" borderId="0" xfId="0" applyNumberFormat="1" applyFont="1" applyFill="1" applyAlignment="1" applyProtection="1">
      <alignment vertical="top"/>
      <protection/>
    </xf>
    <xf numFmtId="0" fontId="30" fillId="0" borderId="0" xfId="0" applyFont="1" applyFill="1" applyAlignment="1" applyProtection="1">
      <alignment vertical="top" wrapText="1"/>
      <protection/>
    </xf>
    <xf numFmtId="0" fontId="30" fillId="0" borderId="0" xfId="0" applyFont="1" applyFill="1" applyAlignment="1" applyProtection="1">
      <alignment/>
      <protection/>
    </xf>
    <xf numFmtId="171" fontId="30" fillId="0" borderId="0" xfId="0" applyNumberFormat="1" applyFont="1" applyFill="1" applyAlignment="1" applyProtection="1">
      <alignment/>
      <protection/>
    </xf>
    <xf numFmtId="2" fontId="30" fillId="0" borderId="0" xfId="0" applyNumberFormat="1" applyFont="1" applyFill="1" applyAlignment="1" applyProtection="1">
      <alignment horizontal="right" vertical="top"/>
      <protection/>
    </xf>
    <xf numFmtId="0" fontId="30" fillId="0" borderId="0" xfId="0" applyFont="1" applyFill="1" applyAlignment="1" applyProtection="1">
      <alignment horizontal="left" vertical="top" wrapText="1"/>
      <protection/>
    </xf>
    <xf numFmtId="170" fontId="30" fillId="0" borderId="0" xfId="0" applyNumberFormat="1" applyFont="1" applyFill="1" applyAlignment="1" applyProtection="1">
      <alignment horizontal="right"/>
      <protection/>
    </xf>
    <xf numFmtId="0" fontId="30" fillId="0" borderId="0" xfId="0" applyFont="1" applyFill="1" applyAlignment="1" applyProtection="1">
      <alignment horizontal="center"/>
      <protection/>
    </xf>
    <xf numFmtId="171" fontId="30" fillId="0" borderId="0" xfId="0" applyNumberFormat="1" applyFont="1" applyFill="1" applyAlignment="1" applyProtection="1">
      <alignment horizontal="right"/>
      <protection/>
    </xf>
    <xf numFmtId="0" fontId="28" fillId="0" borderId="0" xfId="0" applyFont="1" applyFill="1" applyAlignment="1" applyProtection="1">
      <alignment vertical="top"/>
      <protection/>
    </xf>
    <xf numFmtId="0" fontId="28" fillId="0" borderId="0" xfId="0" applyFont="1" applyFill="1" applyBorder="1" applyAlignment="1" applyProtection="1">
      <alignment vertical="top"/>
      <protection/>
    </xf>
    <xf numFmtId="0" fontId="60" fillId="0" borderId="0" xfId="0" applyFont="1" applyFill="1" applyAlignment="1" applyProtection="1">
      <alignment horizontal="right" vertical="top" wrapText="1"/>
      <protection/>
    </xf>
    <xf numFmtId="0" fontId="60" fillId="0" borderId="0" xfId="0" applyFont="1" applyFill="1" applyAlignment="1" applyProtection="1">
      <alignment horizontal="left" vertical="top" wrapText="1"/>
      <protection/>
    </xf>
    <xf numFmtId="175" fontId="60" fillId="0" borderId="0" xfId="0" applyNumberFormat="1" applyFont="1" applyFill="1" applyAlignment="1" applyProtection="1">
      <alignment horizontal="right"/>
      <protection/>
    </xf>
    <xf numFmtId="0" fontId="60" fillId="0" borderId="0" xfId="0" applyFont="1" applyFill="1" applyAlignment="1" applyProtection="1">
      <alignment horizontal="center"/>
      <protection/>
    </xf>
    <xf numFmtId="171" fontId="60" fillId="0" borderId="0" xfId="0" applyNumberFormat="1" applyFont="1" applyFill="1" applyAlignment="1" applyProtection="1">
      <alignment/>
      <protection/>
    </xf>
    <xf numFmtId="0" fontId="61" fillId="0" borderId="0" xfId="0" applyFont="1" applyFill="1" applyAlignment="1" applyProtection="1">
      <alignment/>
      <protection/>
    </xf>
    <xf numFmtId="0" fontId="61" fillId="0" borderId="0" xfId="0" applyFont="1" applyFill="1" applyBorder="1" applyAlignment="1" applyProtection="1">
      <alignment/>
      <protection/>
    </xf>
    <xf numFmtId="2" fontId="60" fillId="0" borderId="0" xfId="0" applyNumberFormat="1" applyFont="1" applyFill="1" applyAlignment="1" applyProtection="1">
      <alignment horizontal="right" vertical="top"/>
      <protection/>
    </xf>
    <xf numFmtId="180" fontId="60" fillId="0" borderId="0" xfId="0" applyNumberFormat="1" applyFont="1" applyFill="1" applyAlignment="1" applyProtection="1">
      <alignment horizontal="right"/>
      <protection/>
    </xf>
    <xf numFmtId="171" fontId="60" fillId="0" borderId="0" xfId="0" applyNumberFormat="1" applyFont="1" applyFill="1" applyAlignment="1" applyProtection="1">
      <alignment/>
      <protection/>
    </xf>
    <xf numFmtId="179" fontId="62" fillId="0" borderId="0" xfId="0" applyNumberFormat="1" applyFont="1" applyFill="1" applyAlignment="1" applyProtection="1">
      <alignment horizontal="right"/>
      <protection/>
    </xf>
    <xf numFmtId="2" fontId="30" fillId="0" borderId="0" xfId="0" applyNumberFormat="1" applyFont="1" applyFill="1" applyAlignment="1" applyProtection="1">
      <alignment horizontal="right" vertical="top"/>
      <protection/>
    </xf>
    <xf numFmtId="0" fontId="30" fillId="0" borderId="0" xfId="0" applyFont="1" applyFill="1" applyAlignment="1" applyProtection="1">
      <alignment vertical="top" wrapText="1"/>
      <protection/>
    </xf>
    <xf numFmtId="179" fontId="30" fillId="0" borderId="0" xfId="0" applyNumberFormat="1" applyFont="1" applyFill="1" applyAlignment="1" applyProtection="1">
      <alignment horizontal="right"/>
      <protection/>
    </xf>
    <xf numFmtId="0" fontId="30" fillId="0" borderId="0" xfId="0" applyFont="1" applyFill="1" applyAlignment="1" applyProtection="1">
      <alignment horizontal="left" vertical="top" wrapText="1"/>
      <protection/>
    </xf>
    <xf numFmtId="0" fontId="28" fillId="0" borderId="0" xfId="0" applyFont="1" applyFill="1" applyBorder="1" applyAlignment="1" applyProtection="1">
      <alignment horizontal="left" vertical="top" wrapText="1"/>
      <protection/>
    </xf>
    <xf numFmtId="183" fontId="30" fillId="0" borderId="0" xfId="0" applyNumberFormat="1" applyFont="1" applyFill="1" applyAlignment="1" applyProtection="1">
      <alignment horizontal="right"/>
      <protection/>
    </xf>
    <xf numFmtId="179" fontId="30" fillId="0" borderId="0" xfId="0" applyNumberFormat="1" applyFont="1" applyFill="1" applyAlignment="1" applyProtection="1">
      <alignment horizontal="right"/>
      <protection/>
    </xf>
    <xf numFmtId="179" fontId="30" fillId="0" borderId="0" xfId="0" applyNumberFormat="1" applyFont="1" applyFill="1" applyAlignment="1" applyProtection="1">
      <alignment horizontal="right"/>
      <protection/>
    </xf>
    <xf numFmtId="2" fontId="30" fillId="0" borderId="0" xfId="0" applyNumberFormat="1" applyFont="1" applyFill="1" applyAlignment="1" applyProtection="1">
      <alignment horizontal="right" vertical="top"/>
      <protection/>
    </xf>
    <xf numFmtId="0" fontId="30" fillId="0" borderId="0" xfId="0" applyFont="1" applyFill="1" applyAlignment="1" applyProtection="1">
      <alignment vertical="top" wrapText="1"/>
      <protection/>
    </xf>
    <xf numFmtId="0" fontId="0" fillId="0" borderId="0" xfId="0" applyFill="1" applyBorder="1" applyAlignment="1" applyProtection="1">
      <alignment/>
      <protection/>
    </xf>
    <xf numFmtId="2" fontId="60" fillId="0" borderId="0" xfId="0" applyNumberFormat="1" applyFont="1" applyFill="1" applyAlignment="1" applyProtection="1">
      <alignment horizontal="right" vertical="top"/>
      <protection/>
    </xf>
    <xf numFmtId="0" fontId="60" fillId="0" borderId="0" xfId="0" applyFont="1" applyFill="1" applyAlignment="1" applyProtection="1">
      <alignment horizontal="left" vertical="top" wrapText="1"/>
      <protection/>
    </xf>
    <xf numFmtId="175" fontId="60" fillId="0" borderId="0" xfId="0" applyNumberFormat="1" applyFont="1" applyFill="1" applyAlignment="1" applyProtection="1">
      <alignment horizontal="right"/>
      <protection/>
    </xf>
    <xf numFmtId="0" fontId="60" fillId="0" borderId="0" xfId="0" applyFont="1" applyFill="1" applyAlignment="1" applyProtection="1">
      <alignment horizontal="center"/>
      <protection/>
    </xf>
    <xf numFmtId="171" fontId="60" fillId="0" borderId="0" xfId="0" applyNumberFormat="1" applyFont="1" applyFill="1" applyAlignment="1" applyProtection="1">
      <alignment/>
      <protection/>
    </xf>
    <xf numFmtId="9" fontId="60" fillId="0" borderId="0" xfId="62" applyFont="1" applyFill="1" applyAlignment="1" applyProtection="1">
      <alignment horizontal="right" vertical="top"/>
      <protection/>
    </xf>
    <xf numFmtId="0" fontId="60" fillId="0" borderId="0" xfId="0" applyFont="1" applyFill="1" applyAlignment="1" applyProtection="1">
      <alignment horizontal="right" vertical="top" wrapText="1"/>
      <protection/>
    </xf>
    <xf numFmtId="9" fontId="30" fillId="0" borderId="0" xfId="62" applyFont="1" applyFill="1" applyAlignment="1" applyProtection="1">
      <alignment horizontal="right"/>
      <protection/>
    </xf>
    <xf numFmtId="171" fontId="30" fillId="0" borderId="0" xfId="0" applyNumberFormat="1" applyFont="1" applyFill="1" applyAlignment="1" applyProtection="1">
      <alignment/>
      <protection/>
    </xf>
    <xf numFmtId="0" fontId="59" fillId="0" borderId="0" xfId="0" applyFont="1" applyFill="1" applyAlignment="1" applyProtection="1">
      <alignment/>
      <protection/>
    </xf>
    <xf numFmtId="0" fontId="30" fillId="0" borderId="0" xfId="0" applyFont="1" applyFill="1" applyAlignment="1" applyProtection="1">
      <alignment horizontal="left" indent="3"/>
      <protection/>
    </xf>
    <xf numFmtId="0" fontId="30" fillId="0" borderId="0" xfId="0" applyFont="1" applyFill="1" applyAlignment="1" applyProtection="1">
      <alignment wrapText="1"/>
      <protection/>
    </xf>
    <xf numFmtId="0" fontId="59" fillId="0" borderId="0" xfId="0" applyFont="1" applyFill="1" applyBorder="1" applyAlignment="1" applyProtection="1">
      <alignment/>
      <protection/>
    </xf>
    <xf numFmtId="0" fontId="30" fillId="0" borderId="0" xfId="0" applyFont="1" applyFill="1" applyBorder="1" applyAlignment="1" applyProtection="1">
      <alignment/>
      <protection/>
    </xf>
    <xf numFmtId="0" fontId="30" fillId="0" borderId="0" xfId="0" applyFont="1" applyFill="1" applyAlignment="1" applyProtection="1">
      <alignment horizontal="left" wrapText="1"/>
      <protection/>
    </xf>
    <xf numFmtId="9" fontId="30" fillId="0" borderId="0" xfId="62" applyFont="1" applyFill="1" applyAlignment="1" applyProtection="1">
      <alignment/>
      <protection/>
    </xf>
    <xf numFmtId="0" fontId="10" fillId="6" borderId="0" xfId="42" applyAlignment="1" applyProtection="1">
      <alignment/>
      <protection/>
    </xf>
    <xf numFmtId="170" fontId="30" fillId="0" borderId="0" xfId="0" applyNumberFormat="1" applyFont="1" applyFill="1" applyAlignment="1" applyProtection="1">
      <alignment/>
      <protection/>
    </xf>
    <xf numFmtId="175" fontId="60" fillId="0" borderId="0" xfId="0" applyNumberFormat="1" applyFont="1" applyFill="1" applyAlignment="1" applyProtection="1">
      <alignment/>
      <protection/>
    </xf>
    <xf numFmtId="0" fontId="63" fillId="0" borderId="0" xfId="0" applyFont="1" applyFill="1" applyAlignment="1" applyProtection="1">
      <alignment/>
      <protection/>
    </xf>
    <xf numFmtId="0" fontId="63" fillId="0" borderId="0" xfId="0" applyFont="1" applyFill="1" applyBorder="1" applyAlignment="1" applyProtection="1">
      <alignment/>
      <protection/>
    </xf>
    <xf numFmtId="175" fontId="30" fillId="0" borderId="0" xfId="0" applyNumberFormat="1" applyFont="1" applyFill="1" applyAlignment="1" applyProtection="1">
      <alignment/>
      <protection/>
    </xf>
    <xf numFmtId="0" fontId="60" fillId="0" borderId="0" xfId="0" applyFont="1" applyFill="1" applyAlignment="1" applyProtection="1">
      <alignment wrapText="1"/>
      <protection/>
    </xf>
    <xf numFmtId="175" fontId="60" fillId="0" borderId="0" xfId="0" applyNumberFormat="1" applyFont="1" applyFill="1" applyAlignment="1" applyProtection="1">
      <alignment/>
      <protection/>
    </xf>
    <xf numFmtId="0" fontId="60" fillId="0" borderId="0" xfId="0" applyFont="1" applyFill="1" applyAlignment="1" applyProtection="1">
      <alignment horizontal="left" wrapText="1"/>
      <protection/>
    </xf>
    <xf numFmtId="170" fontId="60" fillId="0" borderId="0" xfId="0" applyNumberFormat="1" applyFont="1" applyFill="1" applyAlignment="1" applyProtection="1">
      <alignment/>
      <protection/>
    </xf>
    <xf numFmtId="180" fontId="60" fillId="0" borderId="0" xfId="0" applyNumberFormat="1" applyFont="1" applyAlignment="1" applyProtection="1">
      <alignment horizontal="right"/>
      <protection/>
    </xf>
    <xf numFmtId="0" fontId="60" fillId="0" borderId="0" xfId="0" applyFont="1" applyAlignment="1" applyProtection="1">
      <alignment horizontal="center"/>
      <protection/>
    </xf>
    <xf numFmtId="171" fontId="60" fillId="0" borderId="0" xfId="0" applyNumberFormat="1" applyFont="1" applyAlignment="1" applyProtection="1">
      <alignment/>
      <protection/>
    </xf>
    <xf numFmtId="0" fontId="28" fillId="0" borderId="0" xfId="0" applyFont="1" applyFill="1" applyAlignment="1" applyProtection="1">
      <alignment horizontal="left" indent="5"/>
      <protection/>
    </xf>
    <xf numFmtId="2" fontId="30" fillId="0" borderId="0" xfId="0" applyNumberFormat="1" applyFont="1" applyFill="1" applyAlignment="1" applyProtection="1">
      <alignment horizontal="right" vertical="top"/>
      <protection/>
    </xf>
    <xf numFmtId="0" fontId="30" fillId="0" borderId="0" xfId="0" applyFont="1" applyFill="1" applyAlignment="1" applyProtection="1">
      <alignment wrapText="1"/>
      <protection/>
    </xf>
    <xf numFmtId="0" fontId="30" fillId="0" borderId="0" xfId="0" applyFont="1" applyFill="1" applyAlignment="1" applyProtection="1">
      <alignment horizontal="right" wrapText="1"/>
      <protection/>
    </xf>
    <xf numFmtId="9" fontId="30" fillId="0" borderId="0" xfId="62" applyFont="1" applyFill="1" applyAlignment="1" applyProtection="1">
      <alignment horizontal="right" wrapText="1"/>
      <protection/>
    </xf>
    <xf numFmtId="175" fontId="30" fillId="0" borderId="0" xfId="0" applyNumberFormat="1" applyFont="1" applyFill="1" applyAlignment="1" applyProtection="1">
      <alignment/>
      <protection/>
    </xf>
    <xf numFmtId="9" fontId="30" fillId="0" borderId="0" xfId="62" applyFont="1" applyFill="1" applyAlignment="1" applyProtection="1">
      <alignment horizontal="center"/>
      <protection/>
    </xf>
    <xf numFmtId="171" fontId="30" fillId="0" borderId="0" xfId="0" applyNumberFormat="1" applyFont="1" applyFill="1" applyAlignment="1" applyProtection="1">
      <alignment/>
      <protection/>
    </xf>
    <xf numFmtId="0" fontId="30" fillId="0" borderId="0" xfId="0" applyFont="1" applyFill="1" applyAlignment="1" applyProtection="1">
      <alignment horizontal="left"/>
      <protection/>
    </xf>
    <xf numFmtId="0" fontId="30" fillId="0" borderId="0" xfId="0" applyFont="1" applyFill="1" applyAlignment="1" applyProtection="1">
      <alignment/>
      <protection/>
    </xf>
    <xf numFmtId="171" fontId="30" fillId="0" borderId="0" xfId="0" applyNumberFormat="1" applyFont="1" applyFill="1" applyAlignment="1" applyProtection="1">
      <alignment/>
      <protection/>
    </xf>
    <xf numFmtId="0" fontId="29" fillId="0" borderId="0" xfId="0" applyFont="1" applyAlignment="1" applyProtection="1">
      <alignment/>
      <protection/>
    </xf>
    <xf numFmtId="0" fontId="28" fillId="0" borderId="0" xfId="0" applyFont="1" applyAlignment="1" applyProtection="1">
      <alignment vertical="center" wrapText="1"/>
      <protection/>
    </xf>
    <xf numFmtId="0" fontId="30" fillId="0" borderId="0" xfId="0" applyFont="1" applyAlignment="1" applyProtection="1">
      <alignment wrapText="1"/>
      <protection/>
    </xf>
    <xf numFmtId="175" fontId="30" fillId="0" borderId="0" xfId="0" applyNumberFormat="1" applyFont="1" applyAlignment="1" applyProtection="1">
      <alignment/>
      <protection/>
    </xf>
    <xf numFmtId="171" fontId="30" fillId="0" borderId="0" xfId="0" applyNumberFormat="1" applyFont="1" applyAlignment="1" applyProtection="1">
      <alignment horizontal="right"/>
      <protection/>
    </xf>
    <xf numFmtId="2" fontId="30" fillId="0" borderId="0" xfId="0" applyNumberFormat="1" applyFont="1" applyAlignment="1" applyProtection="1">
      <alignment horizontal="right" vertical="top"/>
      <protection/>
    </xf>
    <xf numFmtId="0" fontId="30" fillId="0" borderId="0" xfId="0" applyFont="1" applyAlignment="1" applyProtection="1">
      <alignment wrapText="1"/>
      <protection/>
    </xf>
    <xf numFmtId="170" fontId="30" fillId="0" borderId="0" xfId="0" applyNumberFormat="1" applyFont="1" applyAlignment="1" applyProtection="1">
      <alignment horizontal="right"/>
      <protection/>
    </xf>
    <xf numFmtId="2" fontId="26" fillId="0" borderId="0" xfId="0" applyNumberFormat="1" applyFont="1" applyAlignment="1" applyProtection="1">
      <alignment/>
      <protection/>
    </xf>
    <xf numFmtId="192" fontId="30" fillId="0" borderId="0" xfId="0" applyNumberFormat="1" applyFont="1" applyAlignment="1" applyProtection="1">
      <alignment/>
      <protection/>
    </xf>
    <xf numFmtId="2" fontId="30" fillId="0" borderId="0" xfId="0" applyNumberFormat="1" applyFont="1" applyFill="1" applyAlignment="1" applyProtection="1">
      <alignment horizontal="right" vertical="top"/>
      <protection/>
    </xf>
    <xf numFmtId="0" fontId="30" fillId="0" borderId="0" xfId="0" applyFont="1" applyFill="1" applyAlignment="1" applyProtection="1">
      <alignment vertical="center" wrapText="1"/>
      <protection/>
    </xf>
    <xf numFmtId="0" fontId="0" fillId="0" borderId="0" xfId="0" applyAlignment="1" applyProtection="1">
      <alignment/>
      <protection/>
    </xf>
    <xf numFmtId="197" fontId="30" fillId="0" borderId="0" xfId="0" applyNumberFormat="1" applyFont="1" applyAlignment="1" applyProtection="1">
      <alignment/>
      <protection/>
    </xf>
    <xf numFmtId="170" fontId="30" fillId="0" borderId="0" xfId="0" applyNumberFormat="1" applyFont="1" applyAlignment="1" applyProtection="1">
      <alignment/>
      <protection/>
    </xf>
    <xf numFmtId="189" fontId="30" fillId="0" borderId="0" xfId="0" applyNumberFormat="1" applyFont="1" applyAlignment="1" applyProtection="1">
      <alignment/>
      <protection/>
    </xf>
    <xf numFmtId="0" fontId="30" fillId="0" borderId="0" xfId="0" applyFont="1" applyAlignment="1" applyProtection="1">
      <alignment horizontal="right" vertical="top" wrapText="1"/>
      <protection/>
    </xf>
    <xf numFmtId="0" fontId="30" fillId="0" borderId="0" xfId="0" applyFont="1" applyAlignment="1" applyProtection="1">
      <alignment horizontal="right" wrapText="1"/>
      <protection/>
    </xf>
    <xf numFmtId="44" fontId="30" fillId="0" borderId="0" xfId="0" applyNumberFormat="1" applyFont="1" applyAlignment="1" applyProtection="1">
      <alignment/>
      <protection/>
    </xf>
    <xf numFmtId="173" fontId="30" fillId="0" borderId="0" xfId="0" applyNumberFormat="1" applyFont="1" applyFill="1" applyAlignment="1" applyProtection="1">
      <alignment/>
      <protection locked="0"/>
    </xf>
    <xf numFmtId="174" fontId="60" fillId="0" borderId="0" xfId="0" applyNumberFormat="1" applyFont="1" applyFill="1" applyAlignment="1" applyProtection="1">
      <alignment/>
      <protection locked="0"/>
    </xf>
    <xf numFmtId="182" fontId="60" fillId="0" borderId="0" xfId="0" applyNumberFormat="1" applyFont="1" applyFill="1" applyAlignment="1" applyProtection="1">
      <alignment/>
      <protection locked="0"/>
    </xf>
    <xf numFmtId="178" fontId="30" fillId="0" borderId="0" xfId="0" applyNumberFormat="1" applyFont="1" applyFill="1" applyAlignment="1" applyProtection="1">
      <alignment/>
      <protection locked="0"/>
    </xf>
    <xf numFmtId="0" fontId="30" fillId="0" borderId="0" xfId="0" applyFont="1" applyFill="1" applyAlignment="1" applyProtection="1">
      <alignment/>
      <protection locked="0"/>
    </xf>
    <xf numFmtId="184" fontId="30" fillId="0" borderId="0" xfId="0" applyNumberFormat="1" applyFont="1" applyFill="1" applyAlignment="1" applyProtection="1">
      <alignment/>
      <protection locked="0"/>
    </xf>
    <xf numFmtId="174" fontId="60" fillId="0" borderId="0" xfId="0" applyNumberFormat="1" applyFont="1" applyFill="1" applyAlignment="1" applyProtection="1">
      <alignment/>
      <protection locked="0"/>
    </xf>
    <xf numFmtId="171" fontId="30" fillId="0" borderId="0" xfId="0" applyNumberFormat="1" applyFont="1" applyFill="1" applyAlignment="1" applyProtection="1">
      <alignment/>
      <protection locked="0"/>
    </xf>
    <xf numFmtId="0" fontId="26" fillId="0" borderId="0" xfId="0" applyFont="1" applyFill="1" applyAlignment="1" applyProtection="1">
      <alignment/>
      <protection locked="0"/>
    </xf>
    <xf numFmtId="0" fontId="28" fillId="0" borderId="0" xfId="0" applyFont="1" applyFill="1" applyAlignment="1" applyProtection="1">
      <alignment horizontal="center" vertical="center" wrapText="1"/>
      <protection locked="0"/>
    </xf>
    <xf numFmtId="174" fontId="30" fillId="0" borderId="0" xfId="0" applyNumberFormat="1" applyFont="1" applyFill="1" applyAlignment="1" applyProtection="1">
      <alignment/>
      <protection locked="0"/>
    </xf>
    <xf numFmtId="173" fontId="60" fillId="0" borderId="0" xfId="0" applyNumberFormat="1" applyFont="1" applyFill="1" applyAlignment="1" applyProtection="1">
      <alignment/>
      <protection locked="0"/>
    </xf>
    <xf numFmtId="182" fontId="60" fillId="0" borderId="0" xfId="0" applyNumberFormat="1" applyFont="1" applyAlignment="1" applyProtection="1">
      <alignment/>
      <protection locked="0"/>
    </xf>
    <xf numFmtId="0" fontId="28" fillId="0" borderId="0" xfId="0" applyFont="1" applyFill="1" applyAlignment="1" applyProtection="1">
      <alignment/>
      <protection locked="0"/>
    </xf>
    <xf numFmtId="174" fontId="30" fillId="0" borderId="0" xfId="0" applyNumberFormat="1" applyFont="1" applyFill="1" applyAlignment="1" applyProtection="1">
      <alignment/>
      <protection locked="0"/>
    </xf>
    <xf numFmtId="174" fontId="30" fillId="0" borderId="0" xfId="0" applyNumberFormat="1" applyFont="1" applyFill="1" applyAlignment="1" applyProtection="1">
      <alignment/>
      <protection locked="0"/>
    </xf>
    <xf numFmtId="174" fontId="28" fillId="0" borderId="0" xfId="0" applyNumberFormat="1" applyFont="1" applyAlignment="1" applyProtection="1">
      <alignment/>
      <protection locked="0"/>
    </xf>
    <xf numFmtId="0" fontId="26" fillId="0" borderId="0" xfId="0" applyFont="1" applyAlignment="1" applyProtection="1">
      <alignment/>
      <protection locked="0"/>
    </xf>
    <xf numFmtId="0" fontId="28" fillId="0" borderId="0" xfId="0" applyFont="1" applyAlignment="1" applyProtection="1">
      <alignment horizontal="center" vertical="center" wrapText="1"/>
      <protection locked="0"/>
    </xf>
    <xf numFmtId="0" fontId="30" fillId="0" borderId="0" xfId="0" applyFont="1" applyAlignment="1" applyProtection="1">
      <alignment/>
      <protection locked="0"/>
    </xf>
    <xf numFmtId="174" fontId="30" fillId="0" borderId="0" xfId="0" applyNumberFormat="1" applyFont="1" applyAlignment="1" applyProtection="1">
      <alignment/>
      <protection locked="0"/>
    </xf>
    <xf numFmtId="197" fontId="30" fillId="0" borderId="0" xfId="0" applyNumberFormat="1" applyFont="1" applyAlignment="1" applyProtection="1">
      <alignment/>
      <protection locked="0"/>
    </xf>
    <xf numFmtId="190" fontId="30" fillId="0" borderId="0" xfId="0" applyNumberFormat="1" applyFont="1" applyAlignment="1" applyProtection="1">
      <alignment/>
      <protection locked="0"/>
    </xf>
    <xf numFmtId="2" fontId="64" fillId="0" borderId="0" xfId="0" applyNumberFormat="1" applyFont="1" applyFill="1" applyBorder="1" applyAlignment="1" applyProtection="1">
      <alignment/>
      <protection/>
    </xf>
    <xf numFmtId="0" fontId="65" fillId="0" borderId="0" xfId="0" applyFont="1" applyFill="1" applyBorder="1" applyAlignment="1" applyProtection="1">
      <alignment/>
      <protection/>
    </xf>
    <xf numFmtId="0" fontId="66" fillId="0" borderId="0" xfId="0" applyFont="1" applyFill="1" applyBorder="1" applyAlignment="1" applyProtection="1">
      <alignment/>
      <protection/>
    </xf>
    <xf numFmtId="0" fontId="66" fillId="0" borderId="0" xfId="0" applyFont="1" applyFill="1" applyBorder="1" applyAlignment="1" applyProtection="1">
      <alignment vertical="center"/>
      <protection/>
    </xf>
    <xf numFmtId="0" fontId="66" fillId="0" borderId="0" xfId="0" applyFont="1" applyFill="1" applyBorder="1" applyAlignment="1" applyProtection="1">
      <alignment vertical="top"/>
      <protection/>
    </xf>
    <xf numFmtId="0" fontId="67" fillId="0" borderId="0" xfId="42" applyFont="1" applyFill="1" applyBorder="1" applyAlignment="1" applyProtection="1">
      <alignment/>
      <protection/>
    </xf>
    <xf numFmtId="2" fontId="66" fillId="0" borderId="0" xfId="0" applyNumberFormat="1" applyFont="1" applyFill="1" applyBorder="1" applyAlignment="1" applyProtection="1">
      <alignment/>
      <protection/>
    </xf>
    <xf numFmtId="0" fontId="68" fillId="0" borderId="0" xfId="0" applyFont="1" applyFill="1" applyBorder="1" applyAlignment="1" applyProtection="1">
      <alignment/>
      <protection/>
    </xf>
    <xf numFmtId="0" fontId="69" fillId="0" borderId="0" xfId="0" applyFont="1" applyFill="1" applyBorder="1" applyAlignment="1" applyProtection="1">
      <alignment/>
      <protection/>
    </xf>
    <xf numFmtId="9" fontId="69" fillId="0" borderId="0" xfId="62" applyFont="1" applyFill="1" applyBorder="1" applyAlignment="1" applyProtection="1">
      <alignment/>
      <protection/>
    </xf>
    <xf numFmtId="0" fontId="65" fillId="0" borderId="0" xfId="0" applyFont="1" applyAlignment="1" applyProtection="1">
      <alignment/>
      <protection/>
    </xf>
    <xf numFmtId="0" fontId="68" fillId="0" borderId="0" xfId="0" applyFont="1" applyAlignment="1" applyProtection="1">
      <alignment/>
      <protection/>
    </xf>
    <xf numFmtId="0" fontId="30" fillId="0" borderId="0" xfId="0" applyFont="1" applyFill="1" applyAlignment="1" applyProtection="1">
      <alignment wrapText="1"/>
      <protection/>
    </xf>
    <xf numFmtId="0" fontId="65" fillId="0" borderId="0" xfId="0" applyFont="1" applyFill="1" applyAlignment="1" applyProtection="1">
      <alignment/>
      <protection/>
    </xf>
    <xf numFmtId="0" fontId="66" fillId="0" borderId="0" xfId="0" applyFont="1" applyFill="1" applyAlignment="1" applyProtection="1">
      <alignment/>
      <protection/>
    </xf>
    <xf numFmtId="0" fontId="66" fillId="0" borderId="0" xfId="0" applyFont="1" applyFill="1" applyAlignment="1" applyProtection="1">
      <alignment vertical="center"/>
      <protection/>
    </xf>
    <xf numFmtId="0" fontId="66" fillId="0" borderId="0" xfId="0" applyFont="1" applyFill="1" applyAlignment="1" applyProtection="1">
      <alignment vertical="top"/>
      <protection/>
    </xf>
    <xf numFmtId="0" fontId="69" fillId="0" borderId="0" xfId="0" applyFont="1" applyFill="1" applyAlignment="1" applyProtection="1">
      <alignment/>
      <protection/>
    </xf>
    <xf numFmtId="0" fontId="67" fillId="6" borderId="0" xfId="42" applyFont="1" applyAlignment="1" applyProtection="1">
      <alignment/>
      <protection/>
    </xf>
    <xf numFmtId="2" fontId="65" fillId="0" borderId="0" xfId="0" applyNumberFormat="1" applyFont="1" applyAlignment="1" applyProtection="1">
      <alignment/>
      <protection/>
    </xf>
    <xf numFmtId="0" fontId="44" fillId="0" borderId="0" xfId="0" applyFont="1" applyFill="1" applyAlignment="1" applyProtection="1">
      <alignment horizontal="center" wrapText="1"/>
      <protection/>
    </xf>
    <xf numFmtId="0" fontId="27" fillId="0" borderId="0" xfId="0" applyFont="1" applyFill="1" applyAlignment="1" applyProtection="1">
      <alignment horizontal="center"/>
      <protection/>
    </xf>
    <xf numFmtId="0" fontId="26" fillId="0" borderId="0" xfId="0" applyFont="1" applyFill="1" applyAlignment="1" applyProtection="1" quotePrefix="1">
      <alignment horizontal="center" wrapText="1"/>
      <protection/>
    </xf>
    <xf numFmtId="0" fontId="26" fillId="0" borderId="0" xfId="0" applyFont="1" applyFill="1" applyAlignment="1" applyProtection="1">
      <alignment horizontal="center" wrapText="1"/>
      <protection/>
    </xf>
    <xf numFmtId="171" fontId="33" fillId="0" borderId="0" xfId="0" applyNumberFormat="1" applyFont="1" applyFill="1" applyAlignment="1" applyProtection="1">
      <alignment horizontal="center"/>
      <protection/>
    </xf>
    <xf numFmtId="0" fontId="28" fillId="0" borderId="0" xfId="0" applyFont="1" applyFill="1" applyAlignment="1" applyProtection="1">
      <alignment horizontal="left" vertical="top" wrapText="1"/>
      <protection/>
    </xf>
    <xf numFmtId="0" fontId="27" fillId="0" borderId="0" xfId="0" applyFont="1" applyFill="1" applyAlignment="1" applyProtection="1">
      <alignment horizontal="center" wrapText="1"/>
      <protection/>
    </xf>
    <xf numFmtId="173" fontId="30" fillId="0" borderId="0" xfId="0" applyNumberFormat="1" applyFont="1" applyFill="1" applyAlignment="1" applyProtection="1">
      <alignment/>
      <protection/>
    </xf>
    <xf numFmtId="0" fontId="30" fillId="0" borderId="0" xfId="0" applyFont="1" applyFill="1" applyBorder="1" applyAlignment="1" applyProtection="1">
      <alignment wrapText="1"/>
      <protection/>
    </xf>
    <xf numFmtId="174" fontId="30" fillId="0" borderId="0" xfId="0" applyNumberFormat="1" applyFont="1" applyFill="1" applyAlignment="1" applyProtection="1">
      <alignment/>
      <protection/>
    </xf>
    <xf numFmtId="174" fontId="28" fillId="0" borderId="0" xfId="0" applyNumberFormat="1" applyFont="1" applyAlignment="1" applyProtection="1">
      <alignment/>
      <protection/>
    </xf>
    <xf numFmtId="0" fontId="66" fillId="0" borderId="0" xfId="0" applyFont="1" applyFill="1" applyBorder="1" applyAlignment="1" applyProtection="1">
      <alignment horizontal="left" vertical="top" wrapText="1"/>
      <protection/>
    </xf>
    <xf numFmtId="0" fontId="26" fillId="0" borderId="0" xfId="0" applyFont="1" applyAlignment="1" applyProtection="1">
      <alignment/>
      <protection/>
    </xf>
    <xf numFmtId="0" fontId="26" fillId="0" borderId="0" xfId="0" applyFont="1" applyBorder="1" applyAlignment="1" applyProtection="1">
      <alignment/>
      <protection/>
    </xf>
    <xf numFmtId="0" fontId="34" fillId="0" borderId="0" xfId="0" applyFont="1" applyAlignment="1" applyProtection="1">
      <alignment horizontal="left" vertical="center"/>
      <protection/>
    </xf>
    <xf numFmtId="0" fontId="34" fillId="0" borderId="0" xfId="0" applyFont="1" applyAlignment="1" applyProtection="1">
      <alignment horizontal="center" vertical="center" wrapText="1"/>
      <protection/>
    </xf>
    <xf numFmtId="0" fontId="27" fillId="0" borderId="0" xfId="0" applyFont="1" applyFill="1" applyAlignment="1" applyProtection="1">
      <alignment horizontal="left" vertical="center"/>
      <protection/>
    </xf>
    <xf numFmtId="0" fontId="27" fillId="0" borderId="0" xfId="0" applyFont="1" applyAlignment="1" applyProtection="1">
      <alignment horizontal="center" vertical="center" wrapText="1"/>
      <protection/>
    </xf>
    <xf numFmtId="0" fontId="35" fillId="18" borderId="0" xfId="0" applyFont="1" applyFill="1" applyAlignment="1" applyProtection="1">
      <alignment/>
      <protection/>
    </xf>
    <xf numFmtId="0" fontId="30" fillId="18" borderId="0" xfId="0" applyFont="1" applyFill="1" applyAlignment="1" applyProtection="1">
      <alignment/>
      <protection/>
    </xf>
    <xf numFmtId="0" fontId="30" fillId="18" borderId="0" xfId="0" applyFont="1" applyFill="1" applyAlignment="1" applyProtection="1">
      <alignment horizontal="center" vertical="center"/>
      <protection/>
    </xf>
    <xf numFmtId="0" fontId="30" fillId="0" borderId="0" xfId="0" applyNumberFormat="1" applyFont="1" applyAlignment="1" applyProtection="1">
      <alignment horizontal="left" vertical="top"/>
      <protection/>
    </xf>
    <xf numFmtId="0" fontId="30" fillId="0" borderId="0" xfId="0" applyFont="1" applyAlignment="1" applyProtection="1">
      <alignment horizontal="center"/>
      <protection/>
    </xf>
    <xf numFmtId="170" fontId="30" fillId="0" borderId="0" xfId="0" applyNumberFormat="1" applyFont="1" applyAlignment="1" applyProtection="1">
      <alignment horizontal="center"/>
      <protection/>
    </xf>
    <xf numFmtId="171" fontId="30" fillId="0" borderId="0" xfId="0" applyNumberFormat="1" applyFont="1" applyAlignment="1" applyProtection="1">
      <alignment/>
      <protection/>
    </xf>
    <xf numFmtId="0" fontId="30" fillId="0" borderId="0" xfId="0" applyNumberFormat="1" applyFont="1" applyAlignment="1" applyProtection="1">
      <alignment horizontal="left" vertical="center"/>
      <protection/>
    </xf>
    <xf numFmtId="0" fontId="36" fillId="0" borderId="0" xfId="0" applyFont="1" applyFill="1" applyBorder="1" applyAlignment="1" applyProtection="1">
      <alignment/>
      <protection/>
    </xf>
    <xf numFmtId="0" fontId="37" fillId="0" borderId="0" xfId="0" applyFont="1" applyFill="1" applyBorder="1" applyAlignment="1" applyProtection="1">
      <alignment/>
      <protection/>
    </xf>
    <xf numFmtId="171" fontId="36" fillId="0" borderId="0" xfId="0" applyNumberFormat="1" applyFont="1" applyFill="1" applyBorder="1" applyAlignment="1" applyProtection="1">
      <alignment/>
      <protection/>
    </xf>
    <xf numFmtId="171" fontId="35" fillId="18" borderId="0" xfId="0" applyNumberFormat="1" applyFont="1" applyFill="1" applyAlignment="1" applyProtection="1">
      <alignment/>
      <protection/>
    </xf>
    <xf numFmtId="0" fontId="30" fillId="0" borderId="13" xfId="0" applyFont="1" applyBorder="1" applyAlignment="1" applyProtection="1">
      <alignment/>
      <protection/>
    </xf>
    <xf numFmtId="0" fontId="30" fillId="0" borderId="13" xfId="0" applyNumberFormat="1" applyFont="1" applyBorder="1" applyAlignment="1" applyProtection="1">
      <alignment horizontal="left" vertical="top"/>
      <protection/>
    </xf>
    <xf numFmtId="170" fontId="30" fillId="0" borderId="13" xfId="0" applyNumberFormat="1" applyFont="1" applyBorder="1" applyAlignment="1" applyProtection="1">
      <alignment horizontal="center"/>
      <protection/>
    </xf>
    <xf numFmtId="171" fontId="30" fillId="0" borderId="13" xfId="0" applyNumberFormat="1" applyFont="1" applyBorder="1" applyAlignment="1" applyProtection="1">
      <alignment/>
      <protection/>
    </xf>
    <xf numFmtId="0" fontId="37" fillId="18" borderId="0" xfId="0" applyFont="1" applyFill="1" applyBorder="1" applyAlignment="1" applyProtection="1">
      <alignment/>
      <protection/>
    </xf>
    <xf numFmtId="1" fontId="37" fillId="18" borderId="0" xfId="0" applyNumberFormat="1" applyFont="1" applyFill="1" applyBorder="1" applyAlignment="1" applyProtection="1">
      <alignment horizontal="center" vertical="center"/>
      <protection/>
    </xf>
    <xf numFmtId="0" fontId="37" fillId="18" borderId="0" xfId="0" applyFont="1" applyFill="1" applyBorder="1" applyAlignment="1" applyProtection="1">
      <alignment horizontal="center" vertical="center"/>
      <protection/>
    </xf>
    <xf numFmtId="169" fontId="37" fillId="18" borderId="0" xfId="0" applyNumberFormat="1" applyFont="1" applyFill="1" applyBorder="1" applyAlignment="1" applyProtection="1">
      <alignment horizontal="right" vertical="center"/>
      <protection/>
    </xf>
    <xf numFmtId="0" fontId="39" fillId="18" borderId="14" xfId="0" applyFont="1" applyFill="1" applyBorder="1" applyAlignment="1" applyProtection="1">
      <alignment/>
      <protection/>
    </xf>
    <xf numFmtId="0" fontId="38" fillId="18" borderId="15" xfId="0" applyFont="1" applyFill="1" applyBorder="1" applyAlignment="1" applyProtection="1">
      <alignment/>
      <protection/>
    </xf>
    <xf numFmtId="0" fontId="38" fillId="18" borderId="15" xfId="0" applyFont="1" applyFill="1" applyBorder="1" applyAlignment="1" applyProtection="1">
      <alignment wrapText="1"/>
      <protection/>
    </xf>
    <xf numFmtId="171" fontId="33" fillId="18" borderId="15" xfId="0" applyNumberFormat="1" applyFont="1" applyFill="1" applyBorder="1" applyAlignment="1" applyProtection="1">
      <alignment horizontal="center" vertical="center"/>
      <protection/>
    </xf>
    <xf numFmtId="171" fontId="33" fillId="18" borderId="16" xfId="0" applyNumberFormat="1" applyFont="1" applyFill="1" applyBorder="1" applyAlignment="1" applyProtection="1">
      <alignment horizontal="center" vertical="center"/>
      <protection/>
    </xf>
    <xf numFmtId="0" fontId="39" fillId="0" borderId="0" xfId="0"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wrapText="1"/>
      <protection/>
    </xf>
    <xf numFmtId="0" fontId="30" fillId="0" borderId="0" xfId="0" applyFont="1" applyBorder="1" applyAlignment="1" applyProtection="1">
      <alignment horizontal="right" vertical="top"/>
      <protection/>
    </xf>
    <xf numFmtId="173" fontId="35" fillId="0" borderId="0" xfId="0" applyNumberFormat="1" applyFont="1" applyFill="1" applyBorder="1" applyAlignment="1" applyProtection="1">
      <alignment horizontal="center" vertical="center"/>
      <protection/>
    </xf>
    <xf numFmtId="171" fontId="33" fillId="0" borderId="0" xfId="0" applyNumberFormat="1" applyFont="1" applyFill="1" applyBorder="1" applyAlignment="1" applyProtection="1">
      <alignment horizontal="center" vertical="center"/>
      <protection/>
    </xf>
    <xf numFmtId="0" fontId="38" fillId="0" borderId="0" xfId="0" applyFont="1" applyBorder="1" applyAlignment="1" applyProtection="1">
      <alignment/>
      <protection/>
    </xf>
    <xf numFmtId="0" fontId="30" fillId="0" borderId="0" xfId="0" applyFont="1" applyBorder="1" applyAlignment="1" applyProtection="1">
      <alignment/>
      <protection/>
    </xf>
    <xf numFmtId="173" fontId="35" fillId="0" borderId="0" xfId="0" applyNumberFormat="1" applyFont="1" applyFill="1" applyBorder="1" applyAlignment="1" applyProtection="1">
      <alignment/>
      <protection/>
    </xf>
    <xf numFmtId="0" fontId="35" fillId="0" borderId="0" xfId="0" applyFont="1" applyAlignment="1" applyProtection="1">
      <alignment/>
      <protection/>
    </xf>
    <xf numFmtId="0" fontId="30" fillId="0" borderId="0" xfId="0" applyFont="1" applyBorder="1" applyAlignment="1" applyProtection="1">
      <alignment wrapText="1"/>
      <protection/>
    </xf>
    <xf numFmtId="0" fontId="35" fillId="0" borderId="0" xfId="0" applyFont="1" applyAlignment="1" applyProtection="1">
      <alignment horizontal="right"/>
      <protection/>
    </xf>
    <xf numFmtId="170" fontId="35" fillId="0" borderId="0" xfId="0" applyNumberFormat="1" applyFont="1" applyAlignment="1" applyProtection="1">
      <alignment horizontal="center" vertical="center"/>
      <protection/>
    </xf>
    <xf numFmtId="169" fontId="37" fillId="0" borderId="0" xfId="0" applyNumberFormat="1" applyFont="1" applyFill="1" applyBorder="1" applyAlignment="1" applyProtection="1">
      <alignment/>
      <protection/>
    </xf>
    <xf numFmtId="0" fontId="37" fillId="0" borderId="13" xfId="0" applyFont="1" applyFill="1" applyBorder="1" applyAlignment="1" applyProtection="1">
      <alignment/>
      <protection/>
    </xf>
    <xf numFmtId="169" fontId="37" fillId="0" borderId="13" xfId="0" applyNumberFormat="1" applyFont="1" applyFill="1" applyBorder="1" applyAlignment="1" applyProtection="1">
      <alignment/>
      <protection/>
    </xf>
    <xf numFmtId="1" fontId="37"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169" fontId="37" fillId="0" borderId="0" xfId="0" applyNumberFormat="1" applyFont="1" applyFill="1" applyBorder="1" applyAlignment="1" applyProtection="1">
      <alignment horizontal="right" vertical="center"/>
      <protection/>
    </xf>
    <xf numFmtId="0" fontId="26" fillId="0" borderId="0" xfId="0" applyFont="1" applyFill="1" applyAlignment="1" applyProtection="1">
      <alignment/>
      <protection/>
    </xf>
    <xf numFmtId="0" fontId="26" fillId="0" borderId="0" xfId="0" applyFont="1" applyFill="1" applyBorder="1" applyAlignment="1" applyProtection="1">
      <alignment/>
      <protection/>
    </xf>
    <xf numFmtId="170" fontId="35" fillId="0" borderId="0" xfId="0" applyNumberFormat="1" applyFont="1" applyAlignment="1" applyProtection="1">
      <alignment horizontal="center"/>
      <protection/>
    </xf>
    <xf numFmtId="169" fontId="30" fillId="0" borderId="0" xfId="0" applyNumberFormat="1" applyFont="1" applyAlignment="1" applyProtection="1">
      <alignment/>
      <protection/>
    </xf>
    <xf numFmtId="0" fontId="29" fillId="0" borderId="0" xfId="0" applyFont="1" applyAlignment="1" applyProtection="1">
      <alignment/>
      <protection/>
    </xf>
    <xf numFmtId="0" fontId="30" fillId="0" borderId="0" xfId="0" applyFont="1" applyAlignment="1" applyProtection="1">
      <alignment vertical="center"/>
      <protection/>
    </xf>
    <xf numFmtId="0" fontId="30" fillId="0" borderId="0" xfId="0" applyFont="1" applyAlignment="1" applyProtection="1">
      <alignment vertical="center" wrapText="1"/>
      <protection/>
    </xf>
    <xf numFmtId="0" fontId="30" fillId="0" borderId="0" xfId="0" applyFont="1" applyAlignment="1" applyProtection="1">
      <alignment horizontal="right" vertical="center"/>
      <protection/>
    </xf>
    <xf numFmtId="0" fontId="30" fillId="0" borderId="0" xfId="0" applyFont="1" applyAlignment="1" applyProtection="1">
      <alignment horizontal="center" vertical="center"/>
      <protection/>
    </xf>
    <xf numFmtId="0" fontId="30" fillId="0" borderId="0" xfId="0" applyFont="1" applyAlignment="1" applyProtection="1">
      <alignment horizontal="center" vertical="center" wrapText="1"/>
      <protection/>
    </xf>
    <xf numFmtId="185" fontId="30" fillId="0" borderId="0" xfId="0" applyNumberFormat="1" applyFont="1" applyAlignment="1" applyProtection="1">
      <alignment/>
      <protection/>
    </xf>
    <xf numFmtId="180" fontId="30" fillId="0" borderId="0" xfId="0" applyNumberFormat="1" applyFont="1" applyAlignment="1" applyProtection="1">
      <alignment/>
      <protection/>
    </xf>
    <xf numFmtId="0" fontId="30" fillId="0" borderId="0" xfId="0" applyFont="1" applyAlignment="1" applyProtection="1">
      <alignment horizontal="left" indent="2"/>
      <protection/>
    </xf>
    <xf numFmtId="0" fontId="5" fillId="0" borderId="0" xfId="0" applyFont="1" applyFill="1" applyBorder="1" applyAlignment="1" applyProtection="1">
      <alignment/>
      <protection/>
    </xf>
    <xf numFmtId="0" fontId="5" fillId="0" borderId="0" xfId="0" applyFont="1" applyFill="1" applyBorder="1" applyAlignment="1" applyProtection="1">
      <alignment wrapText="1"/>
      <protection/>
    </xf>
    <xf numFmtId="171" fontId="5" fillId="0" borderId="0" xfId="0" applyNumberFormat="1" applyFont="1" applyFill="1" applyBorder="1" applyAlignment="1" applyProtection="1">
      <alignment vertical="center"/>
      <protection/>
    </xf>
    <xf numFmtId="169" fontId="5" fillId="0" borderId="0" xfId="0" applyNumberFormat="1" applyFont="1" applyFill="1" applyBorder="1" applyAlignment="1" applyProtection="1">
      <alignment/>
      <protection/>
    </xf>
    <xf numFmtId="0" fontId="4" fillId="0" borderId="0" xfId="0" applyFont="1" applyAlignment="1" applyProtection="1">
      <alignment/>
      <protection/>
    </xf>
    <xf numFmtId="0" fontId="4" fillId="0" borderId="0" xfId="0" applyFont="1" applyBorder="1" applyAlignment="1" applyProtection="1">
      <alignment/>
      <protection/>
    </xf>
    <xf numFmtId="0" fontId="43" fillId="0" borderId="0" xfId="0" applyFont="1" applyAlignment="1" applyProtection="1">
      <alignment vertical="center"/>
      <protection/>
    </xf>
    <xf numFmtId="0" fontId="28" fillId="0" borderId="0" xfId="0" applyFont="1" applyAlignment="1" applyProtection="1">
      <alignment/>
      <protection/>
    </xf>
    <xf numFmtId="0" fontId="33" fillId="0" borderId="0" xfId="0" applyFont="1" applyAlignment="1" applyProtection="1">
      <alignment/>
      <protection/>
    </xf>
    <xf numFmtId="0" fontId="0" fillId="0" borderId="0" xfId="0" applyBorder="1" applyAlignment="1" applyProtection="1">
      <alignment/>
      <protection/>
    </xf>
    <xf numFmtId="0" fontId="38" fillId="0" borderId="0" xfId="0" applyFont="1" applyAlignment="1" applyProtection="1">
      <alignment vertical="center"/>
      <protection/>
    </xf>
    <xf numFmtId="0" fontId="38" fillId="0" borderId="0" xfId="0" applyFont="1" applyAlignment="1" applyProtection="1">
      <alignment/>
      <protection/>
    </xf>
    <xf numFmtId="0" fontId="30" fillId="0" borderId="0" xfId="0" applyFont="1" applyAlignment="1" applyProtection="1">
      <alignment horizontal="left" vertical="top" wrapText="1"/>
      <protection/>
    </xf>
    <xf numFmtId="0" fontId="30" fillId="0" borderId="0" xfId="0" applyFont="1" applyAlignment="1" applyProtection="1">
      <alignment horizontal="left" vertical="top" wrapText="1"/>
      <protection/>
    </xf>
    <xf numFmtId="0" fontId="30" fillId="0" borderId="0" xfId="0" applyFont="1" applyAlignment="1" applyProtection="1">
      <alignment vertical="top" wrapText="1"/>
      <protection/>
    </xf>
    <xf numFmtId="0" fontId="28" fillId="0" borderId="0" xfId="0" applyFont="1" applyAlignment="1" applyProtection="1">
      <alignment/>
      <protection/>
    </xf>
    <xf numFmtId="0" fontId="33" fillId="0" borderId="0" xfId="0" applyFont="1" applyAlignment="1" applyProtection="1">
      <alignment/>
      <protection/>
    </xf>
    <xf numFmtId="0" fontId="42" fillId="0" borderId="0" xfId="0" applyFont="1" applyAlignment="1" applyProtection="1">
      <alignment vertical="center"/>
      <protection/>
    </xf>
    <xf numFmtId="0" fontId="45" fillId="0" borderId="0" xfId="0" applyFont="1" applyAlignment="1" applyProtection="1">
      <alignment horizontal="left" vertical="top" wrapText="1"/>
      <protection/>
    </xf>
    <xf numFmtId="181" fontId="30" fillId="0" borderId="0" xfId="0" applyNumberFormat="1" applyFont="1" applyAlignment="1" applyProtection="1">
      <alignment/>
      <protection locked="0"/>
    </xf>
    <xf numFmtId="0" fontId="38" fillId="19" borderId="14" xfId="0" applyFont="1" applyFill="1" applyBorder="1" applyAlignment="1" applyProtection="1">
      <alignment horizontal="center" vertical="top" wrapText="1"/>
      <protection locked="0"/>
    </xf>
    <xf numFmtId="0" fontId="30" fillId="19" borderId="15" xfId="0" applyFont="1" applyFill="1" applyBorder="1" applyAlignment="1" applyProtection="1">
      <alignment horizontal="center" vertical="top" wrapText="1"/>
      <protection locked="0"/>
    </xf>
    <xf numFmtId="0" fontId="30" fillId="19" borderId="16" xfId="0" applyFont="1" applyFill="1" applyBorder="1" applyAlignment="1" applyProtection="1">
      <alignment horizontal="center" vertical="top" wrapText="1"/>
      <protection locked="0"/>
    </xf>
    <xf numFmtId="0" fontId="60" fillId="0" borderId="0" xfId="0" applyFont="1" applyFill="1" applyAlignment="1" applyProtection="1">
      <alignment horizontal="right" wrapText="1"/>
      <protection/>
    </xf>
    <xf numFmtId="9" fontId="69" fillId="0" borderId="0" xfId="62" applyFont="1" applyFill="1" applyAlignment="1" applyProtection="1">
      <alignment/>
      <protection/>
    </xf>
    <xf numFmtId="9" fontId="67" fillId="6" borderId="0" xfId="42" applyNumberFormat="1" applyFont="1" applyAlignment="1" applyProtection="1">
      <alignment/>
      <protection/>
    </xf>
    <xf numFmtId="171" fontId="28" fillId="0" borderId="0" xfId="0" applyNumberFormat="1" applyFont="1" applyFill="1" applyAlignment="1" applyProtection="1">
      <alignment horizontal="right"/>
      <protection/>
    </xf>
    <xf numFmtId="9" fontId="30" fillId="0" borderId="0" xfId="62" applyFont="1" applyFill="1" applyAlignment="1" applyProtection="1">
      <alignment horizontal="left" vertical="top" wrapText="1"/>
      <protection/>
    </xf>
    <xf numFmtId="9" fontId="30" fillId="0" borderId="0" xfId="62" applyFont="1" applyFill="1" applyAlignment="1" applyProtection="1">
      <alignment horizontal="center"/>
      <protection/>
    </xf>
    <xf numFmtId="179" fontId="62" fillId="0" borderId="0" xfId="0" applyNumberFormat="1" applyFont="1" applyAlignment="1" applyProtection="1">
      <alignment/>
      <protection/>
    </xf>
    <xf numFmtId="179" fontId="30" fillId="0" borderId="0" xfId="0" applyNumberFormat="1" applyFont="1" applyAlignment="1" applyProtection="1">
      <alignment/>
      <protection/>
    </xf>
    <xf numFmtId="188" fontId="30" fillId="0" borderId="0" xfId="0" applyNumberFormat="1" applyFont="1" applyAlignment="1" applyProtection="1">
      <alignment/>
      <protection/>
    </xf>
    <xf numFmtId="0" fontId="38" fillId="0" borderId="0" xfId="0" applyFont="1" applyAlignment="1" applyProtection="1">
      <alignment horizontal="right" wrapText="1"/>
      <protection/>
    </xf>
    <xf numFmtId="188" fontId="30" fillId="0" borderId="0" xfId="0" applyNumberFormat="1" applyFont="1" applyAlignment="1" applyProtection="1">
      <alignment vertical="center"/>
      <protection/>
    </xf>
    <xf numFmtId="0" fontId="30" fillId="0" borderId="0" xfId="0" applyFont="1" applyAlignment="1" applyProtection="1">
      <alignment horizontal="center" vertical="top"/>
      <protection/>
    </xf>
    <xf numFmtId="0" fontId="30" fillId="0" borderId="0" xfId="0" applyFont="1" applyAlignment="1" applyProtection="1">
      <alignment horizontal="left" wrapText="1"/>
      <protection/>
    </xf>
    <xf numFmtId="177" fontId="30" fillId="0" borderId="0" xfId="0" applyNumberFormat="1" applyFont="1" applyAlignment="1" applyProtection="1">
      <alignment/>
      <protection locked="0"/>
    </xf>
    <xf numFmtId="188" fontId="30" fillId="0" borderId="0" xfId="0" applyNumberFormat="1" applyFont="1" applyAlignment="1" applyProtection="1">
      <alignment/>
      <protection locked="0"/>
    </xf>
    <xf numFmtId="0" fontId="28" fillId="0" borderId="0" xfId="0" applyFont="1" applyFill="1" applyAlignment="1" applyProtection="1">
      <alignment horizontal="right"/>
      <protection/>
    </xf>
    <xf numFmtId="2" fontId="30" fillId="0" borderId="0" xfId="0" applyNumberFormat="1" applyFont="1" applyFill="1" applyAlignment="1" applyProtection="1">
      <alignment horizontal="right" vertical="top"/>
      <protection/>
    </xf>
    <xf numFmtId="175" fontId="66" fillId="0" borderId="0" xfId="0" applyNumberFormat="1" applyFont="1" applyFill="1" applyAlignment="1" applyProtection="1">
      <alignment horizontal="right" vertical="center"/>
      <protection/>
    </xf>
    <xf numFmtId="171" fontId="66" fillId="0" borderId="0" xfId="0" applyNumberFormat="1" applyFont="1" applyFill="1" applyAlignment="1" applyProtection="1">
      <alignment horizontal="right"/>
      <protection/>
    </xf>
  </cellXfs>
  <cellStyles count="6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Dobro" xfId="42"/>
    <cellStyle name="Explanatory Text" xfId="43"/>
    <cellStyle name="Heading 1" xfId="44"/>
    <cellStyle name="Heading 2" xfId="45"/>
    <cellStyle name="Heading 3" xfId="46"/>
    <cellStyle name="Heading 4" xfId="47"/>
    <cellStyle name="Hyperlink" xfId="48"/>
    <cellStyle name="Input" xfId="49"/>
    <cellStyle name="Izhod" xfId="50"/>
    <cellStyle name="Linked Cell" xfId="51"/>
    <cellStyle name="Naslov" xfId="52"/>
    <cellStyle name="Naslov 1" xfId="53"/>
    <cellStyle name="Naslov 2" xfId="54"/>
    <cellStyle name="Naslov 3" xfId="55"/>
    <cellStyle name="Naslov 4" xfId="56"/>
    <cellStyle name="Neutral" xfId="57"/>
    <cellStyle name="Nevtralno" xfId="58"/>
    <cellStyle name="Normal_List1" xfId="59"/>
    <cellStyle name="Note" xfId="60"/>
    <cellStyle name="Followed Hyperlink" xfId="61"/>
    <cellStyle name="Percent" xfId="62"/>
    <cellStyle name="Opomba" xfId="63"/>
    <cellStyle name="Opozorilo" xfId="64"/>
    <cellStyle name="Pojasnjevalno besedilo" xfId="65"/>
    <cellStyle name="Poudarek1" xfId="66"/>
    <cellStyle name="Poudarek2" xfId="67"/>
    <cellStyle name="Poudarek3" xfId="68"/>
    <cellStyle name="Poudarek4" xfId="69"/>
    <cellStyle name="Poudarek5" xfId="70"/>
    <cellStyle name="Poudarek6" xfId="71"/>
    <cellStyle name="Povezana celica" xfId="72"/>
    <cellStyle name="Preveri celico" xfId="73"/>
    <cellStyle name="Računanje" xfId="74"/>
    <cellStyle name="Slabo" xfId="75"/>
    <cellStyle name="Total" xfId="76"/>
    <cellStyle name="Currency" xfId="77"/>
    <cellStyle name="Currency [0]" xfId="78"/>
    <cellStyle name="Comma" xfId="79"/>
    <cellStyle name="Comma [0]" xfId="80"/>
    <cellStyle name="Vnos" xfId="81"/>
    <cellStyle name="Vsota"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1</xdr:row>
      <xdr:rowOff>0</xdr:rowOff>
    </xdr:from>
    <xdr:to>
      <xdr:col>4</xdr:col>
      <xdr:colOff>1104900</xdr:colOff>
      <xdr:row>1</xdr:row>
      <xdr:rowOff>57150</xdr:rowOff>
    </xdr:to>
    <xdr:sp>
      <xdr:nvSpPr>
        <xdr:cNvPr id="1" name="WordArt 8"/>
        <xdr:cNvSpPr>
          <a:spLocks/>
        </xdr:cNvSpPr>
      </xdr:nvSpPr>
      <xdr:spPr>
        <a:xfrm>
          <a:off x="4629150" y="161925"/>
          <a:ext cx="1381125" cy="57150"/>
        </a:xfrm>
        <a:prstGeom prst="rect"/>
        <a:noFill/>
      </xdr:spPr>
      <xdr:txBody>
        <a:bodyPr fromWordArt="1" wrap="none" lIns="91440" tIns="45720" rIns="91440" bIns="45720">
          <a:prstTxWarp prst="textPlain"/>
        </a:bodyPr>
        <a:p>
          <a:pPr algn="ctr"/>
          <a:r>
            <a:rPr sz="1800" kern="10" spc="0">
              <a:ln w="12700" cmpd="sng">
                <a:solidFill>
                  <a:srgbClr val="000000"/>
                </a:solidFill>
                <a:headEnd type="none"/>
                <a:tailEnd type="none"/>
              </a:ln>
              <a:noFill/>
              <a:latin typeface="Team MT"/>
              <a:cs typeface="Team MT"/>
            </a:rPr>
            <a:t/>
          </a:r>
        </a:p>
      </xdr:txBody>
    </xdr:sp>
    <xdr:clientData/>
  </xdr:twoCellAnchor>
  <xdr:twoCellAnchor>
    <xdr:from>
      <xdr:col>2</xdr:col>
      <xdr:colOff>609600</xdr:colOff>
      <xdr:row>1</xdr:row>
      <xdr:rowOff>0</xdr:rowOff>
    </xdr:from>
    <xdr:to>
      <xdr:col>4</xdr:col>
      <xdr:colOff>1104900</xdr:colOff>
      <xdr:row>1</xdr:row>
      <xdr:rowOff>57150</xdr:rowOff>
    </xdr:to>
    <xdr:sp>
      <xdr:nvSpPr>
        <xdr:cNvPr id="2" name="WordArt 8"/>
        <xdr:cNvSpPr>
          <a:spLocks/>
        </xdr:cNvSpPr>
      </xdr:nvSpPr>
      <xdr:spPr>
        <a:xfrm>
          <a:off x="4629150" y="161925"/>
          <a:ext cx="1381125" cy="57150"/>
        </a:xfrm>
        <a:prstGeom prst="rect"/>
        <a:noFill/>
      </xdr:spPr>
      <xdr:txBody>
        <a:bodyPr fromWordArt="1" wrap="none" lIns="91440" tIns="45720" rIns="91440" bIns="45720">
          <a:prstTxWarp prst="textPlain"/>
        </a:bodyPr>
        <a:p>
          <a:pPr algn="ctr"/>
          <a:r>
            <a:rPr sz="1800" kern="10" spc="0">
              <a:ln w="12700" cmpd="sng">
                <a:solidFill>
                  <a:srgbClr val="000000"/>
                </a:solidFill>
                <a:headEnd type="none"/>
                <a:tailEnd type="none"/>
              </a:ln>
              <a:noFill/>
              <a:latin typeface="Team MT"/>
              <a:cs typeface="Team MT"/>
            </a:rPr>
            <a:t/>
          </a:r>
        </a:p>
      </xdr:txBody>
    </xdr:sp>
    <xdr:clientData/>
  </xdr:twoCellAnchor>
</xdr:wsDr>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tint="0.5999900102615356"/>
  </sheetPr>
  <dimension ref="A1:Q305"/>
  <sheetViews>
    <sheetView tabSelected="1" view="pageBreakPreview" zoomScaleNormal="120" zoomScaleSheetLayoutView="100" workbookViewId="0" topLeftCell="A1">
      <selection activeCell="B25" sqref="B25"/>
    </sheetView>
  </sheetViews>
  <sheetFormatPr defaultColWidth="9.00390625" defaultRowHeight="12.75"/>
  <cols>
    <col min="1" max="1" width="3.625" style="143" customWidth="1"/>
    <col min="2" max="2" width="49.125" style="143" customWidth="1"/>
    <col min="3" max="3" width="8.25390625" style="143" customWidth="1"/>
    <col min="4" max="4" width="3.375" style="143" customWidth="1"/>
    <col min="5" max="5" width="16.25390625" style="143" customWidth="1"/>
    <col min="6" max="6" width="14.625" style="143" customWidth="1"/>
    <col min="7" max="7" width="2.375" style="143" customWidth="1"/>
    <col min="8" max="8" width="9.125" style="143" customWidth="1"/>
    <col min="9" max="17" width="9.125" style="277" customWidth="1"/>
    <col min="18" max="16384" width="9.125" style="143" customWidth="1"/>
  </cols>
  <sheetData>
    <row r="1" spans="9:17" s="205" customFormat="1" ht="12.75">
      <c r="I1" s="206"/>
      <c r="J1" s="206"/>
      <c r="K1" s="206"/>
      <c r="L1" s="206"/>
      <c r="M1" s="206"/>
      <c r="N1" s="206"/>
      <c r="O1" s="206"/>
      <c r="P1" s="206"/>
      <c r="Q1" s="206"/>
    </row>
    <row r="2" spans="1:17" s="205" customFormat="1" ht="20.25">
      <c r="A2" s="207"/>
      <c r="B2" s="208" t="s">
        <v>51</v>
      </c>
      <c r="C2" s="208"/>
      <c r="D2" s="208"/>
      <c r="E2" s="208"/>
      <c r="I2" s="206"/>
      <c r="J2" s="206"/>
      <c r="K2" s="206"/>
      <c r="L2" s="206"/>
      <c r="M2" s="206"/>
      <c r="N2" s="206"/>
      <c r="O2" s="206"/>
      <c r="P2" s="206"/>
      <c r="Q2" s="206"/>
    </row>
    <row r="3" spans="1:17" s="205" customFormat="1" ht="15.75">
      <c r="A3" s="209"/>
      <c r="B3" s="210"/>
      <c r="C3" s="210"/>
      <c r="D3" s="210"/>
      <c r="E3" s="210"/>
      <c r="I3" s="206"/>
      <c r="J3" s="206"/>
      <c r="K3" s="206"/>
      <c r="L3" s="206"/>
      <c r="M3" s="206"/>
      <c r="N3" s="206"/>
      <c r="O3" s="206"/>
      <c r="P3" s="206"/>
      <c r="Q3" s="206"/>
    </row>
    <row r="4" spans="9:17" s="205" customFormat="1" ht="12.75">
      <c r="I4" s="206"/>
      <c r="J4" s="206"/>
      <c r="K4" s="206"/>
      <c r="L4" s="206"/>
      <c r="M4" s="206"/>
      <c r="N4" s="206"/>
      <c r="O4" s="206"/>
      <c r="P4" s="206"/>
      <c r="Q4" s="206"/>
    </row>
    <row r="5" spans="1:17" s="205" customFormat="1" ht="12.75">
      <c r="A5" s="211" t="s">
        <v>318</v>
      </c>
      <c r="B5" s="211"/>
      <c r="C5" s="212"/>
      <c r="D5" s="213" t="s">
        <v>317</v>
      </c>
      <c r="E5" s="213" t="s">
        <v>54</v>
      </c>
      <c r="F5" s="213" t="s">
        <v>55</v>
      </c>
      <c r="I5" s="206"/>
      <c r="J5" s="206"/>
      <c r="K5" s="206"/>
      <c r="L5" s="206"/>
      <c r="M5" s="206"/>
      <c r="N5" s="206"/>
      <c r="O5" s="206"/>
      <c r="P5" s="206"/>
      <c r="Q5" s="206"/>
    </row>
    <row r="6" spans="1:17" s="205" customFormat="1" ht="12.75">
      <c r="A6" s="27"/>
      <c r="B6" s="27"/>
      <c r="C6" s="27"/>
      <c r="D6" s="27"/>
      <c r="E6" s="27"/>
      <c r="F6" s="27"/>
      <c r="I6" s="206"/>
      <c r="J6" s="206"/>
      <c r="K6" s="206"/>
      <c r="L6" s="206"/>
      <c r="M6" s="206"/>
      <c r="N6" s="206"/>
      <c r="O6" s="206"/>
      <c r="P6" s="206"/>
      <c r="Q6" s="206"/>
    </row>
    <row r="7" spans="1:17" s="205" customFormat="1" ht="12.75">
      <c r="A7" s="27" t="s">
        <v>59</v>
      </c>
      <c r="B7" s="214" t="s">
        <v>180</v>
      </c>
      <c r="C7" s="27"/>
      <c r="D7" s="215">
        <v>13</v>
      </c>
      <c r="E7" s="216">
        <f>+'Predviden vodovod A'!G18</f>
        <v>161.66</v>
      </c>
      <c r="F7" s="217">
        <f>'Predviden vodovod A'!G17</f>
        <v>0</v>
      </c>
      <c r="I7" s="206"/>
      <c r="J7" s="206"/>
      <c r="K7" s="206"/>
      <c r="L7" s="206"/>
      <c r="M7" s="206"/>
      <c r="N7" s="206"/>
      <c r="O7" s="206"/>
      <c r="P7" s="206"/>
      <c r="Q7" s="206"/>
    </row>
    <row r="8" spans="1:17" s="205" customFormat="1" ht="12.75">
      <c r="A8" s="27"/>
      <c r="B8" s="27"/>
      <c r="C8" s="27"/>
      <c r="D8" s="215"/>
      <c r="E8" s="215"/>
      <c r="F8" s="27"/>
      <c r="I8" s="206"/>
      <c r="J8" s="206"/>
      <c r="K8" s="206"/>
      <c r="L8" s="206"/>
      <c r="M8" s="206"/>
      <c r="N8" s="206"/>
      <c r="O8" s="206"/>
      <c r="P8" s="206"/>
      <c r="Q8" s="206"/>
    </row>
    <row r="9" spans="1:17" s="205" customFormat="1" ht="12.75">
      <c r="A9" s="27" t="s">
        <v>57</v>
      </c>
      <c r="B9" s="214" t="s">
        <v>224</v>
      </c>
      <c r="C9" s="27"/>
      <c r="D9" s="215">
        <v>7</v>
      </c>
      <c r="E9" s="215">
        <f>+'Predviden vodovod B'!G18</f>
        <v>92.53</v>
      </c>
      <c r="F9" s="217">
        <f>'Predviden vodovod B'!G17</f>
        <v>0</v>
      </c>
      <c r="I9" s="206"/>
      <c r="J9" s="206"/>
      <c r="K9" s="206"/>
      <c r="L9" s="206"/>
      <c r="M9" s="206"/>
      <c r="N9" s="206"/>
      <c r="O9" s="206"/>
      <c r="P9" s="206"/>
      <c r="Q9" s="206"/>
    </row>
    <row r="10" spans="1:17" s="205" customFormat="1" ht="12.75">
      <c r="A10" s="27"/>
      <c r="B10" s="27"/>
      <c r="C10" s="27"/>
      <c r="D10" s="215"/>
      <c r="E10" s="215"/>
      <c r="F10" s="27"/>
      <c r="I10" s="206"/>
      <c r="J10" s="206"/>
      <c r="K10" s="206"/>
      <c r="L10" s="206"/>
      <c r="M10" s="206"/>
      <c r="N10" s="206"/>
      <c r="O10" s="206"/>
      <c r="P10" s="206"/>
      <c r="Q10" s="206"/>
    </row>
    <row r="11" spans="1:17" s="205" customFormat="1" ht="12.75">
      <c r="A11" s="27" t="s">
        <v>56</v>
      </c>
      <c r="B11" s="214" t="s">
        <v>225</v>
      </c>
      <c r="C11" s="27"/>
      <c r="D11" s="215">
        <v>15</v>
      </c>
      <c r="E11" s="216">
        <f>+'Predviden vodovod C'!G18</f>
        <v>228.63</v>
      </c>
      <c r="F11" s="217">
        <f>'Predviden vodovod C'!G17</f>
        <v>0</v>
      </c>
      <c r="I11" s="206"/>
      <c r="J11" s="206"/>
      <c r="K11" s="206"/>
      <c r="L11" s="206"/>
      <c r="M11" s="206"/>
      <c r="N11" s="206"/>
      <c r="O11" s="206"/>
      <c r="P11" s="206"/>
      <c r="Q11" s="206"/>
    </row>
    <row r="12" spans="1:17" s="205" customFormat="1" ht="12.75">
      <c r="A12" s="27"/>
      <c r="B12" s="214"/>
      <c r="C12" s="27"/>
      <c r="D12" s="216"/>
      <c r="E12" s="216"/>
      <c r="F12" s="217"/>
      <c r="I12" s="206"/>
      <c r="J12" s="206"/>
      <c r="K12" s="206"/>
      <c r="L12" s="206"/>
      <c r="M12" s="206"/>
      <c r="N12" s="206"/>
      <c r="O12" s="206"/>
      <c r="P12" s="206"/>
      <c r="Q12" s="206"/>
    </row>
    <row r="13" spans="1:17" s="205" customFormat="1" ht="12.75">
      <c r="A13" s="27" t="s">
        <v>60</v>
      </c>
      <c r="B13" s="218" t="s">
        <v>235</v>
      </c>
      <c r="C13" s="27"/>
      <c r="D13" s="216"/>
      <c r="E13" s="216">
        <f>CESTA!G9</f>
        <v>480</v>
      </c>
      <c r="F13" s="217">
        <f>CESTA!F14</f>
        <v>0</v>
      </c>
      <c r="I13" s="206"/>
      <c r="J13" s="206"/>
      <c r="K13" s="206"/>
      <c r="L13" s="206"/>
      <c r="M13" s="206"/>
      <c r="N13" s="206"/>
      <c r="O13" s="206"/>
      <c r="P13" s="206"/>
      <c r="Q13" s="206"/>
    </row>
    <row r="14" spans="1:17" s="205" customFormat="1" ht="12.75">
      <c r="A14" s="27"/>
      <c r="B14" s="214"/>
      <c r="C14" s="27"/>
      <c r="D14" s="216"/>
      <c r="E14" s="216"/>
      <c r="F14" s="217"/>
      <c r="I14" s="206"/>
      <c r="J14" s="206"/>
      <c r="K14" s="206"/>
      <c r="L14" s="206"/>
      <c r="M14" s="206"/>
      <c r="N14" s="206"/>
      <c r="O14" s="206"/>
      <c r="P14" s="206"/>
      <c r="Q14" s="206"/>
    </row>
    <row r="15" spans="1:17" s="205" customFormat="1" ht="12.75">
      <c r="A15" s="219" t="s">
        <v>40</v>
      </c>
      <c r="B15" s="220"/>
      <c r="C15" s="220"/>
      <c r="D15" s="216"/>
      <c r="E15" s="216"/>
      <c r="F15" s="221">
        <f>SUM(F7:F13)</f>
        <v>0</v>
      </c>
      <c r="I15" s="206"/>
      <c r="J15" s="206"/>
      <c r="K15" s="206"/>
      <c r="L15" s="206"/>
      <c r="M15" s="206"/>
      <c r="N15" s="206"/>
      <c r="O15" s="206"/>
      <c r="P15" s="206"/>
      <c r="Q15" s="206"/>
    </row>
    <row r="16" spans="1:17" s="205" customFormat="1" ht="12.75">
      <c r="A16" s="27"/>
      <c r="B16" s="214"/>
      <c r="C16" s="27"/>
      <c r="D16" s="216"/>
      <c r="E16" s="216"/>
      <c r="F16" s="217"/>
      <c r="I16" s="206"/>
      <c r="J16" s="206"/>
      <c r="K16" s="206"/>
      <c r="L16" s="206"/>
      <c r="M16" s="206"/>
      <c r="N16" s="206"/>
      <c r="O16" s="206"/>
      <c r="P16" s="206"/>
      <c r="Q16" s="206"/>
    </row>
    <row r="17" spans="1:17" s="205" customFormat="1" ht="12.75">
      <c r="A17" s="211" t="s">
        <v>332</v>
      </c>
      <c r="B17" s="211"/>
      <c r="C17" s="211"/>
      <c r="D17" s="211"/>
      <c r="E17" s="211"/>
      <c r="F17" s="222">
        <f>F78</f>
        <v>0</v>
      </c>
      <c r="I17" s="206"/>
      <c r="J17" s="206"/>
      <c r="K17" s="206"/>
      <c r="L17" s="206"/>
      <c r="M17" s="206"/>
      <c r="N17" s="206"/>
      <c r="O17" s="206"/>
      <c r="P17" s="206"/>
      <c r="Q17" s="206"/>
    </row>
    <row r="18" spans="1:17" s="205" customFormat="1" ht="12.75">
      <c r="A18" s="223"/>
      <c r="B18" s="224"/>
      <c r="C18" s="223"/>
      <c r="D18" s="225"/>
      <c r="E18" s="225"/>
      <c r="F18" s="226"/>
      <c r="I18" s="206"/>
      <c r="J18" s="206"/>
      <c r="K18" s="206"/>
      <c r="L18" s="206"/>
      <c r="M18" s="206"/>
      <c r="N18" s="206"/>
      <c r="O18" s="206"/>
      <c r="P18" s="206"/>
      <c r="Q18" s="206"/>
    </row>
    <row r="19" spans="1:17" s="205" customFormat="1" ht="12.75">
      <c r="A19" s="27"/>
      <c r="B19" s="214"/>
      <c r="C19" s="27"/>
      <c r="D19" s="216"/>
      <c r="E19" s="216"/>
      <c r="F19" s="217"/>
      <c r="I19" s="206"/>
      <c r="J19" s="206"/>
      <c r="K19" s="206"/>
      <c r="L19" s="206"/>
      <c r="M19" s="206"/>
      <c r="N19" s="206"/>
      <c r="O19" s="206"/>
      <c r="P19" s="206"/>
      <c r="Q19" s="206"/>
    </row>
    <row r="20" spans="1:17" s="205" customFormat="1" ht="12.75">
      <c r="A20" s="227" t="s">
        <v>315</v>
      </c>
      <c r="B20" s="227"/>
      <c r="C20" s="227" t="s">
        <v>316</v>
      </c>
      <c r="D20" s="228">
        <f>SUM(D7:D11)</f>
        <v>35</v>
      </c>
      <c r="E20" s="229"/>
      <c r="F20" s="230">
        <f>'Predviden vodovod A'!G21+'Predviden vodovod B'!G21+'Predviden vodovod C'!G21</f>
        <v>0</v>
      </c>
      <c r="I20" s="206"/>
      <c r="J20" s="206"/>
      <c r="K20" s="206"/>
      <c r="L20" s="206"/>
      <c r="M20" s="206"/>
      <c r="N20" s="206"/>
      <c r="O20" s="206"/>
      <c r="P20" s="206"/>
      <c r="Q20" s="206"/>
    </row>
    <row r="21" spans="1:17" s="205" customFormat="1" ht="12.75">
      <c r="A21" s="27"/>
      <c r="B21" s="214"/>
      <c r="C21" s="27"/>
      <c r="D21" s="216"/>
      <c r="E21" s="216"/>
      <c r="F21" s="217"/>
      <c r="I21" s="206"/>
      <c r="J21" s="206"/>
      <c r="K21" s="206"/>
      <c r="L21" s="206"/>
      <c r="M21" s="206"/>
      <c r="N21" s="206"/>
      <c r="O21" s="206"/>
      <c r="P21" s="206"/>
      <c r="Q21" s="206"/>
    </row>
    <row r="22" spans="1:17" s="205" customFormat="1" ht="12.75">
      <c r="A22" s="231" t="s">
        <v>323</v>
      </c>
      <c r="B22" s="232"/>
      <c r="C22" s="233"/>
      <c r="D22" s="232"/>
      <c r="E22" s="234">
        <f>SUM(F15:F21)</f>
        <v>0</v>
      </c>
      <c r="F22" s="235"/>
      <c r="I22" s="206"/>
      <c r="J22" s="206"/>
      <c r="K22" s="206"/>
      <c r="L22" s="206"/>
      <c r="M22" s="206"/>
      <c r="N22" s="206"/>
      <c r="O22" s="206"/>
      <c r="P22" s="206"/>
      <c r="Q22" s="206"/>
    </row>
    <row r="23" spans="1:17" s="205" customFormat="1" ht="12.75">
      <c r="A23" s="236"/>
      <c r="B23" s="237"/>
      <c r="C23" s="238"/>
      <c r="D23" s="239" t="s">
        <v>326</v>
      </c>
      <c r="E23" s="240">
        <f>F15/E25</f>
        <v>0</v>
      </c>
      <c r="F23" s="241"/>
      <c r="I23" s="206"/>
      <c r="J23" s="206"/>
      <c r="K23" s="206"/>
      <c r="L23" s="206"/>
      <c r="M23" s="206"/>
      <c r="N23" s="206"/>
      <c r="O23" s="206"/>
      <c r="P23" s="206"/>
      <c r="Q23" s="206"/>
    </row>
    <row r="24" spans="1:17" s="205" customFormat="1" ht="12.75">
      <c r="A24" s="242"/>
      <c r="B24" s="243"/>
      <c r="C24" s="239"/>
      <c r="D24" s="239" t="s">
        <v>327</v>
      </c>
      <c r="E24" s="240">
        <f>(F15-F13)/E25</f>
        <v>0</v>
      </c>
      <c r="F24" s="244"/>
      <c r="I24" s="206"/>
      <c r="J24" s="206"/>
      <c r="K24" s="206"/>
      <c r="L24" s="206"/>
      <c r="M24" s="206"/>
      <c r="N24" s="206"/>
      <c r="O24" s="206"/>
      <c r="P24" s="206"/>
      <c r="Q24" s="206"/>
    </row>
    <row r="25" spans="1:17" s="205" customFormat="1" ht="12.75">
      <c r="A25" s="245"/>
      <c r="B25" s="243"/>
      <c r="C25" s="246"/>
      <c r="D25" s="247" t="s">
        <v>107</v>
      </c>
      <c r="E25" s="248">
        <f>SUM(E7:E11)</f>
        <v>482.82</v>
      </c>
      <c r="I25" s="206"/>
      <c r="J25" s="206"/>
      <c r="K25" s="206"/>
      <c r="L25" s="206"/>
      <c r="M25" s="206"/>
      <c r="N25" s="206"/>
      <c r="O25" s="206"/>
      <c r="P25" s="206"/>
      <c r="Q25" s="206"/>
    </row>
    <row r="26" spans="1:17" s="205" customFormat="1" ht="12.75">
      <c r="A26" s="27"/>
      <c r="B26" s="214"/>
      <c r="C26" s="27"/>
      <c r="D26" s="216"/>
      <c r="E26" s="216"/>
      <c r="F26" s="217"/>
      <c r="I26" s="206"/>
      <c r="J26" s="206"/>
      <c r="K26" s="206"/>
      <c r="L26" s="206"/>
      <c r="M26" s="206"/>
      <c r="N26" s="206"/>
      <c r="O26" s="206"/>
      <c r="P26" s="206"/>
      <c r="Q26" s="206"/>
    </row>
    <row r="27" spans="1:17" s="205" customFormat="1" ht="12.75">
      <c r="A27" s="211" t="s">
        <v>319</v>
      </c>
      <c r="B27" s="211"/>
      <c r="C27" s="212"/>
      <c r="D27" s="213" t="s">
        <v>317</v>
      </c>
      <c r="E27" s="213" t="s">
        <v>54</v>
      </c>
      <c r="F27" s="213" t="s">
        <v>55</v>
      </c>
      <c r="I27" s="206"/>
      <c r="J27" s="206"/>
      <c r="K27" s="206"/>
      <c r="L27" s="206"/>
      <c r="M27" s="206"/>
      <c r="N27" s="206"/>
      <c r="O27" s="206"/>
      <c r="P27" s="206"/>
      <c r="Q27" s="206"/>
    </row>
    <row r="28" spans="1:17" s="205" customFormat="1" ht="12.75">
      <c r="A28" s="27"/>
      <c r="B28" s="214"/>
      <c r="C28" s="27"/>
      <c r="D28" s="216"/>
      <c r="E28" s="216"/>
      <c r="F28" s="217"/>
      <c r="I28" s="206"/>
      <c r="J28" s="206"/>
      <c r="K28" s="206"/>
      <c r="L28" s="206"/>
      <c r="M28" s="206"/>
      <c r="N28" s="206"/>
      <c r="O28" s="206"/>
      <c r="P28" s="206"/>
      <c r="Q28" s="206"/>
    </row>
    <row r="29" spans="1:17" s="205" customFormat="1" ht="12.75">
      <c r="A29" s="27" t="s">
        <v>58</v>
      </c>
      <c r="B29" s="214" t="s">
        <v>226</v>
      </c>
      <c r="C29" s="27"/>
      <c r="D29" s="215">
        <v>10</v>
      </c>
      <c r="E29" s="216">
        <f>+'Predviden vodovod D'!G16</f>
        <v>165.92</v>
      </c>
      <c r="F29" s="217">
        <f>'Predviden vodovod D'!G15</f>
        <v>0</v>
      </c>
      <c r="I29" s="206"/>
      <c r="J29" s="206"/>
      <c r="K29" s="206"/>
      <c r="L29" s="206"/>
      <c r="M29" s="206"/>
      <c r="N29" s="206"/>
      <c r="O29" s="206"/>
      <c r="P29" s="206"/>
      <c r="Q29" s="206"/>
    </row>
    <row r="30" spans="1:17" s="205" customFormat="1" ht="12.75">
      <c r="A30" s="27"/>
      <c r="B30" s="214"/>
      <c r="C30" s="27"/>
      <c r="D30" s="215"/>
      <c r="E30" s="216"/>
      <c r="F30" s="217"/>
      <c r="I30" s="206"/>
      <c r="J30" s="206"/>
      <c r="K30" s="206"/>
      <c r="L30" s="206"/>
      <c r="M30" s="206"/>
      <c r="N30" s="206"/>
      <c r="O30" s="206"/>
      <c r="P30" s="206"/>
      <c r="Q30" s="206"/>
    </row>
    <row r="31" spans="1:17" s="205" customFormat="1" ht="12.75">
      <c r="A31" s="27" t="s">
        <v>61</v>
      </c>
      <c r="B31" s="214" t="s">
        <v>227</v>
      </c>
      <c r="C31" s="27"/>
      <c r="D31" s="215">
        <v>2</v>
      </c>
      <c r="E31" s="216">
        <f>+'Predviden vodovod E'!G16</f>
        <v>22.39</v>
      </c>
      <c r="F31" s="217">
        <f>'Predviden vodovod E'!G15</f>
        <v>0</v>
      </c>
      <c r="I31" s="206"/>
      <c r="J31" s="206"/>
      <c r="K31" s="206"/>
      <c r="L31" s="206"/>
      <c r="M31" s="206"/>
      <c r="N31" s="206"/>
      <c r="O31" s="206"/>
      <c r="P31" s="206"/>
      <c r="Q31" s="206"/>
    </row>
    <row r="32" spans="1:17" s="205" customFormat="1" ht="12.75">
      <c r="A32" s="27"/>
      <c r="B32" s="214"/>
      <c r="C32" s="27"/>
      <c r="D32" s="215"/>
      <c r="E32" s="216"/>
      <c r="F32" s="217"/>
      <c r="I32" s="206"/>
      <c r="J32" s="206"/>
      <c r="K32" s="206"/>
      <c r="L32" s="206"/>
      <c r="M32" s="206"/>
      <c r="N32" s="206"/>
      <c r="O32" s="206"/>
      <c r="P32" s="206"/>
      <c r="Q32" s="206"/>
    </row>
    <row r="33" spans="1:17" s="205" customFormat="1" ht="12.75">
      <c r="A33" s="27" t="s">
        <v>62</v>
      </c>
      <c r="B33" s="214" t="s">
        <v>228</v>
      </c>
      <c r="C33" s="27"/>
      <c r="D33" s="215">
        <v>5</v>
      </c>
      <c r="E33" s="216">
        <f>+'Predviden vodovod F'!G16</f>
        <v>34.58</v>
      </c>
      <c r="F33" s="217">
        <f>'Predviden vodovod F'!G15</f>
        <v>0</v>
      </c>
      <c r="I33" s="206"/>
      <c r="J33" s="206"/>
      <c r="K33" s="206"/>
      <c r="L33" s="206"/>
      <c r="M33" s="206"/>
      <c r="N33" s="206"/>
      <c r="O33" s="206"/>
      <c r="P33" s="206"/>
      <c r="Q33" s="206"/>
    </row>
    <row r="34" spans="1:17" s="205" customFormat="1" ht="12.75">
      <c r="A34" s="27"/>
      <c r="B34" s="214"/>
      <c r="C34" s="27"/>
      <c r="D34" s="215"/>
      <c r="E34" s="216"/>
      <c r="F34" s="217"/>
      <c r="I34" s="206"/>
      <c r="J34" s="206"/>
      <c r="K34" s="206"/>
      <c r="L34" s="206"/>
      <c r="M34" s="206"/>
      <c r="N34" s="206"/>
      <c r="O34" s="206"/>
      <c r="P34" s="206"/>
      <c r="Q34" s="206"/>
    </row>
    <row r="35" spans="1:17" s="205" customFormat="1" ht="12.75">
      <c r="A35" s="27" t="s">
        <v>68</v>
      </c>
      <c r="B35" s="214" t="s">
        <v>229</v>
      </c>
      <c r="C35" s="27"/>
      <c r="D35" s="215">
        <v>6</v>
      </c>
      <c r="E35" s="216">
        <f>+'Predviden vodovod G'!G16</f>
        <v>51.94</v>
      </c>
      <c r="F35" s="217">
        <f>'Predviden vodovod G'!G15</f>
        <v>0</v>
      </c>
      <c r="I35" s="206"/>
      <c r="J35" s="206"/>
      <c r="K35" s="206"/>
      <c r="L35" s="206"/>
      <c r="M35" s="206"/>
      <c r="N35" s="206"/>
      <c r="O35" s="206"/>
      <c r="P35" s="206"/>
      <c r="Q35" s="206"/>
    </row>
    <row r="36" spans="1:17" s="205" customFormat="1" ht="12.75">
      <c r="A36" s="27"/>
      <c r="B36" s="214"/>
      <c r="C36" s="27"/>
      <c r="D36" s="215"/>
      <c r="E36" s="216"/>
      <c r="F36" s="217"/>
      <c r="I36" s="206"/>
      <c r="J36" s="206"/>
      <c r="K36" s="206"/>
      <c r="L36" s="206"/>
      <c r="M36" s="206"/>
      <c r="N36" s="206"/>
      <c r="O36" s="206"/>
      <c r="P36" s="206"/>
      <c r="Q36" s="206"/>
    </row>
    <row r="37" spans="1:17" s="205" customFormat="1" ht="12.75">
      <c r="A37" s="27" t="s">
        <v>69</v>
      </c>
      <c r="B37" s="214" t="s">
        <v>230</v>
      </c>
      <c r="C37" s="27"/>
      <c r="D37" s="215">
        <v>15</v>
      </c>
      <c r="E37" s="216">
        <f>+'Predviden vodovod H'!G16</f>
        <v>86.45</v>
      </c>
      <c r="F37" s="217">
        <f>'Predviden vodovod H'!G15</f>
        <v>0</v>
      </c>
      <c r="I37" s="206"/>
      <c r="J37" s="206"/>
      <c r="K37" s="206"/>
      <c r="L37" s="206"/>
      <c r="M37" s="206"/>
      <c r="N37" s="206"/>
      <c r="O37" s="206"/>
      <c r="P37" s="206"/>
      <c r="Q37" s="206"/>
    </row>
    <row r="38" spans="1:17" s="205" customFormat="1" ht="12.75">
      <c r="A38" s="27"/>
      <c r="B38" s="214"/>
      <c r="C38" s="27"/>
      <c r="D38" s="215"/>
      <c r="E38" s="216"/>
      <c r="F38" s="217"/>
      <c r="I38" s="206"/>
      <c r="J38" s="206"/>
      <c r="K38" s="206"/>
      <c r="L38" s="206"/>
      <c r="M38" s="206"/>
      <c r="N38" s="206"/>
      <c r="O38" s="206"/>
      <c r="P38" s="206"/>
      <c r="Q38" s="206"/>
    </row>
    <row r="39" spans="1:17" s="205" customFormat="1" ht="12.75">
      <c r="A39" s="27" t="s">
        <v>70</v>
      </c>
      <c r="B39" s="214" t="s">
        <v>231</v>
      </c>
      <c r="C39" s="27"/>
      <c r="D39" s="215">
        <v>6</v>
      </c>
      <c r="E39" s="216">
        <f>+'Predviden vodovod I'!G16</f>
        <v>30.4</v>
      </c>
      <c r="F39" s="217">
        <f>'Predviden vodovod I'!G15</f>
        <v>0</v>
      </c>
      <c r="I39" s="206"/>
      <c r="J39" s="206"/>
      <c r="K39" s="206"/>
      <c r="L39" s="206"/>
      <c r="M39" s="206"/>
      <c r="N39" s="206"/>
      <c r="O39" s="206"/>
      <c r="P39" s="206"/>
      <c r="Q39" s="206"/>
    </row>
    <row r="40" spans="1:17" s="205" customFormat="1" ht="12.75">
      <c r="A40" s="27"/>
      <c r="B40" s="214"/>
      <c r="C40" s="27"/>
      <c r="D40" s="215"/>
      <c r="E40" s="216"/>
      <c r="F40" s="217"/>
      <c r="I40" s="206"/>
      <c r="J40" s="206"/>
      <c r="K40" s="206"/>
      <c r="L40" s="206"/>
      <c r="M40" s="206"/>
      <c r="N40" s="206"/>
      <c r="O40" s="206"/>
      <c r="P40" s="206"/>
      <c r="Q40" s="206"/>
    </row>
    <row r="41" spans="1:17" s="205" customFormat="1" ht="12.75">
      <c r="A41" s="27" t="s">
        <v>71</v>
      </c>
      <c r="B41" s="214" t="s">
        <v>232</v>
      </c>
      <c r="C41" s="27"/>
      <c r="D41" s="215">
        <v>12</v>
      </c>
      <c r="E41" s="216">
        <f>+'Predviden vodovod J'!G16</f>
        <v>49.7</v>
      </c>
      <c r="F41" s="217">
        <f>'Predviden vodovod J'!G15</f>
        <v>0</v>
      </c>
      <c r="I41" s="206"/>
      <c r="J41" s="206"/>
      <c r="K41" s="206"/>
      <c r="L41" s="206"/>
      <c r="M41" s="206"/>
      <c r="N41" s="206"/>
      <c r="O41" s="206"/>
      <c r="P41" s="206"/>
      <c r="Q41" s="206"/>
    </row>
    <row r="42" spans="1:17" s="205" customFormat="1" ht="12.75">
      <c r="A42" s="27"/>
      <c r="B42" s="214"/>
      <c r="C42" s="27"/>
      <c r="D42" s="215"/>
      <c r="E42" s="216"/>
      <c r="F42" s="217"/>
      <c r="I42" s="206"/>
      <c r="J42" s="206"/>
      <c r="K42" s="206"/>
      <c r="L42" s="206"/>
      <c r="M42" s="206"/>
      <c r="N42" s="206"/>
      <c r="O42" s="206"/>
      <c r="P42" s="206"/>
      <c r="Q42" s="206"/>
    </row>
    <row r="43" spans="1:17" s="205" customFormat="1" ht="12.75">
      <c r="A43" s="27" t="s">
        <v>72</v>
      </c>
      <c r="B43" s="214" t="s">
        <v>233</v>
      </c>
      <c r="C43" s="27"/>
      <c r="D43" s="215">
        <v>5</v>
      </c>
      <c r="E43" s="216">
        <f>+'Predviden vodovod K'!G16</f>
        <v>43.16</v>
      </c>
      <c r="F43" s="217">
        <f>'Predviden vodovod K'!G15</f>
        <v>0</v>
      </c>
      <c r="I43" s="206"/>
      <c r="J43" s="206"/>
      <c r="K43" s="206"/>
      <c r="L43" s="206"/>
      <c r="M43" s="206"/>
      <c r="N43" s="206"/>
      <c r="O43" s="206"/>
      <c r="P43" s="206"/>
      <c r="Q43" s="206"/>
    </row>
    <row r="44" spans="1:17" s="205" customFormat="1" ht="12.75">
      <c r="A44" s="27"/>
      <c r="B44" s="214"/>
      <c r="C44" s="27"/>
      <c r="D44" s="216"/>
      <c r="E44" s="216"/>
      <c r="F44" s="217"/>
      <c r="I44" s="206"/>
      <c r="J44" s="206"/>
      <c r="K44" s="206"/>
      <c r="L44" s="206"/>
      <c r="M44" s="206"/>
      <c r="N44" s="206"/>
      <c r="O44" s="206"/>
      <c r="P44" s="206"/>
      <c r="Q44" s="206"/>
    </row>
    <row r="45" spans="1:17" s="205" customFormat="1" ht="12.75">
      <c r="A45" s="27" t="s">
        <v>73</v>
      </c>
      <c r="B45" s="218" t="s">
        <v>235</v>
      </c>
      <c r="C45" s="27"/>
      <c r="D45" s="216"/>
      <c r="E45" s="216">
        <f>'CESTA Preloge'!G9</f>
        <v>490</v>
      </c>
      <c r="F45" s="217">
        <f>'CESTA Preloge'!G8</f>
        <v>0</v>
      </c>
      <c r="I45" s="206"/>
      <c r="J45" s="206"/>
      <c r="K45" s="206"/>
      <c r="L45" s="206"/>
      <c r="M45" s="206"/>
      <c r="N45" s="206"/>
      <c r="O45" s="206"/>
      <c r="P45" s="206"/>
      <c r="Q45" s="206"/>
    </row>
    <row r="46" spans="1:17" s="205" customFormat="1" ht="12.75">
      <c r="A46" s="27"/>
      <c r="B46" s="27"/>
      <c r="C46" s="27"/>
      <c r="D46" s="216"/>
      <c r="E46" s="216"/>
      <c r="F46" s="27"/>
      <c r="I46" s="206"/>
      <c r="J46" s="206"/>
      <c r="K46" s="206"/>
      <c r="L46" s="206"/>
      <c r="M46" s="206"/>
      <c r="N46" s="206"/>
      <c r="O46" s="206"/>
      <c r="P46" s="206"/>
      <c r="Q46" s="206"/>
    </row>
    <row r="47" spans="1:17" s="205" customFormat="1" ht="12.75">
      <c r="A47" s="219" t="s">
        <v>40</v>
      </c>
      <c r="B47" s="220"/>
      <c r="C47" s="220"/>
      <c r="D47" s="216"/>
      <c r="E47" s="216"/>
      <c r="F47" s="221">
        <f>SUM(F29:F45)</f>
        <v>0</v>
      </c>
      <c r="I47" s="206"/>
      <c r="J47" s="206"/>
      <c r="K47" s="206"/>
      <c r="L47" s="206"/>
      <c r="M47" s="206"/>
      <c r="N47" s="206"/>
      <c r="O47" s="206"/>
      <c r="P47" s="206"/>
      <c r="Q47" s="206"/>
    </row>
    <row r="48" spans="1:17" s="205" customFormat="1" ht="12.75">
      <c r="A48" s="220"/>
      <c r="B48" s="220"/>
      <c r="C48" s="220"/>
      <c r="D48" s="220"/>
      <c r="E48" s="220"/>
      <c r="F48" s="249"/>
      <c r="I48" s="206"/>
      <c r="J48" s="206"/>
      <c r="K48" s="206"/>
      <c r="L48" s="206"/>
      <c r="M48" s="206"/>
      <c r="N48" s="206"/>
      <c r="O48" s="206"/>
      <c r="P48" s="206"/>
      <c r="Q48" s="206"/>
    </row>
    <row r="49" spans="1:17" s="205" customFormat="1" ht="12.75">
      <c r="A49" s="211" t="s">
        <v>330</v>
      </c>
      <c r="B49" s="211"/>
      <c r="C49" s="211"/>
      <c r="D49" s="211"/>
      <c r="E49" s="211"/>
      <c r="F49" s="222">
        <f>F93</f>
        <v>0</v>
      </c>
      <c r="I49" s="206"/>
      <c r="J49" s="206"/>
      <c r="K49" s="206"/>
      <c r="L49" s="206"/>
      <c r="M49" s="206"/>
      <c r="N49" s="206"/>
      <c r="O49" s="206"/>
      <c r="P49" s="206"/>
      <c r="Q49" s="206"/>
    </row>
    <row r="50" spans="1:17" s="205" customFormat="1" ht="12.75">
      <c r="A50" s="250"/>
      <c r="B50" s="250"/>
      <c r="C50" s="250"/>
      <c r="D50" s="250"/>
      <c r="E50" s="250"/>
      <c r="F50" s="251"/>
      <c r="I50" s="206"/>
      <c r="J50" s="206"/>
      <c r="K50" s="206"/>
      <c r="L50" s="206"/>
      <c r="M50" s="206"/>
      <c r="N50" s="206"/>
      <c r="O50" s="206"/>
      <c r="P50" s="206"/>
      <c r="Q50" s="206"/>
    </row>
    <row r="51" spans="1:17" s="205" customFormat="1" ht="12.75">
      <c r="A51" s="220"/>
      <c r="B51" s="220"/>
      <c r="C51" s="220"/>
      <c r="D51" s="220"/>
      <c r="E51" s="220"/>
      <c r="F51" s="249"/>
      <c r="I51" s="206"/>
      <c r="J51" s="206"/>
      <c r="K51" s="206"/>
      <c r="L51" s="206"/>
      <c r="M51" s="206"/>
      <c r="N51" s="206"/>
      <c r="O51" s="206"/>
      <c r="P51" s="206"/>
      <c r="Q51" s="206"/>
    </row>
    <row r="52" spans="1:17" s="205" customFormat="1" ht="12.75">
      <c r="A52" s="227" t="s">
        <v>320</v>
      </c>
      <c r="B52" s="227"/>
      <c r="C52" s="227" t="s">
        <v>316</v>
      </c>
      <c r="D52" s="228">
        <f>SUM(D29:D43)</f>
        <v>61</v>
      </c>
      <c r="E52" s="229"/>
      <c r="F52" s="230">
        <f>'Predviden vodovod D'!G19+'Predviden vodovod E'!G19+'Predviden vodovod F'!G19+'Predviden vodovod G'!G19+'Predviden vodovod H'!G19+'Predviden vodovod I'!G19+'Predviden vodovod J'!G19+'Predviden vodovod K'!G19</f>
        <v>0</v>
      </c>
      <c r="I52" s="206"/>
      <c r="J52" s="206"/>
      <c r="K52" s="206"/>
      <c r="L52" s="206"/>
      <c r="M52" s="206"/>
      <c r="N52" s="206"/>
      <c r="O52" s="206"/>
      <c r="P52" s="206"/>
      <c r="Q52" s="206"/>
    </row>
    <row r="53" spans="1:17" s="255" customFormat="1" ht="12.75">
      <c r="A53" s="220"/>
      <c r="B53" s="220"/>
      <c r="C53" s="220"/>
      <c r="D53" s="252"/>
      <c r="E53" s="253"/>
      <c r="F53" s="254"/>
      <c r="I53" s="256"/>
      <c r="J53" s="256"/>
      <c r="K53" s="256"/>
      <c r="L53" s="256"/>
      <c r="M53" s="256"/>
      <c r="N53" s="256"/>
      <c r="O53" s="256"/>
      <c r="P53" s="256"/>
      <c r="Q53" s="256"/>
    </row>
    <row r="54" spans="1:17" s="255" customFormat="1" ht="12.75">
      <c r="A54" s="231" t="s">
        <v>324</v>
      </c>
      <c r="B54" s="232"/>
      <c r="C54" s="233"/>
      <c r="D54" s="232"/>
      <c r="E54" s="234">
        <f>SUM(F47:F53)</f>
        <v>0</v>
      </c>
      <c r="F54" s="235"/>
      <c r="I54" s="256"/>
      <c r="J54" s="256"/>
      <c r="K54" s="256"/>
      <c r="L54" s="256"/>
      <c r="M54" s="256"/>
      <c r="N54" s="256"/>
      <c r="O54" s="256"/>
      <c r="P54" s="256"/>
      <c r="Q54" s="256"/>
    </row>
    <row r="55" spans="1:17" s="255" customFormat="1" ht="12.75">
      <c r="A55" s="236"/>
      <c r="B55" s="237"/>
      <c r="C55" s="238"/>
      <c r="D55" s="239" t="s">
        <v>326</v>
      </c>
      <c r="E55" s="240">
        <f>F47/E57</f>
        <v>0</v>
      </c>
      <c r="F55" s="241"/>
      <c r="I55" s="256"/>
      <c r="J55" s="256"/>
      <c r="K55" s="256"/>
      <c r="L55" s="256"/>
      <c r="M55" s="256"/>
      <c r="N55" s="256"/>
      <c r="O55" s="256"/>
      <c r="P55" s="256"/>
      <c r="Q55" s="256"/>
    </row>
    <row r="56" spans="1:17" s="255" customFormat="1" ht="12.75">
      <c r="A56" s="242"/>
      <c r="B56" s="243"/>
      <c r="C56" s="239"/>
      <c r="D56" s="239" t="s">
        <v>327</v>
      </c>
      <c r="E56" s="240">
        <f>(F47-F45)/E57</f>
        <v>0</v>
      </c>
      <c r="F56" s="244"/>
      <c r="I56" s="256"/>
      <c r="J56" s="256"/>
      <c r="K56" s="256"/>
      <c r="L56" s="256"/>
      <c r="M56" s="256"/>
      <c r="N56" s="256"/>
      <c r="O56" s="256"/>
      <c r="P56" s="256"/>
      <c r="Q56" s="256"/>
    </row>
    <row r="57" spans="1:17" s="255" customFormat="1" ht="12.75">
      <c r="A57" s="245"/>
      <c r="B57" s="243"/>
      <c r="C57" s="246"/>
      <c r="D57" s="247" t="s">
        <v>107</v>
      </c>
      <c r="E57" s="248">
        <f>SUM(E29:E43)</f>
        <v>484.53999999999996</v>
      </c>
      <c r="F57" s="205"/>
      <c r="I57" s="256"/>
      <c r="J57" s="256"/>
      <c r="K57" s="256"/>
      <c r="L57" s="256"/>
      <c r="M57" s="256"/>
      <c r="N57" s="256"/>
      <c r="O57" s="256"/>
      <c r="P57" s="256"/>
      <c r="Q57" s="256"/>
    </row>
    <row r="58" spans="1:17" s="255" customFormat="1" ht="12.75">
      <c r="A58" s="220"/>
      <c r="B58" s="220"/>
      <c r="C58" s="220"/>
      <c r="D58" s="252"/>
      <c r="E58" s="253"/>
      <c r="F58" s="254"/>
      <c r="I58" s="256"/>
      <c r="J58" s="256"/>
      <c r="K58" s="256"/>
      <c r="L58" s="256"/>
      <c r="M58" s="256"/>
      <c r="N58" s="256"/>
      <c r="O58" s="256"/>
      <c r="P58" s="256"/>
      <c r="Q58" s="256"/>
    </row>
    <row r="59" spans="1:17" s="205" customFormat="1" ht="12.75">
      <c r="A59" s="231" t="s">
        <v>52</v>
      </c>
      <c r="B59" s="232"/>
      <c r="C59" s="233"/>
      <c r="D59" s="232"/>
      <c r="E59" s="234">
        <f>E22+E54</f>
        <v>0</v>
      </c>
      <c r="F59" s="235"/>
      <c r="I59" s="206"/>
      <c r="J59" s="206"/>
      <c r="K59" s="206"/>
      <c r="L59" s="206"/>
      <c r="M59" s="206"/>
      <c r="N59" s="206"/>
      <c r="O59" s="206"/>
      <c r="P59" s="206"/>
      <c r="Q59" s="206"/>
    </row>
    <row r="60" spans="1:17" s="205" customFormat="1" ht="12.75">
      <c r="A60" s="236"/>
      <c r="B60" s="237"/>
      <c r="C60" s="238"/>
      <c r="D60" s="239"/>
      <c r="E60" s="240"/>
      <c r="F60" s="241"/>
      <c r="I60" s="206"/>
      <c r="J60" s="206"/>
      <c r="K60" s="206"/>
      <c r="L60" s="206"/>
      <c r="M60" s="206"/>
      <c r="N60" s="206"/>
      <c r="O60" s="206"/>
      <c r="P60" s="206"/>
      <c r="Q60" s="206"/>
    </row>
    <row r="61" spans="1:17" s="205" customFormat="1" ht="12.75" customHeight="1">
      <c r="A61" s="242"/>
      <c r="B61" s="243"/>
      <c r="C61" s="239"/>
      <c r="D61" s="239"/>
      <c r="E61" s="240"/>
      <c r="F61" s="244"/>
      <c r="I61" s="206"/>
      <c r="J61" s="206"/>
      <c r="K61" s="206"/>
      <c r="L61" s="206"/>
      <c r="M61" s="206"/>
      <c r="N61" s="206"/>
      <c r="O61" s="206"/>
      <c r="P61" s="206"/>
      <c r="Q61" s="206"/>
    </row>
    <row r="62" spans="1:17" s="205" customFormat="1" ht="12.75">
      <c r="A62" s="242" t="s">
        <v>325</v>
      </c>
      <c r="B62" s="243"/>
      <c r="C62" s="246"/>
      <c r="D62" s="257"/>
      <c r="E62" s="258"/>
      <c r="I62" s="206"/>
      <c r="J62" s="206"/>
      <c r="K62" s="206"/>
      <c r="L62" s="206"/>
      <c r="M62" s="206"/>
      <c r="N62" s="206"/>
      <c r="O62" s="206"/>
      <c r="P62" s="206"/>
      <c r="Q62" s="206"/>
    </row>
    <row r="63" spans="1:17" s="205" customFormat="1" ht="12.75">
      <c r="A63" s="245"/>
      <c r="B63" s="243"/>
      <c r="C63" s="246"/>
      <c r="D63" s="247"/>
      <c r="E63" s="248"/>
      <c r="I63" s="206"/>
      <c r="J63" s="206"/>
      <c r="K63" s="206"/>
      <c r="L63" s="206"/>
      <c r="M63" s="206"/>
      <c r="N63" s="206"/>
      <c r="O63" s="206"/>
      <c r="P63" s="206"/>
      <c r="Q63" s="206"/>
    </row>
    <row r="64" spans="9:17" s="205" customFormat="1" ht="12.75">
      <c r="I64" s="206"/>
      <c r="J64" s="206"/>
      <c r="K64" s="206"/>
      <c r="L64" s="206"/>
      <c r="M64" s="206"/>
      <c r="N64" s="206"/>
      <c r="O64" s="206"/>
      <c r="P64" s="206"/>
      <c r="Q64" s="206"/>
    </row>
    <row r="65" spans="1:17" s="205" customFormat="1" ht="12.75">
      <c r="A65" s="259"/>
      <c r="B65" s="27"/>
      <c r="C65" s="27"/>
      <c r="D65" s="27"/>
      <c r="E65" s="27"/>
      <c r="I65" s="206"/>
      <c r="J65" s="206"/>
      <c r="K65" s="206"/>
      <c r="L65" s="206"/>
      <c r="M65" s="206"/>
      <c r="N65" s="206"/>
      <c r="O65" s="206"/>
      <c r="P65" s="206"/>
      <c r="Q65" s="206"/>
    </row>
    <row r="66" spans="1:17" s="205" customFormat="1" ht="12.75">
      <c r="A66" s="260" t="s">
        <v>328</v>
      </c>
      <c r="B66" s="261" t="s">
        <v>331</v>
      </c>
      <c r="C66" s="262" t="s">
        <v>63</v>
      </c>
      <c r="D66" s="263" t="s">
        <v>30</v>
      </c>
      <c r="E66" s="264" t="s">
        <v>65</v>
      </c>
      <c r="F66" s="262" t="s">
        <v>64</v>
      </c>
      <c r="I66" s="206"/>
      <c r="J66" s="206"/>
      <c r="K66" s="206"/>
      <c r="L66" s="206"/>
      <c r="M66" s="206"/>
      <c r="N66" s="206"/>
      <c r="O66" s="206"/>
      <c r="P66" s="206"/>
      <c r="Q66" s="206"/>
    </row>
    <row r="67" spans="1:17" s="205" customFormat="1" ht="56.25">
      <c r="A67" s="32" t="s">
        <v>59</v>
      </c>
      <c r="B67" s="33" t="s">
        <v>190</v>
      </c>
      <c r="C67" s="265">
        <v>1</v>
      </c>
      <c r="D67" s="35" t="s">
        <v>80</v>
      </c>
      <c r="E67" s="171">
        <v>0</v>
      </c>
      <c r="F67" s="31">
        <f aca="true" t="shared" si="0" ref="F67:F77">C67*E67</f>
        <v>0</v>
      </c>
      <c r="I67" s="206"/>
      <c r="J67" s="206"/>
      <c r="K67" s="206"/>
      <c r="L67" s="206"/>
      <c r="M67" s="206"/>
      <c r="N67" s="206"/>
      <c r="O67" s="206"/>
      <c r="P67" s="206"/>
      <c r="Q67" s="206"/>
    </row>
    <row r="68" spans="1:17" s="205" customFormat="1" ht="22.5">
      <c r="A68" s="32" t="s">
        <v>57</v>
      </c>
      <c r="B68" s="33" t="s">
        <v>199</v>
      </c>
      <c r="C68" s="134">
        <v>1</v>
      </c>
      <c r="D68" s="35" t="s">
        <v>30</v>
      </c>
      <c r="E68" s="171">
        <v>0</v>
      </c>
      <c r="F68" s="31">
        <f t="shared" si="0"/>
        <v>0</v>
      </c>
      <c r="I68" s="206"/>
      <c r="J68" s="206"/>
      <c r="K68" s="206"/>
      <c r="L68" s="206"/>
      <c r="M68" s="206"/>
      <c r="N68" s="206"/>
      <c r="O68" s="206"/>
      <c r="P68" s="206"/>
      <c r="Q68" s="206"/>
    </row>
    <row r="69" spans="1:17" s="205" customFormat="1" ht="33.75">
      <c r="A69" s="32" t="s">
        <v>56</v>
      </c>
      <c r="B69" s="33" t="s">
        <v>200</v>
      </c>
      <c r="C69" s="134">
        <v>1</v>
      </c>
      <c r="D69" s="35" t="s">
        <v>30</v>
      </c>
      <c r="E69" s="170">
        <v>0</v>
      </c>
      <c r="F69" s="31">
        <f t="shared" si="0"/>
        <v>0</v>
      </c>
      <c r="I69" s="206"/>
      <c r="J69" s="206"/>
      <c r="K69" s="206"/>
      <c r="L69" s="206"/>
      <c r="M69" s="206"/>
      <c r="N69" s="206"/>
      <c r="O69" s="206"/>
      <c r="P69" s="206"/>
      <c r="Q69" s="206"/>
    </row>
    <row r="70" spans="1:17" s="205" customFormat="1" ht="12.75">
      <c r="A70" s="32" t="s">
        <v>60</v>
      </c>
      <c r="B70" s="33" t="s">
        <v>191</v>
      </c>
      <c r="C70" s="134">
        <v>1</v>
      </c>
      <c r="D70" s="35" t="s">
        <v>30</v>
      </c>
      <c r="E70" s="170">
        <v>0</v>
      </c>
      <c r="F70" s="31">
        <f t="shared" si="0"/>
        <v>0</v>
      </c>
      <c r="I70" s="206"/>
      <c r="J70" s="206"/>
      <c r="K70" s="206"/>
      <c r="L70" s="206"/>
      <c r="M70" s="206"/>
      <c r="N70" s="206"/>
      <c r="O70" s="206"/>
      <c r="P70" s="206"/>
      <c r="Q70" s="206"/>
    </row>
    <row r="71" spans="1:17" s="205" customFormat="1" ht="45">
      <c r="A71" s="32" t="s">
        <v>58</v>
      </c>
      <c r="B71" s="33" t="s">
        <v>234</v>
      </c>
      <c r="C71" s="134">
        <f>C68</f>
        <v>1</v>
      </c>
      <c r="D71" s="35" t="s">
        <v>30</v>
      </c>
      <c r="E71" s="170">
        <v>0</v>
      </c>
      <c r="F71" s="31">
        <f t="shared" si="0"/>
        <v>0</v>
      </c>
      <c r="I71" s="206"/>
      <c r="J71" s="206"/>
      <c r="K71" s="206"/>
      <c r="L71" s="206"/>
      <c r="M71" s="206"/>
      <c r="N71" s="206"/>
      <c r="O71" s="206"/>
      <c r="P71" s="206"/>
      <c r="Q71" s="206"/>
    </row>
    <row r="72" spans="1:17" s="205" customFormat="1" ht="22.5">
      <c r="A72" s="32" t="s">
        <v>61</v>
      </c>
      <c r="B72" s="133" t="s">
        <v>192</v>
      </c>
      <c r="C72" s="266">
        <v>1</v>
      </c>
      <c r="D72" s="35" t="s">
        <v>30</v>
      </c>
      <c r="E72" s="287">
        <v>0</v>
      </c>
      <c r="F72" s="31">
        <f>C72*E72</f>
        <v>0</v>
      </c>
      <c r="I72" s="206"/>
      <c r="J72" s="206"/>
      <c r="K72" s="206"/>
      <c r="L72" s="206"/>
      <c r="M72" s="206"/>
      <c r="N72" s="206"/>
      <c r="O72" s="206"/>
      <c r="P72" s="206"/>
      <c r="Q72" s="206"/>
    </row>
    <row r="73" spans="1:17" s="205" customFormat="1" ht="12.75">
      <c r="A73" s="32" t="s">
        <v>62</v>
      </c>
      <c r="B73" s="133" t="s">
        <v>193</v>
      </c>
      <c r="C73" s="266">
        <v>4</v>
      </c>
      <c r="D73" s="35" t="s">
        <v>30</v>
      </c>
      <c r="E73" s="287">
        <v>0</v>
      </c>
      <c r="F73" s="31">
        <f t="shared" si="0"/>
        <v>0</v>
      </c>
      <c r="I73" s="206"/>
      <c r="J73" s="206"/>
      <c r="K73" s="206"/>
      <c r="L73" s="206"/>
      <c r="M73" s="206"/>
      <c r="N73" s="206"/>
      <c r="O73" s="206"/>
      <c r="P73" s="206"/>
      <c r="Q73" s="206"/>
    </row>
    <row r="74" spans="1:17" s="205" customFormat="1" ht="22.5">
      <c r="A74" s="32" t="s">
        <v>68</v>
      </c>
      <c r="B74" s="33" t="s">
        <v>194</v>
      </c>
      <c r="C74" s="265">
        <v>1</v>
      </c>
      <c r="D74" s="35" t="s">
        <v>30</v>
      </c>
      <c r="E74" s="170">
        <v>0</v>
      </c>
      <c r="F74" s="31">
        <f t="shared" si="0"/>
        <v>0</v>
      </c>
      <c r="I74" s="206"/>
      <c r="J74" s="206"/>
      <c r="K74" s="206"/>
      <c r="L74" s="206"/>
      <c r="M74" s="206"/>
      <c r="N74" s="206"/>
      <c r="O74" s="206"/>
      <c r="P74" s="206"/>
      <c r="Q74" s="206"/>
    </row>
    <row r="75" spans="1:17" s="205" customFormat="1" ht="33.75">
      <c r="A75" s="32" t="s">
        <v>69</v>
      </c>
      <c r="B75" s="29" t="s">
        <v>195</v>
      </c>
      <c r="C75" s="134">
        <v>1</v>
      </c>
      <c r="D75" s="35" t="s">
        <v>30</v>
      </c>
      <c r="E75" s="170">
        <v>0</v>
      </c>
      <c r="F75" s="31">
        <f t="shared" si="0"/>
        <v>0</v>
      </c>
      <c r="I75" s="206"/>
      <c r="J75" s="206"/>
      <c r="K75" s="206"/>
      <c r="L75" s="206"/>
      <c r="M75" s="206"/>
      <c r="N75" s="206"/>
      <c r="O75" s="206"/>
      <c r="P75" s="206"/>
      <c r="Q75" s="206"/>
    </row>
    <row r="76" spans="1:17" s="205" customFormat="1" ht="45">
      <c r="A76" s="32" t="s">
        <v>70</v>
      </c>
      <c r="B76" s="29" t="s">
        <v>196</v>
      </c>
      <c r="C76" s="134">
        <v>1</v>
      </c>
      <c r="D76" s="35" t="s">
        <v>30</v>
      </c>
      <c r="E76" s="170">
        <v>0</v>
      </c>
      <c r="F76" s="31">
        <f t="shared" si="0"/>
        <v>0</v>
      </c>
      <c r="I76" s="206"/>
      <c r="J76" s="206"/>
      <c r="K76" s="206"/>
      <c r="L76" s="206"/>
      <c r="M76" s="206"/>
      <c r="N76" s="206"/>
      <c r="O76" s="206"/>
      <c r="P76" s="206"/>
      <c r="Q76" s="206"/>
    </row>
    <row r="77" spans="1:17" s="205" customFormat="1" ht="45">
      <c r="A77" s="32" t="s">
        <v>71</v>
      </c>
      <c r="B77" s="33" t="s">
        <v>197</v>
      </c>
      <c r="C77" s="134">
        <f>D20</f>
        <v>35</v>
      </c>
      <c r="D77" s="35" t="s">
        <v>30</v>
      </c>
      <c r="E77" s="170">
        <v>0</v>
      </c>
      <c r="F77" s="31">
        <f t="shared" si="0"/>
        <v>0</v>
      </c>
      <c r="I77" s="206"/>
      <c r="J77" s="206"/>
      <c r="K77" s="206"/>
      <c r="L77" s="206"/>
      <c r="M77" s="206"/>
      <c r="N77" s="206"/>
      <c r="O77" s="206"/>
      <c r="P77" s="206"/>
      <c r="Q77" s="206"/>
    </row>
    <row r="78" spans="1:17" s="205" customFormat="1" ht="12.75">
      <c r="A78" s="267" t="s">
        <v>198</v>
      </c>
      <c r="B78" s="133"/>
      <c r="C78" s="30"/>
      <c r="D78" s="30"/>
      <c r="E78" s="30"/>
      <c r="F78" s="31">
        <f>SUBTOTAL(109,F67:F77)</f>
        <v>0</v>
      </c>
      <c r="I78" s="206"/>
      <c r="J78" s="206"/>
      <c r="K78" s="206"/>
      <c r="L78" s="206"/>
      <c r="M78" s="206"/>
      <c r="N78" s="206"/>
      <c r="O78" s="206"/>
      <c r="P78" s="206"/>
      <c r="Q78" s="206"/>
    </row>
    <row r="79" spans="1:17" s="205" customFormat="1" ht="12.75">
      <c r="A79" s="267"/>
      <c r="B79" s="133"/>
      <c r="C79" s="30"/>
      <c r="D79" s="30"/>
      <c r="E79" s="30"/>
      <c r="F79" s="31"/>
      <c r="I79" s="206"/>
      <c r="J79" s="206"/>
      <c r="K79" s="206"/>
      <c r="L79" s="206"/>
      <c r="M79" s="206"/>
      <c r="N79" s="206"/>
      <c r="O79" s="206"/>
      <c r="P79" s="206"/>
      <c r="Q79" s="206"/>
    </row>
    <row r="80" spans="1:17" s="205" customFormat="1" ht="12.75">
      <c r="A80" s="267"/>
      <c r="B80" s="133"/>
      <c r="C80" s="30"/>
      <c r="D80" s="30"/>
      <c r="E80" s="30"/>
      <c r="F80" s="31"/>
      <c r="I80" s="206"/>
      <c r="J80" s="206"/>
      <c r="K80" s="206"/>
      <c r="L80" s="206"/>
      <c r="M80" s="206"/>
      <c r="N80" s="206"/>
      <c r="O80" s="206"/>
      <c r="P80" s="206"/>
      <c r="Q80" s="206"/>
    </row>
    <row r="81" spans="1:17" s="205" customFormat="1" ht="12.75">
      <c r="A81" s="260" t="s">
        <v>329</v>
      </c>
      <c r="B81" s="261" t="s">
        <v>333</v>
      </c>
      <c r="C81" s="262" t="s">
        <v>63</v>
      </c>
      <c r="D81" s="263" t="s">
        <v>30</v>
      </c>
      <c r="E81" s="264" t="s">
        <v>65</v>
      </c>
      <c r="F81" s="262" t="s">
        <v>64</v>
      </c>
      <c r="I81" s="206"/>
      <c r="J81" s="206"/>
      <c r="K81" s="206"/>
      <c r="L81" s="206"/>
      <c r="M81" s="206"/>
      <c r="N81" s="206"/>
      <c r="O81" s="206"/>
      <c r="P81" s="206"/>
      <c r="Q81" s="206"/>
    </row>
    <row r="82" spans="1:17" s="205" customFormat="1" ht="56.25">
      <c r="A82" s="32" t="s">
        <v>59</v>
      </c>
      <c r="B82" s="33" t="s">
        <v>190</v>
      </c>
      <c r="C82" s="265">
        <v>1</v>
      </c>
      <c r="D82" s="35" t="s">
        <v>80</v>
      </c>
      <c r="E82" s="171">
        <v>0</v>
      </c>
      <c r="F82" s="31">
        <f aca="true" t="shared" si="1" ref="F82:F92">C82*E82</f>
        <v>0</v>
      </c>
      <c r="I82" s="206"/>
      <c r="J82" s="206"/>
      <c r="K82" s="206"/>
      <c r="L82" s="206"/>
      <c r="M82" s="206"/>
      <c r="N82" s="206"/>
      <c r="O82" s="206"/>
      <c r="P82" s="206"/>
      <c r="Q82" s="206"/>
    </row>
    <row r="83" spans="1:17" s="205" customFormat="1" ht="22.5">
      <c r="A83" s="32" t="s">
        <v>57</v>
      </c>
      <c r="B83" s="33" t="s">
        <v>199</v>
      </c>
      <c r="C83" s="134">
        <v>1</v>
      </c>
      <c r="D83" s="35" t="s">
        <v>30</v>
      </c>
      <c r="E83" s="171">
        <v>0</v>
      </c>
      <c r="F83" s="31">
        <f t="shared" si="1"/>
        <v>0</v>
      </c>
      <c r="I83" s="206"/>
      <c r="J83" s="206"/>
      <c r="K83" s="206"/>
      <c r="L83" s="206"/>
      <c r="M83" s="206"/>
      <c r="N83" s="206"/>
      <c r="O83" s="206"/>
      <c r="P83" s="206"/>
      <c r="Q83" s="206"/>
    </row>
    <row r="84" spans="1:17" s="205" customFormat="1" ht="33.75">
      <c r="A84" s="32" t="s">
        <v>56</v>
      </c>
      <c r="B84" s="33" t="s">
        <v>200</v>
      </c>
      <c r="C84" s="134">
        <v>1</v>
      </c>
      <c r="D84" s="35" t="s">
        <v>30</v>
      </c>
      <c r="E84" s="170">
        <v>0</v>
      </c>
      <c r="F84" s="31">
        <f t="shared" si="1"/>
        <v>0</v>
      </c>
      <c r="I84" s="206"/>
      <c r="J84" s="206"/>
      <c r="K84" s="206"/>
      <c r="L84" s="206"/>
      <c r="M84" s="206"/>
      <c r="N84" s="206"/>
      <c r="O84" s="206"/>
      <c r="P84" s="206"/>
      <c r="Q84" s="206"/>
    </row>
    <row r="85" spans="1:17" s="205" customFormat="1" ht="12.75">
      <c r="A85" s="32" t="s">
        <v>60</v>
      </c>
      <c r="B85" s="33" t="s">
        <v>191</v>
      </c>
      <c r="C85" s="134">
        <v>1</v>
      </c>
      <c r="D85" s="35" t="s">
        <v>30</v>
      </c>
      <c r="E85" s="170">
        <v>0</v>
      </c>
      <c r="F85" s="31">
        <f t="shared" si="1"/>
        <v>0</v>
      </c>
      <c r="I85" s="206"/>
      <c r="J85" s="206"/>
      <c r="K85" s="206"/>
      <c r="L85" s="206"/>
      <c r="M85" s="206"/>
      <c r="N85" s="206"/>
      <c r="O85" s="206"/>
      <c r="P85" s="206"/>
      <c r="Q85" s="206"/>
    </row>
    <row r="86" spans="1:17" s="205" customFormat="1" ht="45">
      <c r="A86" s="32" t="s">
        <v>58</v>
      </c>
      <c r="B86" s="33" t="s">
        <v>234</v>
      </c>
      <c r="C86" s="134">
        <f>C83</f>
        <v>1</v>
      </c>
      <c r="D86" s="35" t="s">
        <v>30</v>
      </c>
      <c r="E86" s="170">
        <v>0</v>
      </c>
      <c r="F86" s="31">
        <f t="shared" si="1"/>
        <v>0</v>
      </c>
      <c r="I86" s="206"/>
      <c r="J86" s="206"/>
      <c r="K86" s="206"/>
      <c r="L86" s="206"/>
      <c r="M86" s="206"/>
      <c r="N86" s="206"/>
      <c r="O86" s="206"/>
      <c r="P86" s="206"/>
      <c r="Q86" s="206"/>
    </row>
    <row r="87" spans="1:17" s="205" customFormat="1" ht="22.5">
      <c r="A87" s="32" t="s">
        <v>61</v>
      </c>
      <c r="B87" s="133" t="s">
        <v>192</v>
      </c>
      <c r="C87" s="266">
        <v>1</v>
      </c>
      <c r="D87" s="35" t="s">
        <v>30</v>
      </c>
      <c r="E87" s="287">
        <v>0</v>
      </c>
      <c r="F87" s="31">
        <f t="shared" si="1"/>
        <v>0</v>
      </c>
      <c r="I87" s="206"/>
      <c r="J87" s="206"/>
      <c r="K87" s="206"/>
      <c r="L87" s="206"/>
      <c r="M87" s="206"/>
      <c r="N87" s="206"/>
      <c r="O87" s="206"/>
      <c r="P87" s="206"/>
      <c r="Q87" s="206"/>
    </row>
    <row r="88" spans="1:17" s="205" customFormat="1" ht="12.75">
      <c r="A88" s="32" t="s">
        <v>62</v>
      </c>
      <c r="B88" s="133" t="s">
        <v>193</v>
      </c>
      <c r="C88" s="266">
        <v>2</v>
      </c>
      <c r="D88" s="35" t="s">
        <v>30</v>
      </c>
      <c r="E88" s="287">
        <v>0</v>
      </c>
      <c r="F88" s="31">
        <f t="shared" si="1"/>
        <v>0</v>
      </c>
      <c r="I88" s="206"/>
      <c r="J88" s="206"/>
      <c r="K88" s="206"/>
      <c r="L88" s="206"/>
      <c r="M88" s="206"/>
      <c r="N88" s="206"/>
      <c r="O88" s="206"/>
      <c r="P88" s="206"/>
      <c r="Q88" s="206"/>
    </row>
    <row r="89" spans="1:17" s="205" customFormat="1" ht="22.5">
      <c r="A89" s="32" t="s">
        <v>68</v>
      </c>
      <c r="B89" s="33" t="s">
        <v>194</v>
      </c>
      <c r="C89" s="265">
        <v>1</v>
      </c>
      <c r="D89" s="35" t="s">
        <v>30</v>
      </c>
      <c r="E89" s="170">
        <v>0</v>
      </c>
      <c r="F89" s="31">
        <f t="shared" si="1"/>
        <v>0</v>
      </c>
      <c r="I89" s="206"/>
      <c r="J89" s="206"/>
      <c r="K89" s="206"/>
      <c r="L89" s="206"/>
      <c r="M89" s="206"/>
      <c r="N89" s="206"/>
      <c r="O89" s="206"/>
      <c r="P89" s="206"/>
      <c r="Q89" s="206"/>
    </row>
    <row r="90" spans="1:17" s="205" customFormat="1" ht="33.75">
      <c r="A90" s="32" t="s">
        <v>69</v>
      </c>
      <c r="B90" s="29" t="s">
        <v>195</v>
      </c>
      <c r="C90" s="134">
        <v>1</v>
      </c>
      <c r="D90" s="35" t="s">
        <v>30</v>
      </c>
      <c r="E90" s="170">
        <v>0</v>
      </c>
      <c r="F90" s="31">
        <f t="shared" si="1"/>
        <v>0</v>
      </c>
      <c r="I90" s="206"/>
      <c r="J90" s="206"/>
      <c r="K90" s="206"/>
      <c r="L90" s="206"/>
      <c r="M90" s="206"/>
      <c r="N90" s="206"/>
      <c r="O90" s="206"/>
      <c r="P90" s="206"/>
      <c r="Q90" s="206"/>
    </row>
    <row r="91" spans="1:17" s="205" customFormat="1" ht="45">
      <c r="A91" s="32" t="s">
        <v>70</v>
      </c>
      <c r="B91" s="29" t="s">
        <v>196</v>
      </c>
      <c r="C91" s="134">
        <v>1</v>
      </c>
      <c r="D91" s="35" t="s">
        <v>30</v>
      </c>
      <c r="E91" s="170">
        <v>0</v>
      </c>
      <c r="F91" s="31">
        <f t="shared" si="1"/>
        <v>0</v>
      </c>
      <c r="I91" s="206"/>
      <c r="J91" s="206"/>
      <c r="K91" s="206"/>
      <c r="L91" s="206"/>
      <c r="M91" s="206"/>
      <c r="N91" s="206"/>
      <c r="O91" s="206"/>
      <c r="P91" s="206"/>
      <c r="Q91" s="206"/>
    </row>
    <row r="92" spans="1:17" s="205" customFormat="1" ht="45">
      <c r="A92" s="32" t="s">
        <v>71</v>
      </c>
      <c r="B92" s="33" t="s">
        <v>197</v>
      </c>
      <c r="C92" s="134">
        <f>D52</f>
        <v>61</v>
      </c>
      <c r="D92" s="35" t="s">
        <v>30</v>
      </c>
      <c r="E92" s="170">
        <v>0</v>
      </c>
      <c r="F92" s="31">
        <f t="shared" si="1"/>
        <v>0</v>
      </c>
      <c r="I92" s="206"/>
      <c r="J92" s="206"/>
      <c r="K92" s="206"/>
      <c r="L92" s="206"/>
      <c r="M92" s="206"/>
      <c r="N92" s="206"/>
      <c r="O92" s="206"/>
      <c r="P92" s="206"/>
      <c r="Q92" s="206"/>
    </row>
    <row r="93" spans="1:17" s="205" customFormat="1" ht="12.75">
      <c r="A93" s="267" t="s">
        <v>198</v>
      </c>
      <c r="B93" s="133"/>
      <c r="C93" s="30"/>
      <c r="D93" s="30"/>
      <c r="E93" s="30"/>
      <c r="F93" s="31">
        <f>SUBTOTAL(109,F82:F92)</f>
        <v>0</v>
      </c>
      <c r="I93" s="206"/>
      <c r="J93" s="206"/>
      <c r="K93" s="206"/>
      <c r="L93" s="206"/>
      <c r="M93" s="206"/>
      <c r="N93" s="206"/>
      <c r="O93" s="206"/>
      <c r="P93" s="206"/>
      <c r="Q93" s="206"/>
    </row>
    <row r="94" spans="1:17" s="205" customFormat="1" ht="12.75">
      <c r="A94" s="267"/>
      <c r="B94" s="133"/>
      <c r="C94" s="30"/>
      <c r="D94" s="30"/>
      <c r="E94" s="30"/>
      <c r="F94" s="31"/>
      <c r="I94" s="206"/>
      <c r="J94" s="206"/>
      <c r="K94" s="206"/>
      <c r="L94" s="206"/>
      <c r="M94" s="206"/>
      <c r="N94" s="206"/>
      <c r="O94" s="206"/>
      <c r="P94" s="206"/>
      <c r="Q94" s="206"/>
    </row>
    <row r="95" spans="1:17" s="255" customFormat="1" ht="12.75">
      <c r="A95" s="268"/>
      <c r="B95" s="268"/>
      <c r="C95" s="269"/>
      <c r="D95" s="269"/>
      <c r="E95" s="268"/>
      <c r="F95" s="270"/>
      <c r="I95" s="256"/>
      <c r="J95" s="256"/>
      <c r="K95" s="256"/>
      <c r="L95" s="256"/>
      <c r="M95" s="256"/>
      <c r="N95" s="256"/>
      <c r="O95" s="256"/>
      <c r="P95" s="256"/>
      <c r="Q95" s="256"/>
    </row>
    <row r="96" spans="1:17" s="272" customFormat="1" ht="12.75">
      <c r="A96" s="268"/>
      <c r="B96" s="268"/>
      <c r="C96" s="269"/>
      <c r="D96" s="268"/>
      <c r="E96" s="271"/>
      <c r="F96" s="143"/>
      <c r="I96" s="273"/>
      <c r="J96" s="273"/>
      <c r="K96" s="273"/>
      <c r="L96" s="273"/>
      <c r="M96" s="273"/>
      <c r="N96" s="273"/>
      <c r="O96" s="273"/>
      <c r="P96" s="273"/>
      <c r="Q96" s="273"/>
    </row>
    <row r="97" spans="1:5" ht="15">
      <c r="A97" s="274" t="s">
        <v>109</v>
      </c>
      <c r="B97" s="275"/>
      <c r="C97" s="275"/>
      <c r="D97" s="276"/>
      <c r="E97" s="275"/>
    </row>
    <row r="98" spans="1:5" ht="12.75">
      <c r="A98" s="275"/>
      <c r="B98" s="275"/>
      <c r="C98" s="275"/>
      <c r="D98" s="276"/>
      <c r="E98" s="275"/>
    </row>
    <row r="99" spans="1:5" ht="12.75">
      <c r="A99" s="275"/>
      <c r="B99" s="275"/>
      <c r="C99" s="275"/>
      <c r="D99" s="276"/>
      <c r="E99" s="275"/>
    </row>
    <row r="100" spans="1:5" ht="12.75">
      <c r="A100" s="275"/>
      <c r="B100" s="275"/>
      <c r="C100" s="275"/>
      <c r="D100" s="276"/>
      <c r="E100" s="275"/>
    </row>
    <row r="101" spans="1:5" ht="12.75">
      <c r="A101" s="278" t="s">
        <v>110</v>
      </c>
      <c r="B101" s="27"/>
      <c r="C101" s="27"/>
      <c r="D101" s="279"/>
      <c r="E101" s="27"/>
    </row>
    <row r="102" spans="1:5" ht="12.75">
      <c r="A102" s="280" t="s">
        <v>136</v>
      </c>
      <c r="B102" s="280"/>
      <c r="C102" s="280"/>
      <c r="D102" s="280"/>
      <c r="E102" s="280"/>
    </row>
    <row r="103" spans="1:5" ht="12.75">
      <c r="A103" s="280"/>
      <c r="B103" s="280"/>
      <c r="C103" s="280"/>
      <c r="D103" s="280"/>
      <c r="E103" s="280"/>
    </row>
    <row r="104" spans="1:5" ht="12.75">
      <c r="A104" s="280"/>
      <c r="B104" s="280"/>
      <c r="C104" s="280"/>
      <c r="D104" s="280"/>
      <c r="E104" s="280"/>
    </row>
    <row r="105" spans="1:5" ht="12.75">
      <c r="A105" s="280"/>
      <c r="B105" s="280"/>
      <c r="C105" s="280"/>
      <c r="D105" s="280"/>
      <c r="E105" s="280"/>
    </row>
    <row r="106" spans="1:5" ht="12.75">
      <c r="A106" s="280"/>
      <c r="B106" s="280"/>
      <c r="C106" s="280"/>
      <c r="D106" s="280"/>
      <c r="E106" s="280"/>
    </row>
    <row r="107" spans="1:5" ht="12.75">
      <c r="A107" s="280"/>
      <c r="B107" s="280"/>
      <c r="C107" s="280"/>
      <c r="D107" s="280"/>
      <c r="E107" s="280"/>
    </row>
    <row r="108" spans="1:5" ht="12.75">
      <c r="A108" s="280"/>
      <c r="B108" s="280"/>
      <c r="C108" s="280"/>
      <c r="D108" s="280"/>
      <c r="E108" s="280"/>
    </row>
    <row r="109" spans="1:5" ht="12.75">
      <c r="A109" s="280"/>
      <c r="B109" s="280"/>
      <c r="C109" s="280"/>
      <c r="D109" s="280"/>
      <c r="E109" s="280"/>
    </row>
    <row r="110" spans="1:5" ht="12.75">
      <c r="A110" s="280"/>
      <c r="B110" s="280"/>
      <c r="C110" s="280"/>
      <c r="D110" s="280"/>
      <c r="E110" s="280"/>
    </row>
    <row r="111" spans="1:5" ht="12.75">
      <c r="A111" s="280"/>
      <c r="B111" s="280"/>
      <c r="C111" s="280"/>
      <c r="D111" s="280"/>
      <c r="E111" s="280"/>
    </row>
    <row r="112" spans="1:5" ht="12.75">
      <c r="A112" s="280"/>
      <c r="B112" s="280"/>
      <c r="C112" s="280"/>
      <c r="D112" s="280"/>
      <c r="E112" s="280"/>
    </row>
    <row r="113" spans="1:5" ht="12.75">
      <c r="A113" s="280"/>
      <c r="B113" s="280"/>
      <c r="C113" s="280"/>
      <c r="D113" s="280"/>
      <c r="E113" s="280"/>
    </row>
    <row r="114" spans="1:5" ht="12.75">
      <c r="A114" s="280"/>
      <c r="B114" s="280"/>
      <c r="C114" s="280"/>
      <c r="D114" s="280"/>
      <c r="E114" s="280"/>
    </row>
    <row r="115" spans="1:5" ht="12.75">
      <c r="A115" s="280"/>
      <c r="B115" s="280"/>
      <c r="C115" s="280"/>
      <c r="D115" s="280"/>
      <c r="E115" s="280"/>
    </row>
    <row r="116" spans="1:5" ht="12.75">
      <c r="A116" s="280"/>
      <c r="B116" s="280"/>
      <c r="C116" s="280"/>
      <c r="D116" s="280"/>
      <c r="E116" s="280"/>
    </row>
    <row r="117" spans="1:5" ht="66.75" customHeight="1">
      <c r="A117" s="288" t="s">
        <v>335</v>
      </c>
      <c r="B117" s="289"/>
      <c r="C117" s="289"/>
      <c r="D117" s="289"/>
      <c r="E117" s="290"/>
    </row>
    <row r="118" spans="1:5" ht="12.75">
      <c r="A118" s="281"/>
      <c r="B118" s="281"/>
      <c r="C118" s="281"/>
      <c r="D118" s="281"/>
      <c r="E118" s="281"/>
    </row>
    <row r="119" spans="1:5" ht="12.75">
      <c r="A119" s="278" t="s">
        <v>111</v>
      </c>
      <c r="B119" s="275"/>
      <c r="C119" s="275"/>
      <c r="D119" s="276"/>
      <c r="E119" s="275"/>
    </row>
    <row r="120" spans="1:5" ht="12.75">
      <c r="A120" s="280" t="s">
        <v>152</v>
      </c>
      <c r="B120" s="280"/>
      <c r="C120" s="280"/>
      <c r="D120" s="280"/>
      <c r="E120" s="280"/>
    </row>
    <row r="121" spans="1:5" ht="12.75">
      <c r="A121" s="280"/>
      <c r="B121" s="280"/>
      <c r="C121" s="280"/>
      <c r="D121" s="280"/>
      <c r="E121" s="280"/>
    </row>
    <row r="122" spans="1:5" ht="12.75">
      <c r="A122" s="280"/>
      <c r="B122" s="280"/>
      <c r="C122" s="280"/>
      <c r="D122" s="280"/>
      <c r="E122" s="280"/>
    </row>
    <row r="123" spans="1:5" ht="12.75">
      <c r="A123" s="280"/>
      <c r="B123" s="280"/>
      <c r="C123" s="280"/>
      <c r="D123" s="280"/>
      <c r="E123" s="280"/>
    </row>
    <row r="124" spans="1:5" ht="12.75">
      <c r="A124" s="280"/>
      <c r="B124" s="280"/>
      <c r="C124" s="280"/>
      <c r="D124" s="280"/>
      <c r="E124" s="280"/>
    </row>
    <row r="125" spans="1:5" ht="12.75">
      <c r="A125" s="280"/>
      <c r="B125" s="280"/>
      <c r="C125" s="280"/>
      <c r="D125" s="280"/>
      <c r="E125" s="280"/>
    </row>
    <row r="126" spans="1:5" ht="12.75">
      <c r="A126" s="280"/>
      <c r="B126" s="280"/>
      <c r="C126" s="280"/>
      <c r="D126" s="280"/>
      <c r="E126" s="280"/>
    </row>
    <row r="127" spans="1:5" ht="12.75">
      <c r="A127" s="280"/>
      <c r="B127" s="280"/>
      <c r="C127" s="280"/>
      <c r="D127" s="280"/>
      <c r="E127" s="280"/>
    </row>
    <row r="128" spans="1:5" ht="12.75">
      <c r="A128" s="280"/>
      <c r="B128" s="280"/>
      <c r="C128" s="280"/>
      <c r="D128" s="280"/>
      <c r="E128" s="280"/>
    </row>
    <row r="129" spans="1:5" ht="12.75">
      <c r="A129" s="281"/>
      <c r="B129" s="281"/>
      <c r="C129" s="281"/>
      <c r="D129" s="281"/>
      <c r="E129" s="281"/>
    </row>
    <row r="130" spans="1:5" ht="12.75">
      <c r="A130" s="280" t="s">
        <v>153</v>
      </c>
      <c r="B130" s="280"/>
      <c r="C130" s="280"/>
      <c r="D130" s="280"/>
      <c r="E130" s="280"/>
    </row>
    <row r="131" spans="1:5" ht="12.75">
      <c r="A131" s="280"/>
      <c r="B131" s="280"/>
      <c r="C131" s="280"/>
      <c r="D131" s="280"/>
      <c r="E131" s="280"/>
    </row>
    <row r="132" spans="1:5" ht="12.75">
      <c r="A132" s="280"/>
      <c r="B132" s="280"/>
      <c r="C132" s="280"/>
      <c r="D132" s="280"/>
      <c r="E132" s="280"/>
    </row>
    <row r="133" spans="1:5" ht="12.75">
      <c r="A133" s="280"/>
      <c r="B133" s="280"/>
      <c r="C133" s="280"/>
      <c r="D133" s="280"/>
      <c r="E133" s="280"/>
    </row>
    <row r="134" spans="1:5" ht="12.75">
      <c r="A134" s="280"/>
      <c r="B134" s="280"/>
      <c r="C134" s="280"/>
      <c r="D134" s="280"/>
      <c r="E134" s="280"/>
    </row>
    <row r="135" spans="1:5" ht="12.75">
      <c r="A135" s="280"/>
      <c r="B135" s="280"/>
      <c r="C135" s="280"/>
      <c r="D135" s="280"/>
      <c r="E135" s="280"/>
    </row>
    <row r="136" spans="1:5" ht="66.75" customHeight="1">
      <c r="A136" s="288" t="s">
        <v>335</v>
      </c>
      <c r="B136" s="289"/>
      <c r="C136" s="289"/>
      <c r="D136" s="289"/>
      <c r="E136" s="290"/>
    </row>
    <row r="137" spans="1:5" ht="12.75">
      <c r="A137" s="281"/>
      <c r="B137" s="281"/>
      <c r="C137" s="281"/>
      <c r="D137" s="281"/>
      <c r="E137" s="281"/>
    </row>
    <row r="138" spans="1:5" ht="12.75">
      <c r="A138" s="278" t="s">
        <v>147</v>
      </c>
      <c r="B138" s="282"/>
      <c r="C138" s="282"/>
      <c r="D138" s="282"/>
      <c r="E138" s="282"/>
    </row>
    <row r="139" spans="1:5" ht="12.75">
      <c r="A139" s="280" t="s">
        <v>146</v>
      </c>
      <c r="B139" s="280"/>
      <c r="C139" s="280"/>
      <c r="D139" s="280"/>
      <c r="E139" s="280"/>
    </row>
    <row r="140" spans="1:5" ht="12.75">
      <c r="A140" s="280"/>
      <c r="B140" s="280"/>
      <c r="C140" s="280"/>
      <c r="D140" s="280"/>
      <c r="E140" s="280"/>
    </row>
    <row r="141" spans="1:5" ht="12.75">
      <c r="A141" s="280"/>
      <c r="B141" s="280"/>
      <c r="C141" s="280"/>
      <c r="D141" s="280"/>
      <c r="E141" s="280"/>
    </row>
    <row r="142" spans="1:5" ht="12.75">
      <c r="A142" s="280"/>
      <c r="B142" s="280"/>
      <c r="C142" s="280"/>
      <c r="D142" s="280"/>
      <c r="E142" s="280"/>
    </row>
    <row r="143" spans="1:5" ht="12.75">
      <c r="A143" s="280"/>
      <c r="B143" s="280"/>
      <c r="C143" s="280"/>
      <c r="D143" s="280"/>
      <c r="E143" s="280"/>
    </row>
    <row r="144" spans="1:5" ht="12.75">
      <c r="A144" s="280"/>
      <c r="B144" s="280"/>
      <c r="C144" s="280"/>
      <c r="D144" s="280"/>
      <c r="E144" s="280"/>
    </row>
    <row r="145" spans="1:5" ht="12.75">
      <c r="A145" s="281"/>
      <c r="B145" s="281"/>
      <c r="C145" s="281"/>
      <c r="D145" s="281"/>
      <c r="E145" s="281"/>
    </row>
    <row r="146" spans="1:5" ht="12.75">
      <c r="A146" s="278" t="s">
        <v>154</v>
      </c>
      <c r="B146" s="282"/>
      <c r="C146" s="282"/>
      <c r="D146" s="282"/>
      <c r="E146" s="282"/>
    </row>
    <row r="147" spans="1:5" ht="12.75">
      <c r="A147" s="280" t="s">
        <v>145</v>
      </c>
      <c r="B147" s="280"/>
      <c r="C147" s="280"/>
      <c r="D147" s="280"/>
      <c r="E147" s="280"/>
    </row>
    <row r="148" spans="1:5" ht="12.75">
      <c r="A148" s="280"/>
      <c r="B148" s="280"/>
      <c r="C148" s="280"/>
      <c r="D148" s="280"/>
      <c r="E148" s="280"/>
    </row>
    <row r="149" spans="1:5" ht="12.75">
      <c r="A149" s="280"/>
      <c r="B149" s="280"/>
      <c r="C149" s="280"/>
      <c r="D149" s="280"/>
      <c r="E149" s="280"/>
    </row>
    <row r="150" spans="1:5" ht="12.75">
      <c r="A150" s="281"/>
      <c r="B150" s="281"/>
      <c r="C150" s="281"/>
      <c r="D150" s="281"/>
      <c r="E150" s="281"/>
    </row>
    <row r="151" spans="1:5" ht="12.75">
      <c r="A151" s="278" t="s">
        <v>155</v>
      </c>
      <c r="B151" s="283"/>
      <c r="C151" s="283"/>
      <c r="D151" s="284"/>
      <c r="E151" s="283"/>
    </row>
    <row r="152" spans="1:5" ht="12.75">
      <c r="A152" s="280" t="s">
        <v>113</v>
      </c>
      <c r="B152" s="280"/>
      <c r="C152" s="280"/>
      <c r="D152" s="280"/>
      <c r="E152" s="280"/>
    </row>
    <row r="153" spans="1:5" ht="12.75">
      <c r="A153" s="282"/>
      <c r="B153" s="282"/>
      <c r="C153" s="282"/>
      <c r="D153" s="282"/>
      <c r="E153" s="282"/>
    </row>
    <row r="154" spans="1:5" ht="12.75">
      <c r="A154" s="278" t="s">
        <v>156</v>
      </c>
      <c r="B154" s="282"/>
      <c r="C154" s="282"/>
      <c r="D154" s="282"/>
      <c r="E154" s="282"/>
    </row>
    <row r="155" spans="1:5" ht="12.75">
      <c r="A155" s="280" t="s">
        <v>114</v>
      </c>
      <c r="B155" s="280"/>
      <c r="C155" s="280"/>
      <c r="D155" s="280"/>
      <c r="E155" s="280"/>
    </row>
    <row r="156" spans="1:5" ht="12.75">
      <c r="A156" s="280"/>
      <c r="B156" s="280"/>
      <c r="C156" s="280"/>
      <c r="D156" s="280"/>
      <c r="E156" s="280"/>
    </row>
    <row r="157" spans="1:5" ht="12.75">
      <c r="A157" s="280"/>
      <c r="B157" s="280"/>
      <c r="C157" s="280"/>
      <c r="D157" s="280"/>
      <c r="E157" s="280"/>
    </row>
    <row r="158" spans="1:5" ht="15.75">
      <c r="A158" s="285"/>
      <c r="B158" s="283"/>
      <c r="C158" s="283"/>
      <c r="D158" s="284"/>
      <c r="E158" s="283"/>
    </row>
    <row r="159" spans="1:5" ht="12.75">
      <c r="A159" s="278" t="s">
        <v>157</v>
      </c>
      <c r="B159" s="283"/>
      <c r="C159" s="283"/>
      <c r="D159" s="284"/>
      <c r="E159" s="283"/>
    </row>
    <row r="160" spans="1:5" ht="12.75">
      <c r="A160" s="280" t="s">
        <v>115</v>
      </c>
      <c r="B160" s="280"/>
      <c r="C160" s="280"/>
      <c r="D160" s="280"/>
      <c r="E160" s="280"/>
    </row>
    <row r="161" spans="1:5" ht="12.75">
      <c r="A161" s="280"/>
      <c r="B161" s="280"/>
      <c r="C161" s="280"/>
      <c r="D161" s="280"/>
      <c r="E161" s="280"/>
    </row>
    <row r="162" spans="1:5" ht="15.75">
      <c r="A162" s="285"/>
      <c r="B162" s="283"/>
      <c r="C162" s="283"/>
      <c r="D162" s="284"/>
      <c r="E162" s="283"/>
    </row>
    <row r="163" spans="1:5" ht="12.75">
      <c r="A163" s="278" t="s">
        <v>158</v>
      </c>
      <c r="B163" s="283"/>
      <c r="C163" s="283"/>
      <c r="D163" s="284"/>
      <c r="E163" s="283"/>
    </row>
    <row r="164" spans="1:5" ht="12.75">
      <c r="A164" s="280" t="s">
        <v>116</v>
      </c>
      <c r="B164" s="280"/>
      <c r="C164" s="280"/>
      <c r="D164" s="280"/>
      <c r="E164" s="280"/>
    </row>
    <row r="165" spans="1:5" ht="12.75">
      <c r="A165" s="280"/>
      <c r="B165" s="280"/>
      <c r="C165" s="280"/>
      <c r="D165" s="280"/>
      <c r="E165" s="280"/>
    </row>
    <row r="166" spans="1:5" ht="15.75">
      <c r="A166" s="285"/>
      <c r="B166" s="283"/>
      <c r="C166" s="283"/>
      <c r="D166" s="284"/>
      <c r="E166" s="283"/>
    </row>
    <row r="167" spans="1:5" ht="12.75">
      <c r="A167" s="278" t="s">
        <v>159</v>
      </c>
      <c r="B167" s="283"/>
      <c r="C167" s="283"/>
      <c r="D167" s="284"/>
      <c r="E167" s="283"/>
    </row>
    <row r="168" spans="1:5" ht="12.75">
      <c r="A168" s="280" t="s">
        <v>137</v>
      </c>
      <c r="B168" s="280"/>
      <c r="C168" s="280"/>
      <c r="D168" s="280"/>
      <c r="E168" s="280"/>
    </row>
    <row r="169" spans="1:5" ht="12.75">
      <c r="A169" s="280"/>
      <c r="B169" s="280"/>
      <c r="C169" s="280"/>
      <c r="D169" s="280"/>
      <c r="E169" s="280"/>
    </row>
    <row r="170" spans="1:5" ht="12.75">
      <c r="A170" s="280"/>
      <c r="B170" s="280"/>
      <c r="C170" s="280"/>
      <c r="D170" s="280"/>
      <c r="E170" s="280"/>
    </row>
    <row r="171" spans="1:5" ht="12.75">
      <c r="A171" s="280"/>
      <c r="B171" s="280"/>
      <c r="C171" s="280"/>
      <c r="D171" s="280"/>
      <c r="E171" s="280"/>
    </row>
    <row r="172" spans="1:5" ht="12.75">
      <c r="A172" s="280"/>
      <c r="B172" s="280"/>
      <c r="C172" s="280"/>
      <c r="D172" s="280"/>
      <c r="E172" s="280"/>
    </row>
    <row r="173" spans="1:5" ht="12.75">
      <c r="A173" s="280"/>
      <c r="B173" s="280"/>
      <c r="C173" s="280"/>
      <c r="D173" s="280"/>
      <c r="E173" s="280"/>
    </row>
    <row r="174" spans="1:5" ht="12.75">
      <c r="A174" s="280"/>
      <c r="B174" s="280"/>
      <c r="C174" s="280"/>
      <c r="D174" s="280"/>
      <c r="E174" s="280"/>
    </row>
    <row r="175" spans="1:5" ht="66.75" customHeight="1">
      <c r="A175" s="288" t="s">
        <v>335</v>
      </c>
      <c r="B175" s="289"/>
      <c r="C175" s="289"/>
      <c r="D175" s="289"/>
      <c r="E175" s="290"/>
    </row>
    <row r="176" spans="1:5" ht="15.75">
      <c r="A176" s="285"/>
      <c r="B176" s="283"/>
      <c r="C176" s="283"/>
      <c r="D176" s="284"/>
      <c r="E176" s="283"/>
    </row>
    <row r="177" spans="1:5" ht="12.75">
      <c r="A177" s="278" t="s">
        <v>160</v>
      </c>
      <c r="B177" s="283"/>
      <c r="C177" s="283"/>
      <c r="D177" s="284"/>
      <c r="E177" s="283"/>
    </row>
    <row r="178" spans="1:5" ht="12.75">
      <c r="A178" s="280" t="s">
        <v>144</v>
      </c>
      <c r="B178" s="280"/>
      <c r="C178" s="280"/>
      <c r="D178" s="280"/>
      <c r="E178" s="280"/>
    </row>
    <row r="179" spans="1:5" ht="12.75">
      <c r="A179" s="280"/>
      <c r="B179" s="280"/>
      <c r="C179" s="280"/>
      <c r="D179" s="280"/>
      <c r="E179" s="280"/>
    </row>
    <row r="180" spans="1:5" ht="12.75">
      <c r="A180" s="280"/>
      <c r="B180" s="280"/>
      <c r="C180" s="280"/>
      <c r="D180" s="280"/>
      <c r="E180" s="280"/>
    </row>
    <row r="181" spans="1:5" ht="12.75">
      <c r="A181" s="280"/>
      <c r="B181" s="280"/>
      <c r="C181" s="280"/>
      <c r="D181" s="280"/>
      <c r="E181" s="280"/>
    </row>
    <row r="182" spans="1:5" ht="12.75">
      <c r="A182" s="280"/>
      <c r="B182" s="280"/>
      <c r="C182" s="280"/>
      <c r="D182" s="280"/>
      <c r="E182" s="280"/>
    </row>
    <row r="183" spans="1:5" ht="12.75">
      <c r="A183" s="280"/>
      <c r="B183" s="280"/>
      <c r="C183" s="280"/>
      <c r="D183" s="280"/>
      <c r="E183" s="280"/>
    </row>
    <row r="184" spans="1:5" ht="15.75">
      <c r="A184" s="285"/>
      <c r="B184" s="283"/>
      <c r="C184" s="283"/>
      <c r="D184" s="284"/>
      <c r="E184" s="283"/>
    </row>
    <row r="185" spans="1:5" ht="12.75">
      <c r="A185" s="278" t="s">
        <v>161</v>
      </c>
      <c r="C185" s="283"/>
      <c r="D185" s="284"/>
      <c r="E185" s="283"/>
    </row>
    <row r="186" spans="1:5" ht="12.75">
      <c r="A186" s="280" t="s">
        <v>138</v>
      </c>
      <c r="B186" s="280" t="s">
        <v>117</v>
      </c>
      <c r="C186" s="280"/>
      <c r="D186" s="280"/>
      <c r="E186" s="280"/>
    </row>
    <row r="187" spans="1:5" ht="12.75">
      <c r="A187" s="280"/>
      <c r="B187" s="280"/>
      <c r="C187" s="280"/>
      <c r="D187" s="280"/>
      <c r="E187" s="280"/>
    </row>
    <row r="188" spans="1:5" ht="12.75">
      <c r="A188" s="280"/>
      <c r="B188" s="280"/>
      <c r="C188" s="280"/>
      <c r="D188" s="280"/>
      <c r="E188" s="280"/>
    </row>
    <row r="189" spans="1:5" ht="12.75">
      <c r="A189" s="280"/>
      <c r="B189" s="280"/>
      <c r="C189" s="280"/>
      <c r="D189" s="280"/>
      <c r="E189" s="280"/>
    </row>
    <row r="190" spans="1:5" ht="12.75">
      <c r="A190" s="280"/>
      <c r="B190" s="280"/>
      <c r="C190" s="280"/>
      <c r="D190" s="280"/>
      <c r="E190" s="280"/>
    </row>
    <row r="191" spans="1:5" ht="12.75">
      <c r="A191" s="280"/>
      <c r="B191" s="280"/>
      <c r="C191" s="280"/>
      <c r="D191" s="280"/>
      <c r="E191" s="280"/>
    </row>
    <row r="192" spans="1:5" ht="12.75">
      <c r="A192" s="280"/>
      <c r="B192" s="280"/>
      <c r="C192" s="280"/>
      <c r="D192" s="280"/>
      <c r="E192" s="280"/>
    </row>
    <row r="193" spans="1:5" ht="12.75">
      <c r="A193" s="280"/>
      <c r="B193" s="280"/>
      <c r="C193" s="280"/>
      <c r="D193" s="280"/>
      <c r="E193" s="280"/>
    </row>
    <row r="194" spans="1:5" ht="12.75">
      <c r="A194" s="281"/>
      <c r="B194" s="281"/>
      <c r="C194" s="281"/>
      <c r="D194" s="281"/>
      <c r="E194" s="281"/>
    </row>
    <row r="195" spans="1:5" ht="12.75">
      <c r="A195" s="278" t="s">
        <v>162</v>
      </c>
      <c r="B195" s="281"/>
      <c r="C195" s="281"/>
      <c r="D195" s="281"/>
      <c r="E195" s="281"/>
    </row>
    <row r="196" spans="1:5" ht="12.75">
      <c r="A196" s="280" t="s">
        <v>139</v>
      </c>
      <c r="B196" s="280"/>
      <c r="C196" s="280"/>
      <c r="D196" s="280"/>
      <c r="E196" s="280"/>
    </row>
    <row r="197" spans="1:5" ht="12.75">
      <c r="A197" s="280"/>
      <c r="B197" s="280"/>
      <c r="C197" s="280"/>
      <c r="D197" s="280"/>
      <c r="E197" s="280"/>
    </row>
    <row r="198" spans="1:5" ht="12.75">
      <c r="A198" s="280"/>
      <c r="B198" s="280"/>
      <c r="C198" s="280"/>
      <c r="D198" s="280"/>
      <c r="E198" s="280"/>
    </row>
    <row r="199" spans="1:5" ht="12.75">
      <c r="A199" s="280"/>
      <c r="B199" s="280"/>
      <c r="C199" s="280"/>
      <c r="D199" s="280"/>
      <c r="E199" s="280"/>
    </row>
    <row r="200" spans="1:5" ht="12.75">
      <c r="A200" s="280"/>
      <c r="B200" s="280"/>
      <c r="C200" s="280"/>
      <c r="D200" s="280"/>
      <c r="E200" s="280"/>
    </row>
    <row r="201" spans="1:5" ht="12.75">
      <c r="A201" s="280"/>
      <c r="B201" s="280"/>
      <c r="C201" s="280"/>
      <c r="D201" s="280"/>
      <c r="E201" s="280"/>
    </row>
    <row r="202" spans="1:5" ht="66.75" customHeight="1">
      <c r="A202" s="288" t="s">
        <v>335</v>
      </c>
      <c r="B202" s="289"/>
      <c r="C202" s="289"/>
      <c r="D202" s="289"/>
      <c r="E202" s="290"/>
    </row>
    <row r="203" spans="1:5" ht="12.75">
      <c r="A203" s="281"/>
      <c r="B203" s="281"/>
      <c r="C203" s="281"/>
      <c r="D203" s="281"/>
      <c r="E203" s="281"/>
    </row>
    <row r="204" spans="1:5" ht="12.75">
      <c r="A204" s="278" t="s">
        <v>163</v>
      </c>
      <c r="B204" s="281"/>
      <c r="C204" s="281"/>
      <c r="D204" s="281"/>
      <c r="E204" s="281"/>
    </row>
    <row r="205" spans="1:5" ht="12.75">
      <c r="A205" s="280" t="s">
        <v>118</v>
      </c>
      <c r="B205" s="280"/>
      <c r="C205" s="280"/>
      <c r="D205" s="280"/>
      <c r="E205" s="280"/>
    </row>
    <row r="206" spans="1:5" ht="12.75">
      <c r="A206" s="280"/>
      <c r="B206" s="280"/>
      <c r="C206" s="280"/>
      <c r="D206" s="280"/>
      <c r="E206" s="280"/>
    </row>
    <row r="207" spans="1:5" ht="12.75">
      <c r="A207" s="280"/>
      <c r="B207" s="280"/>
      <c r="C207" s="280"/>
      <c r="D207" s="280"/>
      <c r="E207" s="280"/>
    </row>
    <row r="208" spans="1:5" ht="12.75">
      <c r="A208" s="281"/>
      <c r="B208" s="281"/>
      <c r="C208" s="281"/>
      <c r="D208" s="281"/>
      <c r="E208" s="281"/>
    </row>
    <row r="209" spans="1:5" ht="12.75">
      <c r="A209" s="278" t="s">
        <v>164</v>
      </c>
      <c r="B209" s="281"/>
      <c r="C209" s="281"/>
      <c r="D209" s="281"/>
      <c r="E209" s="281"/>
    </row>
    <row r="210" spans="1:5" ht="12.75">
      <c r="A210" s="278"/>
      <c r="B210" s="281"/>
      <c r="C210" s="281"/>
      <c r="D210" s="281"/>
      <c r="E210" s="281"/>
    </row>
    <row r="211" spans="1:5" ht="12.75">
      <c r="A211" s="280" t="s">
        <v>148</v>
      </c>
      <c r="B211" s="280"/>
      <c r="C211" s="280"/>
      <c r="D211" s="280"/>
      <c r="E211" s="280"/>
    </row>
    <row r="212" spans="1:5" ht="12.75">
      <c r="A212" s="280"/>
      <c r="B212" s="280"/>
      <c r="C212" s="280"/>
      <c r="D212" s="280"/>
      <c r="E212" s="280"/>
    </row>
    <row r="213" spans="1:5" ht="12.75">
      <c r="A213" s="280"/>
      <c r="B213" s="280"/>
      <c r="C213" s="280"/>
      <c r="D213" s="280"/>
      <c r="E213" s="280"/>
    </row>
    <row r="214" spans="1:5" ht="12.75">
      <c r="A214" s="280"/>
      <c r="B214" s="280"/>
      <c r="C214" s="280"/>
      <c r="D214" s="280"/>
      <c r="E214" s="280"/>
    </row>
    <row r="215" spans="1:5" ht="12.75">
      <c r="A215" s="280"/>
      <c r="B215" s="280"/>
      <c r="C215" s="280"/>
      <c r="D215" s="280"/>
      <c r="E215" s="280"/>
    </row>
    <row r="216" spans="1:5" ht="12.75">
      <c r="A216" s="280"/>
      <c r="B216" s="280"/>
      <c r="C216" s="280"/>
      <c r="D216" s="280"/>
      <c r="E216" s="280"/>
    </row>
    <row r="217" spans="1:5" ht="12.75">
      <c r="A217" s="280"/>
      <c r="B217" s="280"/>
      <c r="C217" s="280"/>
      <c r="D217" s="280"/>
      <c r="E217" s="280"/>
    </row>
    <row r="218" spans="1:5" ht="12.75">
      <c r="A218" s="280"/>
      <c r="B218" s="280"/>
      <c r="C218" s="280"/>
      <c r="D218" s="280"/>
      <c r="E218" s="280"/>
    </row>
    <row r="219" spans="1:5" ht="12.75">
      <c r="A219" s="281"/>
      <c r="B219" s="281"/>
      <c r="C219" s="281"/>
      <c r="D219" s="281"/>
      <c r="E219" s="281"/>
    </row>
    <row r="220" spans="1:5" ht="12.75">
      <c r="A220" s="280" t="s">
        <v>149</v>
      </c>
      <c r="B220" s="280"/>
      <c r="C220" s="280"/>
      <c r="D220" s="280"/>
      <c r="E220" s="280"/>
    </row>
    <row r="221" spans="1:5" ht="12.75">
      <c r="A221" s="280"/>
      <c r="B221" s="280"/>
      <c r="C221" s="280"/>
      <c r="D221" s="280"/>
      <c r="E221" s="280"/>
    </row>
    <row r="222" spans="1:5" ht="12.75">
      <c r="A222" s="280"/>
      <c r="B222" s="280"/>
      <c r="C222" s="280"/>
      <c r="D222" s="280"/>
      <c r="E222" s="280"/>
    </row>
    <row r="223" spans="1:5" ht="12.75">
      <c r="A223" s="280"/>
      <c r="B223" s="280"/>
      <c r="C223" s="280"/>
      <c r="D223" s="280"/>
      <c r="E223" s="280"/>
    </row>
    <row r="224" spans="1:5" ht="12.75">
      <c r="A224" s="280"/>
      <c r="B224" s="280"/>
      <c r="C224" s="280"/>
      <c r="D224" s="280"/>
      <c r="E224" s="280"/>
    </row>
    <row r="225" spans="1:5" ht="12.75">
      <c r="A225" s="280"/>
      <c r="B225" s="280"/>
      <c r="C225" s="280"/>
      <c r="D225" s="280"/>
      <c r="E225" s="280"/>
    </row>
    <row r="226" spans="1:5" ht="12.75">
      <c r="A226" s="280"/>
      <c r="B226" s="280"/>
      <c r="C226" s="280"/>
      <c r="D226" s="280"/>
      <c r="E226" s="280"/>
    </row>
    <row r="227" spans="1:5" ht="12.75">
      <c r="A227" s="281"/>
      <c r="B227" s="281"/>
      <c r="C227" s="281"/>
      <c r="D227" s="281"/>
      <c r="E227" s="281"/>
    </row>
    <row r="228" spans="1:5" ht="12.75">
      <c r="A228" s="280" t="s">
        <v>150</v>
      </c>
      <c r="B228" s="280"/>
      <c r="C228" s="280"/>
      <c r="D228" s="280"/>
      <c r="E228" s="280"/>
    </row>
    <row r="229" spans="1:5" ht="12.75">
      <c r="A229" s="280"/>
      <c r="B229" s="280"/>
      <c r="C229" s="280"/>
      <c r="D229" s="280"/>
      <c r="E229" s="280"/>
    </row>
    <row r="230" spans="1:5" ht="12.75">
      <c r="A230" s="280"/>
      <c r="B230" s="280"/>
      <c r="C230" s="280"/>
      <c r="D230" s="280"/>
      <c r="E230" s="280"/>
    </row>
    <row r="231" spans="1:5" ht="12.75">
      <c r="A231" s="280"/>
      <c r="B231" s="280"/>
      <c r="C231" s="280"/>
      <c r="D231" s="280"/>
      <c r="E231" s="280"/>
    </row>
    <row r="232" spans="1:5" ht="12.75">
      <c r="A232" s="280"/>
      <c r="B232" s="280"/>
      <c r="C232" s="280"/>
      <c r="D232" s="280"/>
      <c r="E232" s="280"/>
    </row>
    <row r="233" spans="1:5" ht="12.75">
      <c r="A233" s="280"/>
      <c r="B233" s="280"/>
      <c r="C233" s="280"/>
      <c r="D233" s="280"/>
      <c r="E233" s="280"/>
    </row>
    <row r="234" spans="1:5" ht="12.75">
      <c r="A234" s="280"/>
      <c r="B234" s="280"/>
      <c r="C234" s="280"/>
      <c r="D234" s="280"/>
      <c r="E234" s="280"/>
    </row>
    <row r="235" spans="1:5" ht="12.75">
      <c r="A235" s="280"/>
      <c r="B235" s="280"/>
      <c r="C235" s="280"/>
      <c r="D235" s="280"/>
      <c r="E235" s="280"/>
    </row>
    <row r="236" spans="1:5" ht="12.75">
      <c r="A236" s="281"/>
      <c r="B236" s="281"/>
      <c r="C236" s="281"/>
      <c r="D236" s="281"/>
      <c r="E236" s="281"/>
    </row>
    <row r="237" spans="1:5" ht="12.75">
      <c r="A237" s="281"/>
      <c r="B237" s="281"/>
      <c r="C237" s="281"/>
      <c r="D237" s="281"/>
      <c r="E237" s="281"/>
    </row>
    <row r="238" spans="1:5" ht="12.75">
      <c r="A238" s="278" t="s">
        <v>165</v>
      </c>
      <c r="B238" s="275"/>
      <c r="C238" s="275"/>
      <c r="D238" s="276"/>
      <c r="E238" s="275"/>
    </row>
    <row r="239" spans="1:5" ht="12.75">
      <c r="A239" s="280" t="s">
        <v>112</v>
      </c>
      <c r="B239" s="280"/>
      <c r="C239" s="280"/>
      <c r="D239" s="280"/>
      <c r="E239" s="280"/>
    </row>
    <row r="240" spans="1:5" ht="12.75">
      <c r="A240" s="280"/>
      <c r="B240" s="280"/>
      <c r="C240" s="280"/>
      <c r="D240" s="280"/>
      <c r="E240" s="280"/>
    </row>
    <row r="241" spans="1:5" ht="12.75">
      <c r="A241" s="280"/>
      <c r="B241" s="280"/>
      <c r="C241" s="280"/>
      <c r="D241" s="280"/>
      <c r="E241" s="280"/>
    </row>
    <row r="242" spans="1:5" ht="12.75">
      <c r="A242" s="280"/>
      <c r="B242" s="280"/>
      <c r="C242" s="280"/>
      <c r="D242" s="280"/>
      <c r="E242" s="280"/>
    </row>
    <row r="243" spans="1:5" ht="12.75">
      <c r="A243" s="280"/>
      <c r="B243" s="280"/>
      <c r="C243" s="280"/>
      <c r="D243" s="280"/>
      <c r="E243" s="280"/>
    </row>
    <row r="244" spans="1:5" ht="12.75">
      <c r="A244" s="280"/>
      <c r="B244" s="280"/>
      <c r="C244" s="280"/>
      <c r="D244" s="280"/>
      <c r="E244" s="280"/>
    </row>
    <row r="245" spans="1:5" ht="12.75">
      <c r="A245" s="281"/>
      <c r="B245" s="281"/>
      <c r="C245" s="281"/>
      <c r="D245" s="281"/>
      <c r="E245" s="281"/>
    </row>
    <row r="246" spans="1:5" ht="12.75">
      <c r="A246" s="278" t="s">
        <v>166</v>
      </c>
      <c r="B246" s="281"/>
      <c r="C246" s="281"/>
      <c r="D246" s="281"/>
      <c r="E246" s="281"/>
    </row>
    <row r="247" spans="1:5" ht="12.75">
      <c r="A247" s="280" t="s">
        <v>119</v>
      </c>
      <c r="B247" s="280"/>
      <c r="C247" s="280"/>
      <c r="D247" s="280"/>
      <c r="E247" s="280"/>
    </row>
    <row r="248" spans="1:5" ht="12.75">
      <c r="A248" s="280"/>
      <c r="B248" s="280"/>
      <c r="C248" s="280"/>
      <c r="D248" s="280"/>
      <c r="E248" s="280"/>
    </row>
    <row r="249" spans="1:5" ht="12.75">
      <c r="A249" s="280"/>
      <c r="B249" s="280"/>
      <c r="C249" s="280"/>
      <c r="D249" s="280"/>
      <c r="E249" s="280"/>
    </row>
    <row r="250" spans="1:5" ht="12.75">
      <c r="A250" s="280"/>
      <c r="B250" s="280"/>
      <c r="C250" s="280"/>
      <c r="D250" s="280"/>
      <c r="E250" s="280"/>
    </row>
    <row r="251" spans="1:5" ht="12.75">
      <c r="A251" s="281"/>
      <c r="B251" s="281"/>
      <c r="C251" s="281"/>
      <c r="D251" s="281"/>
      <c r="E251" s="281"/>
    </row>
    <row r="252" spans="1:5" ht="12.75">
      <c r="A252" s="278" t="s">
        <v>167</v>
      </c>
      <c r="B252" s="281"/>
      <c r="C252" s="281"/>
      <c r="D252" s="281"/>
      <c r="E252" s="281"/>
    </row>
    <row r="253" spans="1:5" ht="12.75">
      <c r="A253" s="280" t="s">
        <v>151</v>
      </c>
      <c r="B253" s="280"/>
      <c r="C253" s="280"/>
      <c r="D253" s="280"/>
      <c r="E253" s="280"/>
    </row>
    <row r="254" spans="1:5" ht="12.75">
      <c r="A254" s="280"/>
      <c r="B254" s="280"/>
      <c r="C254" s="280"/>
      <c r="D254" s="280"/>
      <c r="E254" s="280"/>
    </row>
    <row r="255" spans="1:5" ht="12.75">
      <c r="A255" s="280"/>
      <c r="B255" s="280"/>
      <c r="C255" s="280"/>
      <c r="D255" s="280"/>
      <c r="E255" s="280"/>
    </row>
    <row r="256" spans="1:5" ht="12.75">
      <c r="A256" s="281"/>
      <c r="B256" s="281"/>
      <c r="C256" s="281"/>
      <c r="D256" s="281"/>
      <c r="E256" s="281"/>
    </row>
    <row r="257" spans="1:5" ht="12.75">
      <c r="A257" s="278" t="s">
        <v>168</v>
      </c>
      <c r="B257" s="281"/>
      <c r="C257" s="281"/>
      <c r="D257" s="281"/>
      <c r="E257" s="281"/>
    </row>
    <row r="258" spans="1:5" ht="12.75">
      <c r="A258" s="280" t="s">
        <v>141</v>
      </c>
      <c r="B258" s="280"/>
      <c r="C258" s="280"/>
      <c r="D258" s="280"/>
      <c r="E258" s="280"/>
    </row>
    <row r="259" spans="1:5" ht="12.75">
      <c r="A259" s="280"/>
      <c r="B259" s="280"/>
      <c r="C259" s="280"/>
      <c r="D259" s="280"/>
      <c r="E259" s="280"/>
    </row>
    <row r="260" spans="1:5" ht="12.75">
      <c r="A260" s="280"/>
      <c r="B260" s="280"/>
      <c r="C260" s="280"/>
      <c r="D260" s="280"/>
      <c r="E260" s="280"/>
    </row>
    <row r="261" spans="1:5" ht="12.75">
      <c r="A261" s="280"/>
      <c r="B261" s="280"/>
      <c r="C261" s="280"/>
      <c r="D261" s="280"/>
      <c r="E261" s="280"/>
    </row>
    <row r="262" spans="1:5" ht="12.75">
      <c r="A262" s="280"/>
      <c r="B262" s="280"/>
      <c r="C262" s="280"/>
      <c r="D262" s="280"/>
      <c r="E262" s="280"/>
    </row>
    <row r="263" spans="1:5" ht="12.75">
      <c r="A263" s="280"/>
      <c r="B263" s="280"/>
      <c r="C263" s="280"/>
      <c r="D263" s="280"/>
      <c r="E263" s="280"/>
    </row>
    <row r="264" spans="1:5" ht="12.75">
      <c r="A264" s="280"/>
      <c r="B264" s="280"/>
      <c r="C264" s="280"/>
      <c r="D264" s="280"/>
      <c r="E264" s="280"/>
    </row>
    <row r="265" spans="1:5" ht="12.75">
      <c r="A265" s="280"/>
      <c r="B265" s="280"/>
      <c r="C265" s="280"/>
      <c r="D265" s="280"/>
      <c r="E265" s="280"/>
    </row>
    <row r="266" spans="1:5" ht="12.75">
      <c r="A266" s="280"/>
      <c r="B266" s="280"/>
      <c r="C266" s="280"/>
      <c r="D266" s="280"/>
      <c r="E266" s="280"/>
    </row>
    <row r="267" spans="1:5" ht="12.75">
      <c r="A267" s="280"/>
      <c r="B267" s="280"/>
      <c r="C267" s="280"/>
      <c r="D267" s="280"/>
      <c r="E267" s="280"/>
    </row>
    <row r="268" spans="1:5" ht="12.75">
      <c r="A268" s="280"/>
      <c r="B268" s="280"/>
      <c r="C268" s="280"/>
      <c r="D268" s="280"/>
      <c r="E268" s="280"/>
    </row>
    <row r="269" spans="1:5" ht="12.75">
      <c r="A269" s="280"/>
      <c r="B269" s="280"/>
      <c r="C269" s="280"/>
      <c r="D269" s="280"/>
      <c r="E269" s="280"/>
    </row>
    <row r="270" spans="1:5" ht="12.75">
      <c r="A270" s="280"/>
      <c r="B270" s="280"/>
      <c r="C270" s="280"/>
      <c r="D270" s="280"/>
      <c r="E270" s="280"/>
    </row>
    <row r="271" spans="1:5" ht="12.75">
      <c r="A271" s="280"/>
      <c r="B271" s="280"/>
      <c r="C271" s="280"/>
      <c r="D271" s="280"/>
      <c r="E271" s="280"/>
    </row>
    <row r="272" spans="1:5" ht="12.75">
      <c r="A272" s="281"/>
      <c r="B272" s="281"/>
      <c r="C272" s="281"/>
      <c r="D272" s="281"/>
      <c r="E272" s="281"/>
    </row>
    <row r="273" spans="1:5" ht="12.75">
      <c r="A273" s="278" t="s">
        <v>169</v>
      </c>
      <c r="B273" s="281"/>
      <c r="C273" s="281"/>
      <c r="D273" s="281"/>
      <c r="E273" s="281"/>
    </row>
    <row r="274" spans="1:5" ht="12.75">
      <c r="A274" s="280" t="s">
        <v>120</v>
      </c>
      <c r="B274" s="280"/>
      <c r="C274" s="280"/>
      <c r="D274" s="280"/>
      <c r="E274" s="280"/>
    </row>
    <row r="275" spans="1:5" ht="12.75">
      <c r="A275" s="280"/>
      <c r="B275" s="280"/>
      <c r="C275" s="280"/>
      <c r="D275" s="280"/>
      <c r="E275" s="280"/>
    </row>
    <row r="276" spans="1:5" ht="12.75">
      <c r="A276" s="280"/>
      <c r="B276" s="280"/>
      <c r="C276" s="280"/>
      <c r="D276" s="280"/>
      <c r="E276" s="280"/>
    </row>
    <row r="277" spans="1:5" ht="12.75">
      <c r="A277" s="280"/>
      <c r="B277" s="280"/>
      <c r="C277" s="280"/>
      <c r="D277" s="280"/>
      <c r="E277" s="280"/>
    </row>
    <row r="278" spans="1:5" ht="12.75">
      <c r="A278" s="280"/>
      <c r="B278" s="280"/>
      <c r="C278" s="280"/>
      <c r="D278" s="280"/>
      <c r="E278" s="280"/>
    </row>
    <row r="279" spans="1:5" ht="12.75">
      <c r="A279" s="280"/>
      <c r="B279" s="280"/>
      <c r="C279" s="280"/>
      <c r="D279" s="280"/>
      <c r="E279" s="280"/>
    </row>
    <row r="280" spans="1:5" ht="12.75">
      <c r="A280" s="280"/>
      <c r="B280" s="280"/>
      <c r="C280" s="280"/>
      <c r="D280" s="280"/>
      <c r="E280" s="280"/>
    </row>
    <row r="281" spans="1:5" ht="12.75">
      <c r="A281" s="280"/>
      <c r="B281" s="280"/>
      <c r="C281" s="280"/>
      <c r="D281" s="280"/>
      <c r="E281" s="280"/>
    </row>
    <row r="282" spans="1:5" ht="12.75">
      <c r="A282" s="281"/>
      <c r="B282" s="281"/>
      <c r="C282" s="281"/>
      <c r="D282" s="281"/>
      <c r="E282" s="281"/>
    </row>
    <row r="283" spans="1:5" ht="12.75">
      <c r="A283" s="278" t="s">
        <v>170</v>
      </c>
      <c r="B283" s="281"/>
      <c r="C283" s="281"/>
      <c r="D283" s="281"/>
      <c r="E283" s="281"/>
    </row>
    <row r="284" spans="1:5" ht="12.75">
      <c r="A284" s="280" t="s">
        <v>140</v>
      </c>
      <c r="B284" s="280"/>
      <c r="C284" s="280"/>
      <c r="D284" s="280"/>
      <c r="E284" s="280"/>
    </row>
    <row r="285" spans="1:5" ht="12.75">
      <c r="A285" s="280"/>
      <c r="B285" s="280"/>
      <c r="C285" s="280"/>
      <c r="D285" s="280"/>
      <c r="E285" s="280"/>
    </row>
    <row r="286" spans="1:5" ht="12.75">
      <c r="A286" s="280"/>
      <c r="B286" s="280"/>
      <c r="C286" s="280"/>
      <c r="D286" s="280"/>
      <c r="E286" s="280"/>
    </row>
    <row r="287" spans="1:5" ht="12.75">
      <c r="A287" s="281"/>
      <c r="B287" s="281"/>
      <c r="C287" s="281"/>
      <c r="D287" s="281"/>
      <c r="E287" s="281"/>
    </row>
    <row r="288" spans="1:5" ht="12" customHeight="1">
      <c r="A288" s="278" t="s">
        <v>171</v>
      </c>
      <c r="B288" s="281"/>
      <c r="C288" s="281"/>
      <c r="D288" s="281"/>
      <c r="E288" s="281"/>
    </row>
    <row r="289" spans="1:5" ht="12" customHeight="1">
      <c r="A289" s="280" t="s">
        <v>121</v>
      </c>
      <c r="B289" s="280"/>
      <c r="C289" s="280"/>
      <c r="D289" s="280"/>
      <c r="E289" s="280"/>
    </row>
    <row r="290" spans="1:5" ht="12" customHeight="1">
      <c r="A290" s="280"/>
      <c r="B290" s="280"/>
      <c r="C290" s="280"/>
      <c r="D290" s="280"/>
      <c r="E290" s="280"/>
    </row>
    <row r="291" spans="1:5" ht="12" customHeight="1">
      <c r="A291" s="281"/>
      <c r="B291" s="281"/>
      <c r="C291" s="281"/>
      <c r="D291" s="281"/>
      <c r="E291" s="281"/>
    </row>
    <row r="292" spans="1:5" ht="12" customHeight="1">
      <c r="A292" s="278" t="s">
        <v>172</v>
      </c>
      <c r="B292" s="281"/>
      <c r="C292" s="281"/>
      <c r="D292" s="281"/>
      <c r="E292" s="281"/>
    </row>
    <row r="293" spans="1:5" ht="12" customHeight="1">
      <c r="A293" s="280" t="s">
        <v>143</v>
      </c>
      <c r="B293" s="280"/>
      <c r="C293" s="280"/>
      <c r="D293" s="280"/>
      <c r="E293" s="280"/>
    </row>
    <row r="294" spans="1:5" ht="12" customHeight="1">
      <c r="A294" s="280"/>
      <c r="B294" s="280"/>
      <c r="C294" s="280"/>
      <c r="D294" s="280"/>
      <c r="E294" s="280"/>
    </row>
    <row r="295" spans="1:5" ht="12" customHeight="1">
      <c r="A295" s="280"/>
      <c r="B295" s="280"/>
      <c r="C295" s="280"/>
      <c r="D295" s="280"/>
      <c r="E295" s="280"/>
    </row>
    <row r="296" spans="1:5" ht="12" customHeight="1">
      <c r="A296" s="280"/>
      <c r="B296" s="280"/>
      <c r="C296" s="280"/>
      <c r="D296" s="280"/>
      <c r="E296" s="280"/>
    </row>
    <row r="297" spans="1:5" ht="12" customHeight="1">
      <c r="A297" s="280"/>
      <c r="B297" s="280"/>
      <c r="C297" s="280"/>
      <c r="D297" s="280"/>
      <c r="E297" s="280"/>
    </row>
    <row r="298" spans="1:5" ht="12" customHeight="1">
      <c r="A298" s="280"/>
      <c r="B298" s="280"/>
      <c r="C298" s="280"/>
      <c r="D298" s="280"/>
      <c r="E298" s="280"/>
    </row>
    <row r="299" spans="1:5" ht="12" customHeight="1">
      <c r="A299" s="280"/>
      <c r="B299" s="280"/>
      <c r="C299" s="280"/>
      <c r="D299" s="280"/>
      <c r="E299" s="280"/>
    </row>
    <row r="300" spans="1:5" ht="12" customHeight="1">
      <c r="A300" s="280"/>
      <c r="B300" s="280"/>
      <c r="C300" s="280"/>
      <c r="D300" s="280"/>
      <c r="E300" s="280"/>
    </row>
    <row r="302" spans="1:5" ht="12" customHeight="1">
      <c r="A302" s="286" t="s">
        <v>142</v>
      </c>
      <c r="B302" s="286"/>
      <c r="C302" s="286"/>
      <c r="D302" s="286"/>
      <c r="E302" s="286"/>
    </row>
    <row r="303" spans="1:5" ht="12" customHeight="1">
      <c r="A303" s="286"/>
      <c r="B303" s="286"/>
      <c r="C303" s="286"/>
      <c r="D303" s="286"/>
      <c r="E303" s="286"/>
    </row>
    <row r="304" spans="1:5" ht="12" customHeight="1">
      <c r="A304" s="286"/>
      <c r="B304" s="286"/>
      <c r="C304" s="286"/>
      <c r="D304" s="286"/>
      <c r="E304" s="286"/>
    </row>
    <row r="305" spans="1:5" ht="12" customHeight="1">
      <c r="A305" s="286"/>
      <c r="B305" s="286"/>
      <c r="C305" s="286"/>
      <c r="D305" s="286"/>
      <c r="E305" s="286"/>
    </row>
  </sheetData>
  <sheetProtection password="CF77" sheet="1"/>
  <mergeCells count="35">
    <mergeCell ref="A178:E183"/>
    <mergeCell ref="A117:E117"/>
    <mergeCell ref="A136:E136"/>
    <mergeCell ref="A175:E175"/>
    <mergeCell ref="A202:E202"/>
    <mergeCell ref="A302:E305"/>
    <mergeCell ref="A293:E300"/>
    <mergeCell ref="A147:E149"/>
    <mergeCell ref="A139:E144"/>
    <mergeCell ref="A220:E226"/>
    <mergeCell ref="A120:E128"/>
    <mergeCell ref="A239:E244"/>
    <mergeCell ref="A274:E281"/>
    <mergeCell ref="A247:E250"/>
    <mergeCell ref="A258:E271"/>
    <mergeCell ref="A155:E157"/>
    <mergeCell ref="E22:F22"/>
    <mergeCell ref="E54:F54"/>
    <mergeCell ref="A168:E174"/>
    <mergeCell ref="A253:E255"/>
    <mergeCell ref="E59:F59"/>
    <mergeCell ref="A228:E235"/>
    <mergeCell ref="A130:E135"/>
    <mergeCell ref="A196:E201"/>
    <mergeCell ref="A205:E207"/>
    <mergeCell ref="A186:E193"/>
    <mergeCell ref="A284:E286"/>
    <mergeCell ref="A289:E290"/>
    <mergeCell ref="A102:E116"/>
    <mergeCell ref="A211:E218"/>
    <mergeCell ref="B2:E2"/>
    <mergeCell ref="B3:E3"/>
    <mergeCell ref="A160:E161"/>
    <mergeCell ref="A164:E165"/>
    <mergeCell ref="A152:E152"/>
  </mergeCells>
  <printOptions/>
  <pageMargins left="0.7086614173228347" right="0.31496062992125984" top="0.5511811023622047" bottom="0.3937007874015748" header="0.15748031496062992" footer="0.15748031496062992"/>
  <pageSetup horizontalDpi="600" verticalDpi="600" orientation="portrait" paperSize="9" scale="96" r:id="rId3"/>
  <headerFooter>
    <oddHeader>&amp;L&amp;8&amp;A&amp;C&amp;G&amp;R&amp;8&amp;F</oddHeader>
    <oddFooter>&amp;L&amp;4KOMUNALA PROJEKT d.o.o.
Prušnikova 95, 1210 Ljubljana-Šentvid&amp;R&amp;4&amp;P</oddFooter>
  </headerFooter>
  <rowBreaks count="1" manualBreakCount="1">
    <brk id="95" max="6" man="1"/>
  </rowBreaks>
  <drawing r:id="rId1"/>
  <legacyDrawingHF r:id="rId2"/>
</worksheet>
</file>

<file path=xl/worksheets/sheet10.xml><?xml version="1.0" encoding="utf-8"?>
<worksheet xmlns="http://schemas.openxmlformats.org/spreadsheetml/2006/main" xmlns:r="http://schemas.openxmlformats.org/officeDocument/2006/relationships">
  <sheetPr>
    <tabColor theme="4" tint="0.5999900102615356"/>
  </sheetPr>
  <dimension ref="B3:S155"/>
  <sheetViews>
    <sheetView view="pageBreakPreview" zoomScaleSheetLayoutView="100" workbookViewId="0" topLeftCell="A133">
      <selection activeCell="F151" sqref="F151"/>
    </sheetView>
  </sheetViews>
  <sheetFormatPr defaultColWidth="9.00390625" defaultRowHeight="12.75"/>
  <cols>
    <col min="1" max="1" width="9.125" style="1" customWidth="1"/>
    <col min="2" max="2" width="4.125" style="1" customWidth="1"/>
    <col min="3" max="3" width="40.625" style="43" customWidth="1"/>
    <col min="4" max="4" width="11.375" style="1" customWidth="1"/>
    <col min="5" max="5" width="4.125" style="1" customWidth="1"/>
    <col min="6" max="6" width="12.125" style="1" customWidth="1"/>
    <col min="7" max="7" width="13.00390625" style="1" customWidth="1"/>
    <col min="8" max="8" width="4.25390625" style="1" customWidth="1"/>
    <col min="9" max="9" width="9.25390625" style="186" bestFit="1" customWidth="1"/>
    <col min="10" max="11" width="9.125" style="186" customWidth="1"/>
    <col min="12" max="12" width="9.125" style="174" customWidth="1"/>
    <col min="13" max="13" width="14.125" style="174" bestFit="1" customWidth="1"/>
    <col min="14" max="14" width="9.125" style="174" customWidth="1"/>
    <col min="15" max="16" width="9.125" style="2" customWidth="1"/>
    <col min="17" max="16384" width="9.125" style="1" customWidth="1"/>
  </cols>
  <sheetData>
    <row r="3" spans="3:7" ht="18">
      <c r="C3" s="193" t="s">
        <v>35</v>
      </c>
      <c r="D3" s="193"/>
      <c r="E3" s="193"/>
      <c r="F3" s="193"/>
      <c r="G3" s="193"/>
    </row>
    <row r="4" spans="3:7" ht="15.75">
      <c r="C4" s="194" t="s">
        <v>221</v>
      </c>
      <c r="D4" s="194"/>
      <c r="E4" s="194"/>
      <c r="F4" s="194"/>
      <c r="G4" s="194"/>
    </row>
    <row r="5" spans="3:7" ht="12.75">
      <c r="C5" s="195"/>
      <c r="D5" s="196"/>
      <c r="E5" s="196"/>
      <c r="F5" s="196"/>
      <c r="G5" s="196"/>
    </row>
    <row r="6" spans="3:16" s="7" customFormat="1" ht="12">
      <c r="C6" s="7" t="s">
        <v>36</v>
      </c>
      <c r="I6" s="187"/>
      <c r="J6" s="187"/>
      <c r="K6" s="187"/>
      <c r="L6" s="175"/>
      <c r="M6" s="175"/>
      <c r="N6" s="175"/>
      <c r="O6" s="8"/>
      <c r="P6" s="8"/>
    </row>
    <row r="7" spans="9:16" s="7" customFormat="1" ht="12">
      <c r="I7" s="187"/>
      <c r="J7" s="187"/>
      <c r="K7" s="187"/>
      <c r="L7" s="175"/>
      <c r="M7" s="175"/>
      <c r="N7" s="175"/>
      <c r="O7" s="8"/>
      <c r="P7" s="8"/>
    </row>
    <row r="8" spans="3:16" s="7" customFormat="1" ht="12">
      <c r="C8" s="7" t="s">
        <v>37</v>
      </c>
      <c r="G8" s="14">
        <f>G71</f>
        <v>0</v>
      </c>
      <c r="I8" s="187"/>
      <c r="J8" s="187"/>
      <c r="K8" s="187"/>
      <c r="L8" s="175"/>
      <c r="M8" s="175"/>
      <c r="N8" s="175"/>
      <c r="O8" s="8"/>
      <c r="P8" s="8"/>
    </row>
    <row r="9" spans="7:16" s="7" customFormat="1" ht="12">
      <c r="G9" s="14"/>
      <c r="I9" s="187"/>
      <c r="J9" s="187"/>
      <c r="K9" s="187"/>
      <c r="L9" s="175"/>
      <c r="M9" s="175"/>
      <c r="N9" s="175"/>
      <c r="O9" s="8"/>
      <c r="P9" s="8"/>
    </row>
    <row r="10" spans="3:16" s="7" customFormat="1" ht="12">
      <c r="C10" s="7" t="s">
        <v>38</v>
      </c>
      <c r="G10" s="14">
        <f>G88</f>
        <v>0</v>
      </c>
      <c r="I10" s="187"/>
      <c r="J10" s="187"/>
      <c r="K10" s="187"/>
      <c r="L10" s="175"/>
      <c r="M10" s="175"/>
      <c r="N10" s="175"/>
      <c r="O10" s="8"/>
      <c r="P10" s="8"/>
    </row>
    <row r="11" spans="9:16" s="7" customFormat="1" ht="12">
      <c r="I11" s="187"/>
      <c r="J11" s="187"/>
      <c r="K11" s="187"/>
      <c r="L11" s="175"/>
      <c r="M11" s="175"/>
      <c r="N11" s="175"/>
      <c r="O11" s="8"/>
      <c r="P11" s="8"/>
    </row>
    <row r="12" spans="3:16" s="7" customFormat="1" ht="12">
      <c r="C12" s="8" t="s">
        <v>39</v>
      </c>
      <c r="D12" s="8"/>
      <c r="E12" s="8"/>
      <c r="F12" s="8"/>
      <c r="G12" s="48">
        <f>G103</f>
        <v>0</v>
      </c>
      <c r="I12" s="187"/>
      <c r="J12" s="187"/>
      <c r="K12" s="187"/>
      <c r="L12" s="175"/>
      <c r="M12" s="175"/>
      <c r="N12" s="175"/>
      <c r="O12" s="8"/>
      <c r="P12" s="8"/>
    </row>
    <row r="13" spans="3:16" s="7" customFormat="1" ht="12">
      <c r="C13" s="49"/>
      <c r="D13" s="49"/>
      <c r="E13" s="49"/>
      <c r="F13" s="49"/>
      <c r="G13" s="49"/>
      <c r="I13" s="187"/>
      <c r="J13" s="187"/>
      <c r="K13" s="187"/>
      <c r="L13" s="175"/>
      <c r="M13" s="175"/>
      <c r="N13" s="175"/>
      <c r="O13" s="8"/>
      <c r="P13" s="8"/>
    </row>
    <row r="14" spans="9:16" s="7" customFormat="1" ht="12.75" thickBot="1">
      <c r="I14" s="187"/>
      <c r="J14" s="187"/>
      <c r="K14" s="187"/>
      <c r="L14" s="175"/>
      <c r="M14" s="175"/>
      <c r="N14" s="175"/>
      <c r="O14" s="8"/>
      <c r="P14" s="8"/>
    </row>
    <row r="15" spans="3:16" s="7" customFormat="1" ht="12.75" thickBot="1">
      <c r="C15" s="4" t="s">
        <v>40</v>
      </c>
      <c r="D15" s="5"/>
      <c r="E15" s="5"/>
      <c r="F15" s="5"/>
      <c r="G15" s="6">
        <f>SUM(G8:G14)</f>
        <v>0</v>
      </c>
      <c r="I15" s="187"/>
      <c r="J15" s="187"/>
      <c r="K15" s="187"/>
      <c r="L15" s="175"/>
      <c r="M15" s="175"/>
      <c r="N15" s="175"/>
      <c r="O15" s="8"/>
      <c r="P15" s="8"/>
    </row>
    <row r="16" spans="3:16" s="7" customFormat="1" ht="12">
      <c r="C16" s="9"/>
      <c r="F16" s="9" t="s">
        <v>98</v>
      </c>
      <c r="G16" s="10">
        <v>30.4</v>
      </c>
      <c r="I16" s="187"/>
      <c r="J16" s="187"/>
      <c r="K16" s="187"/>
      <c r="L16" s="175"/>
      <c r="M16" s="175"/>
      <c r="N16" s="175"/>
      <c r="O16" s="8"/>
      <c r="P16" s="8"/>
    </row>
    <row r="17" spans="3:16" s="7" customFormat="1" ht="12">
      <c r="C17" s="9"/>
      <c r="F17" s="9" t="s">
        <v>41</v>
      </c>
      <c r="G17" s="11">
        <f>G15/G16</f>
        <v>0</v>
      </c>
      <c r="I17" s="187"/>
      <c r="J17" s="187"/>
      <c r="K17" s="187"/>
      <c r="L17" s="175"/>
      <c r="M17" s="175"/>
      <c r="N17" s="175"/>
      <c r="O17" s="8"/>
      <c r="P17" s="8"/>
    </row>
    <row r="18" spans="9:16" s="7" customFormat="1" ht="12">
      <c r="I18" s="187"/>
      <c r="J18" s="187"/>
      <c r="K18" s="187"/>
      <c r="L18" s="175"/>
      <c r="M18" s="175"/>
      <c r="N18" s="175"/>
      <c r="O18" s="8"/>
      <c r="P18" s="8"/>
    </row>
    <row r="19" spans="3:16" s="7" customFormat="1" ht="12">
      <c r="C19" s="12"/>
      <c r="F19" s="50" t="s">
        <v>314</v>
      </c>
      <c r="G19" s="14">
        <f>G123+G139+G154</f>
        <v>0</v>
      </c>
      <c r="I19" s="187"/>
      <c r="J19" s="187"/>
      <c r="K19" s="187"/>
      <c r="L19" s="175"/>
      <c r="M19" s="175"/>
      <c r="N19" s="175"/>
      <c r="O19" s="8"/>
      <c r="P19" s="8"/>
    </row>
    <row r="20" spans="9:16" s="7" customFormat="1" ht="12">
      <c r="I20" s="187"/>
      <c r="J20" s="187"/>
      <c r="K20" s="187"/>
      <c r="L20" s="175"/>
      <c r="M20" s="175"/>
      <c r="N20" s="175"/>
      <c r="O20" s="8"/>
      <c r="P20" s="8"/>
    </row>
    <row r="21" spans="3:16" s="7" customFormat="1" ht="12.75" customHeight="1">
      <c r="C21" s="15" t="s">
        <v>50</v>
      </c>
      <c r="D21" s="15"/>
      <c r="E21" s="15"/>
      <c r="F21" s="197">
        <f>G15+G19</f>
        <v>0</v>
      </c>
      <c r="G21" s="197"/>
      <c r="I21" s="187"/>
      <c r="J21" s="187"/>
      <c r="K21" s="187"/>
      <c r="L21" s="175"/>
      <c r="M21" s="175"/>
      <c r="N21" s="175"/>
      <c r="O21" s="8"/>
      <c r="P21" s="8"/>
    </row>
    <row r="22" spans="3:16" s="7" customFormat="1" ht="12">
      <c r="C22" s="16"/>
      <c r="I22" s="187"/>
      <c r="J22" s="187"/>
      <c r="K22" s="187"/>
      <c r="L22" s="175"/>
      <c r="M22" s="175"/>
      <c r="N22" s="175"/>
      <c r="O22" s="8"/>
      <c r="P22" s="8"/>
    </row>
    <row r="23" spans="9:16" s="7" customFormat="1" ht="12">
      <c r="I23" s="187"/>
      <c r="J23" s="187"/>
      <c r="K23" s="187"/>
      <c r="L23" s="175"/>
      <c r="M23" s="175"/>
      <c r="N23" s="175"/>
      <c r="O23" s="8"/>
      <c r="P23" s="8"/>
    </row>
    <row r="24" spans="3:16" s="7" customFormat="1" ht="12">
      <c r="C24" s="7" t="s">
        <v>47</v>
      </c>
      <c r="I24" s="187"/>
      <c r="J24" s="187"/>
      <c r="K24" s="187"/>
      <c r="L24" s="175"/>
      <c r="M24" s="175"/>
      <c r="N24" s="175"/>
      <c r="O24" s="8"/>
      <c r="P24" s="8"/>
    </row>
    <row r="25" spans="7:16" s="7" customFormat="1" ht="12">
      <c r="G25" s="7" t="s">
        <v>334</v>
      </c>
      <c r="I25" s="187"/>
      <c r="J25" s="187"/>
      <c r="K25" s="187"/>
      <c r="L25" s="175"/>
      <c r="M25" s="175"/>
      <c r="N25" s="175"/>
      <c r="O25" s="8"/>
      <c r="P25" s="8"/>
    </row>
    <row r="26" spans="3:16" s="7" customFormat="1" ht="12">
      <c r="C26" s="7" t="s">
        <v>5</v>
      </c>
      <c r="I26" s="187"/>
      <c r="J26" s="187"/>
      <c r="K26" s="187"/>
      <c r="L26" s="175"/>
      <c r="M26" s="175"/>
      <c r="N26" s="175"/>
      <c r="O26" s="8"/>
      <c r="P26" s="8"/>
    </row>
    <row r="27" spans="9:16" s="7" customFormat="1" ht="12">
      <c r="I27" s="187"/>
      <c r="J27" s="187"/>
      <c r="K27" s="187"/>
      <c r="L27" s="175"/>
      <c r="M27" s="175"/>
      <c r="N27" s="175"/>
      <c r="O27" s="8"/>
      <c r="P27" s="8"/>
    </row>
    <row r="28" spans="3:16" s="7" customFormat="1" ht="12" customHeight="1">
      <c r="C28" s="198"/>
      <c r="D28" s="198"/>
      <c r="E28" s="198"/>
      <c r="F28" s="198"/>
      <c r="I28" s="187"/>
      <c r="J28" s="187"/>
      <c r="K28" s="187"/>
      <c r="L28" s="175"/>
      <c r="M28" s="175"/>
      <c r="N28" s="175"/>
      <c r="O28" s="8"/>
      <c r="P28" s="8"/>
    </row>
    <row r="29" spans="3:16" s="7" customFormat="1" ht="12">
      <c r="C29" s="198"/>
      <c r="D29" s="198"/>
      <c r="E29" s="198"/>
      <c r="F29" s="198"/>
      <c r="I29" s="187"/>
      <c r="J29" s="187"/>
      <c r="K29" s="187"/>
      <c r="L29" s="175"/>
      <c r="M29" s="175"/>
      <c r="N29" s="175"/>
      <c r="O29" s="8"/>
      <c r="P29" s="8"/>
    </row>
    <row r="30" spans="3:16" s="7" customFormat="1" ht="5.25" customHeight="1">
      <c r="C30" s="198"/>
      <c r="D30" s="198"/>
      <c r="E30" s="198"/>
      <c r="F30" s="198"/>
      <c r="I30" s="187"/>
      <c r="J30" s="187"/>
      <c r="K30" s="187"/>
      <c r="L30" s="175"/>
      <c r="M30" s="175"/>
      <c r="N30" s="175"/>
      <c r="O30" s="8"/>
      <c r="P30" s="8"/>
    </row>
    <row r="31" spans="3:16" s="7" customFormat="1" ht="5.25" customHeight="1">
      <c r="C31" s="198"/>
      <c r="D31" s="198"/>
      <c r="E31" s="198"/>
      <c r="F31" s="198"/>
      <c r="I31" s="187"/>
      <c r="J31" s="187"/>
      <c r="K31" s="187"/>
      <c r="L31" s="175"/>
      <c r="M31" s="175"/>
      <c r="N31" s="175"/>
      <c r="O31" s="8"/>
      <c r="P31" s="8"/>
    </row>
    <row r="32" spans="3:16" s="7" customFormat="1" ht="12.75" customHeight="1">
      <c r="C32" s="198" t="s">
        <v>184</v>
      </c>
      <c r="D32" s="198"/>
      <c r="E32" s="198"/>
      <c r="F32" s="198"/>
      <c r="I32" s="187"/>
      <c r="J32" s="187"/>
      <c r="K32" s="187"/>
      <c r="L32" s="175"/>
      <c r="M32" s="175"/>
      <c r="N32" s="175"/>
      <c r="O32" s="8"/>
      <c r="P32" s="8"/>
    </row>
    <row r="33" spans="3:16" s="7" customFormat="1" ht="36.75" customHeight="1">
      <c r="C33" s="198"/>
      <c r="D33" s="198"/>
      <c r="E33" s="198"/>
      <c r="F33" s="198"/>
      <c r="I33" s="187"/>
      <c r="J33" s="187"/>
      <c r="K33" s="187"/>
      <c r="L33" s="175"/>
      <c r="M33" s="175"/>
      <c r="N33" s="175"/>
      <c r="O33" s="8"/>
      <c r="P33" s="8"/>
    </row>
    <row r="34" spans="3:16" s="7" customFormat="1" ht="12.75" customHeight="1">
      <c r="C34" s="17"/>
      <c r="D34" s="17"/>
      <c r="E34" s="17"/>
      <c r="F34" s="17"/>
      <c r="I34" s="187"/>
      <c r="J34" s="187"/>
      <c r="K34" s="187"/>
      <c r="L34" s="175"/>
      <c r="M34" s="175"/>
      <c r="N34" s="175"/>
      <c r="O34" s="8"/>
      <c r="P34" s="8"/>
    </row>
    <row r="35" spans="3:16" s="7" customFormat="1" ht="26.25" customHeight="1">
      <c r="C35" s="17" t="s">
        <v>215</v>
      </c>
      <c r="D35" s="17"/>
      <c r="E35" s="17"/>
      <c r="F35" s="17"/>
      <c r="I35" s="187"/>
      <c r="J35" s="187"/>
      <c r="K35" s="187"/>
      <c r="L35" s="175"/>
      <c r="M35" s="175"/>
      <c r="N35" s="175"/>
      <c r="O35" s="8"/>
      <c r="P35" s="8"/>
    </row>
    <row r="36" spans="3:16" s="7" customFormat="1" ht="12.75" customHeight="1">
      <c r="C36" s="18"/>
      <c r="I36" s="187"/>
      <c r="J36" s="187"/>
      <c r="K36" s="187"/>
      <c r="L36" s="175"/>
      <c r="M36" s="175"/>
      <c r="N36" s="175"/>
      <c r="O36" s="8"/>
      <c r="P36" s="8"/>
    </row>
    <row r="37" spans="3:16" s="7" customFormat="1" ht="12">
      <c r="C37" s="7" t="s">
        <v>44</v>
      </c>
      <c r="D37" s="19">
        <v>60</v>
      </c>
      <c r="I37" s="187"/>
      <c r="J37" s="187"/>
      <c r="K37" s="187"/>
      <c r="L37" s="175"/>
      <c r="M37" s="175"/>
      <c r="N37" s="175"/>
      <c r="O37" s="8"/>
      <c r="P37" s="8"/>
    </row>
    <row r="38" spans="4:16" s="7" customFormat="1" ht="12">
      <c r="D38" s="20"/>
      <c r="I38" s="187"/>
      <c r="J38" s="187"/>
      <c r="K38" s="187"/>
      <c r="L38" s="175"/>
      <c r="M38" s="175"/>
      <c r="N38" s="175"/>
      <c r="O38" s="8"/>
      <c r="P38" s="8"/>
    </row>
    <row r="39" spans="3:16" s="7" customFormat="1" ht="12">
      <c r="C39" s="7" t="s">
        <v>45</v>
      </c>
      <c r="D39" s="21">
        <v>60</v>
      </c>
      <c r="I39" s="187"/>
      <c r="J39" s="187"/>
      <c r="K39" s="187"/>
      <c r="L39" s="175"/>
      <c r="M39" s="175"/>
      <c r="N39" s="175"/>
      <c r="O39" s="8"/>
      <c r="P39" s="8"/>
    </row>
    <row r="40" spans="9:16" s="7" customFormat="1" ht="12">
      <c r="I40" s="187"/>
      <c r="J40" s="187"/>
      <c r="K40" s="187"/>
      <c r="L40" s="175"/>
      <c r="M40" s="175"/>
      <c r="N40" s="175"/>
      <c r="O40" s="8"/>
      <c r="P40" s="8"/>
    </row>
    <row r="41" spans="3:16" s="7" customFormat="1" ht="12">
      <c r="C41" s="15" t="s">
        <v>53</v>
      </c>
      <c r="I41" s="187"/>
      <c r="J41" s="187"/>
      <c r="K41" s="187"/>
      <c r="L41" s="175"/>
      <c r="M41" s="175"/>
      <c r="N41" s="175"/>
      <c r="O41" s="8"/>
      <c r="P41" s="8"/>
    </row>
    <row r="42" spans="3:16" s="7" customFormat="1" ht="12">
      <c r="C42" s="18"/>
      <c r="I42" s="187"/>
      <c r="J42" s="187"/>
      <c r="K42" s="187"/>
      <c r="L42" s="175"/>
      <c r="M42" s="175"/>
      <c r="N42" s="175"/>
      <c r="O42" s="8"/>
      <c r="P42" s="8"/>
    </row>
    <row r="43" spans="3:16" s="7" customFormat="1" ht="12">
      <c r="C43" s="18"/>
      <c r="I43" s="187"/>
      <c r="J43" s="187"/>
      <c r="K43" s="187"/>
      <c r="L43" s="175"/>
      <c r="M43" s="175"/>
      <c r="N43" s="175"/>
      <c r="O43" s="8"/>
      <c r="P43" s="8"/>
    </row>
    <row r="44" spans="2:3" ht="12.75">
      <c r="B44" s="51" t="s">
        <v>36</v>
      </c>
      <c r="C44" s="1"/>
    </row>
    <row r="45" ht="12.75">
      <c r="C45" s="1"/>
    </row>
    <row r="46" spans="2:16" s="52" customFormat="1" ht="24">
      <c r="B46" s="52" t="s">
        <v>66</v>
      </c>
      <c r="C46" s="53" t="s">
        <v>42</v>
      </c>
      <c r="D46" s="54" t="s">
        <v>63</v>
      </c>
      <c r="E46" s="55" t="s">
        <v>30</v>
      </c>
      <c r="F46" s="56" t="s">
        <v>65</v>
      </c>
      <c r="G46" s="55" t="s">
        <v>64</v>
      </c>
      <c r="I46" s="188"/>
      <c r="J46" s="188"/>
      <c r="K46" s="188"/>
      <c r="L46" s="176"/>
      <c r="M46" s="176"/>
      <c r="N46" s="176"/>
      <c r="O46" s="57"/>
      <c r="P46" s="57"/>
    </row>
    <row r="47" spans="2:16" s="7" customFormat="1" ht="12">
      <c r="B47" s="58"/>
      <c r="C47" s="59"/>
      <c r="D47" s="60"/>
      <c r="E47" s="60"/>
      <c r="F47" s="60"/>
      <c r="G47" s="61"/>
      <c r="I47" s="187"/>
      <c r="J47" s="187"/>
      <c r="K47" s="187"/>
      <c r="L47" s="175"/>
      <c r="M47" s="175"/>
      <c r="N47" s="175"/>
      <c r="O47" s="8"/>
      <c r="P47" s="8"/>
    </row>
    <row r="48" spans="2:16" s="67" customFormat="1" ht="56.25">
      <c r="B48" s="62" t="s">
        <v>59</v>
      </c>
      <c r="C48" s="63" t="s">
        <v>181</v>
      </c>
      <c r="D48" s="64">
        <v>30.4</v>
      </c>
      <c r="E48" s="65" t="s">
        <v>30</v>
      </c>
      <c r="F48" s="150">
        <v>0</v>
      </c>
      <c r="G48" s="66">
        <f aca="true" t="shared" si="0" ref="G48:G53">D48*F48</f>
        <v>0</v>
      </c>
      <c r="I48" s="189"/>
      <c r="J48" s="189"/>
      <c r="K48" s="189"/>
      <c r="L48" s="177"/>
      <c r="M48" s="177"/>
      <c r="N48" s="177"/>
      <c r="O48" s="68"/>
      <c r="P48" s="68"/>
    </row>
    <row r="49" spans="2:16" s="7" customFormat="1" ht="123.75" customHeight="1">
      <c r="B49" s="62" t="s">
        <v>57</v>
      </c>
      <c r="C49" s="63" t="s">
        <v>122</v>
      </c>
      <c r="D49" s="64">
        <v>30.4</v>
      </c>
      <c r="E49" s="65" t="s">
        <v>30</v>
      </c>
      <c r="F49" s="150">
        <v>0</v>
      </c>
      <c r="G49" s="61">
        <f t="shared" si="0"/>
        <v>0</v>
      </c>
      <c r="I49" s="187"/>
      <c r="J49" s="187"/>
      <c r="K49" s="187"/>
      <c r="L49" s="175"/>
      <c r="M49" s="175"/>
      <c r="N49" s="175"/>
      <c r="O49" s="8"/>
      <c r="P49" s="8"/>
    </row>
    <row r="50" spans="2:16" s="74" customFormat="1" ht="57.75" customHeight="1">
      <c r="B50" s="69" t="s">
        <v>56</v>
      </c>
      <c r="C50" s="70" t="s">
        <v>182</v>
      </c>
      <c r="D50" s="71">
        <v>2</v>
      </c>
      <c r="E50" s="72" t="s">
        <v>30</v>
      </c>
      <c r="F50" s="151">
        <v>0</v>
      </c>
      <c r="G50" s="73">
        <f t="shared" si="0"/>
        <v>0</v>
      </c>
      <c r="I50" s="187"/>
      <c r="J50" s="187"/>
      <c r="K50" s="187"/>
      <c r="L50" s="175"/>
      <c r="M50" s="178"/>
      <c r="N50" s="175"/>
      <c r="O50" s="75"/>
      <c r="P50" s="75"/>
    </row>
    <row r="51" spans="2:16" s="7" customFormat="1" ht="45.75" customHeight="1">
      <c r="B51" s="69" t="s">
        <v>60</v>
      </c>
      <c r="C51" s="70" t="s">
        <v>183</v>
      </c>
      <c r="D51" s="71">
        <v>2</v>
      </c>
      <c r="E51" s="72" t="s">
        <v>30</v>
      </c>
      <c r="F51" s="151">
        <v>0</v>
      </c>
      <c r="G51" s="73">
        <f t="shared" si="0"/>
        <v>0</v>
      </c>
      <c r="I51" s="187"/>
      <c r="J51" s="187"/>
      <c r="K51" s="187"/>
      <c r="L51" s="175"/>
      <c r="M51" s="178"/>
      <c r="N51" s="175"/>
      <c r="O51" s="8"/>
      <c r="P51" s="8"/>
    </row>
    <row r="52" spans="2:16" s="7" customFormat="1" ht="35.25" customHeight="1">
      <c r="B52" s="69" t="s">
        <v>58</v>
      </c>
      <c r="C52" s="70" t="s">
        <v>43</v>
      </c>
      <c r="D52" s="71">
        <v>2</v>
      </c>
      <c r="E52" s="72" t="s">
        <v>30</v>
      </c>
      <c r="F52" s="151">
        <v>0</v>
      </c>
      <c r="G52" s="73">
        <f t="shared" si="0"/>
        <v>0</v>
      </c>
      <c r="I52" s="187"/>
      <c r="J52" s="187"/>
      <c r="K52" s="187"/>
      <c r="L52" s="175"/>
      <c r="M52" s="178"/>
      <c r="N52" s="175"/>
      <c r="O52" s="8"/>
      <c r="P52" s="8"/>
    </row>
    <row r="53" spans="2:16" s="7" customFormat="1" ht="22.5">
      <c r="B53" s="76" t="s">
        <v>61</v>
      </c>
      <c r="C53" s="70" t="s">
        <v>28</v>
      </c>
      <c r="D53" s="77">
        <v>3</v>
      </c>
      <c r="E53" s="72" t="s">
        <v>30</v>
      </c>
      <c r="F53" s="152">
        <v>0</v>
      </c>
      <c r="G53" s="78">
        <f t="shared" si="0"/>
        <v>0</v>
      </c>
      <c r="I53" s="187"/>
      <c r="J53" s="187"/>
      <c r="K53" s="187"/>
      <c r="L53" s="175"/>
      <c r="M53" s="178"/>
      <c r="N53" s="175"/>
      <c r="O53" s="8"/>
      <c r="P53" s="8"/>
    </row>
    <row r="54" spans="2:16" s="7" customFormat="1" ht="45">
      <c r="B54" s="62" t="s">
        <v>62</v>
      </c>
      <c r="C54" s="63" t="s">
        <v>201</v>
      </c>
      <c r="D54" s="79">
        <v>52.854000000000006</v>
      </c>
      <c r="E54" s="65"/>
      <c r="F54" s="153"/>
      <c r="G54" s="61"/>
      <c r="I54" s="187"/>
      <c r="J54" s="187"/>
      <c r="K54" s="187"/>
      <c r="L54" s="175"/>
      <c r="M54" s="173" t="e">
        <f>IF(D56+#REF!+#REF!=D54,"OK","'NAPAKA")</f>
        <v>#REF!</v>
      </c>
      <c r="N54" s="175"/>
      <c r="O54" s="8"/>
      <c r="P54" s="8"/>
    </row>
    <row r="55" spans="2:16" s="7" customFormat="1" ht="36" customHeight="1">
      <c r="B55" s="80"/>
      <c r="C55" s="81" t="s">
        <v>187</v>
      </c>
      <c r="D55" s="82">
        <v>15.856200000000001</v>
      </c>
      <c r="E55" s="65" t="s">
        <v>30</v>
      </c>
      <c r="F55" s="153">
        <v>0</v>
      </c>
      <c r="G55" s="61">
        <f>D55*F55</f>
        <v>0</v>
      </c>
      <c r="I55" s="187"/>
      <c r="J55" s="187"/>
      <c r="K55" s="187"/>
      <c r="L55" s="175"/>
      <c r="M55" s="173"/>
      <c r="N55" s="175"/>
      <c r="O55" s="8"/>
      <c r="P55" s="8"/>
    </row>
    <row r="56" spans="2:16" s="7" customFormat="1" ht="22.5">
      <c r="B56" s="62"/>
      <c r="C56" s="83" t="s">
        <v>185</v>
      </c>
      <c r="D56" s="82">
        <v>36.997800000000005</v>
      </c>
      <c r="E56" s="65" t="s">
        <v>30</v>
      </c>
      <c r="F56" s="153">
        <v>0</v>
      </c>
      <c r="G56" s="61">
        <f>D56*F56</f>
        <v>0</v>
      </c>
      <c r="I56" s="187"/>
      <c r="J56" s="187"/>
      <c r="K56" s="187"/>
      <c r="L56" s="175"/>
      <c r="M56" s="175"/>
      <c r="N56" s="175"/>
      <c r="O56" s="8"/>
      <c r="P56" s="8"/>
    </row>
    <row r="57" spans="2:16" s="7" customFormat="1" ht="78.75">
      <c r="B57" s="62"/>
      <c r="C57" s="63" t="s">
        <v>175</v>
      </c>
      <c r="D57" s="60"/>
      <c r="E57" s="60"/>
      <c r="F57" s="154"/>
      <c r="G57" s="61"/>
      <c r="I57" s="187"/>
      <c r="J57" s="187"/>
      <c r="K57" s="187"/>
      <c r="L57" s="175"/>
      <c r="M57" s="175"/>
      <c r="N57" s="175"/>
      <c r="O57" s="8"/>
      <c r="P57" s="8"/>
    </row>
    <row r="58" spans="2:16" s="7" customFormat="1" ht="22.5">
      <c r="B58" s="62" t="s">
        <v>68</v>
      </c>
      <c r="C58" s="63" t="s">
        <v>202</v>
      </c>
      <c r="D58" s="79">
        <v>4.596</v>
      </c>
      <c r="E58" s="65"/>
      <c r="F58" s="153"/>
      <c r="G58" s="61"/>
      <c r="I58" s="187"/>
      <c r="J58" s="187"/>
      <c r="K58" s="187"/>
      <c r="L58" s="175"/>
      <c r="M58" s="173" t="e">
        <f>IF(D60+#REF!+#REF!=D58,"OK","'NAPAKA")</f>
        <v>#REF!</v>
      </c>
      <c r="N58" s="175"/>
      <c r="O58" s="84"/>
      <c r="P58" s="8"/>
    </row>
    <row r="59" spans="2:16" s="7" customFormat="1" ht="34.5" customHeight="1">
      <c r="B59" s="80"/>
      <c r="C59" s="81" t="s">
        <v>187</v>
      </c>
      <c r="D59" s="82">
        <v>1.3788</v>
      </c>
      <c r="E59" s="65" t="s">
        <v>30</v>
      </c>
      <c r="F59" s="153">
        <v>0</v>
      </c>
      <c r="G59" s="61">
        <f>D59*F59</f>
        <v>0</v>
      </c>
      <c r="I59" s="187"/>
      <c r="J59" s="187"/>
      <c r="K59" s="187"/>
      <c r="L59" s="175"/>
      <c r="M59" s="173"/>
      <c r="N59" s="175"/>
      <c r="O59" s="84"/>
      <c r="P59" s="8"/>
    </row>
    <row r="60" spans="2:16" s="7" customFormat="1" ht="22.5">
      <c r="B60" s="62"/>
      <c r="C60" s="83" t="s">
        <v>185</v>
      </c>
      <c r="D60" s="82">
        <v>3.2172</v>
      </c>
      <c r="E60" s="65" t="s">
        <v>30</v>
      </c>
      <c r="F60" s="153">
        <v>0</v>
      </c>
      <c r="G60" s="61">
        <f>D60*F60</f>
        <v>0</v>
      </c>
      <c r="I60" s="187"/>
      <c r="J60" s="187"/>
      <c r="K60" s="187"/>
      <c r="L60" s="175"/>
      <c r="M60" s="179"/>
      <c r="N60" s="175"/>
      <c r="O60" s="8"/>
      <c r="P60" s="8"/>
    </row>
    <row r="61" spans="2:16" s="7" customFormat="1" ht="33.75">
      <c r="B61" s="62" t="s">
        <v>69</v>
      </c>
      <c r="C61" s="63" t="s">
        <v>7</v>
      </c>
      <c r="D61" s="85">
        <v>18.24</v>
      </c>
      <c r="E61" s="65" t="s">
        <v>30</v>
      </c>
      <c r="F61" s="155">
        <v>0</v>
      </c>
      <c r="G61" s="61">
        <f>D61*F61</f>
        <v>0</v>
      </c>
      <c r="I61" s="187"/>
      <c r="J61" s="187"/>
      <c r="K61" s="187"/>
      <c r="L61" s="175"/>
      <c r="M61" s="175"/>
      <c r="N61" s="175"/>
      <c r="O61" s="8"/>
      <c r="P61" s="8"/>
    </row>
    <row r="62" spans="2:13" ht="45">
      <c r="B62" s="62" t="s">
        <v>70</v>
      </c>
      <c r="C62" s="63" t="s">
        <v>123</v>
      </c>
      <c r="D62" s="86">
        <v>2.19</v>
      </c>
      <c r="E62" s="65" t="s">
        <v>30</v>
      </c>
      <c r="F62" s="153">
        <v>0</v>
      </c>
      <c r="G62" s="61">
        <f>D62*F62</f>
        <v>0</v>
      </c>
      <c r="M62" s="175"/>
    </row>
    <row r="63" spans="2:13" ht="101.25">
      <c r="B63" s="62" t="s">
        <v>71</v>
      </c>
      <c r="C63" s="63" t="s">
        <v>124</v>
      </c>
      <c r="D63" s="86">
        <v>9.92</v>
      </c>
      <c r="E63" s="65" t="s">
        <v>30</v>
      </c>
      <c r="F63" s="153">
        <v>0</v>
      </c>
      <c r="G63" s="61">
        <f>D63*F63</f>
        <v>0</v>
      </c>
      <c r="M63" s="175"/>
    </row>
    <row r="64" spans="2:7" ht="56.25" customHeight="1">
      <c r="B64" s="62" t="s">
        <v>72</v>
      </c>
      <c r="C64" s="63" t="s">
        <v>186</v>
      </c>
      <c r="D64" s="79">
        <v>27.01</v>
      </c>
      <c r="E64" s="65"/>
      <c r="F64" s="153"/>
      <c r="G64" s="61"/>
    </row>
    <row r="65" spans="2:7" ht="24" customHeight="1">
      <c r="B65" s="80"/>
      <c r="C65" s="81" t="s">
        <v>188</v>
      </c>
      <c r="D65" s="87">
        <v>17.235</v>
      </c>
      <c r="E65" s="65" t="s">
        <v>30</v>
      </c>
      <c r="F65" s="153">
        <v>0</v>
      </c>
      <c r="G65" s="61">
        <f>D65*F65</f>
        <v>0</v>
      </c>
    </row>
    <row r="66" spans="2:16" ht="24.75" customHeight="1">
      <c r="B66" s="88"/>
      <c r="C66" s="89" t="s">
        <v>189</v>
      </c>
      <c r="D66" s="86">
        <v>9.775000000000002</v>
      </c>
      <c r="E66" s="65" t="s">
        <v>30</v>
      </c>
      <c r="F66" s="153">
        <v>0</v>
      </c>
      <c r="G66" s="61">
        <f>D66*F66</f>
        <v>0</v>
      </c>
      <c r="L66" s="180"/>
      <c r="M66" s="180"/>
      <c r="N66" s="180"/>
      <c r="O66" s="90"/>
      <c r="P66" s="90"/>
    </row>
    <row r="67" spans="2:16" ht="67.5">
      <c r="B67" s="91" t="s">
        <v>73</v>
      </c>
      <c r="C67" s="92" t="s">
        <v>79</v>
      </c>
      <c r="D67" s="93"/>
      <c r="E67" s="94"/>
      <c r="F67" s="156"/>
      <c r="G67" s="95"/>
      <c r="L67" s="180"/>
      <c r="M67" s="180"/>
      <c r="N67" s="180"/>
      <c r="O67" s="90"/>
      <c r="P67" s="90"/>
    </row>
    <row r="68" spans="2:16" s="60" customFormat="1" ht="12.75">
      <c r="B68" s="91"/>
      <c r="C68" s="97" t="s">
        <v>99</v>
      </c>
      <c r="D68" s="93">
        <v>1</v>
      </c>
      <c r="E68" s="94" t="s">
        <v>30</v>
      </c>
      <c r="F68" s="156">
        <v>0</v>
      </c>
      <c r="G68" s="95">
        <f>D68*F68</f>
        <v>0</v>
      </c>
      <c r="I68" s="190"/>
      <c r="J68" s="190"/>
      <c r="K68" s="190"/>
      <c r="L68" s="180" t="s">
        <v>174</v>
      </c>
      <c r="M68" s="180"/>
      <c r="N68" s="180"/>
      <c r="O68" s="90"/>
      <c r="P68" s="90"/>
    </row>
    <row r="69" spans="2:16" s="60" customFormat="1" ht="22.5">
      <c r="B69" s="62" t="s">
        <v>74</v>
      </c>
      <c r="C69" s="63" t="s">
        <v>31</v>
      </c>
      <c r="D69" s="85">
        <v>91.19999999999999</v>
      </c>
      <c r="E69" s="65" t="s">
        <v>30</v>
      </c>
      <c r="F69" s="155">
        <v>0</v>
      </c>
      <c r="G69" s="61">
        <f>D69*F69</f>
        <v>0</v>
      </c>
      <c r="I69" s="190"/>
      <c r="J69" s="190"/>
      <c r="K69" s="190"/>
      <c r="L69" s="180"/>
      <c r="M69" s="180"/>
      <c r="N69" s="180"/>
      <c r="O69" s="90"/>
      <c r="P69" s="90"/>
    </row>
    <row r="70" spans="2:16" s="100" customFormat="1" ht="22.5">
      <c r="B70" s="62" t="s">
        <v>75</v>
      </c>
      <c r="C70" s="63" t="s">
        <v>108</v>
      </c>
      <c r="D70" s="98">
        <v>0.05</v>
      </c>
      <c r="E70" s="65" t="s">
        <v>80</v>
      </c>
      <c r="F70" s="99">
        <f>SUBTOTAL(109,G47:G69)</f>
        <v>0</v>
      </c>
      <c r="G70" s="61">
        <f>D70*F70</f>
        <v>0</v>
      </c>
      <c r="I70" s="190"/>
      <c r="J70" s="190"/>
      <c r="K70" s="190"/>
      <c r="L70" s="180"/>
      <c r="M70" s="180"/>
      <c r="N70" s="180"/>
      <c r="O70" s="90"/>
      <c r="P70" s="90"/>
    </row>
    <row r="71" spans="2:16" s="100" customFormat="1" ht="11.25">
      <c r="B71" s="101" t="s">
        <v>67</v>
      </c>
      <c r="C71" s="102"/>
      <c r="D71" s="60"/>
      <c r="E71" s="60"/>
      <c r="F71" s="154"/>
      <c r="G71" s="61">
        <f>SUBTOTAL(109,G47:G70)</f>
        <v>0</v>
      </c>
      <c r="I71" s="190"/>
      <c r="J71" s="190"/>
      <c r="K71" s="190"/>
      <c r="L71" s="181"/>
      <c r="M71" s="181"/>
      <c r="N71" s="181"/>
      <c r="O71" s="103"/>
      <c r="P71" s="103"/>
    </row>
    <row r="72" spans="2:16" s="100" customFormat="1" ht="11.25">
      <c r="B72" s="101"/>
      <c r="C72" s="102"/>
      <c r="D72" s="60"/>
      <c r="E72" s="60"/>
      <c r="F72" s="154"/>
      <c r="G72" s="61"/>
      <c r="I72" s="190"/>
      <c r="J72" s="190"/>
      <c r="K72" s="190"/>
      <c r="L72" s="181"/>
      <c r="M72" s="181"/>
      <c r="N72" s="181"/>
      <c r="O72" s="103"/>
      <c r="P72" s="103"/>
    </row>
    <row r="73" spans="2:16" s="100" customFormat="1" ht="12.75">
      <c r="B73" s="1"/>
      <c r="C73" s="43"/>
      <c r="D73" s="1"/>
      <c r="E73" s="1"/>
      <c r="F73" s="158"/>
      <c r="G73" s="1"/>
      <c r="I73" s="190"/>
      <c r="J73" s="190"/>
      <c r="K73" s="190"/>
      <c r="L73" s="181"/>
      <c r="M73" s="181"/>
      <c r="N73" s="181"/>
      <c r="O73" s="103"/>
      <c r="P73" s="103"/>
    </row>
    <row r="74" spans="2:16" s="60" customFormat="1" ht="24">
      <c r="B74" s="52" t="s">
        <v>81</v>
      </c>
      <c r="C74" s="53" t="s">
        <v>82</v>
      </c>
      <c r="D74" s="54" t="s">
        <v>63</v>
      </c>
      <c r="E74" s="55" t="s">
        <v>30</v>
      </c>
      <c r="F74" s="159" t="s">
        <v>65</v>
      </c>
      <c r="G74" s="54" t="s">
        <v>64</v>
      </c>
      <c r="I74" s="190"/>
      <c r="J74" s="190"/>
      <c r="K74" s="190"/>
      <c r="L74" s="181"/>
      <c r="M74" s="181"/>
      <c r="N74" s="181"/>
      <c r="O74" s="104"/>
      <c r="P74" s="104"/>
    </row>
    <row r="75" spans="2:16" s="100" customFormat="1" ht="11.25">
      <c r="B75" s="58"/>
      <c r="C75" s="102"/>
      <c r="D75" s="60"/>
      <c r="E75" s="60"/>
      <c r="F75" s="154"/>
      <c r="G75" s="61"/>
      <c r="I75" s="190"/>
      <c r="J75" s="190"/>
      <c r="K75" s="190"/>
      <c r="L75" s="181"/>
      <c r="M75" s="181"/>
      <c r="N75" s="181"/>
      <c r="O75" s="103"/>
      <c r="P75" s="103"/>
    </row>
    <row r="76" spans="2:16" s="60" customFormat="1" ht="34.5">
      <c r="B76" s="62" t="s">
        <v>59</v>
      </c>
      <c r="C76" s="105" t="s">
        <v>96</v>
      </c>
      <c r="D76" s="106">
        <v>0.05</v>
      </c>
      <c r="E76" s="65" t="s">
        <v>80</v>
      </c>
      <c r="F76" s="157">
        <v>0</v>
      </c>
      <c r="G76" s="66">
        <f aca="true" t="shared" si="1" ref="G76:G87">D76*F76</f>
        <v>0</v>
      </c>
      <c r="I76" s="190"/>
      <c r="J76" s="190"/>
      <c r="K76" s="191"/>
      <c r="L76" s="181"/>
      <c r="M76" s="181"/>
      <c r="N76" s="181"/>
      <c r="O76" s="104"/>
      <c r="P76" s="104"/>
    </row>
    <row r="77" spans="2:13" ht="78.75">
      <c r="B77" s="62" t="s">
        <v>57</v>
      </c>
      <c r="C77" s="59" t="s">
        <v>125</v>
      </c>
      <c r="D77" s="108">
        <v>32</v>
      </c>
      <c r="E77" s="65" t="s">
        <v>30</v>
      </c>
      <c r="F77" s="150">
        <v>0</v>
      </c>
      <c r="G77" s="61">
        <f t="shared" si="1"/>
        <v>0</v>
      </c>
      <c r="K77" s="191"/>
      <c r="M77" s="181"/>
    </row>
    <row r="78" spans="2:7" ht="56.25">
      <c r="B78" s="91" t="s">
        <v>56</v>
      </c>
      <c r="C78" s="92" t="s">
        <v>126</v>
      </c>
      <c r="D78" s="109">
        <v>4</v>
      </c>
      <c r="E78" s="94" t="s">
        <v>30</v>
      </c>
      <c r="F78" s="156">
        <v>0</v>
      </c>
      <c r="G78" s="95">
        <f t="shared" si="1"/>
        <v>0</v>
      </c>
    </row>
    <row r="79" spans="2:16" s="110" customFormat="1" ht="22.5">
      <c r="B79" s="91" t="s">
        <v>60</v>
      </c>
      <c r="C79" s="92" t="s">
        <v>131</v>
      </c>
      <c r="D79" s="109">
        <v>1</v>
      </c>
      <c r="E79" s="94" t="s">
        <v>30</v>
      </c>
      <c r="F79" s="156">
        <v>0</v>
      </c>
      <c r="G79" s="95">
        <f t="shared" si="1"/>
        <v>0</v>
      </c>
      <c r="I79" s="186"/>
      <c r="J79" s="186"/>
      <c r="K79" s="186"/>
      <c r="L79" s="174"/>
      <c r="M79" s="174"/>
      <c r="N79" s="174"/>
      <c r="O79" s="111"/>
      <c r="P79" s="111"/>
    </row>
    <row r="80" spans="2:16" s="74" customFormat="1" ht="35.25" customHeight="1">
      <c r="B80" s="62" t="s">
        <v>58</v>
      </c>
      <c r="C80" s="105" t="s">
        <v>105</v>
      </c>
      <c r="D80" s="108">
        <v>30.4</v>
      </c>
      <c r="E80" s="65" t="s">
        <v>30</v>
      </c>
      <c r="F80" s="150">
        <v>0</v>
      </c>
      <c r="G80" s="61">
        <f t="shared" si="1"/>
        <v>0</v>
      </c>
      <c r="I80" s="187"/>
      <c r="J80" s="187"/>
      <c r="K80" s="187"/>
      <c r="L80" s="175"/>
      <c r="M80" s="174"/>
      <c r="N80" s="175"/>
      <c r="O80" s="75"/>
      <c r="P80" s="75"/>
    </row>
    <row r="81" spans="2:16" s="100" customFormat="1" ht="34.5" customHeight="1">
      <c r="B81" s="62" t="s">
        <v>61</v>
      </c>
      <c r="C81" s="63" t="s">
        <v>106</v>
      </c>
      <c r="D81" s="112">
        <v>5</v>
      </c>
      <c r="E81" s="65" t="s">
        <v>30</v>
      </c>
      <c r="F81" s="160">
        <v>0</v>
      </c>
      <c r="G81" s="61">
        <f t="shared" si="1"/>
        <v>0</v>
      </c>
      <c r="I81" s="190"/>
      <c r="J81" s="190"/>
      <c r="K81" s="190"/>
      <c r="L81" s="181"/>
      <c r="M81" s="175"/>
      <c r="N81" s="181"/>
      <c r="O81" s="103"/>
      <c r="P81" s="103"/>
    </row>
    <row r="82" spans="2:16" s="100" customFormat="1" ht="22.5">
      <c r="B82" s="62" t="s">
        <v>62</v>
      </c>
      <c r="C82" s="105" t="s">
        <v>83</v>
      </c>
      <c r="D82" s="108">
        <v>30.4</v>
      </c>
      <c r="E82" s="65" t="s">
        <v>30</v>
      </c>
      <c r="F82" s="150">
        <v>0</v>
      </c>
      <c r="G82" s="61">
        <f t="shared" si="1"/>
        <v>0</v>
      </c>
      <c r="I82" s="190"/>
      <c r="J82" s="190"/>
      <c r="K82" s="190"/>
      <c r="L82" s="181"/>
      <c r="M82" s="181"/>
      <c r="N82" s="181"/>
      <c r="O82" s="103"/>
      <c r="P82" s="103"/>
    </row>
    <row r="83" spans="2:16" s="100" customFormat="1" ht="34.5">
      <c r="B83" s="62" t="s">
        <v>68</v>
      </c>
      <c r="C83" s="105" t="s">
        <v>103</v>
      </c>
      <c r="D83" s="112">
        <v>5</v>
      </c>
      <c r="E83" s="65" t="s">
        <v>30</v>
      </c>
      <c r="F83" s="160">
        <v>0</v>
      </c>
      <c r="G83" s="61">
        <f t="shared" si="1"/>
        <v>0</v>
      </c>
      <c r="I83" s="190"/>
      <c r="J83" s="190"/>
      <c r="K83" s="191"/>
      <c r="L83" s="181"/>
      <c r="M83" s="181"/>
      <c r="N83" s="181"/>
      <c r="O83" s="103"/>
      <c r="P83" s="103"/>
    </row>
    <row r="84" spans="2:16" s="60" customFormat="1" ht="22.5">
      <c r="B84" s="76" t="s">
        <v>69</v>
      </c>
      <c r="C84" s="115" t="s">
        <v>86</v>
      </c>
      <c r="D84" s="116">
        <v>30.4</v>
      </c>
      <c r="E84" s="72" t="s">
        <v>30</v>
      </c>
      <c r="F84" s="161">
        <v>0</v>
      </c>
      <c r="G84" s="73">
        <f t="shared" si="1"/>
        <v>0</v>
      </c>
      <c r="I84" s="190"/>
      <c r="J84" s="190"/>
      <c r="K84" s="190"/>
      <c r="L84" s="181"/>
      <c r="M84" s="181"/>
      <c r="N84" s="181"/>
      <c r="O84" s="104"/>
      <c r="P84" s="104"/>
    </row>
    <row r="85" spans="2:16" s="60" customFormat="1" ht="33.75">
      <c r="B85" s="76" t="s">
        <v>70</v>
      </c>
      <c r="C85" s="115" t="s">
        <v>87</v>
      </c>
      <c r="D85" s="117">
        <v>3</v>
      </c>
      <c r="E85" s="118" t="s">
        <v>30</v>
      </c>
      <c r="F85" s="162">
        <v>0</v>
      </c>
      <c r="G85" s="119">
        <f t="shared" si="1"/>
        <v>0</v>
      </c>
      <c r="I85" s="190"/>
      <c r="J85" s="190"/>
      <c r="K85" s="190"/>
      <c r="L85" s="181"/>
      <c r="M85" s="181"/>
      <c r="N85" s="181"/>
      <c r="O85" s="104"/>
      <c r="P85" s="104"/>
    </row>
    <row r="86" spans="2:16" s="60" customFormat="1" ht="11.25">
      <c r="B86" s="62" t="s">
        <v>71</v>
      </c>
      <c r="C86" s="105" t="s">
        <v>32</v>
      </c>
      <c r="D86" s="108">
        <v>30.4</v>
      </c>
      <c r="E86" s="65" t="s">
        <v>30</v>
      </c>
      <c r="F86" s="150">
        <v>0</v>
      </c>
      <c r="G86" s="61">
        <f t="shared" si="1"/>
        <v>0</v>
      </c>
      <c r="I86" s="190"/>
      <c r="J86" s="190"/>
      <c r="K86" s="190"/>
      <c r="L86" s="181"/>
      <c r="M86" s="181"/>
      <c r="N86" s="181"/>
      <c r="O86" s="104"/>
      <c r="P86" s="104"/>
    </row>
    <row r="87" spans="2:16" s="60" customFormat="1" ht="22.5">
      <c r="B87" s="62" t="s">
        <v>72</v>
      </c>
      <c r="C87" s="63" t="s">
        <v>33</v>
      </c>
      <c r="D87" s="106">
        <v>0.1</v>
      </c>
      <c r="E87" s="65" t="s">
        <v>80</v>
      </c>
      <c r="F87" s="99">
        <f>SUBTOTAL(109,G75:G86)</f>
        <v>0</v>
      </c>
      <c r="G87" s="61">
        <f t="shared" si="1"/>
        <v>0</v>
      </c>
      <c r="I87" s="190"/>
      <c r="J87" s="190"/>
      <c r="K87" s="190"/>
      <c r="L87" s="181"/>
      <c r="M87" s="181"/>
      <c r="N87" s="181"/>
      <c r="O87" s="104"/>
      <c r="P87" s="104"/>
    </row>
    <row r="88" spans="2:16" s="60" customFormat="1" ht="11.25">
      <c r="B88" s="101" t="s">
        <v>91</v>
      </c>
      <c r="C88" s="102"/>
      <c r="F88" s="154"/>
      <c r="G88" s="61">
        <f>SUBTOTAL(109,G75:G87)</f>
        <v>0</v>
      </c>
      <c r="I88" s="190"/>
      <c r="J88" s="190"/>
      <c r="K88" s="190"/>
      <c r="L88" s="181"/>
      <c r="M88" s="181"/>
      <c r="N88" s="181"/>
      <c r="O88" s="104"/>
      <c r="P88" s="104"/>
    </row>
    <row r="89" spans="2:16" s="60" customFormat="1" ht="11.25">
      <c r="B89" s="101"/>
      <c r="C89" s="102"/>
      <c r="F89" s="154"/>
      <c r="G89" s="61"/>
      <c r="I89" s="190"/>
      <c r="J89" s="190"/>
      <c r="K89" s="190"/>
      <c r="L89" s="181"/>
      <c r="M89" s="181"/>
      <c r="N89" s="181"/>
      <c r="O89" s="104"/>
      <c r="P89" s="104"/>
    </row>
    <row r="90" spans="2:16" s="60" customFormat="1" ht="12">
      <c r="B90" s="120"/>
      <c r="C90" s="18"/>
      <c r="D90" s="7"/>
      <c r="E90" s="7"/>
      <c r="F90" s="163"/>
      <c r="G90" s="14"/>
      <c r="I90" s="190"/>
      <c r="J90" s="190"/>
      <c r="K90" s="190"/>
      <c r="L90" s="181"/>
      <c r="M90" s="181"/>
      <c r="N90" s="181"/>
      <c r="O90" s="104"/>
      <c r="P90" s="104"/>
    </row>
    <row r="91" spans="2:16" s="60" customFormat="1" ht="24">
      <c r="B91" s="52" t="s">
        <v>88</v>
      </c>
      <c r="C91" s="53" t="s">
        <v>89</v>
      </c>
      <c r="D91" s="54" t="s">
        <v>63</v>
      </c>
      <c r="E91" s="55" t="s">
        <v>30</v>
      </c>
      <c r="F91" s="159" t="s">
        <v>65</v>
      </c>
      <c r="G91" s="54" t="s">
        <v>64</v>
      </c>
      <c r="I91" s="190"/>
      <c r="J91" s="190"/>
      <c r="K91" s="190"/>
      <c r="L91" s="181"/>
      <c r="M91" s="181"/>
      <c r="N91" s="181"/>
      <c r="O91" s="104"/>
      <c r="P91" s="104"/>
    </row>
    <row r="92" spans="2:16" s="60" customFormat="1" ht="11.25">
      <c r="B92" s="58"/>
      <c r="C92" s="102"/>
      <c r="F92" s="154"/>
      <c r="G92" s="61"/>
      <c r="I92" s="190"/>
      <c r="J92" s="190"/>
      <c r="K92" s="190"/>
      <c r="L92" s="181"/>
      <c r="M92" s="181"/>
      <c r="N92" s="181"/>
      <c r="O92" s="104"/>
      <c r="P92" s="104"/>
    </row>
    <row r="93" spans="2:16" s="60" customFormat="1" ht="33.75">
      <c r="B93" s="62" t="s">
        <v>59</v>
      </c>
      <c r="C93" s="63" t="s">
        <v>210</v>
      </c>
      <c r="D93" s="112"/>
      <c r="E93" s="65"/>
      <c r="F93" s="150"/>
      <c r="G93" s="66"/>
      <c r="I93" s="190"/>
      <c r="J93" s="190"/>
      <c r="K93" s="190"/>
      <c r="L93" s="181"/>
      <c r="M93" s="181"/>
      <c r="N93" s="181"/>
      <c r="O93" s="104"/>
      <c r="P93" s="104"/>
    </row>
    <row r="94" spans="2:16" s="60" customFormat="1" ht="11.25">
      <c r="B94" s="62"/>
      <c r="C94" s="102" t="s">
        <v>9</v>
      </c>
      <c r="D94" s="108">
        <v>31.008</v>
      </c>
      <c r="E94" s="65" t="s">
        <v>30</v>
      </c>
      <c r="F94" s="150">
        <v>0</v>
      </c>
      <c r="G94" s="66">
        <f>D94*F94</f>
        <v>0</v>
      </c>
      <c r="I94" s="190"/>
      <c r="J94" s="190"/>
      <c r="K94" s="190"/>
      <c r="L94" s="181"/>
      <c r="M94" s="181"/>
      <c r="N94" s="181"/>
      <c r="O94" s="104"/>
      <c r="P94" s="104"/>
    </row>
    <row r="95" spans="2:16" s="60" customFormat="1" ht="125.25" customHeight="1">
      <c r="B95" s="62" t="s">
        <v>57</v>
      </c>
      <c r="C95" s="59" t="s">
        <v>128</v>
      </c>
      <c r="D95" s="106"/>
      <c r="E95" s="65"/>
      <c r="F95" s="160"/>
      <c r="G95" s="61"/>
      <c r="I95" s="190"/>
      <c r="J95" s="190"/>
      <c r="K95" s="190"/>
      <c r="L95" s="181"/>
      <c r="M95" s="181"/>
      <c r="N95" s="181"/>
      <c r="O95" s="104"/>
      <c r="P95" s="104"/>
    </row>
    <row r="96" spans="2:16" s="60" customFormat="1" ht="11.25">
      <c r="B96" s="121"/>
      <c r="C96" s="122" t="s">
        <v>19</v>
      </c>
      <c r="D96" s="112">
        <v>1</v>
      </c>
      <c r="E96" s="65" t="s">
        <v>30</v>
      </c>
      <c r="F96" s="160">
        <v>0</v>
      </c>
      <c r="G96" s="61">
        <f>D96*F96</f>
        <v>0</v>
      </c>
      <c r="I96" s="190">
        <v>1</v>
      </c>
      <c r="J96" s="190"/>
      <c r="K96" s="190"/>
      <c r="L96" s="181"/>
      <c r="M96" s="181"/>
      <c r="N96" s="181"/>
      <c r="O96" s="104"/>
      <c r="P96" s="104"/>
    </row>
    <row r="97" spans="2:16" s="60" customFormat="1" ht="11.25">
      <c r="B97" s="141"/>
      <c r="C97" s="122" t="s">
        <v>22</v>
      </c>
      <c r="D97" s="112">
        <v>2</v>
      </c>
      <c r="E97" s="65" t="s">
        <v>30</v>
      </c>
      <c r="F97" s="160">
        <v>0</v>
      </c>
      <c r="G97" s="61">
        <f>D97*F97</f>
        <v>0</v>
      </c>
      <c r="I97" s="190"/>
      <c r="J97" s="190"/>
      <c r="K97" s="190"/>
      <c r="L97" s="181"/>
      <c r="M97" s="181"/>
      <c r="N97" s="181"/>
      <c r="O97" s="104"/>
      <c r="P97" s="104"/>
    </row>
    <row r="98" spans="2:16" s="60" customFormat="1" ht="11.25">
      <c r="B98" s="141"/>
      <c r="C98" s="122" t="s">
        <v>16</v>
      </c>
      <c r="D98" s="112">
        <v>1</v>
      </c>
      <c r="E98" s="65" t="s">
        <v>30</v>
      </c>
      <c r="F98" s="160">
        <v>0</v>
      </c>
      <c r="G98" s="61">
        <f>D98*F98</f>
        <v>0</v>
      </c>
      <c r="I98" s="190"/>
      <c r="J98" s="190"/>
      <c r="K98" s="190"/>
      <c r="L98" s="181"/>
      <c r="M98" s="181"/>
      <c r="N98" s="181"/>
      <c r="O98" s="104"/>
      <c r="P98" s="104"/>
    </row>
    <row r="99" spans="2:16" s="60" customFormat="1" ht="11.25">
      <c r="B99" s="62"/>
      <c r="C99" s="122" t="s">
        <v>15</v>
      </c>
      <c r="D99" s="112">
        <v>1</v>
      </c>
      <c r="E99" s="65" t="s">
        <v>30</v>
      </c>
      <c r="F99" s="160">
        <v>0</v>
      </c>
      <c r="G99" s="61">
        <f>D99*F99</f>
        <v>0</v>
      </c>
      <c r="I99" s="190">
        <v>1</v>
      </c>
      <c r="J99" s="190"/>
      <c r="K99" s="190"/>
      <c r="L99" s="181"/>
      <c r="M99" s="181"/>
      <c r="N99" s="181"/>
      <c r="O99" s="104"/>
      <c r="P99" s="104"/>
    </row>
    <row r="100" spans="2:9" ht="12.75">
      <c r="B100" s="62"/>
      <c r="C100" s="123" t="s">
        <v>2</v>
      </c>
      <c r="D100" s="112">
        <v>5</v>
      </c>
      <c r="E100" s="65"/>
      <c r="F100" s="150"/>
      <c r="G100" s="61"/>
      <c r="I100" s="186">
        <v>1</v>
      </c>
    </row>
    <row r="101" spans="2:7" ht="33.75">
      <c r="B101" s="62" t="s">
        <v>56</v>
      </c>
      <c r="C101" s="102" t="s">
        <v>97</v>
      </c>
      <c r="D101" s="106">
        <v>0.1</v>
      </c>
      <c r="E101" s="65" t="s">
        <v>80</v>
      </c>
      <c r="F101" s="99">
        <f>SUBTOTAL(109,G92:G100)</f>
        <v>0</v>
      </c>
      <c r="G101" s="61">
        <f>D101*F101</f>
        <v>0</v>
      </c>
    </row>
    <row r="102" spans="2:7" ht="22.5">
      <c r="B102" s="62" t="s">
        <v>60</v>
      </c>
      <c r="C102" s="102" t="s">
        <v>95</v>
      </c>
      <c r="D102" s="106">
        <v>0.1</v>
      </c>
      <c r="E102" s="65" t="s">
        <v>80</v>
      </c>
      <c r="F102" s="99">
        <f>+F101</f>
        <v>0</v>
      </c>
      <c r="G102" s="61">
        <f>D102*F102</f>
        <v>0</v>
      </c>
    </row>
    <row r="103" spans="2:7" ht="12.75">
      <c r="B103" s="128" t="s">
        <v>92</v>
      </c>
      <c r="C103" s="122"/>
      <c r="D103" s="129"/>
      <c r="E103" s="129"/>
      <c r="F103" s="165"/>
      <c r="G103" s="130">
        <f>SUBTOTAL(109,G92:G102)</f>
        <v>0</v>
      </c>
    </row>
    <row r="104" spans="2:7" ht="12.75">
      <c r="B104" s="128"/>
      <c r="C104" s="122"/>
      <c r="D104" s="129"/>
      <c r="E104" s="129"/>
      <c r="F104" s="165"/>
      <c r="G104" s="130"/>
    </row>
    <row r="105" spans="3:14" s="40" customFormat="1" ht="12.75">
      <c r="C105" s="41"/>
      <c r="F105" s="166"/>
      <c r="I105" s="183"/>
      <c r="J105" s="183"/>
      <c r="K105" s="183"/>
      <c r="L105" s="183"/>
      <c r="M105" s="183"/>
      <c r="N105" s="183"/>
    </row>
    <row r="106" spans="2:14" s="40" customFormat="1" ht="12.75">
      <c r="B106" s="131" t="s">
        <v>272</v>
      </c>
      <c r="C106" s="41"/>
      <c r="F106" s="166"/>
      <c r="I106" s="183"/>
      <c r="J106" s="183"/>
      <c r="K106" s="183"/>
      <c r="L106" s="183"/>
      <c r="M106" s="183"/>
      <c r="N106" s="183"/>
    </row>
    <row r="107" spans="3:14" s="40" customFormat="1" ht="12.75">
      <c r="C107" s="41"/>
      <c r="F107" s="167"/>
      <c r="I107" s="183"/>
      <c r="J107" s="183"/>
      <c r="K107" s="183"/>
      <c r="L107" s="183"/>
      <c r="M107" s="183"/>
      <c r="N107" s="183"/>
    </row>
    <row r="108" spans="2:14" s="40" customFormat="1" ht="24">
      <c r="B108" s="22" t="s">
        <v>273</v>
      </c>
      <c r="C108" s="132" t="s">
        <v>274</v>
      </c>
      <c r="D108" s="24" t="s">
        <v>63</v>
      </c>
      <c r="E108" s="25" t="s">
        <v>30</v>
      </c>
      <c r="F108" s="168" t="s">
        <v>65</v>
      </c>
      <c r="G108" s="24" t="s">
        <v>64</v>
      </c>
      <c r="I108" s="183"/>
      <c r="J108" s="183"/>
      <c r="K108" s="183"/>
      <c r="L108" s="183"/>
      <c r="M108" s="183"/>
      <c r="N108" s="183"/>
    </row>
    <row r="109" spans="2:14" s="40" customFormat="1" ht="12.75">
      <c r="B109" s="28"/>
      <c r="C109" s="133"/>
      <c r="D109" s="30"/>
      <c r="E109" s="30"/>
      <c r="F109" s="169"/>
      <c r="G109" s="31"/>
      <c r="I109" s="183"/>
      <c r="J109" s="183"/>
      <c r="K109" s="183"/>
      <c r="L109" s="183"/>
      <c r="M109" s="183"/>
      <c r="N109" s="183"/>
    </row>
    <row r="110" spans="2:14" s="40" customFormat="1" ht="37.5" customHeight="1">
      <c r="B110" s="32" t="s">
        <v>59</v>
      </c>
      <c r="C110" s="33" t="s">
        <v>275</v>
      </c>
      <c r="D110" s="134">
        <v>12</v>
      </c>
      <c r="E110" s="35"/>
      <c r="F110" s="170">
        <v>0</v>
      </c>
      <c r="G110" s="135">
        <f>D110*F110</f>
        <v>0</v>
      </c>
      <c r="I110" s="183"/>
      <c r="J110" s="183"/>
      <c r="K110" s="183"/>
      <c r="L110" s="183"/>
      <c r="M110" s="183"/>
      <c r="N110" s="183"/>
    </row>
    <row r="111" spans="2:14" s="40" customFormat="1" ht="104.25" customHeight="1">
      <c r="B111" s="32" t="s">
        <v>57</v>
      </c>
      <c r="C111" s="29" t="s">
        <v>276</v>
      </c>
      <c r="D111" s="30"/>
      <c r="E111" s="30"/>
      <c r="F111" s="170"/>
      <c r="G111" s="31"/>
      <c r="I111" s="183"/>
      <c r="J111" s="183"/>
      <c r="K111" s="183"/>
      <c r="L111" s="183"/>
      <c r="M111" s="183"/>
      <c r="N111" s="183"/>
    </row>
    <row r="112" spans="2:14" s="40" customFormat="1" ht="33.75" customHeight="1">
      <c r="B112" s="32"/>
      <c r="C112" s="133" t="s">
        <v>277</v>
      </c>
      <c r="D112" s="34">
        <v>12.6</v>
      </c>
      <c r="E112" s="35" t="s">
        <v>30</v>
      </c>
      <c r="F112" s="44">
        <v>0</v>
      </c>
      <c r="G112" s="135">
        <f>D112*F112</f>
        <v>0</v>
      </c>
      <c r="I112" s="183"/>
      <c r="J112" s="183"/>
      <c r="K112" s="183"/>
      <c r="L112" s="183"/>
      <c r="M112" s="183"/>
      <c r="N112" s="183"/>
    </row>
    <row r="113" spans="2:14" s="40" customFormat="1" ht="33.75">
      <c r="B113" s="136"/>
      <c r="C113" s="137" t="s">
        <v>278</v>
      </c>
      <c r="D113" s="138">
        <v>16.2</v>
      </c>
      <c r="E113" s="35" t="s">
        <v>30</v>
      </c>
      <c r="F113" s="44">
        <v>0</v>
      </c>
      <c r="G113" s="135">
        <f>D113*F113</f>
        <v>0</v>
      </c>
      <c r="I113" s="183"/>
      <c r="J113" s="192"/>
      <c r="K113" s="183"/>
      <c r="L113" s="183"/>
      <c r="M113" s="183"/>
      <c r="N113" s="183"/>
    </row>
    <row r="114" spans="2:14" s="40" customFormat="1" ht="22.5">
      <c r="B114" s="32"/>
      <c r="C114" s="133" t="s">
        <v>305</v>
      </c>
      <c r="D114" s="34">
        <v>1</v>
      </c>
      <c r="E114" s="35" t="s">
        <v>30</v>
      </c>
      <c r="F114" s="44">
        <v>0</v>
      </c>
      <c r="G114" s="135">
        <f>D114*F114</f>
        <v>0</v>
      </c>
      <c r="I114" s="183"/>
      <c r="J114" s="192"/>
      <c r="K114" s="183"/>
      <c r="L114" s="183"/>
      <c r="M114" s="183"/>
      <c r="N114" s="183"/>
    </row>
    <row r="115" spans="2:14" s="40" customFormat="1" ht="78.75">
      <c r="B115" s="32"/>
      <c r="C115" s="33" t="s">
        <v>306</v>
      </c>
      <c r="D115" s="140"/>
      <c r="E115" s="35"/>
      <c r="F115" s="170"/>
      <c r="G115" s="135"/>
      <c r="I115" s="183"/>
      <c r="J115" s="183"/>
      <c r="K115" s="183"/>
      <c r="L115" s="183"/>
      <c r="M115" s="183"/>
      <c r="N115" s="183"/>
    </row>
    <row r="116" spans="2:14" s="40" customFormat="1" ht="92.25" customHeight="1">
      <c r="B116" s="32" t="s">
        <v>56</v>
      </c>
      <c r="C116" s="33" t="s">
        <v>279</v>
      </c>
      <c r="D116" s="34">
        <v>47.9</v>
      </c>
      <c r="E116" s="35" t="s">
        <v>30</v>
      </c>
      <c r="F116" s="44">
        <v>0</v>
      </c>
      <c r="G116" s="31">
        <f aca="true" t="shared" si="2" ref="G116:G122">D116*F116</f>
        <v>0</v>
      </c>
      <c r="I116" s="183"/>
      <c r="J116" s="183"/>
      <c r="K116" s="183"/>
      <c r="L116" s="183"/>
      <c r="M116" s="183"/>
      <c r="N116" s="183"/>
    </row>
    <row r="117" spans="2:14" s="40" customFormat="1" ht="15" customHeight="1">
      <c r="B117" s="141" t="s">
        <v>60</v>
      </c>
      <c r="C117" s="142" t="s">
        <v>308</v>
      </c>
      <c r="D117" s="134">
        <v>1</v>
      </c>
      <c r="E117" s="35" t="s">
        <v>30</v>
      </c>
      <c r="F117" s="170">
        <v>0</v>
      </c>
      <c r="G117" s="31">
        <f t="shared" si="2"/>
        <v>0</v>
      </c>
      <c r="I117" s="183"/>
      <c r="J117" s="183"/>
      <c r="K117" s="183"/>
      <c r="L117" s="183"/>
      <c r="M117" s="183"/>
      <c r="N117" s="183"/>
    </row>
    <row r="118" spans="2:14" s="40" customFormat="1" ht="24.75" customHeight="1">
      <c r="B118" s="32" t="s">
        <v>58</v>
      </c>
      <c r="C118" s="33" t="s">
        <v>307</v>
      </c>
      <c r="D118" s="134">
        <v>1</v>
      </c>
      <c r="E118" s="35" t="s">
        <v>30</v>
      </c>
      <c r="F118" s="170">
        <v>0</v>
      </c>
      <c r="G118" s="31">
        <f t="shared" si="2"/>
        <v>0</v>
      </c>
      <c r="I118" s="183"/>
      <c r="J118" s="183"/>
      <c r="K118" s="183"/>
      <c r="L118" s="183"/>
      <c r="M118" s="183"/>
      <c r="N118" s="183"/>
    </row>
    <row r="119" spans="2:19" s="40" customFormat="1" ht="33.75">
      <c r="B119" s="32" t="s">
        <v>61</v>
      </c>
      <c r="C119" s="33" t="s">
        <v>280</v>
      </c>
      <c r="D119" s="134">
        <v>6</v>
      </c>
      <c r="E119" s="35" t="s">
        <v>30</v>
      </c>
      <c r="F119" s="170">
        <v>0</v>
      </c>
      <c r="G119" s="31">
        <f t="shared" si="2"/>
        <v>0</v>
      </c>
      <c r="I119" s="183"/>
      <c r="J119" s="183"/>
      <c r="K119" s="183"/>
      <c r="L119" s="184"/>
      <c r="M119" s="183"/>
      <c r="N119" s="184"/>
      <c r="O119" s="143"/>
      <c r="P119" s="143"/>
      <c r="Q119" s="143"/>
      <c r="R119" s="143"/>
      <c r="S119" s="143"/>
    </row>
    <row r="120" spans="2:19" s="40" customFormat="1" ht="22.5">
      <c r="B120" s="32" t="s">
        <v>62</v>
      </c>
      <c r="C120" s="33" t="s">
        <v>281</v>
      </c>
      <c r="D120" s="134">
        <v>6</v>
      </c>
      <c r="E120" s="35" t="s">
        <v>30</v>
      </c>
      <c r="F120" s="170">
        <v>0</v>
      </c>
      <c r="G120" s="31">
        <f t="shared" si="2"/>
        <v>0</v>
      </c>
      <c r="I120" s="183"/>
      <c r="J120" s="183"/>
      <c r="K120" s="183"/>
      <c r="L120" s="184"/>
      <c r="M120" s="184"/>
      <c r="N120" s="184"/>
      <c r="O120" s="143"/>
      <c r="P120" s="143"/>
      <c r="Q120" s="143"/>
      <c r="R120" s="143"/>
      <c r="S120" s="143"/>
    </row>
    <row r="121" spans="2:14" s="40" customFormat="1" ht="33.75">
      <c r="B121" s="32" t="s">
        <v>68</v>
      </c>
      <c r="C121" s="33" t="s">
        <v>282</v>
      </c>
      <c r="D121" s="134">
        <v>6</v>
      </c>
      <c r="E121" s="35" t="s">
        <v>30</v>
      </c>
      <c r="F121" s="170">
        <v>0</v>
      </c>
      <c r="G121" s="31">
        <f t="shared" si="2"/>
        <v>0</v>
      </c>
      <c r="I121" s="183"/>
      <c r="J121" s="183"/>
      <c r="K121" s="183"/>
      <c r="L121" s="183"/>
      <c r="M121" s="184"/>
      <c r="N121" s="183"/>
    </row>
    <row r="122" spans="2:14" s="40" customFormat="1" ht="22.5">
      <c r="B122" s="32" t="s">
        <v>69</v>
      </c>
      <c r="C122" s="33" t="s">
        <v>283</v>
      </c>
      <c r="D122" s="106">
        <v>0.15</v>
      </c>
      <c r="E122" s="35" t="s">
        <v>80</v>
      </c>
      <c r="F122" s="144">
        <f>SUBTOTAL(109,G109:G121)</f>
        <v>0</v>
      </c>
      <c r="G122" s="31">
        <f t="shared" si="2"/>
        <v>0</v>
      </c>
      <c r="I122" s="183"/>
      <c r="J122" s="183"/>
      <c r="K122" s="183"/>
      <c r="L122" s="183"/>
      <c r="M122" s="183"/>
      <c r="N122" s="183"/>
    </row>
    <row r="123" spans="2:14" s="40" customFormat="1" ht="12.75">
      <c r="B123" s="38" t="s">
        <v>67</v>
      </c>
      <c r="C123" s="133"/>
      <c r="D123" s="30"/>
      <c r="E123" s="30"/>
      <c r="F123" s="170"/>
      <c r="G123" s="31">
        <f>SUBTOTAL(109,G109:G122)</f>
        <v>0</v>
      </c>
      <c r="I123" s="183"/>
      <c r="J123" s="183"/>
      <c r="K123" s="183"/>
      <c r="L123" s="183"/>
      <c r="M123" s="183"/>
      <c r="N123" s="183"/>
    </row>
    <row r="124" spans="3:14" s="40" customFormat="1" ht="12.75">
      <c r="C124" s="41"/>
      <c r="F124" s="167"/>
      <c r="I124" s="183"/>
      <c r="J124" s="183"/>
      <c r="K124" s="183"/>
      <c r="L124" s="183"/>
      <c r="M124" s="183"/>
      <c r="N124" s="183"/>
    </row>
    <row r="125" spans="3:14" s="40" customFormat="1" ht="12.75">
      <c r="C125" s="41"/>
      <c r="F125" s="167"/>
      <c r="I125" s="183"/>
      <c r="J125" s="183"/>
      <c r="K125" s="183"/>
      <c r="L125" s="183"/>
      <c r="M125" s="183"/>
      <c r="N125" s="183"/>
    </row>
    <row r="126" spans="2:14" s="40" customFormat="1" ht="24">
      <c r="B126" s="22" t="s">
        <v>284</v>
      </c>
      <c r="C126" s="132" t="s">
        <v>285</v>
      </c>
      <c r="D126" s="24" t="s">
        <v>63</v>
      </c>
      <c r="E126" s="25" t="s">
        <v>30</v>
      </c>
      <c r="F126" s="168" t="s">
        <v>65</v>
      </c>
      <c r="G126" s="24" t="s">
        <v>64</v>
      </c>
      <c r="I126" s="183"/>
      <c r="J126" s="183"/>
      <c r="K126" s="183"/>
      <c r="L126" s="183"/>
      <c r="M126" s="183"/>
      <c r="N126" s="183"/>
    </row>
    <row r="127" spans="2:14" s="40" customFormat="1" ht="12.75">
      <c r="B127" s="28"/>
      <c r="C127" s="133"/>
      <c r="D127" s="30"/>
      <c r="E127" s="30"/>
      <c r="F127" s="169"/>
      <c r="G127" s="31"/>
      <c r="I127" s="183"/>
      <c r="J127" s="183"/>
      <c r="K127" s="183"/>
      <c r="L127" s="183"/>
      <c r="M127" s="183"/>
      <c r="N127" s="183"/>
    </row>
    <row r="128" spans="2:14" s="40" customFormat="1" ht="33.75">
      <c r="B128" s="32" t="s">
        <v>59</v>
      </c>
      <c r="C128" s="33" t="s">
        <v>286</v>
      </c>
      <c r="D128" s="106">
        <v>0.05</v>
      </c>
      <c r="E128" s="35" t="s">
        <v>80</v>
      </c>
      <c r="F128" s="44">
        <v>0</v>
      </c>
      <c r="G128" s="135">
        <f>D128*F128</f>
        <v>0</v>
      </c>
      <c r="I128" s="183"/>
      <c r="J128" s="183"/>
      <c r="K128" s="183"/>
      <c r="L128" s="183"/>
      <c r="M128" s="183"/>
      <c r="N128" s="183"/>
    </row>
    <row r="129" spans="2:14" s="40" customFormat="1" ht="33.75">
      <c r="B129" s="32" t="s">
        <v>57</v>
      </c>
      <c r="C129" s="29" t="s">
        <v>287</v>
      </c>
      <c r="D129" s="145">
        <v>47.9</v>
      </c>
      <c r="E129" s="35" t="s">
        <v>30</v>
      </c>
      <c r="F129" s="44">
        <v>0</v>
      </c>
      <c r="G129" s="135">
        <f>D129*F129</f>
        <v>0</v>
      </c>
      <c r="I129" s="183"/>
      <c r="J129" s="183"/>
      <c r="K129" s="183"/>
      <c r="L129" s="183"/>
      <c r="M129" s="183"/>
      <c r="N129" s="183"/>
    </row>
    <row r="130" spans="2:14" s="40" customFormat="1" ht="45">
      <c r="B130" s="32" t="s">
        <v>56</v>
      </c>
      <c r="C130" s="133" t="s">
        <v>288</v>
      </c>
      <c r="D130" s="146">
        <v>6</v>
      </c>
      <c r="E130" s="35" t="s">
        <v>30</v>
      </c>
      <c r="F130" s="172">
        <v>0</v>
      </c>
      <c r="G130" s="135">
        <f>D130*F130</f>
        <v>0</v>
      </c>
      <c r="I130" s="183"/>
      <c r="J130" s="183"/>
      <c r="K130" s="183"/>
      <c r="L130" s="183"/>
      <c r="M130" s="183"/>
      <c r="N130" s="183"/>
    </row>
    <row r="131" spans="2:14" s="40" customFormat="1" ht="22.5">
      <c r="B131" s="32" t="s">
        <v>60</v>
      </c>
      <c r="C131" s="133" t="s">
        <v>289</v>
      </c>
      <c r="D131" s="146">
        <v>6</v>
      </c>
      <c r="E131" s="35" t="s">
        <v>30</v>
      </c>
      <c r="F131" s="172">
        <v>0</v>
      </c>
      <c r="G131" s="135">
        <f>D131*F131</f>
        <v>0</v>
      </c>
      <c r="I131" s="183"/>
      <c r="J131" s="183"/>
      <c r="K131" s="183"/>
      <c r="L131" s="183"/>
      <c r="M131" s="183"/>
      <c r="N131" s="183"/>
    </row>
    <row r="132" spans="2:14" s="40" customFormat="1" ht="33.75">
      <c r="B132" s="32" t="s">
        <v>58</v>
      </c>
      <c r="C132" s="33" t="s">
        <v>291</v>
      </c>
      <c r="D132" s="34">
        <v>47.9</v>
      </c>
      <c r="E132" s="35" t="s">
        <v>30</v>
      </c>
      <c r="F132" s="44">
        <v>0</v>
      </c>
      <c r="G132" s="31">
        <f>D132*F132</f>
        <v>0</v>
      </c>
      <c r="I132" s="183"/>
      <c r="J132" s="183"/>
      <c r="K132" s="183"/>
      <c r="L132" s="183"/>
      <c r="M132" s="183"/>
      <c r="N132" s="183"/>
    </row>
    <row r="133" spans="2:14" s="40" customFormat="1" ht="45">
      <c r="B133" s="32" t="s">
        <v>61</v>
      </c>
      <c r="C133" s="33" t="s">
        <v>292</v>
      </c>
      <c r="D133" s="146">
        <v>6</v>
      </c>
      <c r="E133" s="35" t="s">
        <v>30</v>
      </c>
      <c r="F133" s="172">
        <v>0</v>
      </c>
      <c r="G133" s="31">
        <f aca="true" t="shared" si="3" ref="G133:G138">D133*F133</f>
        <v>0</v>
      </c>
      <c r="I133" s="183"/>
      <c r="J133" s="183"/>
      <c r="K133" s="183"/>
      <c r="L133" s="183"/>
      <c r="M133" s="183"/>
      <c r="N133" s="183"/>
    </row>
    <row r="134" spans="2:14" s="40" customFormat="1" ht="22.5">
      <c r="B134" s="32" t="s">
        <v>62</v>
      </c>
      <c r="C134" s="33" t="s">
        <v>293</v>
      </c>
      <c r="D134" s="146">
        <v>6</v>
      </c>
      <c r="E134" s="35" t="s">
        <v>30</v>
      </c>
      <c r="F134" s="172">
        <v>0</v>
      </c>
      <c r="G134" s="31">
        <f t="shared" si="3"/>
        <v>0</v>
      </c>
      <c r="I134" s="183"/>
      <c r="J134" s="183"/>
      <c r="K134" s="183"/>
      <c r="L134" s="183"/>
      <c r="M134" s="183"/>
      <c r="N134" s="183"/>
    </row>
    <row r="135" spans="2:14" s="40" customFormat="1" ht="22.5">
      <c r="B135" s="32" t="s">
        <v>68</v>
      </c>
      <c r="C135" s="33" t="s">
        <v>294</v>
      </c>
      <c r="D135" s="34">
        <v>47.9</v>
      </c>
      <c r="E135" s="35" t="s">
        <v>30</v>
      </c>
      <c r="F135" s="170">
        <v>0</v>
      </c>
      <c r="G135" s="31">
        <f t="shared" si="3"/>
        <v>0</v>
      </c>
      <c r="I135" s="183"/>
      <c r="J135" s="183"/>
      <c r="K135" s="183"/>
      <c r="L135" s="183"/>
      <c r="M135" s="183"/>
      <c r="N135" s="183"/>
    </row>
    <row r="136" spans="2:14" s="40" customFormat="1" ht="22.5">
      <c r="B136" s="32" t="s">
        <v>69</v>
      </c>
      <c r="C136" s="33" t="s">
        <v>295</v>
      </c>
      <c r="D136" s="34">
        <v>47.9</v>
      </c>
      <c r="E136" s="35" t="s">
        <v>30</v>
      </c>
      <c r="F136" s="44">
        <v>0</v>
      </c>
      <c r="G136" s="31">
        <f t="shared" si="3"/>
        <v>0</v>
      </c>
      <c r="I136" s="183"/>
      <c r="J136" s="183"/>
      <c r="K136" s="183"/>
      <c r="L136" s="183"/>
      <c r="M136" s="183"/>
      <c r="N136" s="183"/>
    </row>
    <row r="137" spans="2:14" s="40" customFormat="1" ht="12.75">
      <c r="B137" s="32" t="s">
        <v>70</v>
      </c>
      <c r="C137" s="33" t="s">
        <v>32</v>
      </c>
      <c r="D137" s="34">
        <v>47.9</v>
      </c>
      <c r="E137" s="35" t="s">
        <v>30</v>
      </c>
      <c r="F137" s="44">
        <v>0</v>
      </c>
      <c r="G137" s="31">
        <f t="shared" si="3"/>
        <v>0</v>
      </c>
      <c r="I137" s="183"/>
      <c r="J137" s="183"/>
      <c r="K137" s="183"/>
      <c r="L137" s="183"/>
      <c r="M137" s="183"/>
      <c r="N137" s="183"/>
    </row>
    <row r="138" spans="2:14" s="40" customFormat="1" ht="22.5">
      <c r="B138" s="32" t="s">
        <v>71</v>
      </c>
      <c r="C138" s="33" t="s">
        <v>296</v>
      </c>
      <c r="D138" s="106">
        <v>0.1</v>
      </c>
      <c r="E138" s="35" t="s">
        <v>80</v>
      </c>
      <c r="F138" s="144">
        <f>SUBTOTAL(109,G129:G137)</f>
        <v>0</v>
      </c>
      <c r="G138" s="31">
        <f t="shared" si="3"/>
        <v>0</v>
      </c>
      <c r="I138" s="183"/>
      <c r="J138" s="183"/>
      <c r="K138" s="183"/>
      <c r="L138" s="183"/>
      <c r="M138" s="183"/>
      <c r="N138" s="183"/>
    </row>
    <row r="139" spans="2:14" s="40" customFormat="1" ht="12.75">
      <c r="B139" s="38" t="s">
        <v>91</v>
      </c>
      <c r="C139" s="133"/>
      <c r="D139" s="30"/>
      <c r="E139" s="30"/>
      <c r="F139" s="170"/>
      <c r="G139" s="31">
        <f>SUBTOTAL(109,G127:G138)</f>
        <v>0</v>
      </c>
      <c r="I139" s="183"/>
      <c r="J139" s="183"/>
      <c r="K139" s="183"/>
      <c r="L139" s="183"/>
      <c r="M139" s="183"/>
      <c r="N139" s="183"/>
    </row>
    <row r="140" spans="3:14" s="40" customFormat="1" ht="12.75">
      <c r="C140" s="41"/>
      <c r="F140" s="167"/>
      <c r="I140" s="183"/>
      <c r="J140" s="183"/>
      <c r="K140" s="183"/>
      <c r="L140" s="183"/>
      <c r="M140" s="183"/>
      <c r="N140" s="183"/>
    </row>
    <row r="141" spans="3:14" s="40" customFormat="1" ht="12.75">
      <c r="C141" s="41"/>
      <c r="F141" s="167"/>
      <c r="I141" s="183"/>
      <c r="J141" s="183"/>
      <c r="K141" s="183"/>
      <c r="L141" s="183"/>
      <c r="M141" s="183"/>
      <c r="N141" s="183"/>
    </row>
    <row r="142" spans="2:14" s="40" customFormat="1" ht="24">
      <c r="B142" s="22" t="s">
        <v>297</v>
      </c>
      <c r="C142" s="132" t="s">
        <v>298</v>
      </c>
      <c r="D142" s="24" t="s">
        <v>63</v>
      </c>
      <c r="E142" s="25" t="s">
        <v>30</v>
      </c>
      <c r="F142" s="168" t="s">
        <v>65</v>
      </c>
      <c r="G142" s="24" t="s">
        <v>64</v>
      </c>
      <c r="I142" s="183"/>
      <c r="J142" s="183"/>
      <c r="K142" s="183"/>
      <c r="L142" s="183"/>
      <c r="M142" s="183"/>
      <c r="N142" s="183"/>
    </row>
    <row r="143" spans="2:14" s="40" customFormat="1" ht="12.75">
      <c r="B143" s="28"/>
      <c r="C143" s="133"/>
      <c r="D143" s="30"/>
      <c r="E143" s="30"/>
      <c r="F143" s="169"/>
      <c r="G143" s="31"/>
      <c r="I143" s="183"/>
      <c r="J143" s="183"/>
      <c r="K143" s="183"/>
      <c r="L143" s="183"/>
      <c r="M143" s="183"/>
      <c r="N143" s="183"/>
    </row>
    <row r="144" spans="2:14" s="40" customFormat="1" ht="12.75">
      <c r="B144" s="32" t="s">
        <v>59</v>
      </c>
      <c r="C144" s="33" t="s">
        <v>299</v>
      </c>
      <c r="D144" s="145">
        <v>47.9</v>
      </c>
      <c r="E144" s="35" t="s">
        <v>30</v>
      </c>
      <c r="F144" s="44">
        <v>0</v>
      </c>
      <c r="G144" s="135">
        <f>D144*F144</f>
        <v>0</v>
      </c>
      <c r="I144" s="183"/>
      <c r="J144" s="183"/>
      <c r="K144" s="183"/>
      <c r="L144" s="183"/>
      <c r="M144" s="183"/>
      <c r="N144" s="183"/>
    </row>
    <row r="145" spans="2:14" s="40" customFormat="1" ht="12.75">
      <c r="B145" s="32" t="s">
        <v>57</v>
      </c>
      <c r="C145" s="29" t="s">
        <v>300</v>
      </c>
      <c r="D145" s="145">
        <v>47.4</v>
      </c>
      <c r="E145" s="35" t="s">
        <v>30</v>
      </c>
      <c r="F145" s="44">
        <v>0</v>
      </c>
      <c r="G145" s="135">
        <f>D145*F145</f>
        <v>0</v>
      </c>
      <c r="I145" s="183"/>
      <c r="J145" s="183"/>
      <c r="K145" s="183"/>
      <c r="L145" s="183"/>
      <c r="M145" s="183"/>
      <c r="N145" s="183"/>
    </row>
    <row r="146" spans="2:14" s="40" customFormat="1" ht="47.25" customHeight="1">
      <c r="B146" s="32" t="s">
        <v>56</v>
      </c>
      <c r="C146" s="29" t="s">
        <v>301</v>
      </c>
      <c r="D146" s="106"/>
      <c r="E146" s="35"/>
      <c r="F146" s="170"/>
      <c r="G146" s="31"/>
      <c r="I146" s="183"/>
      <c r="J146" s="183"/>
      <c r="K146" s="183"/>
      <c r="L146" s="183"/>
      <c r="M146" s="183"/>
      <c r="N146" s="183"/>
    </row>
    <row r="147" spans="2:14" s="40" customFormat="1" ht="12.75">
      <c r="B147" s="32"/>
      <c r="C147" s="147"/>
      <c r="D147" s="146">
        <v>6</v>
      </c>
      <c r="E147" s="35" t="s">
        <v>30</v>
      </c>
      <c r="F147" s="172">
        <v>0</v>
      </c>
      <c r="G147" s="31">
        <f>D147*F147</f>
        <v>0</v>
      </c>
      <c r="I147" s="183"/>
      <c r="J147" s="183"/>
      <c r="K147" s="183"/>
      <c r="L147" s="183"/>
      <c r="M147" s="183"/>
      <c r="N147" s="183"/>
    </row>
    <row r="148" spans="2:14" s="40" customFormat="1" ht="90">
      <c r="B148" s="32" t="s">
        <v>60</v>
      </c>
      <c r="C148" s="33" t="s">
        <v>302</v>
      </c>
      <c r="D148" s="134"/>
      <c r="E148" s="35"/>
      <c r="F148" s="170"/>
      <c r="G148" s="31"/>
      <c r="I148" s="183"/>
      <c r="J148" s="183"/>
      <c r="K148" s="183"/>
      <c r="L148" s="183"/>
      <c r="M148" s="183"/>
      <c r="N148" s="183"/>
    </row>
    <row r="149" spans="2:14" s="40" customFormat="1" ht="12.75">
      <c r="B149" s="32"/>
      <c r="C149" s="148"/>
      <c r="D149" s="146">
        <v>6</v>
      </c>
      <c r="E149" s="35" t="s">
        <v>30</v>
      </c>
      <c r="F149" s="172">
        <v>0</v>
      </c>
      <c r="G149" s="31">
        <f>D149*F149</f>
        <v>0</v>
      </c>
      <c r="I149" s="183"/>
      <c r="J149" s="183"/>
      <c r="K149" s="183"/>
      <c r="L149" s="183"/>
      <c r="M149" s="183"/>
      <c r="N149" s="183"/>
    </row>
    <row r="150" spans="2:14" s="40" customFormat="1" ht="12.75">
      <c r="B150" s="32" t="s">
        <v>58</v>
      </c>
      <c r="C150" s="133" t="s">
        <v>303</v>
      </c>
      <c r="D150" s="106">
        <v>0.1</v>
      </c>
      <c r="E150" s="35" t="s">
        <v>80</v>
      </c>
      <c r="F150" s="149">
        <f>SUBTOTAL(109,G143:G149)</f>
        <v>0</v>
      </c>
      <c r="G150" s="31">
        <f>D150*F150</f>
        <v>0</v>
      </c>
      <c r="I150" s="183"/>
      <c r="J150" s="183"/>
      <c r="K150" s="183"/>
      <c r="L150" s="183"/>
      <c r="M150" s="183"/>
      <c r="N150" s="183"/>
    </row>
    <row r="151" spans="2:14" s="40" customFormat="1" ht="33.75">
      <c r="B151" s="32" t="s">
        <v>61</v>
      </c>
      <c r="C151" s="133" t="s">
        <v>304</v>
      </c>
      <c r="D151" s="106">
        <v>0.1</v>
      </c>
      <c r="E151" s="35" t="s">
        <v>80</v>
      </c>
      <c r="F151" s="144">
        <f>+F150</f>
        <v>0</v>
      </c>
      <c r="G151" s="31">
        <f>D151*F151</f>
        <v>0</v>
      </c>
      <c r="I151" s="183"/>
      <c r="J151" s="183"/>
      <c r="K151" s="183"/>
      <c r="L151" s="183"/>
      <c r="M151" s="183"/>
      <c r="N151" s="183"/>
    </row>
    <row r="152" spans="2:14" s="40" customFormat="1" ht="12.75">
      <c r="B152" s="32"/>
      <c r="C152" s="133"/>
      <c r="D152" s="134"/>
      <c r="E152" s="35"/>
      <c r="F152" s="39"/>
      <c r="G152" s="31"/>
      <c r="I152" s="183"/>
      <c r="J152" s="183"/>
      <c r="K152" s="183"/>
      <c r="L152" s="183"/>
      <c r="M152" s="183"/>
      <c r="N152" s="183"/>
    </row>
    <row r="153" spans="2:14" s="40" customFormat="1" ht="12.75">
      <c r="B153" s="32"/>
      <c r="C153" s="133"/>
      <c r="D153" s="134"/>
      <c r="E153" s="35"/>
      <c r="F153" s="39"/>
      <c r="G153" s="31"/>
      <c r="I153" s="183"/>
      <c r="J153" s="183"/>
      <c r="K153" s="183"/>
      <c r="L153" s="183"/>
      <c r="M153" s="183"/>
      <c r="N153" s="183"/>
    </row>
    <row r="154" spans="2:14" s="40" customFormat="1" ht="12.75">
      <c r="B154" s="38" t="s">
        <v>92</v>
      </c>
      <c r="C154" s="133"/>
      <c r="D154" s="30"/>
      <c r="E154" s="30"/>
      <c r="F154" s="39"/>
      <c r="G154" s="31">
        <f>SUBTOTAL(109,G143:G153)</f>
        <v>0</v>
      </c>
      <c r="I154" s="183"/>
      <c r="J154" s="183"/>
      <c r="K154" s="183"/>
      <c r="L154" s="183"/>
      <c r="M154" s="183"/>
      <c r="N154" s="183"/>
    </row>
    <row r="155" spans="3:14" s="40" customFormat="1" ht="12.75">
      <c r="C155" s="41"/>
      <c r="I155" s="183"/>
      <c r="J155" s="183"/>
      <c r="K155" s="183"/>
      <c r="L155" s="183"/>
      <c r="M155" s="183"/>
      <c r="N155" s="183"/>
    </row>
  </sheetData>
  <sheetProtection password="CF77" sheet="1"/>
  <mergeCells count="6">
    <mergeCell ref="C3:G3"/>
    <mergeCell ref="C4:G4"/>
    <mergeCell ref="C5:G5"/>
    <mergeCell ref="F21:G21"/>
    <mergeCell ref="C28:F31"/>
    <mergeCell ref="C32:F33"/>
  </mergeCells>
  <printOptions/>
  <pageMargins left="0.7" right="0.7" top="0.75" bottom="0.75" header="0.3" footer="0.3"/>
  <pageSetup horizontalDpi="600" verticalDpi="600" orientation="portrait" paperSize="9" scale="91" r:id="rId1"/>
  <headerFooter>
    <oddHeader>&amp;L&amp;"Swis721 Ex BT,Roman"&amp;8&amp;A&amp;C&amp;"Team MT,Običajno"&amp;13KOMUNALA PROJEKT D.O.O.&amp;R&amp;"Swis721 Ex BT,Roman"&amp;8&amp;F</oddHeader>
    <oddFooter>&amp;L&amp;"Swis721 Ex BT,Roman"&amp;5KOMUNALA PROJEKT d.o.o.
Prušnikova ulica 95, 1000 Ljubljana&amp;R&amp;P</oddFooter>
  </headerFooter>
  <rowBreaks count="6" manualBreakCount="6">
    <brk id="42" min="1" max="7" man="1"/>
    <brk id="56" min="1" max="7" man="1"/>
    <brk id="72" min="1" max="7" man="1"/>
    <brk id="89" min="1" max="7" man="1"/>
    <brk id="104" min="1" max="7" man="1"/>
    <brk id="124" min="1" max="7" man="1"/>
  </rowBreaks>
</worksheet>
</file>

<file path=xl/worksheets/sheet11.xml><?xml version="1.0" encoding="utf-8"?>
<worksheet xmlns="http://schemas.openxmlformats.org/spreadsheetml/2006/main" xmlns:r="http://schemas.openxmlformats.org/officeDocument/2006/relationships">
  <sheetPr>
    <tabColor theme="4" tint="0.5999900102615356"/>
  </sheetPr>
  <dimension ref="B3:S164"/>
  <sheetViews>
    <sheetView view="pageBreakPreview" zoomScaleSheetLayoutView="100" workbookViewId="0" topLeftCell="A133">
      <selection activeCell="F161" sqref="F161"/>
    </sheetView>
  </sheetViews>
  <sheetFormatPr defaultColWidth="9.00390625" defaultRowHeight="12.75"/>
  <cols>
    <col min="1" max="1" width="9.125" style="1" customWidth="1"/>
    <col min="2" max="2" width="4.125" style="1" customWidth="1"/>
    <col min="3" max="3" width="40.625" style="43" customWidth="1"/>
    <col min="4" max="4" width="11.375" style="1" customWidth="1"/>
    <col min="5" max="5" width="4.125" style="1" customWidth="1"/>
    <col min="6" max="6" width="12.125" style="1" customWidth="1"/>
    <col min="7" max="7" width="13.00390625" style="1" customWidth="1"/>
    <col min="8" max="8" width="4.25390625" style="1" customWidth="1"/>
    <col min="9" max="11" width="9.125" style="186" customWidth="1"/>
    <col min="12" max="12" width="9.125" style="174" customWidth="1"/>
    <col min="13" max="13" width="14.125" style="174" bestFit="1" customWidth="1"/>
    <col min="14" max="16" width="9.125" style="2" customWidth="1"/>
    <col min="17" max="16384" width="9.125" style="1" customWidth="1"/>
  </cols>
  <sheetData>
    <row r="3" spans="3:7" ht="18">
      <c r="C3" s="193" t="s">
        <v>35</v>
      </c>
      <c r="D3" s="193"/>
      <c r="E3" s="193"/>
      <c r="F3" s="193"/>
      <c r="G3" s="193"/>
    </row>
    <row r="4" spans="3:7" ht="15.75">
      <c r="C4" s="194" t="s">
        <v>222</v>
      </c>
      <c r="D4" s="194"/>
      <c r="E4" s="194"/>
      <c r="F4" s="194"/>
      <c r="G4" s="194"/>
    </row>
    <row r="5" spans="3:7" ht="12.75">
      <c r="C5" s="195"/>
      <c r="D5" s="196"/>
      <c r="E5" s="196"/>
      <c r="F5" s="196"/>
      <c r="G5" s="196"/>
    </row>
    <row r="6" spans="3:16" s="7" customFormat="1" ht="12">
      <c r="C6" s="7" t="s">
        <v>36</v>
      </c>
      <c r="I6" s="187"/>
      <c r="J6" s="187"/>
      <c r="K6" s="187"/>
      <c r="L6" s="175"/>
      <c r="M6" s="175"/>
      <c r="N6" s="8"/>
      <c r="O6" s="8"/>
      <c r="P6" s="8"/>
    </row>
    <row r="7" spans="9:16" s="7" customFormat="1" ht="12">
      <c r="I7" s="187"/>
      <c r="J7" s="187"/>
      <c r="K7" s="187"/>
      <c r="L7" s="175"/>
      <c r="M7" s="175"/>
      <c r="N7" s="8"/>
      <c r="O7" s="8"/>
      <c r="P7" s="8"/>
    </row>
    <row r="8" spans="3:16" s="7" customFormat="1" ht="12">
      <c r="C8" s="7" t="s">
        <v>37</v>
      </c>
      <c r="G8" s="14">
        <f>G76</f>
        <v>0</v>
      </c>
      <c r="I8" s="187"/>
      <c r="J8" s="187"/>
      <c r="K8" s="187"/>
      <c r="L8" s="175"/>
      <c r="M8" s="175"/>
      <c r="N8" s="8"/>
      <c r="O8" s="8"/>
      <c r="P8" s="8"/>
    </row>
    <row r="9" spans="7:16" s="7" customFormat="1" ht="12">
      <c r="G9" s="14"/>
      <c r="I9" s="187"/>
      <c r="J9" s="187"/>
      <c r="K9" s="187"/>
      <c r="L9" s="175"/>
      <c r="M9" s="175"/>
      <c r="N9" s="8"/>
      <c r="O9" s="8"/>
      <c r="P9" s="8"/>
    </row>
    <row r="10" spans="3:16" s="7" customFormat="1" ht="12">
      <c r="C10" s="7" t="s">
        <v>38</v>
      </c>
      <c r="G10" s="14">
        <f>G96</f>
        <v>0</v>
      </c>
      <c r="I10" s="187"/>
      <c r="J10" s="187"/>
      <c r="K10" s="187"/>
      <c r="L10" s="175"/>
      <c r="M10" s="175"/>
      <c r="N10" s="8"/>
      <c r="O10" s="8"/>
      <c r="P10" s="8"/>
    </row>
    <row r="11" spans="9:16" s="7" customFormat="1" ht="12">
      <c r="I11" s="187"/>
      <c r="J11" s="187"/>
      <c r="K11" s="187"/>
      <c r="L11" s="175"/>
      <c r="M11" s="175"/>
      <c r="N11" s="8"/>
      <c r="O11" s="8"/>
      <c r="P11" s="8"/>
    </row>
    <row r="12" spans="3:16" s="7" customFormat="1" ht="12">
      <c r="C12" s="8" t="s">
        <v>39</v>
      </c>
      <c r="D12" s="8"/>
      <c r="E12" s="8"/>
      <c r="F12" s="8"/>
      <c r="G12" s="48">
        <f>G111</f>
        <v>0</v>
      </c>
      <c r="I12" s="187"/>
      <c r="J12" s="187"/>
      <c r="K12" s="187"/>
      <c r="L12" s="175"/>
      <c r="M12" s="175"/>
      <c r="N12" s="8"/>
      <c r="O12" s="8"/>
      <c r="P12" s="8"/>
    </row>
    <row r="13" spans="3:16" s="7" customFormat="1" ht="12">
      <c r="C13" s="49"/>
      <c r="D13" s="49"/>
      <c r="E13" s="49"/>
      <c r="F13" s="49"/>
      <c r="G13" s="49"/>
      <c r="I13" s="187"/>
      <c r="J13" s="187"/>
      <c r="K13" s="187"/>
      <c r="L13" s="175"/>
      <c r="M13" s="175"/>
      <c r="N13" s="8"/>
      <c r="O13" s="8"/>
      <c r="P13" s="8"/>
    </row>
    <row r="14" spans="9:16" s="7" customFormat="1" ht="12.75" thickBot="1">
      <c r="I14" s="187"/>
      <c r="J14" s="187"/>
      <c r="K14" s="187"/>
      <c r="L14" s="175"/>
      <c r="M14" s="175"/>
      <c r="N14" s="8"/>
      <c r="O14" s="8"/>
      <c r="P14" s="8"/>
    </row>
    <row r="15" spans="3:16" s="7" customFormat="1" ht="12.75" thickBot="1">
      <c r="C15" s="4" t="s">
        <v>40</v>
      </c>
      <c r="D15" s="5"/>
      <c r="E15" s="5"/>
      <c r="F15" s="5"/>
      <c r="G15" s="6">
        <f>SUM(G8:G14)</f>
        <v>0</v>
      </c>
      <c r="I15" s="187"/>
      <c r="J15" s="187"/>
      <c r="K15" s="187"/>
      <c r="L15" s="175"/>
      <c r="M15" s="175"/>
      <c r="N15" s="8"/>
      <c r="O15" s="8"/>
      <c r="P15" s="8"/>
    </row>
    <row r="16" spans="3:16" s="7" customFormat="1" ht="12">
      <c r="C16" s="9"/>
      <c r="F16" s="9" t="s">
        <v>98</v>
      </c>
      <c r="G16" s="10">
        <v>49.7</v>
      </c>
      <c r="I16" s="187"/>
      <c r="J16" s="187"/>
      <c r="K16" s="187"/>
      <c r="L16" s="175"/>
      <c r="M16" s="175"/>
      <c r="N16" s="8"/>
      <c r="O16" s="8"/>
      <c r="P16" s="8"/>
    </row>
    <row r="17" spans="3:16" s="7" customFormat="1" ht="12">
      <c r="C17" s="9"/>
      <c r="F17" s="9" t="s">
        <v>41</v>
      </c>
      <c r="G17" s="11">
        <f>G15/G16</f>
        <v>0</v>
      </c>
      <c r="I17" s="187"/>
      <c r="J17" s="187"/>
      <c r="K17" s="187"/>
      <c r="L17" s="175"/>
      <c r="M17" s="175"/>
      <c r="N17" s="8"/>
      <c r="O17" s="8"/>
      <c r="P17" s="8"/>
    </row>
    <row r="18" spans="9:16" s="7" customFormat="1" ht="12">
      <c r="I18" s="187"/>
      <c r="J18" s="187"/>
      <c r="K18" s="187"/>
      <c r="L18" s="175"/>
      <c r="M18" s="175"/>
      <c r="N18" s="8"/>
      <c r="O18" s="8"/>
      <c r="P18" s="8"/>
    </row>
    <row r="19" spans="3:16" s="7" customFormat="1" ht="12">
      <c r="C19" s="12"/>
      <c r="F19" s="50" t="s">
        <v>314</v>
      </c>
      <c r="G19" s="14">
        <f>G132+G148+G163</f>
        <v>0</v>
      </c>
      <c r="I19" s="187"/>
      <c r="J19" s="187"/>
      <c r="K19" s="187"/>
      <c r="L19" s="175"/>
      <c r="M19" s="175"/>
      <c r="N19" s="8"/>
      <c r="O19" s="8"/>
      <c r="P19" s="8"/>
    </row>
    <row r="20" spans="9:16" s="7" customFormat="1" ht="12">
      <c r="I20" s="187"/>
      <c r="J20" s="187"/>
      <c r="K20" s="187"/>
      <c r="L20" s="175"/>
      <c r="M20" s="175"/>
      <c r="N20" s="8"/>
      <c r="O20" s="8"/>
      <c r="P20" s="8"/>
    </row>
    <row r="21" spans="3:16" s="7" customFormat="1" ht="12.75" customHeight="1">
      <c r="C21" s="15" t="s">
        <v>50</v>
      </c>
      <c r="D21" s="15"/>
      <c r="E21" s="15"/>
      <c r="F21" s="197">
        <f>G15+G19</f>
        <v>0</v>
      </c>
      <c r="G21" s="197"/>
      <c r="I21" s="187"/>
      <c r="J21" s="187"/>
      <c r="K21" s="187"/>
      <c r="L21" s="175"/>
      <c r="M21" s="175"/>
      <c r="N21" s="8"/>
      <c r="O21" s="8"/>
      <c r="P21" s="8"/>
    </row>
    <row r="22" spans="3:16" s="7" customFormat="1" ht="12">
      <c r="C22" s="16"/>
      <c r="I22" s="187"/>
      <c r="J22" s="187"/>
      <c r="K22" s="187"/>
      <c r="L22" s="175"/>
      <c r="M22" s="175"/>
      <c r="N22" s="8"/>
      <c r="O22" s="8"/>
      <c r="P22" s="8"/>
    </row>
    <row r="23" spans="9:16" s="7" customFormat="1" ht="12">
      <c r="I23" s="187"/>
      <c r="J23" s="187"/>
      <c r="K23" s="187"/>
      <c r="L23" s="175"/>
      <c r="M23" s="175"/>
      <c r="N23" s="8"/>
      <c r="O23" s="8"/>
      <c r="P23" s="8"/>
    </row>
    <row r="24" spans="3:16" s="7" customFormat="1" ht="12">
      <c r="C24" s="7" t="s">
        <v>47</v>
      </c>
      <c r="I24" s="187"/>
      <c r="J24" s="187"/>
      <c r="K24" s="187"/>
      <c r="L24" s="175"/>
      <c r="M24" s="175"/>
      <c r="N24" s="8"/>
      <c r="O24" s="8"/>
      <c r="P24" s="8"/>
    </row>
    <row r="25" spans="9:16" s="7" customFormat="1" ht="12">
      <c r="I25" s="187"/>
      <c r="J25" s="187"/>
      <c r="K25" s="187"/>
      <c r="L25" s="175"/>
      <c r="M25" s="175"/>
      <c r="N25" s="8"/>
      <c r="O25" s="8"/>
      <c r="P25" s="8"/>
    </row>
    <row r="26" spans="3:16" s="7" customFormat="1" ht="12">
      <c r="C26" s="7" t="s">
        <v>5</v>
      </c>
      <c r="I26" s="187"/>
      <c r="J26" s="187"/>
      <c r="K26" s="187"/>
      <c r="L26" s="175"/>
      <c r="M26" s="175"/>
      <c r="N26" s="8"/>
      <c r="O26" s="8"/>
      <c r="P26" s="8"/>
    </row>
    <row r="27" spans="9:16" s="7" customFormat="1" ht="12">
      <c r="I27" s="187"/>
      <c r="J27" s="187"/>
      <c r="K27" s="187"/>
      <c r="L27" s="175"/>
      <c r="M27" s="175"/>
      <c r="N27" s="8"/>
      <c r="O27" s="8"/>
      <c r="P27" s="8"/>
    </row>
    <row r="28" spans="3:16" s="7" customFormat="1" ht="12" customHeight="1">
      <c r="C28" s="198"/>
      <c r="D28" s="198"/>
      <c r="E28" s="198"/>
      <c r="F28" s="198"/>
      <c r="I28" s="187"/>
      <c r="J28" s="187"/>
      <c r="K28" s="187"/>
      <c r="L28" s="175"/>
      <c r="M28" s="175"/>
      <c r="N28" s="8"/>
      <c r="O28" s="8"/>
      <c r="P28" s="8"/>
    </row>
    <row r="29" spans="3:16" s="7" customFormat="1" ht="12">
      <c r="C29" s="198"/>
      <c r="D29" s="198"/>
      <c r="E29" s="198"/>
      <c r="F29" s="198"/>
      <c r="I29" s="187"/>
      <c r="J29" s="187"/>
      <c r="K29" s="187"/>
      <c r="L29" s="175"/>
      <c r="M29" s="175"/>
      <c r="N29" s="8"/>
      <c r="O29" s="8"/>
      <c r="P29" s="8"/>
    </row>
    <row r="30" spans="3:16" s="7" customFormat="1" ht="5.25" customHeight="1">
      <c r="C30" s="198"/>
      <c r="D30" s="198"/>
      <c r="E30" s="198"/>
      <c r="F30" s="198"/>
      <c r="I30" s="187"/>
      <c r="J30" s="187"/>
      <c r="K30" s="187"/>
      <c r="L30" s="175"/>
      <c r="M30" s="175"/>
      <c r="N30" s="8"/>
      <c r="O30" s="8"/>
      <c r="P30" s="8"/>
    </row>
    <row r="31" spans="3:16" s="7" customFormat="1" ht="5.25" customHeight="1">
      <c r="C31" s="198"/>
      <c r="D31" s="198"/>
      <c r="E31" s="198"/>
      <c r="F31" s="198"/>
      <c r="I31" s="187"/>
      <c r="J31" s="187"/>
      <c r="K31" s="187"/>
      <c r="L31" s="175"/>
      <c r="M31" s="175"/>
      <c r="N31" s="8"/>
      <c r="O31" s="8"/>
      <c r="P31" s="8"/>
    </row>
    <row r="32" spans="3:16" s="7" customFormat="1" ht="12.75" customHeight="1">
      <c r="C32" s="198" t="s">
        <v>184</v>
      </c>
      <c r="D32" s="198"/>
      <c r="E32" s="198"/>
      <c r="F32" s="198"/>
      <c r="I32" s="187"/>
      <c r="J32" s="187"/>
      <c r="K32" s="187"/>
      <c r="L32" s="175"/>
      <c r="M32" s="175"/>
      <c r="N32" s="8"/>
      <c r="O32" s="8"/>
      <c r="P32" s="8"/>
    </row>
    <row r="33" spans="3:16" s="7" customFormat="1" ht="36.75" customHeight="1">
      <c r="C33" s="198"/>
      <c r="D33" s="198"/>
      <c r="E33" s="198"/>
      <c r="F33" s="198"/>
      <c r="I33" s="187"/>
      <c r="J33" s="187"/>
      <c r="K33" s="187"/>
      <c r="L33" s="175"/>
      <c r="M33" s="175"/>
      <c r="N33" s="8"/>
      <c r="O33" s="8"/>
      <c r="P33" s="8"/>
    </row>
    <row r="34" spans="3:16" s="7" customFormat="1" ht="12.75" customHeight="1">
      <c r="C34" s="17"/>
      <c r="D34" s="17"/>
      <c r="E34" s="17"/>
      <c r="F34" s="17"/>
      <c r="I34" s="187"/>
      <c r="J34" s="187"/>
      <c r="K34" s="187"/>
      <c r="L34" s="175"/>
      <c r="M34" s="175"/>
      <c r="N34" s="8"/>
      <c r="O34" s="8"/>
      <c r="P34" s="8"/>
    </row>
    <row r="35" spans="3:16" s="7" customFormat="1" ht="26.25" customHeight="1">
      <c r="C35" s="17" t="s">
        <v>215</v>
      </c>
      <c r="D35" s="17"/>
      <c r="E35" s="17"/>
      <c r="F35" s="17"/>
      <c r="I35" s="187"/>
      <c r="J35" s="187"/>
      <c r="K35" s="187"/>
      <c r="L35" s="175"/>
      <c r="M35" s="175"/>
      <c r="N35" s="8"/>
      <c r="O35" s="8"/>
      <c r="P35" s="8"/>
    </row>
    <row r="36" spans="3:16" s="7" customFormat="1" ht="12.75" customHeight="1">
      <c r="C36" s="18"/>
      <c r="I36" s="187"/>
      <c r="J36" s="187"/>
      <c r="K36" s="187"/>
      <c r="L36" s="175"/>
      <c r="M36" s="175"/>
      <c r="N36" s="8"/>
      <c r="O36" s="8"/>
      <c r="P36" s="8"/>
    </row>
    <row r="37" spans="3:16" s="7" customFormat="1" ht="12">
      <c r="C37" s="7" t="s">
        <v>44</v>
      </c>
      <c r="D37" s="19">
        <v>60</v>
      </c>
      <c r="I37" s="187"/>
      <c r="J37" s="187"/>
      <c r="K37" s="187"/>
      <c r="L37" s="175"/>
      <c r="M37" s="175"/>
      <c r="N37" s="8"/>
      <c r="O37" s="8"/>
      <c r="P37" s="8"/>
    </row>
    <row r="38" spans="4:16" s="7" customFormat="1" ht="12">
      <c r="D38" s="20"/>
      <c r="I38" s="187"/>
      <c r="J38" s="187"/>
      <c r="K38" s="187"/>
      <c r="L38" s="175"/>
      <c r="M38" s="175"/>
      <c r="N38" s="8"/>
      <c r="O38" s="8"/>
      <c r="P38" s="8"/>
    </row>
    <row r="39" spans="3:16" s="7" customFormat="1" ht="12">
      <c r="C39" s="7" t="s">
        <v>45</v>
      </c>
      <c r="D39" s="21">
        <v>60</v>
      </c>
      <c r="I39" s="187"/>
      <c r="J39" s="187"/>
      <c r="K39" s="187"/>
      <c r="L39" s="175"/>
      <c r="M39" s="175"/>
      <c r="N39" s="8"/>
      <c r="O39" s="8"/>
      <c r="P39" s="8"/>
    </row>
    <row r="40" spans="9:16" s="7" customFormat="1" ht="12">
      <c r="I40" s="187"/>
      <c r="J40" s="187"/>
      <c r="K40" s="187"/>
      <c r="L40" s="175"/>
      <c r="M40" s="175"/>
      <c r="N40" s="8"/>
      <c r="O40" s="8"/>
      <c r="P40" s="8"/>
    </row>
    <row r="41" spans="3:16" s="7" customFormat="1" ht="12">
      <c r="C41" s="15" t="s">
        <v>53</v>
      </c>
      <c r="I41" s="187"/>
      <c r="J41" s="187"/>
      <c r="K41" s="187"/>
      <c r="L41" s="175"/>
      <c r="M41" s="175"/>
      <c r="N41" s="8"/>
      <c r="O41" s="8"/>
      <c r="P41" s="8"/>
    </row>
    <row r="42" spans="3:16" s="7" customFormat="1" ht="12">
      <c r="C42" s="18"/>
      <c r="I42" s="187"/>
      <c r="J42" s="187"/>
      <c r="K42" s="187"/>
      <c r="L42" s="175"/>
      <c r="M42" s="175"/>
      <c r="N42" s="8"/>
      <c r="O42" s="8"/>
      <c r="P42" s="8"/>
    </row>
    <row r="43" spans="3:16" s="7" customFormat="1" ht="12">
      <c r="C43" s="18"/>
      <c r="I43" s="187"/>
      <c r="J43" s="187"/>
      <c r="K43" s="187"/>
      <c r="L43" s="175"/>
      <c r="M43" s="175"/>
      <c r="N43" s="8"/>
      <c r="O43" s="8"/>
      <c r="P43" s="8"/>
    </row>
    <row r="44" spans="2:3" ht="12.75">
      <c r="B44" s="51" t="s">
        <v>36</v>
      </c>
      <c r="C44" s="1"/>
    </row>
    <row r="45" ht="12.75">
      <c r="C45" s="1"/>
    </row>
    <row r="46" spans="2:16" s="52" customFormat="1" ht="24">
      <c r="B46" s="52" t="s">
        <v>66</v>
      </c>
      <c r="C46" s="53" t="s">
        <v>42</v>
      </c>
      <c r="D46" s="54" t="s">
        <v>63</v>
      </c>
      <c r="E46" s="55" t="s">
        <v>30</v>
      </c>
      <c r="F46" s="56" t="s">
        <v>65</v>
      </c>
      <c r="G46" s="55" t="s">
        <v>64</v>
      </c>
      <c r="I46" s="188"/>
      <c r="J46" s="188"/>
      <c r="K46" s="188"/>
      <c r="L46" s="176"/>
      <c r="M46" s="176"/>
      <c r="N46" s="57"/>
      <c r="O46" s="57"/>
      <c r="P46" s="57"/>
    </row>
    <row r="47" spans="2:16" s="7" customFormat="1" ht="12">
      <c r="B47" s="58"/>
      <c r="C47" s="59"/>
      <c r="D47" s="60"/>
      <c r="E47" s="60"/>
      <c r="F47" s="60"/>
      <c r="G47" s="61"/>
      <c r="I47" s="187"/>
      <c r="J47" s="187"/>
      <c r="K47" s="187"/>
      <c r="L47" s="175"/>
      <c r="M47" s="175"/>
      <c r="N47" s="8"/>
      <c r="O47" s="8"/>
      <c r="P47" s="8"/>
    </row>
    <row r="48" spans="2:16" s="67" customFormat="1" ht="56.25">
      <c r="B48" s="62" t="s">
        <v>59</v>
      </c>
      <c r="C48" s="63" t="s">
        <v>181</v>
      </c>
      <c r="D48" s="64">
        <v>49.7</v>
      </c>
      <c r="E48" s="65" t="s">
        <v>30</v>
      </c>
      <c r="F48" s="150">
        <v>0</v>
      </c>
      <c r="G48" s="66">
        <f aca="true" t="shared" si="0" ref="G48:G53">D48*F48</f>
        <v>0</v>
      </c>
      <c r="I48" s="189"/>
      <c r="J48" s="189"/>
      <c r="K48" s="189"/>
      <c r="L48" s="177"/>
      <c r="M48" s="177"/>
      <c r="N48" s="68"/>
      <c r="O48" s="68"/>
      <c r="P48" s="68"/>
    </row>
    <row r="49" spans="2:16" s="7" customFormat="1" ht="123.75" customHeight="1">
      <c r="B49" s="62" t="s">
        <v>57</v>
      </c>
      <c r="C49" s="63" t="s">
        <v>122</v>
      </c>
      <c r="D49" s="64">
        <v>49.7</v>
      </c>
      <c r="E49" s="65" t="s">
        <v>30</v>
      </c>
      <c r="F49" s="150">
        <v>0</v>
      </c>
      <c r="G49" s="61">
        <f t="shared" si="0"/>
        <v>0</v>
      </c>
      <c r="I49" s="187"/>
      <c r="J49" s="187"/>
      <c r="K49" s="187"/>
      <c r="L49" s="175"/>
      <c r="M49" s="175"/>
      <c r="N49" s="8"/>
      <c r="O49" s="8"/>
      <c r="P49" s="8"/>
    </row>
    <row r="50" spans="2:16" s="74" customFormat="1" ht="57.75" customHeight="1">
      <c r="B50" s="69" t="s">
        <v>56</v>
      </c>
      <c r="C50" s="70" t="s">
        <v>182</v>
      </c>
      <c r="D50" s="71">
        <v>6</v>
      </c>
      <c r="E50" s="72" t="s">
        <v>30</v>
      </c>
      <c r="F50" s="151">
        <v>0</v>
      </c>
      <c r="G50" s="73">
        <f t="shared" si="0"/>
        <v>0</v>
      </c>
      <c r="I50" s="187"/>
      <c r="J50" s="187"/>
      <c r="K50" s="187"/>
      <c r="L50" s="175"/>
      <c r="M50" s="178"/>
      <c r="N50" s="75"/>
      <c r="O50" s="75"/>
      <c r="P50" s="75"/>
    </row>
    <row r="51" spans="2:16" s="7" customFormat="1" ht="45.75" customHeight="1">
      <c r="B51" s="69" t="s">
        <v>60</v>
      </c>
      <c r="C51" s="70" t="s">
        <v>183</v>
      </c>
      <c r="D51" s="71">
        <v>6</v>
      </c>
      <c r="E51" s="72" t="s">
        <v>30</v>
      </c>
      <c r="F51" s="151">
        <v>0</v>
      </c>
      <c r="G51" s="73">
        <f t="shared" si="0"/>
        <v>0</v>
      </c>
      <c r="I51" s="187"/>
      <c r="J51" s="187"/>
      <c r="K51" s="187"/>
      <c r="L51" s="175"/>
      <c r="M51" s="178"/>
      <c r="N51" s="8"/>
      <c r="O51" s="8"/>
      <c r="P51" s="8"/>
    </row>
    <row r="52" spans="2:16" s="7" customFormat="1" ht="35.25" customHeight="1">
      <c r="B52" s="69" t="s">
        <v>58</v>
      </c>
      <c r="C52" s="70" t="s">
        <v>43</v>
      </c>
      <c r="D52" s="71">
        <v>3</v>
      </c>
      <c r="E52" s="72" t="s">
        <v>30</v>
      </c>
      <c r="F52" s="151">
        <v>0</v>
      </c>
      <c r="G52" s="73">
        <f t="shared" si="0"/>
        <v>0</v>
      </c>
      <c r="I52" s="187"/>
      <c r="J52" s="187"/>
      <c r="K52" s="187"/>
      <c r="L52" s="175"/>
      <c r="M52" s="178"/>
      <c r="N52" s="8"/>
      <c r="O52" s="8"/>
      <c r="P52" s="8"/>
    </row>
    <row r="53" spans="2:16" s="7" customFormat="1" ht="22.5">
      <c r="B53" s="76" t="s">
        <v>61</v>
      </c>
      <c r="C53" s="70" t="s">
        <v>28</v>
      </c>
      <c r="D53" s="77">
        <v>4</v>
      </c>
      <c r="E53" s="72" t="s">
        <v>30</v>
      </c>
      <c r="F53" s="152">
        <v>0</v>
      </c>
      <c r="G53" s="78">
        <f t="shared" si="0"/>
        <v>0</v>
      </c>
      <c r="I53" s="187"/>
      <c r="J53" s="187"/>
      <c r="K53" s="187"/>
      <c r="L53" s="175"/>
      <c r="M53" s="178"/>
      <c r="N53" s="8"/>
      <c r="O53" s="8"/>
      <c r="P53" s="8"/>
    </row>
    <row r="54" spans="2:16" s="7" customFormat="1" ht="45">
      <c r="B54" s="62" t="s">
        <v>62</v>
      </c>
      <c r="C54" s="63" t="s">
        <v>201</v>
      </c>
      <c r="D54" s="79">
        <v>86.4432</v>
      </c>
      <c r="E54" s="65"/>
      <c r="F54" s="153"/>
      <c r="G54" s="61"/>
      <c r="I54" s="187"/>
      <c r="J54" s="187"/>
      <c r="K54" s="187"/>
      <c r="L54" s="175"/>
      <c r="M54" s="173" t="e">
        <f>IF(D56+#REF!+#REF!=D54,"OK","'NAPAKA")</f>
        <v>#REF!</v>
      </c>
      <c r="N54" s="8"/>
      <c r="O54" s="8"/>
      <c r="P54" s="8"/>
    </row>
    <row r="55" spans="2:16" s="7" customFormat="1" ht="36" customHeight="1">
      <c r="B55" s="80"/>
      <c r="C55" s="81" t="s">
        <v>187</v>
      </c>
      <c r="D55" s="82">
        <v>25.93296</v>
      </c>
      <c r="E55" s="65" t="s">
        <v>30</v>
      </c>
      <c r="F55" s="153">
        <v>0</v>
      </c>
      <c r="G55" s="61">
        <f>D55*F55</f>
        <v>0</v>
      </c>
      <c r="I55" s="187"/>
      <c r="J55" s="187"/>
      <c r="K55" s="187"/>
      <c r="L55" s="175"/>
      <c r="M55" s="173"/>
      <c r="N55" s="8"/>
      <c r="O55" s="8"/>
      <c r="P55" s="8"/>
    </row>
    <row r="56" spans="2:16" s="7" customFormat="1" ht="22.5">
      <c r="B56" s="62"/>
      <c r="C56" s="83" t="s">
        <v>185</v>
      </c>
      <c r="D56" s="82">
        <v>60.510239999999996</v>
      </c>
      <c r="E56" s="65" t="s">
        <v>30</v>
      </c>
      <c r="F56" s="153">
        <v>0</v>
      </c>
      <c r="G56" s="61">
        <f>D56*F56</f>
        <v>0</v>
      </c>
      <c r="I56" s="187"/>
      <c r="J56" s="187"/>
      <c r="K56" s="187"/>
      <c r="L56" s="175"/>
      <c r="M56" s="175"/>
      <c r="N56" s="8"/>
      <c r="O56" s="8"/>
      <c r="P56" s="8"/>
    </row>
    <row r="57" spans="2:16" s="7" customFormat="1" ht="78.75">
      <c r="B57" s="62"/>
      <c r="C57" s="63" t="s">
        <v>175</v>
      </c>
      <c r="D57" s="60"/>
      <c r="E57" s="60"/>
      <c r="F57" s="154"/>
      <c r="G57" s="61"/>
      <c r="I57" s="187"/>
      <c r="J57" s="187"/>
      <c r="K57" s="187"/>
      <c r="L57" s="175"/>
      <c r="M57" s="175"/>
      <c r="N57" s="8"/>
      <c r="O57" s="8"/>
      <c r="P57" s="8"/>
    </row>
    <row r="58" spans="2:16" s="7" customFormat="1" ht="22.5">
      <c r="B58" s="62" t="s">
        <v>68</v>
      </c>
      <c r="C58" s="63" t="s">
        <v>202</v>
      </c>
      <c r="D58" s="79">
        <v>7.5168</v>
      </c>
      <c r="E58" s="65"/>
      <c r="F58" s="153"/>
      <c r="G58" s="61"/>
      <c r="I58" s="187"/>
      <c r="J58" s="187"/>
      <c r="K58" s="187"/>
      <c r="L58" s="175"/>
      <c r="M58" s="173" t="e">
        <f>IF(D60+#REF!+#REF!=D58,"OK","'NAPAKA")</f>
        <v>#REF!</v>
      </c>
      <c r="N58" s="8"/>
      <c r="O58" s="84"/>
      <c r="P58" s="8"/>
    </row>
    <row r="59" spans="2:16" s="7" customFormat="1" ht="34.5" customHeight="1">
      <c r="B59" s="80"/>
      <c r="C59" s="81" t="s">
        <v>187</v>
      </c>
      <c r="D59" s="82">
        <v>2.2550399999999997</v>
      </c>
      <c r="E59" s="65" t="s">
        <v>30</v>
      </c>
      <c r="F59" s="153">
        <v>0</v>
      </c>
      <c r="G59" s="61">
        <f>D59*F59</f>
        <v>0</v>
      </c>
      <c r="I59" s="187"/>
      <c r="J59" s="187"/>
      <c r="K59" s="187"/>
      <c r="L59" s="175"/>
      <c r="M59" s="173"/>
      <c r="N59" s="8"/>
      <c r="O59" s="84"/>
      <c r="P59" s="8"/>
    </row>
    <row r="60" spans="2:16" s="7" customFormat="1" ht="22.5">
      <c r="B60" s="62"/>
      <c r="C60" s="83" t="s">
        <v>185</v>
      </c>
      <c r="D60" s="82">
        <v>5.26176</v>
      </c>
      <c r="E60" s="65" t="s">
        <v>30</v>
      </c>
      <c r="F60" s="153">
        <v>0</v>
      </c>
      <c r="G60" s="61">
        <f>D60*F60</f>
        <v>0</v>
      </c>
      <c r="I60" s="187"/>
      <c r="J60" s="187"/>
      <c r="K60" s="187"/>
      <c r="L60" s="175"/>
      <c r="M60" s="179"/>
      <c r="N60" s="8"/>
      <c r="O60" s="8"/>
      <c r="P60" s="8"/>
    </row>
    <row r="61" spans="2:16" s="7" customFormat="1" ht="33.75">
      <c r="B61" s="62" t="s">
        <v>69</v>
      </c>
      <c r="C61" s="63" t="s">
        <v>7</v>
      </c>
      <c r="D61" s="85">
        <v>29.82</v>
      </c>
      <c r="E61" s="65" t="s">
        <v>30</v>
      </c>
      <c r="F61" s="155">
        <v>0</v>
      </c>
      <c r="G61" s="61">
        <f>D61*F61</f>
        <v>0</v>
      </c>
      <c r="I61" s="187"/>
      <c r="J61" s="187"/>
      <c r="K61" s="187"/>
      <c r="L61" s="175"/>
      <c r="M61" s="175"/>
      <c r="N61" s="8"/>
      <c r="O61" s="8"/>
      <c r="P61" s="8"/>
    </row>
    <row r="62" spans="2:13" ht="45">
      <c r="B62" s="62" t="s">
        <v>70</v>
      </c>
      <c r="C62" s="63" t="s">
        <v>123</v>
      </c>
      <c r="D62" s="86">
        <v>3.59</v>
      </c>
      <c r="E62" s="65" t="s">
        <v>30</v>
      </c>
      <c r="F62" s="153">
        <v>0</v>
      </c>
      <c r="G62" s="61">
        <f>D62*F62</f>
        <v>0</v>
      </c>
      <c r="M62" s="175"/>
    </row>
    <row r="63" spans="2:13" ht="101.25">
      <c r="B63" s="62" t="s">
        <v>71</v>
      </c>
      <c r="C63" s="63" t="s">
        <v>124</v>
      </c>
      <c r="D63" s="86">
        <v>16.22</v>
      </c>
      <c r="E63" s="65" t="s">
        <v>30</v>
      </c>
      <c r="F63" s="153">
        <v>0</v>
      </c>
      <c r="G63" s="61">
        <f>D63*F63</f>
        <v>0</v>
      </c>
      <c r="M63" s="175"/>
    </row>
    <row r="64" spans="2:7" ht="56.25" customHeight="1">
      <c r="B64" s="62" t="s">
        <v>72</v>
      </c>
      <c r="C64" s="63" t="s">
        <v>186</v>
      </c>
      <c r="D64" s="79">
        <v>44.18</v>
      </c>
      <c r="E64" s="65"/>
      <c r="F64" s="153"/>
      <c r="G64" s="61"/>
    </row>
    <row r="65" spans="2:7" ht="24" customHeight="1">
      <c r="B65" s="80"/>
      <c r="C65" s="81" t="s">
        <v>188</v>
      </c>
      <c r="D65" s="87">
        <v>28.188000000000002</v>
      </c>
      <c r="E65" s="65" t="s">
        <v>30</v>
      </c>
      <c r="F65" s="153">
        <v>0</v>
      </c>
      <c r="G65" s="61">
        <f>D65*F65</f>
        <v>0</v>
      </c>
    </row>
    <row r="66" spans="2:16" ht="24.75" customHeight="1">
      <c r="B66" s="88"/>
      <c r="C66" s="89" t="s">
        <v>189</v>
      </c>
      <c r="D66" s="86">
        <v>15.991999999999997</v>
      </c>
      <c r="E66" s="65" t="s">
        <v>30</v>
      </c>
      <c r="F66" s="153">
        <v>0</v>
      </c>
      <c r="G66" s="61">
        <f>D66*F66</f>
        <v>0</v>
      </c>
      <c r="L66" s="180"/>
      <c r="M66" s="180"/>
      <c r="N66" s="90"/>
      <c r="O66" s="90"/>
      <c r="P66" s="90"/>
    </row>
    <row r="67" spans="2:16" ht="56.25">
      <c r="B67" s="91" t="s">
        <v>73</v>
      </c>
      <c r="C67" s="92" t="s">
        <v>132</v>
      </c>
      <c r="D67" s="93">
        <v>1</v>
      </c>
      <c r="E67" s="94" t="s">
        <v>30</v>
      </c>
      <c r="F67" s="156">
        <v>0</v>
      </c>
      <c r="G67" s="95">
        <f>D67*F67</f>
        <v>0</v>
      </c>
      <c r="L67" s="180"/>
      <c r="M67" s="180"/>
      <c r="N67" s="90"/>
      <c r="O67" s="90"/>
      <c r="P67" s="90"/>
    </row>
    <row r="68" spans="2:16" ht="67.5">
      <c r="B68" s="91" t="s">
        <v>74</v>
      </c>
      <c r="C68" s="92" t="s">
        <v>79</v>
      </c>
      <c r="D68" s="93"/>
      <c r="E68" s="94"/>
      <c r="F68" s="156"/>
      <c r="G68" s="95"/>
      <c r="L68" s="180"/>
      <c r="M68" s="180"/>
      <c r="N68" s="90"/>
      <c r="O68" s="90"/>
      <c r="P68" s="90"/>
    </row>
    <row r="69" spans="2:16" s="7" customFormat="1" ht="12.75">
      <c r="B69" s="96"/>
      <c r="C69" s="97" t="s">
        <v>25</v>
      </c>
      <c r="D69" s="93">
        <v>1</v>
      </c>
      <c r="E69" s="94" t="s">
        <v>30</v>
      </c>
      <c r="F69" s="156">
        <v>0</v>
      </c>
      <c r="G69" s="95">
        <f aca="true" t="shared" si="1" ref="G69:G75">D69*F69</f>
        <v>0</v>
      </c>
      <c r="I69" s="187"/>
      <c r="J69" s="187"/>
      <c r="K69" s="187"/>
      <c r="L69" s="180"/>
      <c r="M69" s="180"/>
      <c r="N69" s="90"/>
      <c r="O69" s="90"/>
      <c r="P69" s="90"/>
    </row>
    <row r="70" spans="2:16" s="60" customFormat="1" ht="12.75">
      <c r="B70" s="91"/>
      <c r="C70" s="97" t="s">
        <v>99</v>
      </c>
      <c r="D70" s="93">
        <v>1</v>
      </c>
      <c r="E70" s="94" t="s">
        <v>30</v>
      </c>
      <c r="F70" s="156">
        <v>0</v>
      </c>
      <c r="G70" s="95">
        <f t="shared" si="1"/>
        <v>0</v>
      </c>
      <c r="I70" s="190"/>
      <c r="J70" s="190"/>
      <c r="K70" s="190"/>
      <c r="L70" s="180" t="s">
        <v>174</v>
      </c>
      <c r="M70" s="180"/>
      <c r="N70" s="90"/>
      <c r="O70" s="90"/>
      <c r="P70" s="90"/>
    </row>
    <row r="71" spans="2:16" s="60" customFormat="1" ht="12.75">
      <c r="B71" s="91"/>
      <c r="C71" s="97" t="s">
        <v>26</v>
      </c>
      <c r="D71" s="93">
        <v>1</v>
      </c>
      <c r="E71" s="94" t="s">
        <v>30</v>
      </c>
      <c r="F71" s="156">
        <v>0</v>
      </c>
      <c r="G71" s="95">
        <f t="shared" si="1"/>
        <v>0</v>
      </c>
      <c r="I71" s="190"/>
      <c r="J71" s="190"/>
      <c r="K71" s="190"/>
      <c r="L71" s="180"/>
      <c r="M71" s="180"/>
      <c r="N71" s="90"/>
      <c r="O71" s="90"/>
      <c r="P71" s="90"/>
    </row>
    <row r="72" spans="2:16" s="60" customFormat="1" ht="12.75">
      <c r="B72" s="91"/>
      <c r="C72" s="97" t="s">
        <v>6</v>
      </c>
      <c r="D72" s="93">
        <v>1</v>
      </c>
      <c r="E72" s="94" t="s">
        <v>30</v>
      </c>
      <c r="F72" s="156">
        <v>0</v>
      </c>
      <c r="G72" s="95">
        <f t="shared" si="1"/>
        <v>0</v>
      </c>
      <c r="I72" s="190"/>
      <c r="J72" s="190"/>
      <c r="K72" s="190"/>
      <c r="L72" s="180"/>
      <c r="M72" s="180"/>
      <c r="N72" s="90"/>
      <c r="O72" s="90"/>
      <c r="P72" s="90"/>
    </row>
    <row r="73" spans="2:16" s="60" customFormat="1" ht="12.75">
      <c r="B73" s="91"/>
      <c r="C73" s="97" t="s">
        <v>100</v>
      </c>
      <c r="D73" s="93">
        <v>1</v>
      </c>
      <c r="E73" s="94" t="s">
        <v>30</v>
      </c>
      <c r="F73" s="156">
        <v>0</v>
      </c>
      <c r="G73" s="95">
        <f t="shared" si="1"/>
        <v>0</v>
      </c>
      <c r="I73" s="190"/>
      <c r="J73" s="190"/>
      <c r="K73" s="190"/>
      <c r="L73" s="180"/>
      <c r="M73" s="180"/>
      <c r="N73" s="90"/>
      <c r="O73" s="90"/>
      <c r="P73" s="90"/>
    </row>
    <row r="74" spans="2:16" s="60" customFormat="1" ht="22.5">
      <c r="B74" s="62" t="s">
        <v>75</v>
      </c>
      <c r="C74" s="63" t="s">
        <v>31</v>
      </c>
      <c r="D74" s="85">
        <v>149.10000000000002</v>
      </c>
      <c r="E74" s="65" t="s">
        <v>30</v>
      </c>
      <c r="F74" s="155">
        <v>0</v>
      </c>
      <c r="G74" s="61">
        <f t="shared" si="1"/>
        <v>0</v>
      </c>
      <c r="I74" s="190"/>
      <c r="J74" s="190"/>
      <c r="K74" s="190"/>
      <c r="L74" s="180"/>
      <c r="M74" s="180"/>
      <c r="N74" s="90"/>
      <c r="O74" s="90"/>
      <c r="P74" s="90"/>
    </row>
    <row r="75" spans="2:16" s="100" customFormat="1" ht="22.5">
      <c r="B75" s="62" t="s">
        <v>76</v>
      </c>
      <c r="C75" s="63" t="s">
        <v>108</v>
      </c>
      <c r="D75" s="98">
        <v>0.05</v>
      </c>
      <c r="E75" s="65" t="s">
        <v>80</v>
      </c>
      <c r="F75" s="99">
        <f>SUBTOTAL(109,G47:G74)</f>
        <v>0</v>
      </c>
      <c r="G75" s="61">
        <f t="shared" si="1"/>
        <v>0</v>
      </c>
      <c r="I75" s="190"/>
      <c r="J75" s="190"/>
      <c r="K75" s="190"/>
      <c r="L75" s="180"/>
      <c r="M75" s="180"/>
      <c r="N75" s="90"/>
      <c r="O75" s="90"/>
      <c r="P75" s="90"/>
    </row>
    <row r="76" spans="2:16" s="100" customFormat="1" ht="11.25">
      <c r="B76" s="101" t="s">
        <v>67</v>
      </c>
      <c r="C76" s="102"/>
      <c r="D76" s="60"/>
      <c r="E76" s="60"/>
      <c r="F76" s="154"/>
      <c r="G76" s="61">
        <f>SUBTOTAL(109,G47:G75)</f>
        <v>0</v>
      </c>
      <c r="I76" s="190"/>
      <c r="J76" s="190"/>
      <c r="K76" s="190"/>
      <c r="L76" s="181"/>
      <c r="M76" s="181"/>
      <c r="N76" s="103"/>
      <c r="O76" s="103"/>
      <c r="P76" s="103"/>
    </row>
    <row r="77" spans="2:16" s="100" customFormat="1" ht="11.25">
      <c r="B77" s="101"/>
      <c r="C77" s="102"/>
      <c r="D77" s="60"/>
      <c r="E77" s="60"/>
      <c r="F77" s="154"/>
      <c r="G77" s="61"/>
      <c r="I77" s="190"/>
      <c r="J77" s="190"/>
      <c r="K77" s="190"/>
      <c r="L77" s="181"/>
      <c r="M77" s="181"/>
      <c r="N77" s="103"/>
      <c r="O77" s="103"/>
      <c r="P77" s="103"/>
    </row>
    <row r="78" spans="2:16" s="100" customFormat="1" ht="12.75">
      <c r="B78" s="1"/>
      <c r="C78" s="43"/>
      <c r="D78" s="1"/>
      <c r="E78" s="1"/>
      <c r="F78" s="158"/>
      <c r="G78" s="1"/>
      <c r="I78" s="190"/>
      <c r="J78" s="190"/>
      <c r="K78" s="190"/>
      <c r="L78" s="181"/>
      <c r="M78" s="181"/>
      <c r="N78" s="103"/>
      <c r="O78" s="103"/>
      <c r="P78" s="103"/>
    </row>
    <row r="79" spans="2:16" s="60" customFormat="1" ht="24">
      <c r="B79" s="52" t="s">
        <v>81</v>
      </c>
      <c r="C79" s="53" t="s">
        <v>82</v>
      </c>
      <c r="D79" s="54" t="s">
        <v>63</v>
      </c>
      <c r="E79" s="55" t="s">
        <v>30</v>
      </c>
      <c r="F79" s="159" t="s">
        <v>65</v>
      </c>
      <c r="G79" s="54" t="s">
        <v>64</v>
      </c>
      <c r="I79" s="190"/>
      <c r="J79" s="190"/>
      <c r="K79" s="190"/>
      <c r="L79" s="181"/>
      <c r="M79" s="181"/>
      <c r="N79" s="104"/>
      <c r="O79" s="104"/>
      <c r="P79" s="104"/>
    </row>
    <row r="80" spans="2:16" s="100" customFormat="1" ht="11.25">
      <c r="B80" s="58"/>
      <c r="C80" s="102"/>
      <c r="D80" s="60"/>
      <c r="E80" s="60"/>
      <c r="F80" s="154"/>
      <c r="G80" s="61"/>
      <c r="I80" s="190"/>
      <c r="J80" s="190"/>
      <c r="K80" s="190"/>
      <c r="L80" s="181"/>
      <c r="M80" s="181"/>
      <c r="N80" s="103"/>
      <c r="O80" s="103"/>
      <c r="P80" s="103"/>
    </row>
    <row r="81" spans="2:16" s="60" customFormat="1" ht="34.5">
      <c r="B81" s="62" t="s">
        <v>59</v>
      </c>
      <c r="C81" s="105" t="s">
        <v>96</v>
      </c>
      <c r="D81" s="106">
        <v>0.05</v>
      </c>
      <c r="E81" s="65" t="s">
        <v>80</v>
      </c>
      <c r="F81" s="157">
        <v>0</v>
      </c>
      <c r="G81" s="66">
        <f aca="true" t="shared" si="2" ref="G81:G95">D81*F81</f>
        <v>0</v>
      </c>
      <c r="I81" s="190"/>
      <c r="J81" s="190"/>
      <c r="K81" s="191"/>
      <c r="L81" s="181"/>
      <c r="M81" s="181"/>
      <c r="N81" s="104"/>
      <c r="O81" s="104"/>
      <c r="P81" s="104"/>
    </row>
    <row r="82" spans="2:13" ht="78.75">
      <c r="B82" s="62" t="s">
        <v>57</v>
      </c>
      <c r="C82" s="59" t="s">
        <v>125</v>
      </c>
      <c r="D82" s="108">
        <v>51</v>
      </c>
      <c r="E82" s="65" t="s">
        <v>30</v>
      </c>
      <c r="F82" s="150">
        <v>0</v>
      </c>
      <c r="G82" s="61">
        <f t="shared" si="2"/>
        <v>0</v>
      </c>
      <c r="K82" s="191"/>
      <c r="M82" s="181"/>
    </row>
    <row r="83" spans="2:7" ht="56.25">
      <c r="B83" s="91" t="s">
        <v>56</v>
      </c>
      <c r="C83" s="92" t="s">
        <v>126</v>
      </c>
      <c r="D83" s="109">
        <v>4</v>
      </c>
      <c r="E83" s="94" t="s">
        <v>30</v>
      </c>
      <c r="F83" s="156">
        <v>0</v>
      </c>
      <c r="G83" s="95">
        <f t="shared" si="2"/>
        <v>0</v>
      </c>
    </row>
    <row r="84" spans="2:16" s="110" customFormat="1" ht="22.5">
      <c r="B84" s="91" t="s">
        <v>60</v>
      </c>
      <c r="C84" s="92" t="s">
        <v>131</v>
      </c>
      <c r="D84" s="109">
        <v>1</v>
      </c>
      <c r="E84" s="94" t="s">
        <v>30</v>
      </c>
      <c r="F84" s="156">
        <v>0</v>
      </c>
      <c r="G84" s="95">
        <f t="shared" si="2"/>
        <v>0</v>
      </c>
      <c r="I84" s="186"/>
      <c r="J84" s="186"/>
      <c r="K84" s="186"/>
      <c r="L84" s="174"/>
      <c r="M84" s="174"/>
      <c r="N84" s="111"/>
      <c r="O84" s="111"/>
      <c r="P84" s="111"/>
    </row>
    <row r="85" spans="2:16" s="74" customFormat="1" ht="33.75">
      <c r="B85" s="62" t="s">
        <v>58</v>
      </c>
      <c r="C85" s="105" t="s">
        <v>105</v>
      </c>
      <c r="D85" s="108">
        <v>49.7</v>
      </c>
      <c r="E85" s="65" t="s">
        <v>30</v>
      </c>
      <c r="F85" s="150">
        <v>0</v>
      </c>
      <c r="G85" s="61">
        <f t="shared" si="2"/>
        <v>0</v>
      </c>
      <c r="I85" s="187"/>
      <c r="J85" s="187"/>
      <c r="K85" s="187"/>
      <c r="L85" s="175"/>
      <c r="M85" s="174"/>
      <c r="N85" s="75"/>
      <c r="O85" s="75"/>
      <c r="P85" s="75"/>
    </row>
    <row r="86" spans="2:16" s="100" customFormat="1" ht="45">
      <c r="B86" s="62" t="s">
        <v>61</v>
      </c>
      <c r="C86" s="63" t="s">
        <v>106</v>
      </c>
      <c r="D86" s="112">
        <v>4</v>
      </c>
      <c r="E86" s="65" t="s">
        <v>30</v>
      </c>
      <c r="F86" s="160">
        <v>0</v>
      </c>
      <c r="G86" s="61">
        <f t="shared" si="2"/>
        <v>0</v>
      </c>
      <c r="I86" s="190"/>
      <c r="J86" s="190"/>
      <c r="K86" s="190"/>
      <c r="L86" s="181"/>
      <c r="M86" s="175"/>
      <c r="N86" s="103"/>
      <c r="O86" s="103"/>
      <c r="P86" s="103"/>
    </row>
    <row r="87" spans="2:16" s="100" customFormat="1" ht="22.5">
      <c r="B87" s="62" t="s">
        <v>62</v>
      </c>
      <c r="C87" s="105" t="s">
        <v>83</v>
      </c>
      <c r="D87" s="108">
        <v>49.7</v>
      </c>
      <c r="E87" s="65" t="s">
        <v>30</v>
      </c>
      <c r="F87" s="150">
        <v>0</v>
      </c>
      <c r="G87" s="61">
        <f t="shared" si="2"/>
        <v>0</v>
      </c>
      <c r="I87" s="190"/>
      <c r="J87" s="190"/>
      <c r="K87" s="190"/>
      <c r="L87" s="181"/>
      <c r="M87" s="181"/>
      <c r="N87" s="103"/>
      <c r="O87" s="103"/>
      <c r="P87" s="103"/>
    </row>
    <row r="88" spans="2:16" s="100" customFormat="1" ht="34.5">
      <c r="B88" s="62" t="s">
        <v>68</v>
      </c>
      <c r="C88" s="105" t="s">
        <v>103</v>
      </c>
      <c r="D88" s="112">
        <v>3</v>
      </c>
      <c r="E88" s="65" t="s">
        <v>30</v>
      </c>
      <c r="F88" s="160">
        <v>0</v>
      </c>
      <c r="G88" s="61">
        <f t="shared" si="2"/>
        <v>0</v>
      </c>
      <c r="I88" s="190"/>
      <c r="J88" s="190"/>
      <c r="K88" s="191"/>
      <c r="L88" s="181"/>
      <c r="M88" s="181"/>
      <c r="N88" s="103"/>
      <c r="O88" s="103"/>
      <c r="P88" s="103"/>
    </row>
    <row r="89" spans="2:16" s="60" customFormat="1" ht="15">
      <c r="B89" s="76" t="s">
        <v>69</v>
      </c>
      <c r="C89" s="113" t="s">
        <v>212</v>
      </c>
      <c r="D89" s="114">
        <v>1</v>
      </c>
      <c r="E89" s="72" t="s">
        <v>30</v>
      </c>
      <c r="F89" s="151">
        <v>0</v>
      </c>
      <c r="G89" s="73">
        <f t="shared" si="2"/>
        <v>0</v>
      </c>
      <c r="I89" s="190"/>
      <c r="J89" s="190"/>
      <c r="K89" s="191"/>
      <c r="L89" s="181"/>
      <c r="M89" s="182"/>
      <c r="N89" s="104"/>
      <c r="O89" s="104"/>
      <c r="P89" s="104"/>
    </row>
    <row r="90" spans="2:16" s="60" customFormat="1" ht="23.25">
      <c r="B90" s="76" t="s">
        <v>70</v>
      </c>
      <c r="C90" s="115" t="s">
        <v>85</v>
      </c>
      <c r="D90" s="114">
        <v>1</v>
      </c>
      <c r="E90" s="72" t="s">
        <v>30</v>
      </c>
      <c r="F90" s="151">
        <v>0</v>
      </c>
      <c r="G90" s="73">
        <f t="shared" si="2"/>
        <v>0</v>
      </c>
      <c r="I90" s="190"/>
      <c r="J90" s="190"/>
      <c r="K90" s="191"/>
      <c r="L90" s="181"/>
      <c r="M90" s="181"/>
      <c r="N90" s="104"/>
      <c r="O90" s="104"/>
      <c r="P90" s="104"/>
    </row>
    <row r="91" spans="2:16" s="60" customFormat="1" ht="45">
      <c r="B91" s="76" t="s">
        <v>71</v>
      </c>
      <c r="C91" s="115" t="s">
        <v>173</v>
      </c>
      <c r="D91" s="114">
        <v>1</v>
      </c>
      <c r="E91" s="72" t="s">
        <v>30</v>
      </c>
      <c r="F91" s="151">
        <v>0</v>
      </c>
      <c r="G91" s="73">
        <f t="shared" si="2"/>
        <v>0</v>
      </c>
      <c r="I91" s="190"/>
      <c r="J91" s="190"/>
      <c r="K91" s="190"/>
      <c r="L91" s="181"/>
      <c r="M91" s="181"/>
      <c r="N91" s="104"/>
      <c r="O91" s="104"/>
      <c r="P91" s="104"/>
    </row>
    <row r="92" spans="2:16" s="60" customFormat="1" ht="22.5">
      <c r="B92" s="76" t="s">
        <v>72</v>
      </c>
      <c r="C92" s="115" t="s">
        <v>86</v>
      </c>
      <c r="D92" s="116">
        <v>49.7</v>
      </c>
      <c r="E92" s="72" t="s">
        <v>30</v>
      </c>
      <c r="F92" s="161">
        <v>0</v>
      </c>
      <c r="G92" s="73">
        <f t="shared" si="2"/>
        <v>0</v>
      </c>
      <c r="I92" s="190"/>
      <c r="J92" s="190"/>
      <c r="K92" s="190"/>
      <c r="L92" s="181"/>
      <c r="M92" s="181"/>
      <c r="N92" s="104"/>
      <c r="O92" s="104"/>
      <c r="P92" s="104"/>
    </row>
    <row r="93" spans="2:16" s="60" customFormat="1" ht="33.75">
      <c r="B93" s="76" t="s">
        <v>73</v>
      </c>
      <c r="C93" s="115" t="s">
        <v>87</v>
      </c>
      <c r="D93" s="117">
        <v>3</v>
      </c>
      <c r="E93" s="118" t="s">
        <v>30</v>
      </c>
      <c r="F93" s="162">
        <v>0</v>
      </c>
      <c r="G93" s="119">
        <f t="shared" si="2"/>
        <v>0</v>
      </c>
      <c r="I93" s="190"/>
      <c r="J93" s="190"/>
      <c r="K93" s="190"/>
      <c r="L93" s="181"/>
      <c r="M93" s="181"/>
      <c r="N93" s="104"/>
      <c r="O93" s="104"/>
      <c r="P93" s="104"/>
    </row>
    <row r="94" spans="2:16" s="60" customFormat="1" ht="11.25">
      <c r="B94" s="62" t="s">
        <v>74</v>
      </c>
      <c r="C94" s="105" t="s">
        <v>32</v>
      </c>
      <c r="D94" s="108">
        <v>49.7</v>
      </c>
      <c r="E94" s="65" t="s">
        <v>30</v>
      </c>
      <c r="F94" s="150">
        <v>0</v>
      </c>
      <c r="G94" s="61">
        <f t="shared" si="2"/>
        <v>0</v>
      </c>
      <c r="I94" s="190"/>
      <c r="J94" s="190"/>
      <c r="K94" s="190"/>
      <c r="L94" s="181"/>
      <c r="M94" s="181"/>
      <c r="N94" s="104"/>
      <c r="O94" s="104"/>
      <c r="P94" s="104"/>
    </row>
    <row r="95" spans="2:16" s="60" customFormat="1" ht="22.5">
      <c r="B95" s="62" t="s">
        <v>75</v>
      </c>
      <c r="C95" s="63" t="s">
        <v>33</v>
      </c>
      <c r="D95" s="106">
        <v>0.1</v>
      </c>
      <c r="E95" s="65" t="s">
        <v>80</v>
      </c>
      <c r="F95" s="99">
        <f>SUBTOTAL(109,G80:G94)</f>
        <v>0</v>
      </c>
      <c r="G95" s="61">
        <f t="shared" si="2"/>
        <v>0</v>
      </c>
      <c r="I95" s="190"/>
      <c r="J95" s="190"/>
      <c r="K95" s="190"/>
      <c r="L95" s="181"/>
      <c r="M95" s="181"/>
      <c r="N95" s="104"/>
      <c r="O95" s="104"/>
      <c r="P95" s="104"/>
    </row>
    <row r="96" spans="2:16" s="60" customFormat="1" ht="11.25">
      <c r="B96" s="101" t="s">
        <v>91</v>
      </c>
      <c r="C96" s="102"/>
      <c r="F96" s="154"/>
      <c r="G96" s="61">
        <f>SUBTOTAL(109,G80:G95)</f>
        <v>0</v>
      </c>
      <c r="I96" s="190"/>
      <c r="J96" s="190"/>
      <c r="K96" s="190"/>
      <c r="L96" s="181"/>
      <c r="M96" s="181"/>
      <c r="N96" s="104"/>
      <c r="O96" s="104"/>
      <c r="P96" s="104"/>
    </row>
    <row r="97" spans="2:16" s="60" customFormat="1" ht="11.25">
      <c r="B97" s="101"/>
      <c r="C97" s="102"/>
      <c r="F97" s="154"/>
      <c r="G97" s="61"/>
      <c r="I97" s="190"/>
      <c r="J97" s="190"/>
      <c r="K97" s="190"/>
      <c r="L97" s="181"/>
      <c r="M97" s="181"/>
      <c r="N97" s="104"/>
      <c r="O97" s="104"/>
      <c r="P97" s="104"/>
    </row>
    <row r="98" spans="2:16" s="60" customFormat="1" ht="12">
      <c r="B98" s="120"/>
      <c r="C98" s="18"/>
      <c r="D98" s="7"/>
      <c r="E98" s="7"/>
      <c r="F98" s="163"/>
      <c r="G98" s="14"/>
      <c r="I98" s="190"/>
      <c r="J98" s="190"/>
      <c r="K98" s="190"/>
      <c r="L98" s="181"/>
      <c r="M98" s="181"/>
      <c r="N98" s="104"/>
      <c r="O98" s="104"/>
      <c r="P98" s="104"/>
    </row>
    <row r="99" spans="2:16" s="60" customFormat="1" ht="24">
      <c r="B99" s="52" t="s">
        <v>88</v>
      </c>
      <c r="C99" s="53" t="s">
        <v>89</v>
      </c>
      <c r="D99" s="54" t="s">
        <v>63</v>
      </c>
      <c r="E99" s="55" t="s">
        <v>30</v>
      </c>
      <c r="F99" s="159" t="s">
        <v>65</v>
      </c>
      <c r="G99" s="54" t="s">
        <v>64</v>
      </c>
      <c r="I99" s="190"/>
      <c r="J99" s="190"/>
      <c r="K99" s="190"/>
      <c r="L99" s="181"/>
      <c r="M99" s="181"/>
      <c r="N99" s="104"/>
      <c r="O99" s="104"/>
      <c r="P99" s="104"/>
    </row>
    <row r="100" spans="2:16" s="60" customFormat="1" ht="11.25">
      <c r="B100" s="58"/>
      <c r="C100" s="102"/>
      <c r="F100" s="154"/>
      <c r="G100" s="61"/>
      <c r="I100" s="190"/>
      <c r="J100" s="190"/>
      <c r="K100" s="190"/>
      <c r="L100" s="181"/>
      <c r="M100" s="181"/>
      <c r="N100" s="104"/>
      <c r="O100" s="104"/>
      <c r="P100" s="104"/>
    </row>
    <row r="101" spans="2:16" s="60" customFormat="1" ht="33.75">
      <c r="B101" s="62" t="s">
        <v>59</v>
      </c>
      <c r="C101" s="63" t="s">
        <v>210</v>
      </c>
      <c r="D101" s="112"/>
      <c r="E101" s="65"/>
      <c r="F101" s="150"/>
      <c r="G101" s="66"/>
      <c r="I101" s="190"/>
      <c r="J101" s="190"/>
      <c r="K101" s="190"/>
      <c r="L101" s="181"/>
      <c r="M101" s="181"/>
      <c r="N101" s="104"/>
      <c r="O101" s="104"/>
      <c r="P101" s="104"/>
    </row>
    <row r="102" spans="2:16" s="60" customFormat="1" ht="11.25">
      <c r="B102" s="62"/>
      <c r="C102" s="102" t="s">
        <v>9</v>
      </c>
      <c r="D102" s="108">
        <v>50.694</v>
      </c>
      <c r="E102" s="65" t="s">
        <v>30</v>
      </c>
      <c r="F102" s="150">
        <v>0</v>
      </c>
      <c r="G102" s="66">
        <f>D102*F102</f>
        <v>0</v>
      </c>
      <c r="I102" s="190"/>
      <c r="J102" s="190"/>
      <c r="K102" s="190"/>
      <c r="L102" s="181"/>
      <c r="M102" s="181"/>
      <c r="N102" s="104"/>
      <c r="O102" s="104"/>
      <c r="P102" s="104"/>
    </row>
    <row r="103" spans="2:16" s="60" customFormat="1" ht="125.25" customHeight="1">
      <c r="B103" s="62" t="s">
        <v>57</v>
      </c>
      <c r="C103" s="59" t="s">
        <v>128</v>
      </c>
      <c r="D103" s="106"/>
      <c r="E103" s="65"/>
      <c r="F103" s="160"/>
      <c r="G103" s="61"/>
      <c r="I103" s="190"/>
      <c r="J103" s="190"/>
      <c r="K103" s="190"/>
      <c r="L103" s="181"/>
      <c r="M103" s="181"/>
      <c r="N103" s="104"/>
      <c r="O103" s="104"/>
      <c r="P103" s="104"/>
    </row>
    <row r="104" spans="2:16" s="60" customFormat="1" ht="11.25">
      <c r="B104" s="121"/>
      <c r="C104" s="122" t="s">
        <v>17</v>
      </c>
      <c r="D104" s="112">
        <v>1</v>
      </c>
      <c r="E104" s="65" t="s">
        <v>30</v>
      </c>
      <c r="F104" s="160">
        <v>0</v>
      </c>
      <c r="G104" s="61">
        <f>D104*F104</f>
        <v>0</v>
      </c>
      <c r="I104" s="190">
        <v>1</v>
      </c>
      <c r="J104" s="190"/>
      <c r="K104" s="190"/>
      <c r="L104" s="181"/>
      <c r="M104" s="181"/>
      <c r="N104" s="104"/>
      <c r="O104" s="104"/>
      <c r="P104" s="104"/>
    </row>
    <row r="105" spans="2:16" s="60" customFormat="1" ht="11.25">
      <c r="B105" s="62"/>
      <c r="C105" s="122" t="s">
        <v>22</v>
      </c>
      <c r="D105" s="112">
        <v>2</v>
      </c>
      <c r="E105" s="65" t="s">
        <v>30</v>
      </c>
      <c r="F105" s="160">
        <v>0</v>
      </c>
      <c r="G105" s="61">
        <f>D105*F105</f>
        <v>0</v>
      </c>
      <c r="I105" s="190">
        <v>1</v>
      </c>
      <c r="J105" s="190"/>
      <c r="K105" s="190"/>
      <c r="L105" s="181"/>
      <c r="M105" s="181"/>
      <c r="N105" s="104"/>
      <c r="O105" s="104"/>
      <c r="P105" s="104"/>
    </row>
    <row r="106" spans="2:9" ht="12.75">
      <c r="B106" s="62"/>
      <c r="C106" s="123" t="s">
        <v>2</v>
      </c>
      <c r="D106" s="112">
        <v>3</v>
      </c>
      <c r="E106" s="65"/>
      <c r="F106" s="150"/>
      <c r="G106" s="61"/>
      <c r="I106" s="186">
        <v>1</v>
      </c>
    </row>
    <row r="107" spans="2:7" ht="12.75">
      <c r="B107" s="88"/>
      <c r="C107" s="102" t="s">
        <v>211</v>
      </c>
      <c r="D107" s="112">
        <v>1</v>
      </c>
      <c r="E107" s="65" t="s">
        <v>30</v>
      </c>
      <c r="F107" s="160">
        <v>0</v>
      </c>
      <c r="G107" s="61">
        <f>D107*F107</f>
        <v>0</v>
      </c>
    </row>
    <row r="108" spans="2:9" ht="12.75">
      <c r="B108" s="121"/>
      <c r="C108" s="124" t="s">
        <v>130</v>
      </c>
      <c r="D108" s="125">
        <v>1</v>
      </c>
      <c r="E108" s="126"/>
      <c r="F108" s="164"/>
      <c r="G108" s="127"/>
      <c r="I108" s="186">
        <v>1</v>
      </c>
    </row>
    <row r="109" spans="2:7" ht="33.75">
      <c r="B109" s="62" t="s">
        <v>56</v>
      </c>
      <c r="C109" s="102" t="s">
        <v>97</v>
      </c>
      <c r="D109" s="106">
        <v>0.1</v>
      </c>
      <c r="E109" s="65" t="s">
        <v>80</v>
      </c>
      <c r="F109" s="99">
        <f>SUBTOTAL(109,G100:G108)</f>
        <v>0</v>
      </c>
      <c r="G109" s="61">
        <f>D109*F109</f>
        <v>0</v>
      </c>
    </row>
    <row r="110" spans="2:7" ht="22.5">
      <c r="B110" s="62" t="s">
        <v>60</v>
      </c>
      <c r="C110" s="102" t="s">
        <v>95</v>
      </c>
      <c r="D110" s="106">
        <v>0.1</v>
      </c>
      <c r="E110" s="65" t="s">
        <v>80</v>
      </c>
      <c r="F110" s="99">
        <f>+F109</f>
        <v>0</v>
      </c>
      <c r="G110" s="61">
        <f>D110*F110</f>
        <v>0</v>
      </c>
    </row>
    <row r="111" spans="2:7" ht="12.75">
      <c r="B111" s="128" t="s">
        <v>92</v>
      </c>
      <c r="C111" s="122"/>
      <c r="D111" s="129"/>
      <c r="E111" s="129"/>
      <c r="F111" s="165"/>
      <c r="G111" s="130">
        <f>SUBTOTAL(109,G100:G110)</f>
        <v>0</v>
      </c>
    </row>
    <row r="112" spans="2:7" ht="12.75">
      <c r="B112" s="128"/>
      <c r="C112" s="122"/>
      <c r="D112" s="129"/>
      <c r="E112" s="129"/>
      <c r="F112" s="165"/>
      <c r="G112" s="130"/>
    </row>
    <row r="113" spans="3:13" s="40" customFormat="1" ht="12.75">
      <c r="C113" s="41"/>
      <c r="F113" s="166"/>
      <c r="I113" s="183"/>
      <c r="J113" s="183"/>
      <c r="K113" s="183"/>
      <c r="L113" s="183"/>
      <c r="M113" s="183"/>
    </row>
    <row r="114" spans="2:13" s="40" customFormat="1" ht="12.75">
      <c r="B114" s="131" t="s">
        <v>272</v>
      </c>
      <c r="C114" s="41"/>
      <c r="F114" s="166"/>
      <c r="I114" s="183"/>
      <c r="J114" s="183"/>
      <c r="K114" s="183"/>
      <c r="L114" s="183"/>
      <c r="M114" s="183"/>
    </row>
    <row r="115" spans="3:13" s="40" customFormat="1" ht="12.75">
      <c r="C115" s="41"/>
      <c r="F115" s="167"/>
      <c r="I115" s="183"/>
      <c r="J115" s="183"/>
      <c r="K115" s="183"/>
      <c r="L115" s="183"/>
      <c r="M115" s="183"/>
    </row>
    <row r="116" spans="2:13" s="40" customFormat="1" ht="24">
      <c r="B116" s="22" t="s">
        <v>273</v>
      </c>
      <c r="C116" s="132" t="s">
        <v>274</v>
      </c>
      <c r="D116" s="24" t="s">
        <v>63</v>
      </c>
      <c r="E116" s="25" t="s">
        <v>30</v>
      </c>
      <c r="F116" s="168" t="s">
        <v>65</v>
      </c>
      <c r="G116" s="24" t="s">
        <v>64</v>
      </c>
      <c r="I116" s="183"/>
      <c r="J116" s="183"/>
      <c r="K116" s="183"/>
      <c r="L116" s="183"/>
      <c r="M116" s="183"/>
    </row>
    <row r="117" spans="2:13" s="40" customFormat="1" ht="12.75">
      <c r="B117" s="28"/>
      <c r="C117" s="133"/>
      <c r="D117" s="30"/>
      <c r="E117" s="30"/>
      <c r="F117" s="169"/>
      <c r="G117" s="31"/>
      <c r="I117" s="183"/>
      <c r="J117" s="183"/>
      <c r="K117" s="183"/>
      <c r="L117" s="183"/>
      <c r="M117" s="183"/>
    </row>
    <row r="118" spans="2:13" s="40" customFormat="1" ht="37.5" customHeight="1">
      <c r="B118" s="32" t="s">
        <v>59</v>
      </c>
      <c r="C118" s="33" t="s">
        <v>275</v>
      </c>
      <c r="D118" s="134">
        <v>24</v>
      </c>
      <c r="E118" s="35"/>
      <c r="F118" s="170">
        <v>0</v>
      </c>
      <c r="G118" s="135">
        <f>D118*F118</f>
        <v>0</v>
      </c>
      <c r="I118" s="183"/>
      <c r="J118" s="183"/>
      <c r="K118" s="183"/>
      <c r="L118" s="183"/>
      <c r="M118" s="183"/>
    </row>
    <row r="119" spans="2:13" s="40" customFormat="1" ht="104.25" customHeight="1">
      <c r="B119" s="32" t="s">
        <v>57</v>
      </c>
      <c r="C119" s="29" t="s">
        <v>276</v>
      </c>
      <c r="D119" s="30"/>
      <c r="E119" s="30"/>
      <c r="F119" s="170"/>
      <c r="G119" s="31"/>
      <c r="I119" s="183"/>
      <c r="J119" s="183"/>
      <c r="K119" s="183"/>
      <c r="L119" s="183"/>
      <c r="M119" s="183"/>
    </row>
    <row r="120" spans="2:13" s="40" customFormat="1" ht="33.75" customHeight="1">
      <c r="B120" s="32"/>
      <c r="C120" s="133" t="s">
        <v>277</v>
      </c>
      <c r="D120" s="34">
        <v>33.9</v>
      </c>
      <c r="E120" s="35" t="s">
        <v>30</v>
      </c>
      <c r="F120" s="44">
        <v>0</v>
      </c>
      <c r="G120" s="135">
        <f>D120*F120</f>
        <v>0</v>
      </c>
      <c r="I120" s="183"/>
      <c r="J120" s="183"/>
      <c r="K120" s="183"/>
      <c r="L120" s="183"/>
      <c r="M120" s="183"/>
    </row>
    <row r="121" spans="2:13" s="40" customFormat="1" ht="33.75">
      <c r="B121" s="136"/>
      <c r="C121" s="137" t="s">
        <v>278</v>
      </c>
      <c r="D121" s="138">
        <v>0</v>
      </c>
      <c r="E121" s="35" t="s">
        <v>30</v>
      </c>
      <c r="F121" s="44">
        <v>0</v>
      </c>
      <c r="G121" s="135">
        <f>D121*F121</f>
        <v>0</v>
      </c>
      <c r="I121" s="183"/>
      <c r="J121" s="192"/>
      <c r="K121" s="183"/>
      <c r="L121" s="183"/>
      <c r="M121" s="183"/>
    </row>
    <row r="122" spans="2:13" s="40" customFormat="1" ht="22.5">
      <c r="B122" s="32"/>
      <c r="C122" s="133" t="s">
        <v>305</v>
      </c>
      <c r="D122" s="34">
        <v>27.3</v>
      </c>
      <c r="E122" s="35" t="s">
        <v>30</v>
      </c>
      <c r="F122" s="44">
        <v>0</v>
      </c>
      <c r="G122" s="135">
        <f>D122*F122</f>
        <v>0</v>
      </c>
      <c r="I122" s="183"/>
      <c r="J122" s="192"/>
      <c r="K122" s="183"/>
      <c r="L122" s="183"/>
      <c r="M122" s="183"/>
    </row>
    <row r="123" spans="2:13" s="40" customFormat="1" ht="78.75">
      <c r="B123" s="32"/>
      <c r="C123" s="33" t="s">
        <v>306</v>
      </c>
      <c r="D123" s="140"/>
      <c r="E123" s="35"/>
      <c r="F123" s="170"/>
      <c r="G123" s="135"/>
      <c r="I123" s="183"/>
      <c r="J123" s="183"/>
      <c r="K123" s="183"/>
      <c r="L123" s="183"/>
      <c r="M123" s="183"/>
    </row>
    <row r="124" spans="2:13" s="40" customFormat="1" ht="92.25" customHeight="1">
      <c r="B124" s="32" t="s">
        <v>56</v>
      </c>
      <c r="C124" s="33" t="s">
        <v>279</v>
      </c>
      <c r="D124" s="34">
        <v>101.9</v>
      </c>
      <c r="E124" s="35" t="s">
        <v>30</v>
      </c>
      <c r="F124" s="44">
        <v>0</v>
      </c>
      <c r="G124" s="31">
        <f aca="true" t="shared" si="3" ref="G124:G131">D124*F124</f>
        <v>0</v>
      </c>
      <c r="I124" s="183"/>
      <c r="J124" s="183"/>
      <c r="K124" s="183"/>
      <c r="L124" s="183"/>
      <c r="M124" s="183"/>
    </row>
    <row r="125" spans="2:13" s="40" customFormat="1" ht="15" customHeight="1">
      <c r="B125" s="141" t="s">
        <v>60</v>
      </c>
      <c r="C125" s="142" t="s">
        <v>308</v>
      </c>
      <c r="D125" s="134">
        <v>3</v>
      </c>
      <c r="E125" s="35" t="s">
        <v>30</v>
      </c>
      <c r="F125" s="170">
        <v>0</v>
      </c>
      <c r="G125" s="31">
        <f t="shared" si="3"/>
        <v>0</v>
      </c>
      <c r="I125" s="183"/>
      <c r="J125" s="183"/>
      <c r="K125" s="183"/>
      <c r="L125" s="183"/>
      <c r="M125" s="183"/>
    </row>
    <row r="126" spans="2:13" s="40" customFormat="1" ht="24.75" customHeight="1">
      <c r="B126" s="32" t="s">
        <v>58</v>
      </c>
      <c r="C126" s="33" t="s">
        <v>307</v>
      </c>
      <c r="D126" s="134">
        <v>8</v>
      </c>
      <c r="E126" s="35" t="s">
        <v>30</v>
      </c>
      <c r="F126" s="170">
        <v>0</v>
      </c>
      <c r="G126" s="31">
        <f t="shared" si="3"/>
        <v>0</v>
      </c>
      <c r="I126" s="183"/>
      <c r="J126" s="183"/>
      <c r="K126" s="183"/>
      <c r="L126" s="183"/>
      <c r="M126" s="183"/>
    </row>
    <row r="127" spans="2:13" s="40" customFormat="1" ht="24.75" customHeight="1">
      <c r="B127" s="141" t="s">
        <v>312</v>
      </c>
      <c r="C127" s="185" t="s">
        <v>313</v>
      </c>
      <c r="D127" s="134">
        <v>1</v>
      </c>
      <c r="E127" s="35" t="s">
        <v>30</v>
      </c>
      <c r="F127" s="170">
        <v>0</v>
      </c>
      <c r="G127" s="31">
        <f t="shared" si="3"/>
        <v>0</v>
      </c>
      <c r="I127" s="183"/>
      <c r="J127" s="183"/>
      <c r="K127" s="183"/>
      <c r="L127" s="183"/>
      <c r="M127" s="183"/>
    </row>
    <row r="128" spans="2:19" s="40" customFormat="1" ht="33.75">
      <c r="B128" s="32" t="s">
        <v>61</v>
      </c>
      <c r="C128" s="33" t="s">
        <v>280</v>
      </c>
      <c r="D128" s="134">
        <v>12</v>
      </c>
      <c r="E128" s="35" t="s">
        <v>30</v>
      </c>
      <c r="F128" s="170">
        <v>0</v>
      </c>
      <c r="G128" s="31">
        <f t="shared" si="3"/>
        <v>0</v>
      </c>
      <c r="I128" s="183"/>
      <c r="J128" s="183"/>
      <c r="K128" s="183"/>
      <c r="L128" s="184"/>
      <c r="M128" s="183"/>
      <c r="N128" s="143"/>
      <c r="O128" s="143"/>
      <c r="P128" s="143"/>
      <c r="Q128" s="143"/>
      <c r="R128" s="143"/>
      <c r="S128" s="143"/>
    </row>
    <row r="129" spans="2:19" s="40" customFormat="1" ht="22.5">
      <c r="B129" s="32" t="s">
        <v>62</v>
      </c>
      <c r="C129" s="33" t="s">
        <v>281</v>
      </c>
      <c r="D129" s="134">
        <v>12</v>
      </c>
      <c r="E129" s="35" t="s">
        <v>30</v>
      </c>
      <c r="F129" s="170">
        <v>0</v>
      </c>
      <c r="G129" s="31">
        <f t="shared" si="3"/>
        <v>0</v>
      </c>
      <c r="I129" s="183"/>
      <c r="J129" s="183"/>
      <c r="K129" s="183"/>
      <c r="L129" s="184"/>
      <c r="M129" s="184"/>
      <c r="N129" s="143"/>
      <c r="O129" s="143"/>
      <c r="P129" s="143"/>
      <c r="Q129" s="143"/>
      <c r="R129" s="143"/>
      <c r="S129" s="143"/>
    </row>
    <row r="130" spans="2:13" s="40" customFormat="1" ht="33.75">
      <c r="B130" s="32" t="s">
        <v>68</v>
      </c>
      <c r="C130" s="33" t="s">
        <v>282</v>
      </c>
      <c r="D130" s="134">
        <v>12</v>
      </c>
      <c r="E130" s="35" t="s">
        <v>30</v>
      </c>
      <c r="F130" s="170">
        <v>0</v>
      </c>
      <c r="G130" s="31">
        <f t="shared" si="3"/>
        <v>0</v>
      </c>
      <c r="I130" s="183"/>
      <c r="J130" s="183"/>
      <c r="K130" s="183"/>
      <c r="L130" s="183"/>
      <c r="M130" s="184"/>
    </row>
    <row r="131" spans="2:13" s="40" customFormat="1" ht="22.5">
      <c r="B131" s="32" t="s">
        <v>69</v>
      </c>
      <c r="C131" s="33" t="s">
        <v>283</v>
      </c>
      <c r="D131" s="106">
        <v>0.15</v>
      </c>
      <c r="E131" s="35" t="s">
        <v>80</v>
      </c>
      <c r="F131" s="144">
        <f>SUBTOTAL(109,G117:G130)</f>
        <v>0</v>
      </c>
      <c r="G131" s="31">
        <f t="shared" si="3"/>
        <v>0</v>
      </c>
      <c r="I131" s="183"/>
      <c r="J131" s="183"/>
      <c r="K131" s="183"/>
      <c r="L131" s="183"/>
      <c r="M131" s="183"/>
    </row>
    <row r="132" spans="2:13" s="40" customFormat="1" ht="12.75">
      <c r="B132" s="38" t="s">
        <v>67</v>
      </c>
      <c r="C132" s="133"/>
      <c r="D132" s="30"/>
      <c r="E132" s="30"/>
      <c r="F132" s="170"/>
      <c r="G132" s="31">
        <f>SUBTOTAL(109,G117:G131)</f>
        <v>0</v>
      </c>
      <c r="I132" s="183"/>
      <c r="J132" s="183"/>
      <c r="K132" s="183"/>
      <c r="L132" s="183"/>
      <c r="M132" s="183"/>
    </row>
    <row r="133" spans="3:13" s="40" customFormat="1" ht="12.75">
      <c r="C133" s="41"/>
      <c r="F133" s="167"/>
      <c r="I133" s="183"/>
      <c r="J133" s="183"/>
      <c r="K133" s="183"/>
      <c r="L133" s="183"/>
      <c r="M133" s="183"/>
    </row>
    <row r="134" spans="3:13" s="40" customFormat="1" ht="12.75">
      <c r="C134" s="41"/>
      <c r="F134" s="167"/>
      <c r="I134" s="183"/>
      <c r="J134" s="183"/>
      <c r="K134" s="183"/>
      <c r="L134" s="183"/>
      <c r="M134" s="183"/>
    </row>
    <row r="135" spans="2:13" s="40" customFormat="1" ht="24">
      <c r="B135" s="22" t="s">
        <v>284</v>
      </c>
      <c r="C135" s="132" t="s">
        <v>285</v>
      </c>
      <c r="D135" s="24" t="s">
        <v>63</v>
      </c>
      <c r="E135" s="25" t="s">
        <v>30</v>
      </c>
      <c r="F135" s="168" t="s">
        <v>65</v>
      </c>
      <c r="G135" s="24" t="s">
        <v>64</v>
      </c>
      <c r="I135" s="183"/>
      <c r="J135" s="183"/>
      <c r="K135" s="183"/>
      <c r="L135" s="183"/>
      <c r="M135" s="183"/>
    </row>
    <row r="136" spans="2:13" s="40" customFormat="1" ht="12.75">
      <c r="B136" s="28"/>
      <c r="C136" s="133"/>
      <c r="D136" s="30"/>
      <c r="E136" s="30"/>
      <c r="F136" s="169"/>
      <c r="G136" s="31"/>
      <c r="I136" s="183"/>
      <c r="J136" s="183"/>
      <c r="K136" s="183"/>
      <c r="L136" s="183"/>
      <c r="M136" s="183"/>
    </row>
    <row r="137" spans="2:13" s="40" customFormat="1" ht="33.75">
      <c r="B137" s="32" t="s">
        <v>59</v>
      </c>
      <c r="C137" s="33" t="s">
        <v>286</v>
      </c>
      <c r="D137" s="106">
        <v>0.05</v>
      </c>
      <c r="E137" s="35" t="s">
        <v>80</v>
      </c>
      <c r="F137" s="44">
        <v>0</v>
      </c>
      <c r="G137" s="135">
        <f>D137*F137</f>
        <v>0</v>
      </c>
      <c r="I137" s="183"/>
      <c r="J137" s="183"/>
      <c r="K137" s="183"/>
      <c r="L137" s="183"/>
      <c r="M137" s="183"/>
    </row>
    <row r="138" spans="2:13" s="40" customFormat="1" ht="33.75">
      <c r="B138" s="32" t="s">
        <v>57</v>
      </c>
      <c r="C138" s="29" t="s">
        <v>287</v>
      </c>
      <c r="D138" s="145">
        <v>101.9</v>
      </c>
      <c r="E138" s="35" t="s">
        <v>30</v>
      </c>
      <c r="F138" s="44">
        <v>0</v>
      </c>
      <c r="G138" s="135">
        <f>D138*F138</f>
        <v>0</v>
      </c>
      <c r="I138" s="183"/>
      <c r="J138" s="183"/>
      <c r="K138" s="183"/>
      <c r="L138" s="183"/>
      <c r="M138" s="183"/>
    </row>
    <row r="139" spans="2:13" s="40" customFormat="1" ht="45">
      <c r="B139" s="32" t="s">
        <v>56</v>
      </c>
      <c r="C139" s="133" t="s">
        <v>288</v>
      </c>
      <c r="D139" s="146">
        <v>12</v>
      </c>
      <c r="E139" s="35" t="s">
        <v>30</v>
      </c>
      <c r="F139" s="172">
        <v>0</v>
      </c>
      <c r="G139" s="135">
        <f>D139*F139</f>
        <v>0</v>
      </c>
      <c r="I139" s="183"/>
      <c r="J139" s="183"/>
      <c r="K139" s="183"/>
      <c r="L139" s="183"/>
      <c r="M139" s="183"/>
    </row>
    <row r="140" spans="2:13" s="40" customFormat="1" ht="22.5">
      <c r="B140" s="32" t="s">
        <v>60</v>
      </c>
      <c r="C140" s="133" t="s">
        <v>289</v>
      </c>
      <c r="D140" s="146">
        <v>12</v>
      </c>
      <c r="E140" s="35" t="s">
        <v>30</v>
      </c>
      <c r="F140" s="172">
        <v>0</v>
      </c>
      <c r="G140" s="135">
        <f>D140*F140</f>
        <v>0</v>
      </c>
      <c r="I140" s="183"/>
      <c r="J140" s="183"/>
      <c r="K140" s="183"/>
      <c r="L140" s="183"/>
      <c r="M140" s="183"/>
    </row>
    <row r="141" spans="2:13" s="40" customFormat="1" ht="33.75">
      <c r="B141" s="32" t="s">
        <v>58</v>
      </c>
      <c r="C141" s="33" t="s">
        <v>291</v>
      </c>
      <c r="D141" s="34">
        <v>101.9</v>
      </c>
      <c r="E141" s="35" t="s">
        <v>30</v>
      </c>
      <c r="F141" s="44">
        <v>0</v>
      </c>
      <c r="G141" s="31">
        <f>D141*F141</f>
        <v>0</v>
      </c>
      <c r="I141" s="183"/>
      <c r="J141" s="183"/>
      <c r="K141" s="183"/>
      <c r="L141" s="183"/>
      <c r="M141" s="183"/>
    </row>
    <row r="142" spans="2:13" s="40" customFormat="1" ht="45">
      <c r="B142" s="32" t="s">
        <v>61</v>
      </c>
      <c r="C142" s="33" t="s">
        <v>292</v>
      </c>
      <c r="D142" s="146">
        <v>12</v>
      </c>
      <c r="E142" s="35" t="s">
        <v>30</v>
      </c>
      <c r="F142" s="172">
        <v>0</v>
      </c>
      <c r="G142" s="31">
        <f aca="true" t="shared" si="4" ref="G142:G147">D142*F142</f>
        <v>0</v>
      </c>
      <c r="I142" s="183"/>
      <c r="J142" s="183"/>
      <c r="K142" s="183"/>
      <c r="L142" s="183"/>
      <c r="M142" s="183"/>
    </row>
    <row r="143" spans="2:13" s="40" customFormat="1" ht="22.5">
      <c r="B143" s="32" t="s">
        <v>62</v>
      </c>
      <c r="C143" s="33" t="s">
        <v>293</v>
      </c>
      <c r="D143" s="146">
        <v>12</v>
      </c>
      <c r="E143" s="35" t="s">
        <v>30</v>
      </c>
      <c r="F143" s="172">
        <v>0</v>
      </c>
      <c r="G143" s="31">
        <f t="shared" si="4"/>
        <v>0</v>
      </c>
      <c r="I143" s="183"/>
      <c r="J143" s="183"/>
      <c r="K143" s="183"/>
      <c r="L143" s="183"/>
      <c r="M143" s="183"/>
    </row>
    <row r="144" spans="2:13" s="40" customFormat="1" ht="22.5">
      <c r="B144" s="32" t="s">
        <v>68</v>
      </c>
      <c r="C144" s="33" t="s">
        <v>294</v>
      </c>
      <c r="D144" s="34">
        <v>101.9</v>
      </c>
      <c r="E144" s="35" t="s">
        <v>30</v>
      </c>
      <c r="F144" s="170">
        <v>0</v>
      </c>
      <c r="G144" s="31">
        <f t="shared" si="4"/>
        <v>0</v>
      </c>
      <c r="I144" s="183"/>
      <c r="J144" s="183"/>
      <c r="K144" s="183"/>
      <c r="L144" s="183"/>
      <c r="M144" s="183"/>
    </row>
    <row r="145" spans="2:13" s="40" customFormat="1" ht="22.5">
      <c r="B145" s="32" t="s">
        <v>69</v>
      </c>
      <c r="C145" s="33" t="s">
        <v>295</v>
      </c>
      <c r="D145" s="34">
        <v>101.9</v>
      </c>
      <c r="E145" s="35" t="s">
        <v>30</v>
      </c>
      <c r="F145" s="44">
        <v>0</v>
      </c>
      <c r="G145" s="31">
        <f t="shared" si="4"/>
        <v>0</v>
      </c>
      <c r="I145" s="183"/>
      <c r="J145" s="183"/>
      <c r="K145" s="183"/>
      <c r="L145" s="183"/>
      <c r="M145" s="183"/>
    </row>
    <row r="146" spans="2:13" s="40" customFormat="1" ht="12.75">
      <c r="B146" s="32" t="s">
        <v>70</v>
      </c>
      <c r="C146" s="33" t="s">
        <v>32</v>
      </c>
      <c r="D146" s="34">
        <v>101.9</v>
      </c>
      <c r="E146" s="35" t="s">
        <v>30</v>
      </c>
      <c r="F146" s="44">
        <v>0</v>
      </c>
      <c r="G146" s="31">
        <f t="shared" si="4"/>
        <v>0</v>
      </c>
      <c r="I146" s="183"/>
      <c r="J146" s="183"/>
      <c r="K146" s="183"/>
      <c r="L146" s="183"/>
      <c r="M146" s="183"/>
    </row>
    <row r="147" spans="2:13" s="40" customFormat="1" ht="22.5">
      <c r="B147" s="32" t="s">
        <v>71</v>
      </c>
      <c r="C147" s="33" t="s">
        <v>296</v>
      </c>
      <c r="D147" s="106">
        <v>0.1</v>
      </c>
      <c r="E147" s="35" t="s">
        <v>80</v>
      </c>
      <c r="F147" s="144">
        <f>SUBTOTAL(109,G136:G146)</f>
        <v>0</v>
      </c>
      <c r="G147" s="31">
        <f t="shared" si="4"/>
        <v>0</v>
      </c>
      <c r="I147" s="183"/>
      <c r="J147" s="183"/>
      <c r="K147" s="183"/>
      <c r="L147" s="183"/>
      <c r="M147" s="183"/>
    </row>
    <row r="148" spans="2:13" s="40" customFormat="1" ht="12.75">
      <c r="B148" s="38" t="s">
        <v>91</v>
      </c>
      <c r="C148" s="133"/>
      <c r="D148" s="30"/>
      <c r="E148" s="30"/>
      <c r="F148" s="170"/>
      <c r="G148" s="31">
        <f>SUBTOTAL(109,G136:G147)</f>
        <v>0</v>
      </c>
      <c r="I148" s="183"/>
      <c r="J148" s="183"/>
      <c r="K148" s="183"/>
      <c r="L148" s="183"/>
      <c r="M148" s="183"/>
    </row>
    <row r="149" spans="3:13" s="40" customFormat="1" ht="12.75">
      <c r="C149" s="41"/>
      <c r="F149" s="167"/>
      <c r="I149" s="183"/>
      <c r="J149" s="183"/>
      <c r="K149" s="183"/>
      <c r="L149" s="183"/>
      <c r="M149" s="183"/>
    </row>
    <row r="150" spans="3:13" s="40" customFormat="1" ht="12.75">
      <c r="C150" s="41"/>
      <c r="F150" s="167"/>
      <c r="I150" s="183"/>
      <c r="J150" s="183"/>
      <c r="K150" s="183"/>
      <c r="L150" s="183"/>
      <c r="M150" s="183"/>
    </row>
    <row r="151" spans="2:13" s="40" customFormat="1" ht="24">
      <c r="B151" s="22" t="s">
        <v>297</v>
      </c>
      <c r="C151" s="132" t="s">
        <v>298</v>
      </c>
      <c r="D151" s="24" t="s">
        <v>63</v>
      </c>
      <c r="E151" s="25" t="s">
        <v>30</v>
      </c>
      <c r="F151" s="168" t="s">
        <v>65</v>
      </c>
      <c r="G151" s="24" t="s">
        <v>64</v>
      </c>
      <c r="I151" s="183"/>
      <c r="J151" s="183"/>
      <c r="K151" s="183"/>
      <c r="L151" s="183"/>
      <c r="M151" s="183"/>
    </row>
    <row r="152" spans="2:13" s="40" customFormat="1" ht="12.75">
      <c r="B152" s="28"/>
      <c r="C152" s="133"/>
      <c r="D152" s="30"/>
      <c r="E152" s="30"/>
      <c r="F152" s="169"/>
      <c r="G152" s="31"/>
      <c r="I152" s="183"/>
      <c r="J152" s="183"/>
      <c r="K152" s="183"/>
      <c r="L152" s="183"/>
      <c r="M152" s="183"/>
    </row>
    <row r="153" spans="2:13" s="40" customFormat="1" ht="12.75">
      <c r="B153" s="32" t="s">
        <v>59</v>
      </c>
      <c r="C153" s="33" t="s">
        <v>299</v>
      </c>
      <c r="D153" s="145">
        <v>101.9</v>
      </c>
      <c r="E153" s="35" t="s">
        <v>30</v>
      </c>
      <c r="F153" s="44">
        <v>0</v>
      </c>
      <c r="G153" s="135">
        <f>D153*F153</f>
        <v>0</v>
      </c>
      <c r="I153" s="183"/>
      <c r="J153" s="183"/>
      <c r="K153" s="183"/>
      <c r="L153" s="183"/>
      <c r="M153" s="183"/>
    </row>
    <row r="154" spans="2:13" s="40" customFormat="1" ht="12.75">
      <c r="B154" s="32" t="s">
        <v>57</v>
      </c>
      <c r="C154" s="29" t="s">
        <v>300</v>
      </c>
      <c r="D154" s="145">
        <v>100.7</v>
      </c>
      <c r="E154" s="35" t="s">
        <v>30</v>
      </c>
      <c r="F154" s="44">
        <v>0</v>
      </c>
      <c r="G154" s="135">
        <f>D154*F154</f>
        <v>0</v>
      </c>
      <c r="I154" s="183"/>
      <c r="J154" s="183"/>
      <c r="K154" s="183"/>
      <c r="L154" s="183"/>
      <c r="M154" s="183"/>
    </row>
    <row r="155" spans="2:13" s="40" customFormat="1" ht="47.25" customHeight="1">
      <c r="B155" s="32" t="s">
        <v>56</v>
      </c>
      <c r="C155" s="29" t="s">
        <v>301</v>
      </c>
      <c r="D155" s="106"/>
      <c r="E155" s="35"/>
      <c r="F155" s="170"/>
      <c r="G155" s="31"/>
      <c r="I155" s="183"/>
      <c r="J155" s="183"/>
      <c r="K155" s="183"/>
      <c r="L155" s="183"/>
      <c r="M155" s="183"/>
    </row>
    <row r="156" spans="2:13" s="40" customFormat="1" ht="12.75">
      <c r="B156" s="32"/>
      <c r="C156" s="147"/>
      <c r="D156" s="146">
        <v>12</v>
      </c>
      <c r="E156" s="35" t="s">
        <v>30</v>
      </c>
      <c r="F156" s="172">
        <v>0</v>
      </c>
      <c r="G156" s="31">
        <f>D156*F156</f>
        <v>0</v>
      </c>
      <c r="I156" s="183"/>
      <c r="J156" s="183"/>
      <c r="K156" s="183"/>
      <c r="L156" s="183"/>
      <c r="M156" s="183"/>
    </row>
    <row r="157" spans="2:13" s="40" customFormat="1" ht="90">
      <c r="B157" s="32" t="s">
        <v>60</v>
      </c>
      <c r="C157" s="33" t="s">
        <v>302</v>
      </c>
      <c r="D157" s="134"/>
      <c r="E157" s="35"/>
      <c r="F157" s="170"/>
      <c r="G157" s="31"/>
      <c r="I157" s="183"/>
      <c r="J157" s="183"/>
      <c r="K157" s="183"/>
      <c r="L157" s="183"/>
      <c r="M157" s="183"/>
    </row>
    <row r="158" spans="2:13" s="40" customFormat="1" ht="12.75">
      <c r="B158" s="32"/>
      <c r="C158" s="148"/>
      <c r="D158" s="146">
        <v>12</v>
      </c>
      <c r="E158" s="35" t="s">
        <v>30</v>
      </c>
      <c r="F158" s="172">
        <v>0</v>
      </c>
      <c r="G158" s="31">
        <f>D158*F158</f>
        <v>0</v>
      </c>
      <c r="I158" s="183"/>
      <c r="J158" s="183"/>
      <c r="K158" s="183"/>
      <c r="L158" s="183"/>
      <c r="M158" s="183"/>
    </row>
    <row r="159" spans="2:13" s="40" customFormat="1" ht="12.75">
      <c r="B159" s="32" t="s">
        <v>58</v>
      </c>
      <c r="C159" s="133" t="s">
        <v>303</v>
      </c>
      <c r="D159" s="106">
        <v>0.1</v>
      </c>
      <c r="E159" s="35" t="s">
        <v>80</v>
      </c>
      <c r="F159" s="149">
        <f>SUBTOTAL(109,G152:G158)</f>
        <v>0</v>
      </c>
      <c r="G159" s="31">
        <f>D159*F159</f>
        <v>0</v>
      </c>
      <c r="I159" s="183"/>
      <c r="J159" s="183"/>
      <c r="K159" s="183"/>
      <c r="L159" s="183"/>
      <c r="M159" s="183"/>
    </row>
    <row r="160" spans="2:13" s="40" customFormat="1" ht="33.75">
      <c r="B160" s="32" t="s">
        <v>61</v>
      </c>
      <c r="C160" s="133" t="s">
        <v>304</v>
      </c>
      <c r="D160" s="106">
        <v>0.1</v>
      </c>
      <c r="E160" s="35" t="s">
        <v>80</v>
      </c>
      <c r="F160" s="144">
        <f>+F159</f>
        <v>0</v>
      </c>
      <c r="G160" s="31">
        <f>D160*F160</f>
        <v>0</v>
      </c>
      <c r="I160" s="183"/>
      <c r="J160" s="183"/>
      <c r="K160" s="183"/>
      <c r="L160" s="183"/>
      <c r="M160" s="183"/>
    </row>
    <row r="161" spans="2:13" s="40" customFormat="1" ht="12.75">
      <c r="B161" s="32"/>
      <c r="C161" s="133"/>
      <c r="D161" s="134"/>
      <c r="E161" s="35"/>
      <c r="F161" s="39"/>
      <c r="G161" s="31"/>
      <c r="I161" s="183"/>
      <c r="J161" s="183"/>
      <c r="K161" s="183"/>
      <c r="L161" s="183"/>
      <c r="M161" s="183"/>
    </row>
    <row r="162" spans="2:13" s="40" customFormat="1" ht="12.75">
      <c r="B162" s="32"/>
      <c r="C162" s="133"/>
      <c r="D162" s="134"/>
      <c r="E162" s="35"/>
      <c r="F162" s="39"/>
      <c r="G162" s="31"/>
      <c r="I162" s="183"/>
      <c r="J162" s="183"/>
      <c r="K162" s="183"/>
      <c r="L162" s="183"/>
      <c r="M162" s="183"/>
    </row>
    <row r="163" spans="2:13" s="40" customFormat="1" ht="12.75">
      <c r="B163" s="38" t="s">
        <v>92</v>
      </c>
      <c r="C163" s="133"/>
      <c r="D163" s="30"/>
      <c r="E163" s="30"/>
      <c r="F163" s="39"/>
      <c r="G163" s="31">
        <f>SUBTOTAL(109,G152:G162)</f>
        <v>0</v>
      </c>
      <c r="I163" s="183"/>
      <c r="J163" s="183"/>
      <c r="K163" s="183"/>
      <c r="L163" s="183"/>
      <c r="M163" s="183"/>
    </row>
    <row r="164" spans="3:13" s="40" customFormat="1" ht="12.75">
      <c r="C164" s="41"/>
      <c r="I164" s="183"/>
      <c r="J164" s="183"/>
      <c r="K164" s="183"/>
      <c r="L164" s="183"/>
      <c r="M164" s="183"/>
    </row>
  </sheetData>
  <sheetProtection password="CF77" sheet="1"/>
  <mergeCells count="6">
    <mergeCell ref="C3:G3"/>
    <mergeCell ref="C4:G4"/>
    <mergeCell ref="C5:G5"/>
    <mergeCell ref="F21:G21"/>
    <mergeCell ref="C28:F31"/>
    <mergeCell ref="C32:F33"/>
  </mergeCells>
  <printOptions/>
  <pageMargins left="0.7" right="0.7" top="0.75" bottom="0.75" header="0.3" footer="0.3"/>
  <pageSetup horizontalDpi="600" verticalDpi="600" orientation="portrait" paperSize="9" scale="91" r:id="rId1"/>
  <headerFooter>
    <oddHeader>&amp;L&amp;"Swis721 Ex BT,Roman"&amp;8&amp;A&amp;C&amp;"Team MT,Običajno"&amp;13KOMUNALA PROJEKT D.O.O.&amp;R&amp;"Swis721 Ex BT,Roman"&amp;8&amp;F</oddHeader>
    <oddFooter>&amp;L&amp;"Swis721 Ex BT,Roman"&amp;5KOMUNALA PROJEKT d.o.o.
Prušnikova ulica 95, 1000 Ljubljana&amp;R&amp;P</oddFooter>
  </headerFooter>
  <rowBreaks count="6" manualBreakCount="6">
    <brk id="42" min="1" max="7" man="1"/>
    <brk id="56" min="1" max="7" man="1"/>
    <brk id="77" min="1" max="7" man="1"/>
    <brk id="97" min="1" max="7" man="1"/>
    <brk id="112" min="1" max="7" man="1"/>
    <brk id="133" min="1" max="7" man="1"/>
  </rowBreaks>
</worksheet>
</file>

<file path=xl/worksheets/sheet12.xml><?xml version="1.0" encoding="utf-8"?>
<worksheet xmlns="http://schemas.openxmlformats.org/spreadsheetml/2006/main" xmlns:r="http://schemas.openxmlformats.org/officeDocument/2006/relationships">
  <sheetPr>
    <tabColor theme="4" tint="0.5999900102615356"/>
  </sheetPr>
  <dimension ref="B3:S163"/>
  <sheetViews>
    <sheetView view="pageBreakPreview" zoomScaleSheetLayoutView="100" workbookViewId="0" topLeftCell="A1">
      <selection activeCell="F159" sqref="F159"/>
    </sheetView>
  </sheetViews>
  <sheetFormatPr defaultColWidth="9.00390625" defaultRowHeight="12.75"/>
  <cols>
    <col min="1" max="1" width="9.125" style="1" customWidth="1"/>
    <col min="2" max="2" width="4.125" style="1" customWidth="1"/>
    <col min="3" max="3" width="40.625" style="43" customWidth="1"/>
    <col min="4" max="4" width="11.375" style="1" customWidth="1"/>
    <col min="5" max="5" width="4.125" style="1" customWidth="1"/>
    <col min="6" max="6" width="12.125" style="1" customWidth="1"/>
    <col min="7" max="7" width="13.00390625" style="1" customWidth="1"/>
    <col min="8" max="8" width="4.25390625" style="1" customWidth="1"/>
    <col min="9" max="11" width="9.125" style="1" customWidth="1"/>
    <col min="12" max="12" width="9.125" style="2" customWidth="1"/>
    <col min="13" max="13" width="18.375" style="174" customWidth="1"/>
    <col min="14" max="16" width="9.125" style="2" customWidth="1"/>
    <col min="17" max="16384" width="9.125" style="1" customWidth="1"/>
  </cols>
  <sheetData>
    <row r="3" spans="3:7" ht="18">
      <c r="C3" s="193" t="s">
        <v>35</v>
      </c>
      <c r="D3" s="193"/>
      <c r="E3" s="193"/>
      <c r="F3" s="193"/>
      <c r="G3" s="193"/>
    </row>
    <row r="4" spans="3:7" ht="15.75">
      <c r="C4" s="194" t="s">
        <v>223</v>
      </c>
      <c r="D4" s="194"/>
      <c r="E4" s="194"/>
      <c r="F4" s="194"/>
      <c r="G4" s="194"/>
    </row>
    <row r="5" spans="3:7" ht="12.75">
      <c r="C5" s="195"/>
      <c r="D5" s="196"/>
      <c r="E5" s="196"/>
      <c r="F5" s="196"/>
      <c r="G5" s="196"/>
    </row>
    <row r="6" spans="3:16" s="7" customFormat="1" ht="12">
      <c r="C6" s="7" t="s">
        <v>36</v>
      </c>
      <c r="L6" s="8"/>
      <c r="M6" s="175"/>
      <c r="N6" s="8"/>
      <c r="O6" s="8"/>
      <c r="P6" s="8"/>
    </row>
    <row r="7" spans="12:16" s="7" customFormat="1" ht="12">
      <c r="L7" s="8"/>
      <c r="M7" s="175"/>
      <c r="N7" s="8"/>
      <c r="O7" s="8"/>
      <c r="P7" s="8"/>
    </row>
    <row r="8" spans="3:16" s="7" customFormat="1" ht="12">
      <c r="C8" s="7" t="s">
        <v>37</v>
      </c>
      <c r="G8" s="14">
        <f>G76</f>
        <v>0</v>
      </c>
      <c r="L8" s="8"/>
      <c r="M8" s="175"/>
      <c r="N8" s="8"/>
      <c r="O8" s="8"/>
      <c r="P8" s="8"/>
    </row>
    <row r="9" spans="7:16" s="7" customFormat="1" ht="12">
      <c r="G9" s="14"/>
      <c r="L9" s="8"/>
      <c r="M9" s="175"/>
      <c r="N9" s="8"/>
      <c r="O9" s="8"/>
      <c r="P9" s="8"/>
    </row>
    <row r="10" spans="3:16" s="7" customFormat="1" ht="12">
      <c r="C10" s="7" t="s">
        <v>38</v>
      </c>
      <c r="G10" s="14">
        <f>G96</f>
        <v>0</v>
      </c>
      <c r="L10" s="8"/>
      <c r="M10" s="175"/>
      <c r="N10" s="8"/>
      <c r="O10" s="8"/>
      <c r="P10" s="8"/>
    </row>
    <row r="11" spans="12:16" s="7" customFormat="1" ht="12">
      <c r="L11" s="8"/>
      <c r="M11" s="175"/>
      <c r="N11" s="8"/>
      <c r="O11" s="8"/>
      <c r="P11" s="8"/>
    </row>
    <row r="12" spans="3:16" s="7" customFormat="1" ht="12">
      <c r="C12" s="8" t="s">
        <v>39</v>
      </c>
      <c r="D12" s="8"/>
      <c r="E12" s="8"/>
      <c r="F12" s="8"/>
      <c r="G12" s="48">
        <f>G111</f>
        <v>0</v>
      </c>
      <c r="L12" s="8"/>
      <c r="M12" s="175"/>
      <c r="N12" s="8"/>
      <c r="O12" s="8"/>
      <c r="P12" s="8"/>
    </row>
    <row r="13" spans="3:16" s="7" customFormat="1" ht="12">
      <c r="C13" s="49"/>
      <c r="D13" s="49"/>
      <c r="E13" s="49"/>
      <c r="F13" s="49"/>
      <c r="G13" s="49"/>
      <c r="L13" s="8"/>
      <c r="M13" s="175"/>
      <c r="N13" s="8"/>
      <c r="O13" s="8"/>
      <c r="P13" s="8"/>
    </row>
    <row r="14" spans="12:16" s="7" customFormat="1" ht="12.75" thickBot="1">
      <c r="L14" s="8"/>
      <c r="M14" s="175"/>
      <c r="N14" s="8"/>
      <c r="O14" s="8"/>
      <c r="P14" s="8"/>
    </row>
    <row r="15" spans="3:16" s="7" customFormat="1" ht="12.75" thickBot="1">
      <c r="C15" s="4" t="s">
        <v>40</v>
      </c>
      <c r="D15" s="5"/>
      <c r="E15" s="5"/>
      <c r="F15" s="5"/>
      <c r="G15" s="6">
        <f>SUM(G8:G14)</f>
        <v>0</v>
      </c>
      <c r="L15" s="8"/>
      <c r="M15" s="175"/>
      <c r="N15" s="8"/>
      <c r="O15" s="8"/>
      <c r="P15" s="8"/>
    </row>
    <row r="16" spans="3:16" s="7" customFormat="1" ht="12">
      <c r="C16" s="9"/>
      <c r="F16" s="9" t="s">
        <v>98</v>
      </c>
      <c r="G16" s="10">
        <v>43.16</v>
      </c>
      <c r="L16" s="8"/>
      <c r="M16" s="175"/>
      <c r="N16" s="8"/>
      <c r="O16" s="8"/>
      <c r="P16" s="8"/>
    </row>
    <row r="17" spans="3:16" s="7" customFormat="1" ht="12">
      <c r="C17" s="9"/>
      <c r="F17" s="9" t="s">
        <v>41</v>
      </c>
      <c r="G17" s="11">
        <f>G15/G16</f>
        <v>0</v>
      </c>
      <c r="L17" s="8"/>
      <c r="M17" s="175"/>
      <c r="N17" s="8"/>
      <c r="O17" s="8"/>
      <c r="P17" s="8"/>
    </row>
    <row r="18" spans="12:16" s="7" customFormat="1" ht="12">
      <c r="L18" s="8"/>
      <c r="M18" s="175"/>
      <c r="N18" s="8"/>
      <c r="O18" s="8"/>
      <c r="P18" s="8"/>
    </row>
    <row r="19" spans="3:16" s="7" customFormat="1" ht="12">
      <c r="C19" s="12"/>
      <c r="F19" s="50" t="s">
        <v>314</v>
      </c>
      <c r="G19" s="14">
        <f>G131+G147+G162</f>
        <v>0</v>
      </c>
      <c r="L19" s="8"/>
      <c r="M19" s="175"/>
      <c r="N19" s="8"/>
      <c r="O19" s="8"/>
      <c r="P19" s="8"/>
    </row>
    <row r="20" spans="12:16" s="7" customFormat="1" ht="12">
      <c r="L20" s="8"/>
      <c r="M20" s="175"/>
      <c r="N20" s="8"/>
      <c r="O20" s="8"/>
      <c r="P20" s="8"/>
    </row>
    <row r="21" spans="3:16" s="7" customFormat="1" ht="12.75" customHeight="1">
      <c r="C21" s="15" t="s">
        <v>50</v>
      </c>
      <c r="D21" s="15"/>
      <c r="E21" s="15"/>
      <c r="F21" s="197">
        <f>G15+G19</f>
        <v>0</v>
      </c>
      <c r="G21" s="197"/>
      <c r="L21" s="8"/>
      <c r="M21" s="175"/>
      <c r="N21" s="8"/>
      <c r="O21" s="8"/>
      <c r="P21" s="8"/>
    </row>
    <row r="22" spans="3:16" s="7" customFormat="1" ht="12">
      <c r="C22" s="16"/>
      <c r="L22" s="8"/>
      <c r="M22" s="175"/>
      <c r="N22" s="8"/>
      <c r="O22" s="8"/>
      <c r="P22" s="8"/>
    </row>
    <row r="23" spans="12:16" s="7" customFormat="1" ht="12">
      <c r="L23" s="8"/>
      <c r="M23" s="175"/>
      <c r="N23" s="8"/>
      <c r="O23" s="8"/>
      <c r="P23" s="8"/>
    </row>
    <row r="24" spans="3:16" s="7" customFormat="1" ht="12">
      <c r="C24" s="7" t="s">
        <v>47</v>
      </c>
      <c r="L24" s="8"/>
      <c r="M24" s="175"/>
      <c r="N24" s="8"/>
      <c r="O24" s="8"/>
      <c r="P24" s="8"/>
    </row>
    <row r="25" spans="12:16" s="7" customFormat="1" ht="12">
      <c r="L25" s="8"/>
      <c r="M25" s="175"/>
      <c r="N25" s="8"/>
      <c r="O25" s="8"/>
      <c r="P25" s="8"/>
    </row>
    <row r="26" spans="3:16" s="7" customFormat="1" ht="12">
      <c r="C26" s="7" t="s">
        <v>5</v>
      </c>
      <c r="L26" s="8"/>
      <c r="M26" s="175"/>
      <c r="N26" s="8"/>
      <c r="O26" s="8"/>
      <c r="P26" s="8"/>
    </row>
    <row r="27" spans="12:16" s="7" customFormat="1" ht="12">
      <c r="L27" s="8"/>
      <c r="M27" s="175"/>
      <c r="N27" s="8"/>
      <c r="O27" s="8"/>
      <c r="P27" s="8"/>
    </row>
    <row r="28" spans="3:16" s="7" customFormat="1" ht="12" customHeight="1">
      <c r="C28" s="198"/>
      <c r="D28" s="198"/>
      <c r="E28" s="198"/>
      <c r="F28" s="198"/>
      <c r="L28" s="8"/>
      <c r="M28" s="175"/>
      <c r="N28" s="8"/>
      <c r="O28" s="8"/>
      <c r="P28" s="8"/>
    </row>
    <row r="29" spans="3:16" s="7" customFormat="1" ht="12">
      <c r="C29" s="198"/>
      <c r="D29" s="198"/>
      <c r="E29" s="198"/>
      <c r="F29" s="198"/>
      <c r="L29" s="8"/>
      <c r="M29" s="175"/>
      <c r="N29" s="8"/>
      <c r="O29" s="8"/>
      <c r="P29" s="8"/>
    </row>
    <row r="30" spans="3:16" s="7" customFormat="1" ht="5.25" customHeight="1">
      <c r="C30" s="198"/>
      <c r="D30" s="198"/>
      <c r="E30" s="198"/>
      <c r="F30" s="198"/>
      <c r="L30" s="8"/>
      <c r="M30" s="175"/>
      <c r="N30" s="8"/>
      <c r="O30" s="8"/>
      <c r="P30" s="8"/>
    </row>
    <row r="31" spans="3:16" s="7" customFormat="1" ht="5.25" customHeight="1">
      <c r="C31" s="198"/>
      <c r="D31" s="198"/>
      <c r="E31" s="198"/>
      <c r="F31" s="198"/>
      <c r="L31" s="8"/>
      <c r="M31" s="175"/>
      <c r="N31" s="8"/>
      <c r="O31" s="8"/>
      <c r="P31" s="8"/>
    </row>
    <row r="32" spans="3:16" s="7" customFormat="1" ht="12.75" customHeight="1">
      <c r="C32" s="198" t="s">
        <v>184</v>
      </c>
      <c r="D32" s="198"/>
      <c r="E32" s="198"/>
      <c r="F32" s="198"/>
      <c r="L32" s="8"/>
      <c r="M32" s="175"/>
      <c r="N32" s="8"/>
      <c r="O32" s="8"/>
      <c r="P32" s="8"/>
    </row>
    <row r="33" spans="3:16" s="7" customFormat="1" ht="36.75" customHeight="1">
      <c r="C33" s="198"/>
      <c r="D33" s="198"/>
      <c r="E33" s="198"/>
      <c r="F33" s="198"/>
      <c r="L33" s="8"/>
      <c r="M33" s="175"/>
      <c r="N33" s="8"/>
      <c r="O33" s="8"/>
      <c r="P33" s="8"/>
    </row>
    <row r="34" spans="3:16" s="7" customFormat="1" ht="12.75" customHeight="1">
      <c r="C34" s="17"/>
      <c r="D34" s="17"/>
      <c r="E34" s="17"/>
      <c r="F34" s="17"/>
      <c r="L34" s="8"/>
      <c r="M34" s="175"/>
      <c r="N34" s="8"/>
      <c r="O34" s="8"/>
      <c r="P34" s="8"/>
    </row>
    <row r="35" spans="3:16" s="7" customFormat="1" ht="26.25" customHeight="1">
      <c r="C35" s="17" t="s">
        <v>215</v>
      </c>
      <c r="D35" s="17"/>
      <c r="E35" s="17"/>
      <c r="F35" s="17"/>
      <c r="L35" s="8"/>
      <c r="M35" s="175"/>
      <c r="N35" s="8"/>
      <c r="O35" s="8"/>
      <c r="P35" s="8"/>
    </row>
    <row r="36" spans="3:16" s="7" customFormat="1" ht="12.75" customHeight="1">
      <c r="C36" s="18"/>
      <c r="L36" s="8"/>
      <c r="M36" s="175"/>
      <c r="N36" s="8"/>
      <c r="O36" s="8"/>
      <c r="P36" s="8"/>
    </row>
    <row r="37" spans="3:16" s="7" customFormat="1" ht="12">
      <c r="C37" s="7" t="s">
        <v>44</v>
      </c>
      <c r="D37" s="19">
        <v>60</v>
      </c>
      <c r="L37" s="8"/>
      <c r="M37" s="175"/>
      <c r="N37" s="8"/>
      <c r="O37" s="8"/>
      <c r="P37" s="8"/>
    </row>
    <row r="38" spans="4:16" s="7" customFormat="1" ht="12">
      <c r="D38" s="20"/>
      <c r="L38" s="8"/>
      <c r="M38" s="175"/>
      <c r="N38" s="8"/>
      <c r="O38" s="8"/>
      <c r="P38" s="8"/>
    </row>
    <row r="39" spans="3:16" s="7" customFormat="1" ht="12">
      <c r="C39" s="7" t="s">
        <v>45</v>
      </c>
      <c r="D39" s="21">
        <v>60</v>
      </c>
      <c r="L39" s="8"/>
      <c r="M39" s="175"/>
      <c r="N39" s="8"/>
      <c r="O39" s="8"/>
      <c r="P39" s="8"/>
    </row>
    <row r="40" spans="12:16" s="7" customFormat="1" ht="12">
      <c r="L40" s="8"/>
      <c r="M40" s="175"/>
      <c r="N40" s="8"/>
      <c r="O40" s="8"/>
      <c r="P40" s="8"/>
    </row>
    <row r="41" spans="3:16" s="7" customFormat="1" ht="12">
      <c r="C41" s="15" t="s">
        <v>53</v>
      </c>
      <c r="L41" s="8"/>
      <c r="M41" s="175"/>
      <c r="N41" s="8"/>
      <c r="O41" s="8"/>
      <c r="P41" s="8"/>
    </row>
    <row r="42" spans="3:16" s="7" customFormat="1" ht="12">
      <c r="C42" s="18"/>
      <c r="L42" s="8"/>
      <c r="M42" s="175"/>
      <c r="N42" s="8"/>
      <c r="O42" s="8"/>
      <c r="P42" s="8"/>
    </row>
    <row r="43" spans="3:16" s="7" customFormat="1" ht="12">
      <c r="C43" s="18"/>
      <c r="L43" s="8"/>
      <c r="M43" s="175"/>
      <c r="N43" s="8"/>
      <c r="O43" s="8"/>
      <c r="P43" s="8"/>
    </row>
    <row r="44" spans="2:3" ht="12.75">
      <c r="B44" s="51" t="s">
        <v>36</v>
      </c>
      <c r="C44" s="1"/>
    </row>
    <row r="45" ht="12.75">
      <c r="C45" s="1"/>
    </row>
    <row r="46" spans="2:16" s="52" customFormat="1" ht="24">
      <c r="B46" s="52" t="s">
        <v>66</v>
      </c>
      <c r="C46" s="53" t="s">
        <v>42</v>
      </c>
      <c r="D46" s="54" t="s">
        <v>63</v>
      </c>
      <c r="E46" s="55" t="s">
        <v>30</v>
      </c>
      <c r="F46" s="56" t="s">
        <v>65</v>
      </c>
      <c r="G46" s="55" t="s">
        <v>64</v>
      </c>
      <c r="L46" s="57"/>
      <c r="M46" s="176"/>
      <c r="N46" s="57"/>
      <c r="O46" s="57"/>
      <c r="P46" s="57"/>
    </row>
    <row r="47" spans="2:16" s="7" customFormat="1" ht="12">
      <c r="B47" s="58"/>
      <c r="C47" s="59"/>
      <c r="D47" s="60"/>
      <c r="E47" s="60"/>
      <c r="F47" s="60"/>
      <c r="G47" s="61"/>
      <c r="L47" s="8"/>
      <c r="M47" s="175"/>
      <c r="N47" s="8"/>
      <c r="O47" s="8"/>
      <c r="P47" s="8"/>
    </row>
    <row r="48" spans="2:16" s="67" customFormat="1" ht="56.25">
      <c r="B48" s="62" t="s">
        <v>59</v>
      </c>
      <c r="C48" s="63" t="s">
        <v>181</v>
      </c>
      <c r="D48" s="64">
        <v>43.16</v>
      </c>
      <c r="E48" s="65" t="s">
        <v>30</v>
      </c>
      <c r="F48" s="150">
        <v>0</v>
      </c>
      <c r="G48" s="66">
        <f aca="true" t="shared" si="0" ref="G48:G53">D48*F48</f>
        <v>0</v>
      </c>
      <c r="L48" s="68"/>
      <c r="M48" s="177"/>
      <c r="N48" s="68"/>
      <c r="O48" s="68"/>
      <c r="P48" s="68"/>
    </row>
    <row r="49" spans="2:16" s="7" customFormat="1" ht="123.75" customHeight="1">
      <c r="B49" s="62" t="s">
        <v>57</v>
      </c>
      <c r="C49" s="63" t="s">
        <v>122</v>
      </c>
      <c r="D49" s="64">
        <v>43.16</v>
      </c>
      <c r="E49" s="65" t="s">
        <v>30</v>
      </c>
      <c r="F49" s="150">
        <v>0</v>
      </c>
      <c r="G49" s="61">
        <f t="shared" si="0"/>
        <v>0</v>
      </c>
      <c r="L49" s="8"/>
      <c r="M49" s="175"/>
      <c r="N49" s="8"/>
      <c r="O49" s="8"/>
      <c r="P49" s="8"/>
    </row>
    <row r="50" spans="2:16" s="74" customFormat="1" ht="57.75" customHeight="1">
      <c r="B50" s="69" t="s">
        <v>56</v>
      </c>
      <c r="C50" s="70" t="s">
        <v>182</v>
      </c>
      <c r="D50" s="71">
        <v>6</v>
      </c>
      <c r="E50" s="72" t="s">
        <v>30</v>
      </c>
      <c r="F50" s="151">
        <v>0</v>
      </c>
      <c r="G50" s="73">
        <f t="shared" si="0"/>
        <v>0</v>
      </c>
      <c r="L50" s="75"/>
      <c r="M50" s="178"/>
      <c r="N50" s="75"/>
      <c r="O50" s="75"/>
      <c r="P50" s="75"/>
    </row>
    <row r="51" spans="2:16" s="7" customFormat="1" ht="45.75" customHeight="1">
      <c r="B51" s="69" t="s">
        <v>60</v>
      </c>
      <c r="C51" s="70" t="s">
        <v>183</v>
      </c>
      <c r="D51" s="71">
        <v>6</v>
      </c>
      <c r="E51" s="72" t="s">
        <v>30</v>
      </c>
      <c r="F51" s="151">
        <v>0</v>
      </c>
      <c r="G51" s="73">
        <f t="shared" si="0"/>
        <v>0</v>
      </c>
      <c r="L51" s="8"/>
      <c r="M51" s="178"/>
      <c r="N51" s="8"/>
      <c r="O51" s="8"/>
      <c r="P51" s="8"/>
    </row>
    <row r="52" spans="2:16" s="7" customFormat="1" ht="35.25" customHeight="1">
      <c r="B52" s="69" t="s">
        <v>58</v>
      </c>
      <c r="C52" s="70" t="s">
        <v>43</v>
      </c>
      <c r="D52" s="71">
        <v>3</v>
      </c>
      <c r="E52" s="72" t="s">
        <v>30</v>
      </c>
      <c r="F52" s="151">
        <v>0</v>
      </c>
      <c r="G52" s="73">
        <f t="shared" si="0"/>
        <v>0</v>
      </c>
      <c r="L52" s="8"/>
      <c r="M52" s="178"/>
      <c r="N52" s="8"/>
      <c r="O52" s="8"/>
      <c r="P52" s="8"/>
    </row>
    <row r="53" spans="2:16" s="7" customFormat="1" ht="22.5">
      <c r="B53" s="76" t="s">
        <v>61</v>
      </c>
      <c r="C53" s="70" t="s">
        <v>28</v>
      </c>
      <c r="D53" s="77">
        <v>3</v>
      </c>
      <c r="E53" s="72" t="s">
        <v>30</v>
      </c>
      <c r="F53" s="152">
        <v>0</v>
      </c>
      <c r="G53" s="78">
        <f t="shared" si="0"/>
        <v>0</v>
      </c>
      <c r="L53" s="8"/>
      <c r="M53" s="178"/>
      <c r="N53" s="8"/>
      <c r="O53" s="8"/>
      <c r="P53" s="8"/>
    </row>
    <row r="54" spans="2:16" s="7" customFormat="1" ht="45">
      <c r="B54" s="62" t="s">
        <v>62</v>
      </c>
      <c r="C54" s="63" t="s">
        <v>201</v>
      </c>
      <c r="D54" s="79">
        <v>74.98</v>
      </c>
      <c r="E54" s="65"/>
      <c r="F54" s="153"/>
      <c r="G54" s="61"/>
      <c r="L54" s="8"/>
      <c r="M54" s="173" t="e">
        <f>IF(D56+#REF!+#REF!=D54,"OK","'NAPAKA")</f>
        <v>#REF!</v>
      </c>
      <c r="N54" s="8"/>
      <c r="O54" s="8"/>
      <c r="P54" s="8"/>
    </row>
    <row r="55" spans="2:16" s="7" customFormat="1" ht="36" customHeight="1">
      <c r="B55" s="80"/>
      <c r="C55" s="81" t="s">
        <v>187</v>
      </c>
      <c r="D55" s="82">
        <v>22.494</v>
      </c>
      <c r="E55" s="65" t="s">
        <v>30</v>
      </c>
      <c r="F55" s="153">
        <v>0</v>
      </c>
      <c r="G55" s="61">
        <f>D55*F55</f>
        <v>0</v>
      </c>
      <c r="L55" s="8"/>
      <c r="M55" s="173"/>
      <c r="N55" s="8"/>
      <c r="O55" s="8"/>
      <c r="P55" s="8"/>
    </row>
    <row r="56" spans="2:16" s="7" customFormat="1" ht="22.5">
      <c r="B56" s="62"/>
      <c r="C56" s="83" t="s">
        <v>185</v>
      </c>
      <c r="D56" s="82">
        <v>52.486</v>
      </c>
      <c r="E56" s="65" t="s">
        <v>30</v>
      </c>
      <c r="F56" s="153">
        <v>0</v>
      </c>
      <c r="G56" s="61">
        <f>D56*F56</f>
        <v>0</v>
      </c>
      <c r="L56" s="8"/>
      <c r="M56" s="175"/>
      <c r="N56" s="8"/>
      <c r="O56" s="8"/>
      <c r="P56" s="8"/>
    </row>
    <row r="57" spans="2:16" s="7" customFormat="1" ht="78.75">
      <c r="B57" s="62"/>
      <c r="C57" s="63" t="s">
        <v>175</v>
      </c>
      <c r="D57" s="60"/>
      <c r="E57" s="60"/>
      <c r="F57" s="154"/>
      <c r="G57" s="61"/>
      <c r="L57" s="8"/>
      <c r="M57" s="175"/>
      <c r="N57" s="8"/>
      <c r="O57" s="8"/>
      <c r="P57" s="8"/>
    </row>
    <row r="58" spans="2:16" s="7" customFormat="1" ht="22.5">
      <c r="B58" s="62" t="s">
        <v>68</v>
      </c>
      <c r="C58" s="63" t="s">
        <v>202</v>
      </c>
      <c r="D58" s="79">
        <v>6.5200000000000005</v>
      </c>
      <c r="E58" s="65"/>
      <c r="F58" s="153"/>
      <c r="G58" s="61"/>
      <c r="L58" s="8"/>
      <c r="M58" s="173" t="e">
        <f>IF(D60+#REF!+#REF!=D58,"OK","'NAPAKA")</f>
        <v>#REF!</v>
      </c>
      <c r="N58" s="8"/>
      <c r="O58" s="84"/>
      <c r="P58" s="8"/>
    </row>
    <row r="59" spans="2:16" s="7" customFormat="1" ht="34.5" customHeight="1">
      <c r="B59" s="80"/>
      <c r="C59" s="81" t="s">
        <v>187</v>
      </c>
      <c r="D59" s="82">
        <v>1.956</v>
      </c>
      <c r="E59" s="65" t="s">
        <v>30</v>
      </c>
      <c r="F59" s="153">
        <v>0</v>
      </c>
      <c r="G59" s="61">
        <f>D59*F59</f>
        <v>0</v>
      </c>
      <c r="L59" s="8"/>
      <c r="M59" s="173"/>
      <c r="N59" s="8"/>
      <c r="O59" s="84"/>
      <c r="P59" s="8"/>
    </row>
    <row r="60" spans="2:16" s="7" customFormat="1" ht="22.5">
      <c r="B60" s="62"/>
      <c r="C60" s="83" t="s">
        <v>185</v>
      </c>
      <c r="D60" s="82">
        <v>4.564</v>
      </c>
      <c r="E60" s="65" t="s">
        <v>30</v>
      </c>
      <c r="F60" s="153">
        <v>0</v>
      </c>
      <c r="G60" s="61">
        <f>D60*F60</f>
        <v>0</v>
      </c>
      <c r="L60" s="8"/>
      <c r="M60" s="179"/>
      <c r="N60" s="8"/>
      <c r="O60" s="8"/>
      <c r="P60" s="8"/>
    </row>
    <row r="61" spans="2:16" s="7" customFormat="1" ht="33.75">
      <c r="B61" s="62" t="s">
        <v>69</v>
      </c>
      <c r="C61" s="63" t="s">
        <v>7</v>
      </c>
      <c r="D61" s="85">
        <v>25.895999999999997</v>
      </c>
      <c r="E61" s="65" t="s">
        <v>30</v>
      </c>
      <c r="F61" s="155">
        <v>0</v>
      </c>
      <c r="G61" s="61">
        <f>D61*F61</f>
        <v>0</v>
      </c>
      <c r="L61" s="8"/>
      <c r="M61" s="175"/>
      <c r="N61" s="8"/>
      <c r="O61" s="8"/>
      <c r="P61" s="8"/>
    </row>
    <row r="62" spans="2:13" ht="45">
      <c r="B62" s="62" t="s">
        <v>70</v>
      </c>
      <c r="C62" s="63" t="s">
        <v>123</v>
      </c>
      <c r="D62" s="86">
        <v>3.11</v>
      </c>
      <c r="E62" s="65" t="s">
        <v>30</v>
      </c>
      <c r="F62" s="153">
        <v>0</v>
      </c>
      <c r="G62" s="61">
        <f>D62*F62</f>
        <v>0</v>
      </c>
      <c r="M62" s="175"/>
    </row>
    <row r="63" spans="2:13" ht="101.25">
      <c r="B63" s="62" t="s">
        <v>71</v>
      </c>
      <c r="C63" s="63" t="s">
        <v>124</v>
      </c>
      <c r="D63" s="86">
        <v>14.07</v>
      </c>
      <c r="E63" s="65" t="s">
        <v>30</v>
      </c>
      <c r="F63" s="153">
        <v>0</v>
      </c>
      <c r="G63" s="61">
        <f>D63*F63</f>
        <v>0</v>
      </c>
      <c r="M63" s="175"/>
    </row>
    <row r="64" spans="2:7" ht="56.25" customHeight="1">
      <c r="B64" s="62" t="s">
        <v>72</v>
      </c>
      <c r="C64" s="63" t="s">
        <v>186</v>
      </c>
      <c r="D64" s="79">
        <v>38.294</v>
      </c>
      <c r="E64" s="65"/>
      <c r="F64" s="153"/>
      <c r="G64" s="61"/>
    </row>
    <row r="65" spans="2:7" ht="24" customHeight="1">
      <c r="B65" s="80"/>
      <c r="C65" s="81" t="s">
        <v>188</v>
      </c>
      <c r="D65" s="87">
        <v>24.45</v>
      </c>
      <c r="E65" s="65" t="s">
        <v>30</v>
      </c>
      <c r="F65" s="153">
        <v>0</v>
      </c>
      <c r="G65" s="61">
        <f>D65*F65</f>
        <v>0</v>
      </c>
    </row>
    <row r="66" spans="2:16" ht="24.75" customHeight="1">
      <c r="B66" s="88"/>
      <c r="C66" s="89" t="s">
        <v>189</v>
      </c>
      <c r="D66" s="86">
        <v>13.843999999999998</v>
      </c>
      <c r="E66" s="65" t="s">
        <v>30</v>
      </c>
      <c r="F66" s="153">
        <v>0</v>
      </c>
      <c r="G66" s="61">
        <f>D66*F66</f>
        <v>0</v>
      </c>
      <c r="L66" s="90"/>
      <c r="M66" s="180"/>
      <c r="N66" s="90"/>
      <c r="O66" s="90"/>
      <c r="P66" s="90"/>
    </row>
    <row r="67" spans="2:16" ht="56.25">
      <c r="B67" s="91" t="s">
        <v>73</v>
      </c>
      <c r="C67" s="92" t="s">
        <v>132</v>
      </c>
      <c r="D67" s="93">
        <v>1</v>
      </c>
      <c r="E67" s="94" t="s">
        <v>30</v>
      </c>
      <c r="F67" s="156">
        <v>0</v>
      </c>
      <c r="G67" s="95">
        <f>D67*F67</f>
        <v>0</v>
      </c>
      <c r="L67" s="90"/>
      <c r="M67" s="180"/>
      <c r="N67" s="90"/>
      <c r="O67" s="90"/>
      <c r="P67" s="90"/>
    </row>
    <row r="68" spans="2:16" ht="67.5">
      <c r="B68" s="91" t="s">
        <v>74</v>
      </c>
      <c r="C68" s="92" t="s">
        <v>79</v>
      </c>
      <c r="D68" s="93"/>
      <c r="E68" s="94"/>
      <c r="F68" s="156"/>
      <c r="G68" s="95"/>
      <c r="L68" s="90"/>
      <c r="M68" s="180"/>
      <c r="N68" s="90"/>
      <c r="O68" s="90"/>
      <c r="P68" s="90"/>
    </row>
    <row r="69" spans="2:16" s="7" customFormat="1" ht="12.75">
      <c r="B69" s="96"/>
      <c r="C69" s="97" t="s">
        <v>25</v>
      </c>
      <c r="D69" s="93">
        <v>1</v>
      </c>
      <c r="E69" s="94" t="s">
        <v>30</v>
      </c>
      <c r="F69" s="156">
        <v>0</v>
      </c>
      <c r="G69" s="95">
        <f aca="true" t="shared" si="1" ref="G69:G75">D69*F69</f>
        <v>0</v>
      </c>
      <c r="L69" s="90"/>
      <c r="M69" s="180"/>
      <c r="N69" s="90"/>
      <c r="O69" s="90"/>
      <c r="P69" s="90"/>
    </row>
    <row r="70" spans="2:16" s="60" customFormat="1" ht="12.75">
      <c r="B70" s="91"/>
      <c r="C70" s="97" t="s">
        <v>99</v>
      </c>
      <c r="D70" s="93">
        <v>1</v>
      </c>
      <c r="E70" s="94" t="s">
        <v>30</v>
      </c>
      <c r="F70" s="156">
        <v>0</v>
      </c>
      <c r="G70" s="95">
        <f t="shared" si="1"/>
        <v>0</v>
      </c>
      <c r="L70" s="90" t="s">
        <v>174</v>
      </c>
      <c r="M70" s="180"/>
      <c r="N70" s="90"/>
      <c r="O70" s="90"/>
      <c r="P70" s="90"/>
    </row>
    <row r="71" spans="2:16" s="60" customFormat="1" ht="12.75">
      <c r="B71" s="91"/>
      <c r="C71" s="97" t="s">
        <v>26</v>
      </c>
      <c r="D71" s="93">
        <v>1</v>
      </c>
      <c r="E71" s="94" t="s">
        <v>30</v>
      </c>
      <c r="F71" s="156">
        <v>0</v>
      </c>
      <c r="G71" s="95">
        <f t="shared" si="1"/>
        <v>0</v>
      </c>
      <c r="L71" s="90"/>
      <c r="M71" s="180"/>
      <c r="N71" s="90"/>
      <c r="O71" s="90"/>
      <c r="P71" s="90"/>
    </row>
    <row r="72" spans="2:16" s="60" customFormat="1" ht="12.75">
      <c r="B72" s="91"/>
      <c r="C72" s="97" t="s">
        <v>6</v>
      </c>
      <c r="D72" s="93">
        <v>1</v>
      </c>
      <c r="E72" s="94" t="s">
        <v>30</v>
      </c>
      <c r="F72" s="156">
        <v>0</v>
      </c>
      <c r="G72" s="95">
        <f t="shared" si="1"/>
        <v>0</v>
      </c>
      <c r="L72" s="90"/>
      <c r="M72" s="180"/>
      <c r="N72" s="90"/>
      <c r="O72" s="90"/>
      <c r="P72" s="90"/>
    </row>
    <row r="73" spans="2:16" s="60" customFormat="1" ht="12.75">
      <c r="B73" s="91"/>
      <c r="C73" s="97" t="s">
        <v>100</v>
      </c>
      <c r="D73" s="93">
        <v>1</v>
      </c>
      <c r="E73" s="94" t="s">
        <v>30</v>
      </c>
      <c r="F73" s="156">
        <v>0</v>
      </c>
      <c r="G73" s="95">
        <f t="shared" si="1"/>
        <v>0</v>
      </c>
      <c r="L73" s="90"/>
      <c r="M73" s="180"/>
      <c r="N73" s="90"/>
      <c r="O73" s="90"/>
      <c r="P73" s="90"/>
    </row>
    <row r="74" spans="2:16" s="60" customFormat="1" ht="22.5">
      <c r="B74" s="62" t="s">
        <v>75</v>
      </c>
      <c r="C74" s="63" t="s">
        <v>31</v>
      </c>
      <c r="D74" s="85">
        <v>129.48</v>
      </c>
      <c r="E74" s="65" t="s">
        <v>30</v>
      </c>
      <c r="F74" s="155">
        <v>0</v>
      </c>
      <c r="G74" s="61">
        <f t="shared" si="1"/>
        <v>0</v>
      </c>
      <c r="L74" s="90"/>
      <c r="M74" s="180"/>
      <c r="N74" s="90"/>
      <c r="O74" s="90"/>
      <c r="P74" s="90"/>
    </row>
    <row r="75" spans="2:16" s="100" customFormat="1" ht="22.5">
      <c r="B75" s="62" t="s">
        <v>76</v>
      </c>
      <c r="C75" s="63" t="s">
        <v>108</v>
      </c>
      <c r="D75" s="98">
        <v>0.05</v>
      </c>
      <c r="E75" s="65" t="s">
        <v>80</v>
      </c>
      <c r="F75" s="99">
        <f>SUBTOTAL(109,G47:G74)</f>
        <v>0</v>
      </c>
      <c r="G75" s="61">
        <f t="shared" si="1"/>
        <v>0</v>
      </c>
      <c r="L75" s="90"/>
      <c r="M75" s="180"/>
      <c r="N75" s="90"/>
      <c r="O75" s="90"/>
      <c r="P75" s="90"/>
    </row>
    <row r="76" spans="2:16" s="100" customFormat="1" ht="11.25">
      <c r="B76" s="101" t="s">
        <v>67</v>
      </c>
      <c r="C76" s="102"/>
      <c r="D76" s="60"/>
      <c r="E76" s="60"/>
      <c r="F76" s="154"/>
      <c r="G76" s="61">
        <f>SUBTOTAL(109,G47:G75)</f>
        <v>0</v>
      </c>
      <c r="L76" s="103"/>
      <c r="M76" s="181"/>
      <c r="N76" s="103"/>
      <c r="O76" s="103"/>
      <c r="P76" s="103"/>
    </row>
    <row r="77" spans="2:16" s="100" customFormat="1" ht="11.25">
      <c r="B77" s="101"/>
      <c r="C77" s="102"/>
      <c r="D77" s="60"/>
      <c r="E77" s="60"/>
      <c r="F77" s="154"/>
      <c r="G77" s="61"/>
      <c r="L77" s="103"/>
      <c r="M77" s="181"/>
      <c r="N77" s="103"/>
      <c r="O77" s="103"/>
      <c r="P77" s="103"/>
    </row>
    <row r="78" spans="2:16" s="100" customFormat="1" ht="12.75">
      <c r="B78" s="1"/>
      <c r="C78" s="43"/>
      <c r="D78" s="1"/>
      <c r="E78" s="1"/>
      <c r="F78" s="158"/>
      <c r="G78" s="1"/>
      <c r="L78" s="103"/>
      <c r="M78" s="181"/>
      <c r="N78" s="103"/>
      <c r="O78" s="103"/>
      <c r="P78" s="103"/>
    </row>
    <row r="79" spans="2:16" s="60" customFormat="1" ht="24">
      <c r="B79" s="52" t="s">
        <v>81</v>
      </c>
      <c r="C79" s="53" t="s">
        <v>82</v>
      </c>
      <c r="D79" s="54" t="s">
        <v>63</v>
      </c>
      <c r="E79" s="55" t="s">
        <v>30</v>
      </c>
      <c r="F79" s="159" t="s">
        <v>65</v>
      </c>
      <c r="G79" s="54" t="s">
        <v>64</v>
      </c>
      <c r="L79" s="104"/>
      <c r="M79" s="181"/>
      <c r="N79" s="104"/>
      <c r="O79" s="104"/>
      <c r="P79" s="104"/>
    </row>
    <row r="80" spans="2:16" s="100" customFormat="1" ht="11.25">
      <c r="B80" s="58"/>
      <c r="C80" s="102"/>
      <c r="D80" s="60"/>
      <c r="E80" s="60"/>
      <c r="F80" s="154"/>
      <c r="G80" s="61"/>
      <c r="L80" s="103"/>
      <c r="M80" s="181"/>
      <c r="N80" s="103"/>
      <c r="O80" s="103"/>
      <c r="P80" s="103"/>
    </row>
    <row r="81" spans="2:16" s="60" customFormat="1" ht="34.5">
      <c r="B81" s="62" t="s">
        <v>59</v>
      </c>
      <c r="C81" s="105" t="s">
        <v>96</v>
      </c>
      <c r="D81" s="106">
        <v>0.05</v>
      </c>
      <c r="E81" s="65" t="s">
        <v>80</v>
      </c>
      <c r="F81" s="157">
        <v>0</v>
      </c>
      <c r="G81" s="66">
        <f aca="true" t="shared" si="2" ref="G81:G95">D81*F81</f>
        <v>0</v>
      </c>
      <c r="K81" s="107"/>
      <c r="L81" s="104"/>
      <c r="M81" s="181"/>
      <c r="N81" s="104"/>
      <c r="O81" s="104"/>
      <c r="P81" s="104"/>
    </row>
    <row r="82" spans="2:13" ht="78.75">
      <c r="B82" s="62" t="s">
        <v>57</v>
      </c>
      <c r="C82" s="59" t="s">
        <v>125</v>
      </c>
      <c r="D82" s="108">
        <v>41</v>
      </c>
      <c r="E82" s="65" t="s">
        <v>30</v>
      </c>
      <c r="F82" s="150">
        <v>0</v>
      </c>
      <c r="G82" s="61">
        <f t="shared" si="2"/>
        <v>0</v>
      </c>
      <c r="K82" s="107"/>
      <c r="M82" s="181"/>
    </row>
    <row r="83" spans="2:7" ht="56.25">
      <c r="B83" s="91" t="s">
        <v>56</v>
      </c>
      <c r="C83" s="92" t="s">
        <v>126</v>
      </c>
      <c r="D83" s="109">
        <v>4</v>
      </c>
      <c r="E83" s="94" t="s">
        <v>30</v>
      </c>
      <c r="F83" s="156">
        <v>0</v>
      </c>
      <c r="G83" s="95">
        <f t="shared" si="2"/>
        <v>0</v>
      </c>
    </row>
    <row r="84" spans="2:16" s="110" customFormat="1" ht="22.5">
      <c r="B84" s="91" t="s">
        <v>60</v>
      </c>
      <c r="C84" s="92" t="s">
        <v>131</v>
      </c>
      <c r="D84" s="109">
        <v>1</v>
      </c>
      <c r="E84" s="94" t="s">
        <v>30</v>
      </c>
      <c r="F84" s="156">
        <v>0</v>
      </c>
      <c r="G84" s="95">
        <f t="shared" si="2"/>
        <v>0</v>
      </c>
      <c r="L84" s="111"/>
      <c r="M84" s="174"/>
      <c r="N84" s="111"/>
      <c r="O84" s="111"/>
      <c r="P84" s="111"/>
    </row>
    <row r="85" spans="2:16" s="74" customFormat="1" ht="33.75">
      <c r="B85" s="62" t="s">
        <v>58</v>
      </c>
      <c r="C85" s="105" t="s">
        <v>105</v>
      </c>
      <c r="D85" s="108">
        <v>43.16</v>
      </c>
      <c r="E85" s="65" t="s">
        <v>30</v>
      </c>
      <c r="F85" s="150">
        <v>0</v>
      </c>
      <c r="G85" s="61">
        <f t="shared" si="2"/>
        <v>0</v>
      </c>
      <c r="L85" s="75"/>
      <c r="M85" s="174"/>
      <c r="N85" s="75"/>
      <c r="O85" s="75"/>
      <c r="P85" s="75"/>
    </row>
    <row r="86" spans="2:16" s="100" customFormat="1" ht="45">
      <c r="B86" s="62" t="s">
        <v>61</v>
      </c>
      <c r="C86" s="63" t="s">
        <v>106</v>
      </c>
      <c r="D86" s="112">
        <v>4</v>
      </c>
      <c r="E86" s="65" t="s">
        <v>30</v>
      </c>
      <c r="F86" s="160">
        <v>0</v>
      </c>
      <c r="G86" s="61">
        <f t="shared" si="2"/>
        <v>0</v>
      </c>
      <c r="L86" s="103"/>
      <c r="M86" s="175"/>
      <c r="N86" s="103"/>
      <c r="O86" s="103"/>
      <c r="P86" s="103"/>
    </row>
    <row r="87" spans="2:16" s="100" customFormat="1" ht="22.5">
      <c r="B87" s="62" t="s">
        <v>62</v>
      </c>
      <c r="C87" s="105" t="s">
        <v>83</v>
      </c>
      <c r="D87" s="108">
        <v>43.16</v>
      </c>
      <c r="E87" s="65" t="s">
        <v>30</v>
      </c>
      <c r="F87" s="150">
        <v>0</v>
      </c>
      <c r="G87" s="61">
        <f t="shared" si="2"/>
        <v>0</v>
      </c>
      <c r="L87" s="103"/>
      <c r="M87" s="181"/>
      <c r="N87" s="103"/>
      <c r="O87" s="103"/>
      <c r="P87" s="103"/>
    </row>
    <row r="88" spans="2:16" s="100" customFormat="1" ht="34.5">
      <c r="B88" s="62" t="s">
        <v>68</v>
      </c>
      <c r="C88" s="105" t="s">
        <v>103</v>
      </c>
      <c r="D88" s="112">
        <v>3</v>
      </c>
      <c r="E88" s="65" t="s">
        <v>30</v>
      </c>
      <c r="F88" s="160">
        <v>0</v>
      </c>
      <c r="G88" s="61">
        <f t="shared" si="2"/>
        <v>0</v>
      </c>
      <c r="K88" s="107"/>
      <c r="L88" s="103"/>
      <c r="M88" s="181"/>
      <c r="N88" s="103"/>
      <c r="O88" s="103"/>
      <c r="P88" s="103"/>
    </row>
    <row r="89" spans="2:16" s="60" customFormat="1" ht="15">
      <c r="B89" s="76" t="s">
        <v>69</v>
      </c>
      <c r="C89" s="113" t="s">
        <v>212</v>
      </c>
      <c r="D89" s="114">
        <v>1</v>
      </c>
      <c r="E89" s="72" t="s">
        <v>30</v>
      </c>
      <c r="F89" s="151">
        <v>0</v>
      </c>
      <c r="G89" s="73">
        <f t="shared" si="2"/>
        <v>0</v>
      </c>
      <c r="K89" s="107"/>
      <c r="L89" s="104"/>
      <c r="M89" s="182"/>
      <c r="N89" s="104"/>
      <c r="O89" s="104"/>
      <c r="P89" s="104"/>
    </row>
    <row r="90" spans="2:16" s="60" customFormat="1" ht="23.25">
      <c r="B90" s="76" t="s">
        <v>70</v>
      </c>
      <c r="C90" s="115" t="s">
        <v>85</v>
      </c>
      <c r="D90" s="114">
        <v>1</v>
      </c>
      <c r="E90" s="72" t="s">
        <v>30</v>
      </c>
      <c r="F90" s="151">
        <v>0</v>
      </c>
      <c r="G90" s="73">
        <f t="shared" si="2"/>
        <v>0</v>
      </c>
      <c r="K90" s="107"/>
      <c r="L90" s="104"/>
      <c r="M90" s="181"/>
      <c r="N90" s="104"/>
      <c r="O90" s="104"/>
      <c r="P90" s="104"/>
    </row>
    <row r="91" spans="2:16" s="60" customFormat="1" ht="45">
      <c r="B91" s="76" t="s">
        <v>71</v>
      </c>
      <c r="C91" s="115" t="s">
        <v>173</v>
      </c>
      <c r="D91" s="114">
        <v>1</v>
      </c>
      <c r="E91" s="72" t="s">
        <v>30</v>
      </c>
      <c r="F91" s="151">
        <v>0</v>
      </c>
      <c r="G91" s="73">
        <f t="shared" si="2"/>
        <v>0</v>
      </c>
      <c r="L91" s="104"/>
      <c r="M91" s="181"/>
      <c r="N91" s="104"/>
      <c r="O91" s="104"/>
      <c r="P91" s="104"/>
    </row>
    <row r="92" spans="2:16" s="60" customFormat="1" ht="22.5">
      <c r="B92" s="76" t="s">
        <v>72</v>
      </c>
      <c r="C92" s="115" t="s">
        <v>86</v>
      </c>
      <c r="D92" s="116">
        <v>43.16</v>
      </c>
      <c r="E92" s="72" t="s">
        <v>30</v>
      </c>
      <c r="F92" s="161">
        <v>0</v>
      </c>
      <c r="G92" s="73">
        <f t="shared" si="2"/>
        <v>0</v>
      </c>
      <c r="L92" s="104"/>
      <c r="M92" s="181"/>
      <c r="N92" s="104"/>
      <c r="O92" s="104"/>
      <c r="P92" s="104"/>
    </row>
    <row r="93" spans="2:16" s="60" customFormat="1" ht="33.75">
      <c r="B93" s="76" t="s">
        <v>73</v>
      </c>
      <c r="C93" s="115" t="s">
        <v>87</v>
      </c>
      <c r="D93" s="117">
        <v>3</v>
      </c>
      <c r="E93" s="118" t="s">
        <v>30</v>
      </c>
      <c r="F93" s="162">
        <v>0</v>
      </c>
      <c r="G93" s="119">
        <f t="shared" si="2"/>
        <v>0</v>
      </c>
      <c r="L93" s="104"/>
      <c r="M93" s="181"/>
      <c r="N93" s="104"/>
      <c r="O93" s="104"/>
      <c r="P93" s="104"/>
    </row>
    <row r="94" spans="2:16" s="60" customFormat="1" ht="11.25">
      <c r="B94" s="62" t="s">
        <v>74</v>
      </c>
      <c r="C94" s="105" t="s">
        <v>32</v>
      </c>
      <c r="D94" s="108">
        <v>43.16</v>
      </c>
      <c r="E94" s="65" t="s">
        <v>30</v>
      </c>
      <c r="F94" s="150">
        <v>0</v>
      </c>
      <c r="G94" s="61">
        <f t="shared" si="2"/>
        <v>0</v>
      </c>
      <c r="L94" s="104"/>
      <c r="M94" s="181"/>
      <c r="N94" s="104"/>
      <c r="O94" s="104"/>
      <c r="P94" s="104"/>
    </row>
    <row r="95" spans="2:16" s="60" customFormat="1" ht="22.5">
      <c r="B95" s="62" t="s">
        <v>75</v>
      </c>
      <c r="C95" s="63" t="s">
        <v>33</v>
      </c>
      <c r="D95" s="106">
        <v>0.1</v>
      </c>
      <c r="E95" s="65" t="s">
        <v>80</v>
      </c>
      <c r="F95" s="99">
        <f>SUBTOTAL(109,G80:G94)</f>
        <v>0</v>
      </c>
      <c r="G95" s="61">
        <f t="shared" si="2"/>
        <v>0</v>
      </c>
      <c r="L95" s="104"/>
      <c r="M95" s="181"/>
      <c r="N95" s="104"/>
      <c r="O95" s="104"/>
      <c r="P95" s="104"/>
    </row>
    <row r="96" spans="2:16" s="60" customFormat="1" ht="11.25">
      <c r="B96" s="101" t="s">
        <v>91</v>
      </c>
      <c r="C96" s="102"/>
      <c r="F96" s="154"/>
      <c r="G96" s="61">
        <f>SUBTOTAL(109,G80:G95)</f>
        <v>0</v>
      </c>
      <c r="L96" s="104"/>
      <c r="M96" s="181"/>
      <c r="N96" s="104"/>
      <c r="O96" s="104"/>
      <c r="P96" s="104"/>
    </row>
    <row r="97" spans="2:16" s="60" customFormat="1" ht="11.25">
      <c r="B97" s="101"/>
      <c r="C97" s="102"/>
      <c r="F97" s="154"/>
      <c r="G97" s="61"/>
      <c r="L97" s="104"/>
      <c r="M97" s="181"/>
      <c r="N97" s="104"/>
      <c r="O97" s="104"/>
      <c r="P97" s="104"/>
    </row>
    <row r="98" spans="2:16" s="60" customFormat="1" ht="12">
      <c r="B98" s="120"/>
      <c r="C98" s="18"/>
      <c r="D98" s="7"/>
      <c r="E98" s="7"/>
      <c r="F98" s="163"/>
      <c r="G98" s="14"/>
      <c r="L98" s="104"/>
      <c r="M98" s="181"/>
      <c r="N98" s="104"/>
      <c r="O98" s="104"/>
      <c r="P98" s="104"/>
    </row>
    <row r="99" spans="2:16" s="60" customFormat="1" ht="24">
      <c r="B99" s="52" t="s">
        <v>88</v>
      </c>
      <c r="C99" s="53" t="s">
        <v>89</v>
      </c>
      <c r="D99" s="54" t="s">
        <v>63</v>
      </c>
      <c r="E99" s="55" t="s">
        <v>30</v>
      </c>
      <c r="F99" s="159" t="s">
        <v>65</v>
      </c>
      <c r="G99" s="54" t="s">
        <v>64</v>
      </c>
      <c r="L99" s="104"/>
      <c r="M99" s="181"/>
      <c r="N99" s="104"/>
      <c r="O99" s="104"/>
      <c r="P99" s="104"/>
    </row>
    <row r="100" spans="2:16" s="60" customFormat="1" ht="11.25">
      <c r="B100" s="58"/>
      <c r="C100" s="102"/>
      <c r="F100" s="154"/>
      <c r="G100" s="61"/>
      <c r="L100" s="104"/>
      <c r="M100" s="181"/>
      <c r="N100" s="104"/>
      <c r="O100" s="104"/>
      <c r="P100" s="104"/>
    </row>
    <row r="101" spans="2:16" s="60" customFormat="1" ht="33.75">
      <c r="B101" s="62" t="s">
        <v>59</v>
      </c>
      <c r="C101" s="63" t="s">
        <v>210</v>
      </c>
      <c r="D101" s="112"/>
      <c r="E101" s="65"/>
      <c r="F101" s="150"/>
      <c r="G101" s="66"/>
      <c r="L101" s="104"/>
      <c r="M101" s="181"/>
      <c r="N101" s="104"/>
      <c r="O101" s="104"/>
      <c r="P101" s="104"/>
    </row>
    <row r="102" spans="2:16" s="60" customFormat="1" ht="11.25">
      <c r="B102" s="62"/>
      <c r="C102" s="102" t="s">
        <v>9</v>
      </c>
      <c r="D102" s="108">
        <v>44.023199999999996</v>
      </c>
      <c r="E102" s="65" t="s">
        <v>30</v>
      </c>
      <c r="F102" s="150">
        <v>0</v>
      </c>
      <c r="G102" s="66">
        <f>D102*F102</f>
        <v>0</v>
      </c>
      <c r="L102" s="104"/>
      <c r="M102" s="181"/>
      <c r="N102" s="104"/>
      <c r="O102" s="104"/>
      <c r="P102" s="104"/>
    </row>
    <row r="103" spans="2:16" s="60" customFormat="1" ht="125.25" customHeight="1">
      <c r="B103" s="62" t="s">
        <v>57</v>
      </c>
      <c r="C103" s="59" t="s">
        <v>128</v>
      </c>
      <c r="D103" s="106"/>
      <c r="E103" s="65"/>
      <c r="F103" s="160"/>
      <c r="G103" s="61"/>
      <c r="L103" s="104"/>
      <c r="M103" s="181"/>
      <c r="N103" s="104"/>
      <c r="O103" s="104"/>
      <c r="P103" s="104"/>
    </row>
    <row r="104" spans="2:16" s="60" customFormat="1" ht="11.25">
      <c r="B104" s="121"/>
      <c r="C104" s="122" t="s">
        <v>17</v>
      </c>
      <c r="D104" s="112">
        <v>1</v>
      </c>
      <c r="E104" s="65" t="s">
        <v>30</v>
      </c>
      <c r="F104" s="160">
        <v>0</v>
      </c>
      <c r="G104" s="61">
        <f>D104*F104</f>
        <v>0</v>
      </c>
      <c r="I104" s="60">
        <v>1</v>
      </c>
      <c r="L104" s="104"/>
      <c r="M104" s="181"/>
      <c r="N104" s="104"/>
      <c r="O104" s="104"/>
      <c r="P104" s="104"/>
    </row>
    <row r="105" spans="2:16" s="60" customFormat="1" ht="11.25">
      <c r="B105" s="62"/>
      <c r="C105" s="122" t="s">
        <v>22</v>
      </c>
      <c r="D105" s="112">
        <v>2</v>
      </c>
      <c r="E105" s="65" t="s">
        <v>30</v>
      </c>
      <c r="F105" s="160">
        <v>0</v>
      </c>
      <c r="G105" s="61">
        <f>D105*F105</f>
        <v>0</v>
      </c>
      <c r="I105" s="60">
        <v>1</v>
      </c>
      <c r="L105" s="104"/>
      <c r="M105" s="181"/>
      <c r="N105" s="104"/>
      <c r="O105" s="104"/>
      <c r="P105" s="104"/>
    </row>
    <row r="106" spans="2:9" ht="12.75">
      <c r="B106" s="62"/>
      <c r="C106" s="123" t="s">
        <v>2</v>
      </c>
      <c r="D106" s="112">
        <v>3</v>
      </c>
      <c r="E106" s="65"/>
      <c r="F106" s="150"/>
      <c r="G106" s="61"/>
      <c r="I106" s="1">
        <v>1</v>
      </c>
    </row>
    <row r="107" spans="2:7" ht="12.75">
      <c r="B107" s="88"/>
      <c r="C107" s="102" t="s">
        <v>211</v>
      </c>
      <c r="D107" s="112">
        <v>1</v>
      </c>
      <c r="E107" s="65" t="s">
        <v>30</v>
      </c>
      <c r="F107" s="160">
        <v>0</v>
      </c>
      <c r="G107" s="61">
        <f>D107*F107</f>
        <v>0</v>
      </c>
    </row>
    <row r="108" spans="2:9" ht="12.75">
      <c r="B108" s="121"/>
      <c r="C108" s="124" t="s">
        <v>130</v>
      </c>
      <c r="D108" s="125">
        <v>1</v>
      </c>
      <c r="E108" s="126"/>
      <c r="F108" s="164"/>
      <c r="G108" s="127"/>
      <c r="I108" s="1">
        <v>1</v>
      </c>
    </row>
    <row r="109" spans="2:7" ht="33.75">
      <c r="B109" s="62" t="s">
        <v>56</v>
      </c>
      <c r="C109" s="102" t="s">
        <v>97</v>
      </c>
      <c r="D109" s="106">
        <v>0.1</v>
      </c>
      <c r="E109" s="65" t="s">
        <v>80</v>
      </c>
      <c r="F109" s="99">
        <f>SUBTOTAL(109,G100:G108)</f>
        <v>0</v>
      </c>
      <c r="G109" s="61">
        <f>D109*F109</f>
        <v>0</v>
      </c>
    </row>
    <row r="110" spans="2:7" ht="22.5">
      <c r="B110" s="62" t="s">
        <v>60</v>
      </c>
      <c r="C110" s="102" t="s">
        <v>95</v>
      </c>
      <c r="D110" s="106">
        <v>0.1</v>
      </c>
      <c r="E110" s="65" t="s">
        <v>80</v>
      </c>
      <c r="F110" s="99">
        <f>+F109</f>
        <v>0</v>
      </c>
      <c r="G110" s="61">
        <f>D110*F110</f>
        <v>0</v>
      </c>
    </row>
    <row r="111" spans="2:7" ht="12.75">
      <c r="B111" s="128" t="s">
        <v>92</v>
      </c>
      <c r="C111" s="122"/>
      <c r="D111" s="129"/>
      <c r="E111" s="129"/>
      <c r="F111" s="165"/>
      <c r="G111" s="130">
        <f>SUBTOTAL(109,G100:G110)</f>
        <v>0</v>
      </c>
    </row>
    <row r="112" spans="2:7" ht="12.75">
      <c r="B112" s="128"/>
      <c r="C112" s="122"/>
      <c r="D112" s="129"/>
      <c r="E112" s="129"/>
      <c r="F112" s="165"/>
      <c r="G112" s="130"/>
    </row>
    <row r="113" spans="3:13" s="40" customFormat="1" ht="12.75">
      <c r="C113" s="41"/>
      <c r="F113" s="166"/>
      <c r="M113" s="183"/>
    </row>
    <row r="114" spans="2:13" s="40" customFormat="1" ht="12.75">
      <c r="B114" s="131" t="s">
        <v>272</v>
      </c>
      <c r="C114" s="41"/>
      <c r="F114" s="166"/>
      <c r="M114" s="183"/>
    </row>
    <row r="115" spans="3:13" s="40" customFormat="1" ht="12.75">
      <c r="C115" s="41"/>
      <c r="F115" s="167"/>
      <c r="M115" s="183"/>
    </row>
    <row r="116" spans="2:13" s="40" customFormat="1" ht="24">
      <c r="B116" s="22" t="s">
        <v>273</v>
      </c>
      <c r="C116" s="132" t="s">
        <v>274</v>
      </c>
      <c r="D116" s="24" t="s">
        <v>63</v>
      </c>
      <c r="E116" s="25" t="s">
        <v>30</v>
      </c>
      <c r="F116" s="168" t="s">
        <v>65</v>
      </c>
      <c r="G116" s="24" t="s">
        <v>64</v>
      </c>
      <c r="M116" s="183"/>
    </row>
    <row r="117" spans="2:13" s="40" customFormat="1" ht="12.75">
      <c r="B117" s="28"/>
      <c r="C117" s="133"/>
      <c r="D117" s="30"/>
      <c r="E117" s="30"/>
      <c r="F117" s="169"/>
      <c r="G117" s="31"/>
      <c r="M117" s="183"/>
    </row>
    <row r="118" spans="2:13" s="40" customFormat="1" ht="37.5" customHeight="1">
      <c r="B118" s="32" t="s">
        <v>59</v>
      </c>
      <c r="C118" s="33" t="s">
        <v>275</v>
      </c>
      <c r="D118" s="134">
        <v>10</v>
      </c>
      <c r="E118" s="35"/>
      <c r="F118" s="170">
        <v>0</v>
      </c>
      <c r="G118" s="135">
        <f>D118*F118</f>
        <v>0</v>
      </c>
      <c r="M118" s="183"/>
    </row>
    <row r="119" spans="2:13" s="40" customFormat="1" ht="104.25" customHeight="1">
      <c r="B119" s="32" t="s">
        <v>57</v>
      </c>
      <c r="C119" s="29" t="s">
        <v>276</v>
      </c>
      <c r="D119" s="30"/>
      <c r="E119" s="30"/>
      <c r="F119" s="170"/>
      <c r="G119" s="31"/>
      <c r="M119" s="183"/>
    </row>
    <row r="120" spans="2:13" s="40" customFormat="1" ht="33.75" customHeight="1">
      <c r="B120" s="32"/>
      <c r="C120" s="133" t="s">
        <v>277</v>
      </c>
      <c r="D120" s="34">
        <v>31.5</v>
      </c>
      <c r="E120" s="35" t="s">
        <v>30</v>
      </c>
      <c r="F120" s="44">
        <v>0</v>
      </c>
      <c r="G120" s="135">
        <f>D120*F120</f>
        <v>0</v>
      </c>
      <c r="M120" s="183"/>
    </row>
    <row r="121" spans="2:13" s="40" customFormat="1" ht="33.75">
      <c r="B121" s="136"/>
      <c r="C121" s="137" t="s">
        <v>278</v>
      </c>
      <c r="D121" s="138">
        <v>19.2</v>
      </c>
      <c r="E121" s="35" t="s">
        <v>30</v>
      </c>
      <c r="F121" s="44">
        <v>0</v>
      </c>
      <c r="G121" s="135">
        <f>D121*F121</f>
        <v>0</v>
      </c>
      <c r="J121" s="139"/>
      <c r="M121" s="183"/>
    </row>
    <row r="122" spans="2:13" s="40" customFormat="1" ht="22.5">
      <c r="B122" s="32"/>
      <c r="C122" s="133" t="s">
        <v>305</v>
      </c>
      <c r="D122" s="34">
        <v>0</v>
      </c>
      <c r="E122" s="35" t="s">
        <v>30</v>
      </c>
      <c r="F122" s="44">
        <v>0</v>
      </c>
      <c r="G122" s="135">
        <f>D122*F122</f>
        <v>0</v>
      </c>
      <c r="J122" s="139"/>
      <c r="M122" s="183"/>
    </row>
    <row r="123" spans="2:13" s="40" customFormat="1" ht="78.75">
      <c r="B123" s="32"/>
      <c r="C123" s="33" t="s">
        <v>306</v>
      </c>
      <c r="D123" s="140"/>
      <c r="E123" s="35"/>
      <c r="F123" s="170"/>
      <c r="G123" s="135"/>
      <c r="M123" s="183"/>
    </row>
    <row r="124" spans="2:13" s="40" customFormat="1" ht="92.25" customHeight="1">
      <c r="B124" s="32" t="s">
        <v>56</v>
      </c>
      <c r="C124" s="33" t="s">
        <v>279</v>
      </c>
      <c r="D124" s="34">
        <v>45.8</v>
      </c>
      <c r="E124" s="35" t="s">
        <v>30</v>
      </c>
      <c r="F124" s="44">
        <v>0</v>
      </c>
      <c r="G124" s="31">
        <f aca="true" t="shared" si="3" ref="G124:G130">D124*F124</f>
        <v>0</v>
      </c>
      <c r="M124" s="183"/>
    </row>
    <row r="125" spans="2:13" s="40" customFormat="1" ht="15" customHeight="1">
      <c r="B125" s="141" t="s">
        <v>60</v>
      </c>
      <c r="C125" s="142" t="s">
        <v>308</v>
      </c>
      <c r="D125" s="134">
        <v>0</v>
      </c>
      <c r="E125" s="35" t="s">
        <v>30</v>
      </c>
      <c r="F125" s="170">
        <v>0</v>
      </c>
      <c r="G125" s="31">
        <f t="shared" si="3"/>
        <v>0</v>
      </c>
      <c r="M125" s="183"/>
    </row>
    <row r="126" spans="2:13" s="40" customFormat="1" ht="24.75" customHeight="1">
      <c r="B126" s="32" t="s">
        <v>58</v>
      </c>
      <c r="C126" s="33" t="s">
        <v>307</v>
      </c>
      <c r="D126" s="134">
        <v>0</v>
      </c>
      <c r="E126" s="35" t="s">
        <v>30</v>
      </c>
      <c r="F126" s="170">
        <v>0</v>
      </c>
      <c r="G126" s="31">
        <f t="shared" si="3"/>
        <v>0</v>
      </c>
      <c r="M126" s="183"/>
    </row>
    <row r="127" spans="2:19" s="40" customFormat="1" ht="33.75">
      <c r="B127" s="32" t="s">
        <v>61</v>
      </c>
      <c r="C127" s="33" t="s">
        <v>280</v>
      </c>
      <c r="D127" s="134">
        <v>5</v>
      </c>
      <c r="E127" s="35" t="s">
        <v>30</v>
      </c>
      <c r="F127" s="170">
        <v>0</v>
      </c>
      <c r="G127" s="31">
        <f t="shared" si="3"/>
        <v>0</v>
      </c>
      <c r="L127" s="143"/>
      <c r="M127" s="183"/>
      <c r="N127" s="143"/>
      <c r="O127" s="143"/>
      <c r="P127" s="143"/>
      <c r="Q127" s="143"/>
      <c r="R127" s="143"/>
      <c r="S127" s="143"/>
    </row>
    <row r="128" spans="2:19" s="40" customFormat="1" ht="22.5">
      <c r="B128" s="32" t="s">
        <v>62</v>
      </c>
      <c r="C128" s="33" t="s">
        <v>281</v>
      </c>
      <c r="D128" s="134">
        <v>5</v>
      </c>
      <c r="E128" s="35" t="s">
        <v>30</v>
      </c>
      <c r="F128" s="170">
        <v>0</v>
      </c>
      <c r="G128" s="31">
        <f t="shared" si="3"/>
        <v>0</v>
      </c>
      <c r="L128" s="143"/>
      <c r="M128" s="184"/>
      <c r="N128" s="143"/>
      <c r="O128" s="143"/>
      <c r="P128" s="143"/>
      <c r="Q128" s="143"/>
      <c r="R128" s="143"/>
      <c r="S128" s="143"/>
    </row>
    <row r="129" spans="2:13" s="40" customFormat="1" ht="33.75">
      <c r="B129" s="32" t="s">
        <v>68</v>
      </c>
      <c r="C129" s="33" t="s">
        <v>282</v>
      </c>
      <c r="D129" s="134">
        <v>5</v>
      </c>
      <c r="E129" s="35" t="s">
        <v>30</v>
      </c>
      <c r="F129" s="170">
        <v>0</v>
      </c>
      <c r="G129" s="31">
        <f t="shared" si="3"/>
        <v>0</v>
      </c>
      <c r="M129" s="184"/>
    </row>
    <row r="130" spans="2:13" s="40" customFormat="1" ht="22.5">
      <c r="B130" s="32" t="s">
        <v>69</v>
      </c>
      <c r="C130" s="33" t="s">
        <v>283</v>
      </c>
      <c r="D130" s="106">
        <v>0.15</v>
      </c>
      <c r="E130" s="35" t="s">
        <v>80</v>
      </c>
      <c r="F130" s="171">
        <f>SUBTOTAL(109,G117:G129)</f>
        <v>0</v>
      </c>
      <c r="G130" s="31">
        <f t="shared" si="3"/>
        <v>0</v>
      </c>
      <c r="M130" s="183"/>
    </row>
    <row r="131" spans="2:13" s="40" customFormat="1" ht="12.75">
      <c r="B131" s="38" t="s">
        <v>67</v>
      </c>
      <c r="C131" s="133"/>
      <c r="D131" s="30"/>
      <c r="E131" s="30"/>
      <c r="F131" s="170"/>
      <c r="G131" s="31">
        <f>SUBTOTAL(109,G117:G130)</f>
        <v>0</v>
      </c>
      <c r="M131" s="183"/>
    </row>
    <row r="132" spans="3:13" s="40" customFormat="1" ht="12.75">
      <c r="C132" s="41"/>
      <c r="F132" s="167"/>
      <c r="M132" s="183"/>
    </row>
    <row r="133" spans="3:13" s="40" customFormat="1" ht="12.75">
      <c r="C133" s="41"/>
      <c r="F133" s="167"/>
      <c r="M133" s="183"/>
    </row>
    <row r="134" spans="2:13" s="40" customFormat="1" ht="24">
      <c r="B134" s="22" t="s">
        <v>284</v>
      </c>
      <c r="C134" s="132" t="s">
        <v>285</v>
      </c>
      <c r="D134" s="24" t="s">
        <v>63</v>
      </c>
      <c r="E134" s="25" t="s">
        <v>30</v>
      </c>
      <c r="F134" s="168" t="s">
        <v>65</v>
      </c>
      <c r="G134" s="24" t="s">
        <v>64</v>
      </c>
      <c r="M134" s="183"/>
    </row>
    <row r="135" spans="2:13" s="40" customFormat="1" ht="12.75">
      <c r="B135" s="28"/>
      <c r="C135" s="133"/>
      <c r="D135" s="30"/>
      <c r="E135" s="30"/>
      <c r="F135" s="169"/>
      <c r="G135" s="31"/>
      <c r="M135" s="183"/>
    </row>
    <row r="136" spans="2:13" s="40" customFormat="1" ht="33.75">
      <c r="B136" s="32" t="s">
        <v>59</v>
      </c>
      <c r="C136" s="33" t="s">
        <v>286</v>
      </c>
      <c r="D136" s="106">
        <v>0.05</v>
      </c>
      <c r="E136" s="35" t="s">
        <v>80</v>
      </c>
      <c r="F136" s="44">
        <v>0</v>
      </c>
      <c r="G136" s="135">
        <f>D136*F136</f>
        <v>0</v>
      </c>
      <c r="M136" s="183"/>
    </row>
    <row r="137" spans="2:13" s="40" customFormat="1" ht="33.75">
      <c r="B137" s="32" t="s">
        <v>57</v>
      </c>
      <c r="C137" s="29" t="s">
        <v>287</v>
      </c>
      <c r="D137" s="145">
        <v>45.8</v>
      </c>
      <c r="E137" s="35" t="s">
        <v>30</v>
      </c>
      <c r="F137" s="44">
        <v>0</v>
      </c>
      <c r="G137" s="135">
        <f>D137*F137</f>
        <v>0</v>
      </c>
      <c r="M137" s="183"/>
    </row>
    <row r="138" spans="2:13" s="40" customFormat="1" ht="45">
      <c r="B138" s="32" t="s">
        <v>56</v>
      </c>
      <c r="C138" s="133" t="s">
        <v>288</v>
      </c>
      <c r="D138" s="146">
        <v>5</v>
      </c>
      <c r="E138" s="35" t="s">
        <v>30</v>
      </c>
      <c r="F138" s="172">
        <v>0</v>
      </c>
      <c r="G138" s="135">
        <f>D138*F138</f>
        <v>0</v>
      </c>
      <c r="M138" s="183"/>
    </row>
    <row r="139" spans="2:13" s="40" customFormat="1" ht="22.5">
      <c r="B139" s="32" t="s">
        <v>60</v>
      </c>
      <c r="C139" s="133" t="s">
        <v>289</v>
      </c>
      <c r="D139" s="146">
        <v>5</v>
      </c>
      <c r="E139" s="35" t="s">
        <v>30</v>
      </c>
      <c r="F139" s="172">
        <v>0</v>
      </c>
      <c r="G139" s="135">
        <f>D139*F139</f>
        <v>0</v>
      </c>
      <c r="M139" s="183"/>
    </row>
    <row r="140" spans="2:13" s="40" customFormat="1" ht="33.75">
      <c r="B140" s="32" t="s">
        <v>58</v>
      </c>
      <c r="C140" s="33" t="s">
        <v>291</v>
      </c>
      <c r="D140" s="34">
        <v>45.8</v>
      </c>
      <c r="E140" s="35" t="s">
        <v>30</v>
      </c>
      <c r="F140" s="44">
        <v>0</v>
      </c>
      <c r="G140" s="31">
        <f>D140*F140</f>
        <v>0</v>
      </c>
      <c r="M140" s="183"/>
    </row>
    <row r="141" spans="2:13" s="40" customFormat="1" ht="45">
      <c r="B141" s="32" t="s">
        <v>61</v>
      </c>
      <c r="C141" s="33" t="s">
        <v>292</v>
      </c>
      <c r="D141" s="146">
        <v>5</v>
      </c>
      <c r="E141" s="35" t="s">
        <v>30</v>
      </c>
      <c r="F141" s="172">
        <v>0</v>
      </c>
      <c r="G141" s="31">
        <f aca="true" t="shared" si="4" ref="G141:G146">D141*F141</f>
        <v>0</v>
      </c>
      <c r="M141" s="183"/>
    </row>
    <row r="142" spans="2:13" s="40" customFormat="1" ht="22.5">
      <c r="B142" s="32" t="s">
        <v>62</v>
      </c>
      <c r="C142" s="33" t="s">
        <v>293</v>
      </c>
      <c r="D142" s="146">
        <v>5</v>
      </c>
      <c r="E142" s="35" t="s">
        <v>30</v>
      </c>
      <c r="F142" s="172">
        <v>0</v>
      </c>
      <c r="G142" s="31">
        <f t="shared" si="4"/>
        <v>0</v>
      </c>
      <c r="M142" s="183"/>
    </row>
    <row r="143" spans="2:13" s="40" customFormat="1" ht="22.5">
      <c r="B143" s="32" t="s">
        <v>68</v>
      </c>
      <c r="C143" s="33" t="s">
        <v>294</v>
      </c>
      <c r="D143" s="34">
        <v>45.8</v>
      </c>
      <c r="E143" s="35" t="s">
        <v>30</v>
      </c>
      <c r="F143" s="170">
        <v>0</v>
      </c>
      <c r="G143" s="31">
        <f t="shared" si="4"/>
        <v>0</v>
      </c>
      <c r="M143" s="183"/>
    </row>
    <row r="144" spans="2:13" s="40" customFormat="1" ht="22.5">
      <c r="B144" s="32" t="s">
        <v>69</v>
      </c>
      <c r="C144" s="33" t="s">
        <v>295</v>
      </c>
      <c r="D144" s="34">
        <v>45.8</v>
      </c>
      <c r="E144" s="35" t="s">
        <v>30</v>
      </c>
      <c r="F144" s="44">
        <v>0</v>
      </c>
      <c r="G144" s="31">
        <f t="shared" si="4"/>
        <v>0</v>
      </c>
      <c r="M144" s="183"/>
    </row>
    <row r="145" spans="2:13" s="40" customFormat="1" ht="12.75">
      <c r="B145" s="32" t="s">
        <v>70</v>
      </c>
      <c r="C145" s="33" t="s">
        <v>32</v>
      </c>
      <c r="D145" s="34">
        <v>45.8</v>
      </c>
      <c r="E145" s="35" t="s">
        <v>30</v>
      </c>
      <c r="F145" s="44">
        <v>0</v>
      </c>
      <c r="G145" s="31">
        <f t="shared" si="4"/>
        <v>0</v>
      </c>
      <c r="M145" s="183"/>
    </row>
    <row r="146" spans="2:13" s="40" customFormat="1" ht="22.5">
      <c r="B146" s="32" t="s">
        <v>71</v>
      </c>
      <c r="C146" s="33" t="s">
        <v>296</v>
      </c>
      <c r="D146" s="106">
        <v>0.1</v>
      </c>
      <c r="E146" s="35" t="s">
        <v>80</v>
      </c>
      <c r="F146" s="144">
        <f>SUBTOTAL(109,G135:G145)</f>
        <v>0</v>
      </c>
      <c r="G146" s="31">
        <f t="shared" si="4"/>
        <v>0</v>
      </c>
      <c r="M146" s="183"/>
    </row>
    <row r="147" spans="2:13" s="40" customFormat="1" ht="12.75">
      <c r="B147" s="38" t="s">
        <v>91</v>
      </c>
      <c r="C147" s="133"/>
      <c r="D147" s="30"/>
      <c r="E147" s="30"/>
      <c r="F147" s="170"/>
      <c r="G147" s="31">
        <f>SUBTOTAL(109,G135:G146)</f>
        <v>0</v>
      </c>
      <c r="M147" s="183"/>
    </row>
    <row r="148" spans="3:13" s="40" customFormat="1" ht="12.75">
      <c r="C148" s="41"/>
      <c r="F148" s="167"/>
      <c r="M148" s="183"/>
    </row>
    <row r="149" spans="3:13" s="40" customFormat="1" ht="12.75">
      <c r="C149" s="41"/>
      <c r="F149" s="167"/>
      <c r="M149" s="183"/>
    </row>
    <row r="150" spans="2:13" s="40" customFormat="1" ht="24">
      <c r="B150" s="22" t="s">
        <v>297</v>
      </c>
      <c r="C150" s="132" t="s">
        <v>298</v>
      </c>
      <c r="D150" s="24" t="s">
        <v>63</v>
      </c>
      <c r="E150" s="25" t="s">
        <v>30</v>
      </c>
      <c r="F150" s="168" t="s">
        <v>65</v>
      </c>
      <c r="G150" s="24" t="s">
        <v>64</v>
      </c>
      <c r="M150" s="183"/>
    </row>
    <row r="151" spans="2:13" s="40" customFormat="1" ht="12.75">
      <c r="B151" s="28"/>
      <c r="C151" s="133"/>
      <c r="D151" s="30"/>
      <c r="E151" s="30"/>
      <c r="F151" s="169"/>
      <c r="G151" s="31"/>
      <c r="M151" s="183"/>
    </row>
    <row r="152" spans="2:13" s="40" customFormat="1" ht="12.75">
      <c r="B152" s="32" t="s">
        <v>59</v>
      </c>
      <c r="C152" s="33" t="s">
        <v>299</v>
      </c>
      <c r="D152" s="145">
        <v>45.8</v>
      </c>
      <c r="E152" s="35" t="s">
        <v>30</v>
      </c>
      <c r="F152" s="44">
        <v>0</v>
      </c>
      <c r="G152" s="135">
        <f>D152*F152</f>
        <v>0</v>
      </c>
      <c r="M152" s="183"/>
    </row>
    <row r="153" spans="2:13" s="40" customFormat="1" ht="12.75">
      <c r="B153" s="32" t="s">
        <v>57</v>
      </c>
      <c r="C153" s="29" t="s">
        <v>300</v>
      </c>
      <c r="D153" s="145">
        <v>45.3</v>
      </c>
      <c r="E153" s="35" t="s">
        <v>30</v>
      </c>
      <c r="F153" s="44">
        <v>0</v>
      </c>
      <c r="G153" s="135">
        <f>D153*F153</f>
        <v>0</v>
      </c>
      <c r="M153" s="183"/>
    </row>
    <row r="154" spans="2:13" s="40" customFormat="1" ht="47.25" customHeight="1">
      <c r="B154" s="32" t="s">
        <v>56</v>
      </c>
      <c r="C154" s="29" t="s">
        <v>301</v>
      </c>
      <c r="D154" s="106"/>
      <c r="E154" s="35"/>
      <c r="F154" s="170"/>
      <c r="G154" s="31"/>
      <c r="M154" s="183"/>
    </row>
    <row r="155" spans="2:13" s="40" customFormat="1" ht="12.75">
      <c r="B155" s="32"/>
      <c r="C155" s="147"/>
      <c r="D155" s="146">
        <v>5</v>
      </c>
      <c r="E155" s="35" t="s">
        <v>30</v>
      </c>
      <c r="F155" s="172">
        <v>0</v>
      </c>
      <c r="G155" s="31">
        <f>D155*F155</f>
        <v>0</v>
      </c>
      <c r="M155" s="183"/>
    </row>
    <row r="156" spans="2:13" s="40" customFormat="1" ht="90">
      <c r="B156" s="32" t="s">
        <v>60</v>
      </c>
      <c r="C156" s="33" t="s">
        <v>302</v>
      </c>
      <c r="D156" s="134"/>
      <c r="E156" s="35"/>
      <c r="F156" s="170"/>
      <c r="G156" s="31"/>
      <c r="M156" s="183"/>
    </row>
    <row r="157" spans="2:13" s="40" customFormat="1" ht="12.75">
      <c r="B157" s="32"/>
      <c r="C157" s="148"/>
      <c r="D157" s="146">
        <v>5</v>
      </c>
      <c r="E157" s="35" t="s">
        <v>30</v>
      </c>
      <c r="F157" s="172">
        <v>0</v>
      </c>
      <c r="G157" s="31">
        <f>D157*F157</f>
        <v>0</v>
      </c>
      <c r="M157" s="183"/>
    </row>
    <row r="158" spans="2:13" s="40" customFormat="1" ht="12.75">
      <c r="B158" s="32" t="s">
        <v>58</v>
      </c>
      <c r="C158" s="133" t="s">
        <v>303</v>
      </c>
      <c r="D158" s="106">
        <v>0.1</v>
      </c>
      <c r="E158" s="35" t="s">
        <v>80</v>
      </c>
      <c r="F158" s="149">
        <f>SUBTOTAL(109,G151:G157)</f>
        <v>0</v>
      </c>
      <c r="G158" s="31">
        <f>D158*F158</f>
        <v>0</v>
      </c>
      <c r="M158" s="183"/>
    </row>
    <row r="159" spans="2:13" s="40" customFormat="1" ht="33.75">
      <c r="B159" s="32" t="s">
        <v>61</v>
      </c>
      <c r="C159" s="133" t="s">
        <v>304</v>
      </c>
      <c r="D159" s="106">
        <v>0.1</v>
      </c>
      <c r="E159" s="35" t="s">
        <v>80</v>
      </c>
      <c r="F159" s="144">
        <f>+F158</f>
        <v>0</v>
      </c>
      <c r="G159" s="31">
        <f>D159*F159</f>
        <v>0</v>
      </c>
      <c r="M159" s="183"/>
    </row>
    <row r="160" spans="2:13" s="40" customFormat="1" ht="12.75">
      <c r="B160" s="32"/>
      <c r="C160" s="133"/>
      <c r="D160" s="134"/>
      <c r="E160" s="35"/>
      <c r="F160" s="170"/>
      <c r="G160" s="31"/>
      <c r="M160" s="183"/>
    </row>
    <row r="161" spans="2:13" s="40" customFormat="1" ht="12.75">
      <c r="B161" s="32"/>
      <c r="C161" s="133"/>
      <c r="D161" s="134"/>
      <c r="E161" s="35"/>
      <c r="F161" s="39"/>
      <c r="G161" s="31"/>
      <c r="M161" s="183"/>
    </row>
    <row r="162" spans="2:13" s="40" customFormat="1" ht="12.75">
      <c r="B162" s="38" t="s">
        <v>92</v>
      </c>
      <c r="C162" s="133"/>
      <c r="D162" s="30"/>
      <c r="E162" s="30"/>
      <c r="F162" s="39"/>
      <c r="G162" s="31">
        <f>SUBTOTAL(109,G151:G161)</f>
        <v>0</v>
      </c>
      <c r="M162" s="183"/>
    </row>
    <row r="163" spans="3:13" s="40" customFormat="1" ht="12.75">
      <c r="C163" s="41"/>
      <c r="M163" s="183"/>
    </row>
  </sheetData>
  <sheetProtection password="CF77" sheet="1"/>
  <mergeCells count="6">
    <mergeCell ref="C3:G3"/>
    <mergeCell ref="C4:G4"/>
    <mergeCell ref="C5:G5"/>
    <mergeCell ref="F21:G21"/>
    <mergeCell ref="C28:F31"/>
    <mergeCell ref="C32:F33"/>
  </mergeCells>
  <printOptions/>
  <pageMargins left="0.7" right="0.7" top="0.75" bottom="0.75" header="0.3" footer="0.3"/>
  <pageSetup horizontalDpi="600" verticalDpi="600" orientation="portrait" paperSize="9" scale="91" r:id="rId1"/>
  <headerFooter>
    <oddHeader>&amp;L&amp;"Swis721 Ex BT,Roman"&amp;8&amp;A&amp;C&amp;"Team MT,Običajno"&amp;13KOMUNALA PROJEKT D.O.O.&amp;R&amp;"Swis721 Ex BT,Roman"&amp;8&amp;F</oddHeader>
    <oddFooter>&amp;L&amp;"Swis721 Ex BT,Roman"&amp;5KOMUNALA PROJEKT d.o.o.
Prušnikova ulica 95, 1000 Ljubljana&amp;R&amp;P</oddFooter>
  </headerFooter>
  <rowBreaks count="6" manualBreakCount="6">
    <brk id="42" min="1" max="7" man="1"/>
    <brk id="56" min="1" max="7" man="1"/>
    <brk id="77" min="1" max="7" man="1"/>
    <brk id="97" min="1" max="7" man="1"/>
    <brk id="112" min="1" max="7" man="1"/>
    <brk id="132" min="1" max="7" man="1"/>
  </rowBreaks>
</worksheet>
</file>

<file path=xl/worksheets/sheet13.xml><?xml version="1.0" encoding="utf-8"?>
<worksheet xmlns="http://schemas.openxmlformats.org/spreadsheetml/2006/main" xmlns:r="http://schemas.openxmlformats.org/officeDocument/2006/relationships">
  <sheetPr>
    <tabColor theme="0" tint="-0.24997000396251678"/>
  </sheetPr>
  <dimension ref="B3:P50"/>
  <sheetViews>
    <sheetView view="pageBreakPreview" zoomScaleSheetLayoutView="100" workbookViewId="0" topLeftCell="A18">
      <selection activeCell="F48" sqref="F48"/>
    </sheetView>
  </sheetViews>
  <sheetFormatPr defaultColWidth="9.00390625" defaultRowHeight="12.75"/>
  <cols>
    <col min="1" max="1" width="9.125" style="1" customWidth="1"/>
    <col min="2" max="2" width="4.125" style="1" customWidth="1"/>
    <col min="3" max="3" width="40.625" style="43" customWidth="1"/>
    <col min="4" max="4" width="11.375" style="1" customWidth="1"/>
    <col min="5" max="5" width="4.125" style="1" customWidth="1"/>
    <col min="6" max="6" width="12.125" style="1" customWidth="1"/>
    <col min="7" max="7" width="14.75390625" style="1" customWidth="1"/>
    <col min="8" max="8" width="4.25390625" style="1" customWidth="1"/>
    <col min="9" max="11" width="9.125" style="1" customWidth="1"/>
    <col min="12" max="12" width="9.125" style="2" customWidth="1"/>
    <col min="13" max="13" width="10.375" style="2" bestFit="1" customWidth="1"/>
    <col min="14" max="16" width="9.125" style="2" customWidth="1"/>
    <col min="17" max="16384" width="9.125" style="1" customWidth="1"/>
  </cols>
  <sheetData>
    <row r="3" spans="3:7" ht="18">
      <c r="C3" s="193" t="s">
        <v>35</v>
      </c>
      <c r="D3" s="193"/>
      <c r="E3" s="193"/>
      <c r="F3" s="193"/>
      <c r="G3" s="193"/>
    </row>
    <row r="4" spans="3:7" ht="32.25" customHeight="1">
      <c r="C4" s="199" t="s">
        <v>321</v>
      </c>
      <c r="D4" s="194"/>
      <c r="E4" s="194"/>
      <c r="F4" s="194"/>
      <c r="G4" s="194"/>
    </row>
    <row r="5" spans="3:7" ht="15.75">
      <c r="C5" s="3"/>
      <c r="D5" s="3"/>
      <c r="E5" s="3"/>
      <c r="F5" s="3"/>
      <c r="G5" s="3"/>
    </row>
    <row r="6" spans="3:7" ht="15.75">
      <c r="C6" s="3"/>
      <c r="D6" s="3"/>
      <c r="E6" s="3"/>
      <c r="F6" s="3"/>
      <c r="G6" s="3"/>
    </row>
    <row r="7" spans="3:7" ht="13.5" thickBot="1">
      <c r="C7" s="195"/>
      <c r="D7" s="196"/>
      <c r="E7" s="196"/>
      <c r="F7" s="196"/>
      <c r="G7" s="196"/>
    </row>
    <row r="8" spans="3:16" s="7" customFormat="1" ht="12.75" thickBot="1">
      <c r="C8" s="4" t="s">
        <v>242</v>
      </c>
      <c r="D8" s="5"/>
      <c r="E8" s="5"/>
      <c r="F8" s="5"/>
      <c r="G8" s="6">
        <f>G49</f>
        <v>0</v>
      </c>
      <c r="L8" s="8"/>
      <c r="M8" s="8"/>
      <c r="N8" s="8"/>
      <c r="O8" s="8"/>
      <c r="P8" s="8"/>
    </row>
    <row r="9" spans="3:16" s="7" customFormat="1" ht="12">
      <c r="C9" s="9"/>
      <c r="F9" s="9" t="s">
        <v>241</v>
      </c>
      <c r="G9" s="10">
        <v>480</v>
      </c>
      <c r="L9" s="8"/>
      <c r="M9" s="8"/>
      <c r="N9" s="8"/>
      <c r="O9" s="8"/>
      <c r="P9" s="8"/>
    </row>
    <row r="10" spans="3:16" s="7" customFormat="1" ht="12">
      <c r="C10" s="9"/>
      <c r="F10" s="9" t="s">
        <v>41</v>
      </c>
      <c r="G10" s="11">
        <f>G8/G9</f>
        <v>0</v>
      </c>
      <c r="L10" s="8"/>
      <c r="M10" s="8"/>
      <c r="N10" s="8"/>
      <c r="O10" s="8"/>
      <c r="P10" s="8"/>
    </row>
    <row r="11" spans="12:16" s="7" customFormat="1" ht="12">
      <c r="L11" s="8"/>
      <c r="M11" s="8"/>
      <c r="N11" s="8"/>
      <c r="O11" s="8"/>
      <c r="P11" s="8"/>
    </row>
    <row r="12" spans="3:16" s="7" customFormat="1" ht="12">
      <c r="C12" s="12"/>
      <c r="F12" s="13"/>
      <c r="G12" s="14"/>
      <c r="L12" s="8"/>
      <c r="M12" s="8"/>
      <c r="N12" s="8"/>
      <c r="O12" s="8"/>
      <c r="P12" s="8"/>
    </row>
    <row r="13" spans="12:16" s="7" customFormat="1" ht="12">
      <c r="L13" s="8"/>
      <c r="M13" s="8"/>
      <c r="N13" s="8"/>
      <c r="O13" s="8"/>
      <c r="P13" s="8"/>
    </row>
    <row r="14" spans="3:16" s="7" customFormat="1" ht="12.75" customHeight="1">
      <c r="C14" s="15" t="s">
        <v>50</v>
      </c>
      <c r="D14" s="15"/>
      <c r="E14" s="15"/>
      <c r="F14" s="197">
        <f>G8</f>
        <v>0</v>
      </c>
      <c r="G14" s="197"/>
      <c r="L14" s="8"/>
      <c r="M14" s="8"/>
      <c r="N14" s="8"/>
      <c r="O14" s="8"/>
      <c r="P14" s="8"/>
    </row>
    <row r="15" spans="3:16" s="7" customFormat="1" ht="12">
      <c r="C15" s="16"/>
      <c r="L15" s="8"/>
      <c r="M15" s="8"/>
      <c r="N15" s="8"/>
      <c r="O15" s="8"/>
      <c r="P15" s="8"/>
    </row>
    <row r="16" spans="12:16" s="7" customFormat="1" ht="12">
      <c r="L16" s="8"/>
      <c r="M16" s="8"/>
      <c r="N16" s="8"/>
      <c r="O16" s="8"/>
      <c r="P16" s="8"/>
    </row>
    <row r="17" spans="3:16" s="7" customFormat="1" ht="12">
      <c r="C17" s="7" t="s">
        <v>47</v>
      </c>
      <c r="L17" s="8"/>
      <c r="M17" s="8"/>
      <c r="N17" s="8"/>
      <c r="O17" s="8"/>
      <c r="P17" s="8"/>
    </row>
    <row r="18" spans="12:16" s="7" customFormat="1" ht="12">
      <c r="L18" s="8"/>
      <c r="M18" s="8"/>
      <c r="N18" s="8"/>
      <c r="O18" s="8"/>
      <c r="P18" s="8"/>
    </row>
    <row r="19" spans="12:16" s="7" customFormat="1" ht="12">
      <c r="L19" s="8"/>
      <c r="M19" s="8"/>
      <c r="N19" s="8"/>
      <c r="O19" s="8"/>
      <c r="P19" s="8"/>
    </row>
    <row r="20" spans="12:16" s="7" customFormat="1" ht="12">
      <c r="L20" s="8"/>
      <c r="M20" s="8"/>
      <c r="N20" s="8"/>
      <c r="O20" s="8"/>
      <c r="P20" s="8"/>
    </row>
    <row r="21" spans="3:16" s="7" customFormat="1" ht="12" customHeight="1">
      <c r="C21" s="198" t="s">
        <v>247</v>
      </c>
      <c r="D21" s="198"/>
      <c r="E21" s="198"/>
      <c r="F21" s="198"/>
      <c r="L21" s="8"/>
      <c r="M21" s="8"/>
      <c r="N21" s="8"/>
      <c r="O21" s="8"/>
      <c r="P21" s="8"/>
    </row>
    <row r="22" spans="3:16" s="7" customFormat="1" ht="12">
      <c r="C22" s="198"/>
      <c r="D22" s="198"/>
      <c r="E22" s="198"/>
      <c r="F22" s="198"/>
      <c r="L22" s="8"/>
      <c r="M22" s="8"/>
      <c r="N22" s="8"/>
      <c r="O22" s="8"/>
      <c r="P22" s="8"/>
    </row>
    <row r="23" spans="3:16" s="7" customFormat="1" ht="5.25" customHeight="1">
      <c r="C23" s="198"/>
      <c r="D23" s="198"/>
      <c r="E23" s="198"/>
      <c r="F23" s="198"/>
      <c r="L23" s="8"/>
      <c r="M23" s="8"/>
      <c r="N23" s="8"/>
      <c r="O23" s="8"/>
      <c r="P23" s="8"/>
    </row>
    <row r="24" spans="3:16" s="7" customFormat="1" ht="5.25" customHeight="1">
      <c r="C24" s="198"/>
      <c r="D24" s="198"/>
      <c r="E24" s="198"/>
      <c r="F24" s="198"/>
      <c r="L24" s="8"/>
      <c r="M24" s="8"/>
      <c r="N24" s="8"/>
      <c r="O24" s="8"/>
      <c r="P24" s="8"/>
    </row>
    <row r="25" spans="3:16" s="7" customFormat="1" ht="12.75" customHeight="1">
      <c r="C25" s="198"/>
      <c r="D25" s="198"/>
      <c r="E25" s="198"/>
      <c r="F25" s="198"/>
      <c r="L25" s="8"/>
      <c r="M25" s="8"/>
      <c r="N25" s="8"/>
      <c r="O25" s="8"/>
      <c r="P25" s="8"/>
    </row>
    <row r="26" spans="3:16" s="7" customFormat="1" ht="36.75" customHeight="1">
      <c r="C26" s="198"/>
      <c r="D26" s="198"/>
      <c r="E26" s="198"/>
      <c r="F26" s="198"/>
      <c r="L26" s="8"/>
      <c r="M26" s="8"/>
      <c r="N26" s="8"/>
      <c r="O26" s="8"/>
      <c r="P26" s="8"/>
    </row>
    <row r="27" spans="3:16" s="7" customFormat="1" ht="12.75" customHeight="1">
      <c r="C27" s="17"/>
      <c r="D27" s="17"/>
      <c r="E27" s="17"/>
      <c r="F27" s="17"/>
      <c r="L27" s="8"/>
      <c r="M27" s="8"/>
      <c r="N27" s="8"/>
      <c r="O27" s="8"/>
      <c r="P27" s="8"/>
    </row>
    <row r="28" spans="3:16" s="7" customFormat="1" ht="26.25" customHeight="1">
      <c r="C28" s="17"/>
      <c r="D28" s="17"/>
      <c r="E28" s="17"/>
      <c r="F28" s="17"/>
      <c r="L28" s="8"/>
      <c r="M28" s="8"/>
      <c r="N28" s="8"/>
      <c r="O28" s="8"/>
      <c r="P28" s="8"/>
    </row>
    <row r="29" spans="3:16" s="7" customFormat="1" ht="12.75" customHeight="1">
      <c r="C29" s="18"/>
      <c r="L29" s="8"/>
      <c r="M29" s="8"/>
      <c r="N29" s="8"/>
      <c r="O29" s="8"/>
      <c r="P29" s="8"/>
    </row>
    <row r="30" spans="4:16" s="7" customFormat="1" ht="12">
      <c r="D30" s="19"/>
      <c r="L30" s="8"/>
      <c r="M30" s="8"/>
      <c r="N30" s="8"/>
      <c r="O30" s="8"/>
      <c r="P30" s="8"/>
    </row>
    <row r="31" spans="4:16" s="7" customFormat="1" ht="12">
      <c r="D31" s="20"/>
      <c r="L31" s="8"/>
      <c r="M31" s="8"/>
      <c r="N31" s="8"/>
      <c r="O31" s="8"/>
      <c r="P31" s="8"/>
    </row>
    <row r="32" spans="4:16" s="7" customFormat="1" ht="12">
      <c r="D32" s="21"/>
      <c r="L32" s="8"/>
      <c r="M32" s="8"/>
      <c r="N32" s="8"/>
      <c r="O32" s="8"/>
      <c r="P32" s="8"/>
    </row>
    <row r="33" spans="12:16" s="7" customFormat="1" ht="12">
      <c r="L33" s="8"/>
      <c r="M33" s="8"/>
      <c r="N33" s="8"/>
      <c r="O33" s="8"/>
      <c r="P33" s="8"/>
    </row>
    <row r="34" spans="3:16" s="7" customFormat="1" ht="12">
      <c r="C34" s="15"/>
      <c r="L34" s="8"/>
      <c r="M34" s="8"/>
      <c r="N34" s="8"/>
      <c r="O34" s="8"/>
      <c r="P34" s="8"/>
    </row>
    <row r="35" spans="3:16" s="7" customFormat="1" ht="12">
      <c r="C35" s="18"/>
      <c r="L35" s="8"/>
      <c r="M35" s="8"/>
      <c r="N35" s="8"/>
      <c r="O35" s="8"/>
      <c r="P35" s="8"/>
    </row>
    <row r="36" spans="3:16" s="7" customFormat="1" ht="12">
      <c r="C36" s="18"/>
      <c r="L36" s="8"/>
      <c r="M36" s="8"/>
      <c r="N36" s="8"/>
      <c r="O36" s="8"/>
      <c r="P36" s="8"/>
    </row>
    <row r="38" spans="2:7" s="27" customFormat="1" ht="24">
      <c r="B38" s="22" t="s">
        <v>248</v>
      </c>
      <c r="C38" s="23" t="s">
        <v>235</v>
      </c>
      <c r="D38" s="24" t="s">
        <v>63</v>
      </c>
      <c r="E38" s="25" t="s">
        <v>30</v>
      </c>
      <c r="F38" s="26" t="s">
        <v>65</v>
      </c>
      <c r="G38" s="24" t="s">
        <v>64</v>
      </c>
    </row>
    <row r="39" spans="2:7" s="27" customFormat="1" ht="11.25">
      <c r="B39" s="28"/>
      <c r="C39" s="29"/>
      <c r="D39" s="30"/>
      <c r="E39" s="30"/>
      <c r="F39" s="30"/>
      <c r="G39" s="31"/>
    </row>
    <row r="40" spans="2:7" s="27" customFormat="1" ht="123.75">
      <c r="B40" s="32" t="s">
        <v>59</v>
      </c>
      <c r="C40" s="33" t="s">
        <v>122</v>
      </c>
      <c r="D40" s="34">
        <v>480</v>
      </c>
      <c r="E40" s="35" t="s">
        <v>30</v>
      </c>
      <c r="F40" s="44">
        <v>0</v>
      </c>
      <c r="G40" s="31">
        <f>D40*F40</f>
        <v>0</v>
      </c>
    </row>
    <row r="41" spans="2:7" s="27" customFormat="1" ht="33.75">
      <c r="B41" s="32" t="s">
        <v>57</v>
      </c>
      <c r="C41" s="33" t="s">
        <v>236</v>
      </c>
      <c r="D41" s="34">
        <v>480</v>
      </c>
      <c r="E41" s="35" t="s">
        <v>30</v>
      </c>
      <c r="F41" s="45">
        <v>0</v>
      </c>
      <c r="G41" s="31">
        <f>D41*F41</f>
        <v>0</v>
      </c>
    </row>
    <row r="42" spans="2:7" s="27" customFormat="1" ht="67.5">
      <c r="B42" s="32" t="s">
        <v>56</v>
      </c>
      <c r="C42" s="33" t="s">
        <v>237</v>
      </c>
      <c r="D42" s="36">
        <v>1200</v>
      </c>
      <c r="E42" s="35" t="s">
        <v>30</v>
      </c>
      <c r="F42" s="46">
        <v>0</v>
      </c>
      <c r="G42" s="31">
        <f>D42*F42</f>
        <v>0</v>
      </c>
    </row>
    <row r="43" spans="2:7" s="27" customFormat="1" ht="45">
      <c r="B43" s="32" t="s">
        <v>60</v>
      </c>
      <c r="C43" s="29" t="s">
        <v>243</v>
      </c>
      <c r="D43" s="37"/>
      <c r="E43" s="35"/>
      <c r="F43" s="47"/>
      <c r="G43" s="31"/>
    </row>
    <row r="44" spans="2:7" s="27" customFormat="1" ht="45" customHeight="1">
      <c r="B44" s="32" t="s">
        <v>58</v>
      </c>
      <c r="C44" s="33" t="s">
        <v>244</v>
      </c>
      <c r="D44" s="37">
        <v>360</v>
      </c>
      <c r="E44" s="35" t="s">
        <v>30</v>
      </c>
      <c r="F44" s="47">
        <v>0</v>
      </c>
      <c r="G44" s="31">
        <f>D44*F44</f>
        <v>0</v>
      </c>
    </row>
    <row r="45" spans="2:7" s="27" customFormat="1" ht="33.75">
      <c r="B45" s="32" t="s">
        <v>61</v>
      </c>
      <c r="C45" s="29" t="s">
        <v>245</v>
      </c>
      <c r="D45" s="36">
        <v>1200</v>
      </c>
      <c r="E45" s="35" t="s">
        <v>30</v>
      </c>
      <c r="F45" s="46">
        <v>0</v>
      </c>
      <c r="G45" s="31">
        <f>D45*F45</f>
        <v>0</v>
      </c>
    </row>
    <row r="46" spans="2:7" s="27" customFormat="1" ht="78.75">
      <c r="B46" s="32" t="s">
        <v>62</v>
      </c>
      <c r="C46" s="29" t="s">
        <v>238</v>
      </c>
      <c r="D46" s="36">
        <v>1200</v>
      </c>
      <c r="E46" s="35" t="s">
        <v>30</v>
      </c>
      <c r="F46" s="46">
        <v>0</v>
      </c>
      <c r="G46" s="31">
        <f>D46*F46</f>
        <v>0</v>
      </c>
    </row>
    <row r="47" spans="2:7" s="27" customFormat="1" ht="56.25">
      <c r="B47" s="32" t="s">
        <v>68</v>
      </c>
      <c r="C47" s="29" t="s">
        <v>239</v>
      </c>
      <c r="D47" s="36">
        <v>960</v>
      </c>
      <c r="E47" s="35" t="s">
        <v>30</v>
      </c>
      <c r="F47" s="46">
        <v>0</v>
      </c>
      <c r="G47" s="31">
        <f>D47*F47</f>
        <v>0</v>
      </c>
    </row>
    <row r="48" spans="2:7" s="27" customFormat="1" ht="59.25" customHeight="1">
      <c r="B48" s="32" t="s">
        <v>69</v>
      </c>
      <c r="C48" s="29" t="s">
        <v>246</v>
      </c>
      <c r="D48" s="34">
        <v>190</v>
      </c>
      <c r="E48" s="35" t="s">
        <v>30</v>
      </c>
      <c r="F48" s="45">
        <v>0</v>
      </c>
      <c r="G48" s="31">
        <f>D48*F48</f>
        <v>0</v>
      </c>
    </row>
    <row r="49" spans="2:7" s="27" customFormat="1" ht="11.25">
      <c r="B49" s="38" t="s">
        <v>240</v>
      </c>
      <c r="C49" s="29"/>
      <c r="D49" s="30"/>
      <c r="E49" s="30"/>
      <c r="F49" s="39"/>
      <c r="G49" s="31">
        <f>SUBTOTAL(109,G39:G48)</f>
        <v>0</v>
      </c>
    </row>
    <row r="50" spans="2:7" s="42" customFormat="1" ht="12.75">
      <c r="B50" s="40"/>
      <c r="C50" s="41"/>
      <c r="D50" s="40"/>
      <c r="E50" s="40"/>
      <c r="F50" s="40"/>
      <c r="G50" s="40"/>
    </row>
  </sheetData>
  <sheetProtection password="CF77" sheet="1"/>
  <mergeCells count="6">
    <mergeCell ref="C3:G3"/>
    <mergeCell ref="C4:G4"/>
    <mergeCell ref="C7:G7"/>
    <mergeCell ref="F14:G14"/>
    <mergeCell ref="C21:F24"/>
    <mergeCell ref="C25:F26"/>
  </mergeCells>
  <printOptions/>
  <pageMargins left="0.7" right="0.7" top="0.75" bottom="0.75" header="0.3" footer="0.3"/>
  <pageSetup horizontalDpi="600" verticalDpi="600" orientation="portrait" paperSize="9" scale="91" r:id="rId1"/>
  <headerFooter>
    <oddHeader>&amp;L&amp;"Swis721 Ex BT,Roman"&amp;8&amp;A&amp;C&amp;"Team MT,Običajno"&amp;13KOMUNALA PROJEKT D.O.O.&amp;R&amp;"Swis721 Ex BT,Roman"&amp;8&amp;F</oddHeader>
    <oddFooter>&amp;L&amp;"Swis721 Ex BT,Roman"&amp;5KOMUNALA PROJEKT d.o.o.
Prušnikova ulica 95, 1000 Ljubljana&amp;R&amp;P</oddFooter>
  </headerFooter>
  <rowBreaks count="1" manualBreakCount="1">
    <brk id="35" min="1" max="7" man="1"/>
  </rowBreaks>
</worksheet>
</file>

<file path=xl/worksheets/sheet14.xml><?xml version="1.0" encoding="utf-8"?>
<worksheet xmlns="http://schemas.openxmlformats.org/spreadsheetml/2006/main" xmlns:r="http://schemas.openxmlformats.org/officeDocument/2006/relationships">
  <sheetPr>
    <tabColor theme="0" tint="-0.3499799966812134"/>
  </sheetPr>
  <dimension ref="B3:P50"/>
  <sheetViews>
    <sheetView view="pageBreakPreview" zoomScaleSheetLayoutView="100" workbookViewId="0" topLeftCell="A1">
      <selection activeCell="F49" sqref="F49"/>
    </sheetView>
  </sheetViews>
  <sheetFormatPr defaultColWidth="9.00390625" defaultRowHeight="12.75"/>
  <cols>
    <col min="1" max="1" width="9.125" style="1" customWidth="1"/>
    <col min="2" max="2" width="4.125" style="1" customWidth="1"/>
    <col min="3" max="3" width="40.625" style="43" customWidth="1"/>
    <col min="4" max="4" width="11.375" style="1" customWidth="1"/>
    <col min="5" max="5" width="4.125" style="1" customWidth="1"/>
    <col min="6" max="6" width="12.125" style="1" customWidth="1"/>
    <col min="7" max="7" width="14.75390625" style="1" customWidth="1"/>
    <col min="8" max="8" width="4.25390625" style="1" customWidth="1"/>
    <col min="9" max="11" width="9.125" style="1" customWidth="1"/>
    <col min="12" max="12" width="9.125" style="2" customWidth="1"/>
    <col min="13" max="13" width="10.375" style="2" bestFit="1" customWidth="1"/>
    <col min="14" max="16" width="9.125" style="2" customWidth="1"/>
    <col min="17" max="16384" width="9.125" style="1" customWidth="1"/>
  </cols>
  <sheetData>
    <row r="3" spans="3:7" ht="18">
      <c r="C3" s="193" t="s">
        <v>35</v>
      </c>
      <c r="D3" s="193"/>
      <c r="E3" s="193"/>
      <c r="F3" s="193"/>
      <c r="G3" s="193"/>
    </row>
    <row r="4" spans="3:7" ht="31.5" customHeight="1">
      <c r="C4" s="199" t="s">
        <v>322</v>
      </c>
      <c r="D4" s="194"/>
      <c r="E4" s="194"/>
      <c r="F4" s="194"/>
      <c r="G4" s="194"/>
    </row>
    <row r="5" spans="3:7" ht="15.75">
      <c r="C5" s="3"/>
      <c r="D5" s="3"/>
      <c r="E5" s="3"/>
      <c r="F5" s="3"/>
      <c r="G5" s="3"/>
    </row>
    <row r="6" spans="3:7" ht="15.75">
      <c r="C6" s="3"/>
      <c r="D6" s="3"/>
      <c r="E6" s="3"/>
      <c r="F6" s="3"/>
      <c r="G6" s="3"/>
    </row>
    <row r="7" spans="3:7" ht="13.5" thickBot="1">
      <c r="C7" s="195"/>
      <c r="D7" s="196"/>
      <c r="E7" s="196"/>
      <c r="F7" s="196"/>
      <c r="G7" s="196"/>
    </row>
    <row r="8" spans="3:16" s="7" customFormat="1" ht="12.75" thickBot="1">
      <c r="C8" s="4" t="s">
        <v>242</v>
      </c>
      <c r="D8" s="5"/>
      <c r="E8" s="5"/>
      <c r="F8" s="5"/>
      <c r="G8" s="6">
        <f>G49</f>
        <v>0</v>
      </c>
      <c r="L8" s="8"/>
      <c r="M8" s="8"/>
      <c r="N8" s="8"/>
      <c r="O8" s="8"/>
      <c r="P8" s="8"/>
    </row>
    <row r="9" spans="3:16" s="7" customFormat="1" ht="12">
      <c r="C9" s="9"/>
      <c r="F9" s="9" t="s">
        <v>241</v>
      </c>
      <c r="G9" s="10">
        <v>490</v>
      </c>
      <c r="L9" s="8"/>
      <c r="M9" s="8"/>
      <c r="N9" s="8"/>
      <c r="O9" s="8"/>
      <c r="P9" s="8"/>
    </row>
    <row r="10" spans="3:16" s="7" customFormat="1" ht="12">
      <c r="C10" s="9"/>
      <c r="F10" s="9" t="s">
        <v>41</v>
      </c>
      <c r="G10" s="11">
        <f>G8/G9</f>
        <v>0</v>
      </c>
      <c r="L10" s="8"/>
      <c r="M10" s="8"/>
      <c r="N10" s="8"/>
      <c r="O10" s="8"/>
      <c r="P10" s="8"/>
    </row>
    <row r="11" spans="12:16" s="7" customFormat="1" ht="12">
      <c r="L11" s="8"/>
      <c r="M11" s="8"/>
      <c r="N11" s="8"/>
      <c r="O11" s="8"/>
      <c r="P11" s="8"/>
    </row>
    <row r="12" spans="3:16" s="7" customFormat="1" ht="12">
      <c r="C12" s="12"/>
      <c r="F12" s="13"/>
      <c r="G12" s="14"/>
      <c r="L12" s="8"/>
      <c r="M12" s="8"/>
      <c r="N12" s="8"/>
      <c r="O12" s="8"/>
      <c r="P12" s="8"/>
    </row>
    <row r="13" spans="12:16" s="7" customFormat="1" ht="12">
      <c r="L13" s="8"/>
      <c r="M13" s="8"/>
      <c r="N13" s="8"/>
      <c r="O13" s="8"/>
      <c r="P13" s="8"/>
    </row>
    <row r="14" spans="3:16" s="7" customFormat="1" ht="12.75" customHeight="1">
      <c r="C14" s="15" t="s">
        <v>50</v>
      </c>
      <c r="D14" s="15"/>
      <c r="E14" s="15"/>
      <c r="F14" s="197">
        <f>G8</f>
        <v>0</v>
      </c>
      <c r="G14" s="197"/>
      <c r="L14" s="8"/>
      <c r="M14" s="8"/>
      <c r="N14" s="8"/>
      <c r="O14" s="8"/>
      <c r="P14" s="8"/>
    </row>
    <row r="15" spans="3:16" s="7" customFormat="1" ht="12">
      <c r="C15" s="16"/>
      <c r="L15" s="8"/>
      <c r="M15" s="8"/>
      <c r="N15" s="8"/>
      <c r="O15" s="8"/>
      <c r="P15" s="8"/>
    </row>
    <row r="16" spans="12:16" s="7" customFormat="1" ht="12">
      <c r="L16" s="8"/>
      <c r="M16" s="8"/>
      <c r="N16" s="8"/>
      <c r="O16" s="8"/>
      <c r="P16" s="8"/>
    </row>
    <row r="17" spans="3:16" s="7" customFormat="1" ht="12">
      <c r="C17" s="7" t="s">
        <v>47</v>
      </c>
      <c r="L17" s="8"/>
      <c r="M17" s="8"/>
      <c r="N17" s="8"/>
      <c r="O17" s="8"/>
      <c r="P17" s="8"/>
    </row>
    <row r="18" spans="12:16" s="7" customFormat="1" ht="12">
      <c r="L18" s="8"/>
      <c r="M18" s="8"/>
      <c r="N18" s="8"/>
      <c r="O18" s="8"/>
      <c r="P18" s="8"/>
    </row>
    <row r="19" spans="12:16" s="7" customFormat="1" ht="12">
      <c r="L19" s="8"/>
      <c r="M19" s="8"/>
      <c r="N19" s="8"/>
      <c r="O19" s="8"/>
      <c r="P19" s="8"/>
    </row>
    <row r="20" spans="12:16" s="7" customFormat="1" ht="12">
      <c r="L20" s="8"/>
      <c r="M20" s="8"/>
      <c r="N20" s="8"/>
      <c r="O20" s="8"/>
      <c r="P20" s="8"/>
    </row>
    <row r="21" spans="3:16" s="7" customFormat="1" ht="12" customHeight="1">
      <c r="C21" s="198" t="s">
        <v>247</v>
      </c>
      <c r="D21" s="198"/>
      <c r="E21" s="198"/>
      <c r="F21" s="198"/>
      <c r="L21" s="8"/>
      <c r="M21" s="8"/>
      <c r="N21" s="8"/>
      <c r="O21" s="8"/>
      <c r="P21" s="8"/>
    </row>
    <row r="22" spans="3:16" s="7" customFormat="1" ht="12">
      <c r="C22" s="198"/>
      <c r="D22" s="198"/>
      <c r="E22" s="198"/>
      <c r="F22" s="198"/>
      <c r="L22" s="8"/>
      <c r="M22" s="8"/>
      <c r="N22" s="8"/>
      <c r="O22" s="8"/>
      <c r="P22" s="8"/>
    </row>
    <row r="23" spans="3:16" s="7" customFormat="1" ht="5.25" customHeight="1">
      <c r="C23" s="198"/>
      <c r="D23" s="198"/>
      <c r="E23" s="198"/>
      <c r="F23" s="198"/>
      <c r="L23" s="8"/>
      <c r="M23" s="8"/>
      <c r="N23" s="8"/>
      <c r="O23" s="8"/>
      <c r="P23" s="8"/>
    </row>
    <row r="24" spans="3:16" s="7" customFormat="1" ht="5.25" customHeight="1">
      <c r="C24" s="198"/>
      <c r="D24" s="198"/>
      <c r="E24" s="198"/>
      <c r="F24" s="198"/>
      <c r="L24" s="8"/>
      <c r="M24" s="8"/>
      <c r="N24" s="8"/>
      <c r="O24" s="8"/>
      <c r="P24" s="8"/>
    </row>
    <row r="25" spans="3:16" s="7" customFormat="1" ht="12.75" customHeight="1">
      <c r="C25" s="198"/>
      <c r="D25" s="198"/>
      <c r="E25" s="198"/>
      <c r="F25" s="198"/>
      <c r="L25" s="8"/>
      <c r="M25" s="8"/>
      <c r="N25" s="8"/>
      <c r="O25" s="8"/>
      <c r="P25" s="8"/>
    </row>
    <row r="26" spans="3:16" s="7" customFormat="1" ht="36.75" customHeight="1">
      <c r="C26" s="198"/>
      <c r="D26" s="198"/>
      <c r="E26" s="198"/>
      <c r="F26" s="198"/>
      <c r="L26" s="8"/>
      <c r="M26" s="8"/>
      <c r="N26" s="8"/>
      <c r="O26" s="8"/>
      <c r="P26" s="8"/>
    </row>
    <row r="27" spans="3:16" s="7" customFormat="1" ht="12.75" customHeight="1">
      <c r="C27" s="17"/>
      <c r="D27" s="17"/>
      <c r="E27" s="17"/>
      <c r="F27" s="17"/>
      <c r="L27" s="8"/>
      <c r="M27" s="8"/>
      <c r="N27" s="8"/>
      <c r="O27" s="8"/>
      <c r="P27" s="8"/>
    </row>
    <row r="28" spans="3:16" s="7" customFormat="1" ht="26.25" customHeight="1">
      <c r="C28" s="17"/>
      <c r="D28" s="17"/>
      <c r="E28" s="17"/>
      <c r="F28" s="17"/>
      <c r="L28" s="8"/>
      <c r="M28" s="8"/>
      <c r="N28" s="8"/>
      <c r="O28" s="8"/>
      <c r="P28" s="8"/>
    </row>
    <row r="29" spans="3:16" s="7" customFormat="1" ht="12.75" customHeight="1">
      <c r="C29" s="18"/>
      <c r="L29" s="8"/>
      <c r="M29" s="8"/>
      <c r="N29" s="8"/>
      <c r="O29" s="8"/>
      <c r="P29" s="8"/>
    </row>
    <row r="30" spans="4:16" s="7" customFormat="1" ht="12">
      <c r="D30" s="19"/>
      <c r="L30" s="8"/>
      <c r="M30" s="8"/>
      <c r="N30" s="8"/>
      <c r="O30" s="8"/>
      <c r="P30" s="8"/>
    </row>
    <row r="31" spans="4:16" s="7" customFormat="1" ht="12">
      <c r="D31" s="20"/>
      <c r="L31" s="8"/>
      <c r="M31" s="8"/>
      <c r="N31" s="8"/>
      <c r="O31" s="8"/>
      <c r="P31" s="8"/>
    </row>
    <row r="32" spans="4:16" s="7" customFormat="1" ht="12">
      <c r="D32" s="21"/>
      <c r="L32" s="8"/>
      <c r="M32" s="8"/>
      <c r="N32" s="8"/>
      <c r="O32" s="8"/>
      <c r="P32" s="8"/>
    </row>
    <row r="33" spans="12:16" s="7" customFormat="1" ht="12">
      <c r="L33" s="8"/>
      <c r="M33" s="8"/>
      <c r="N33" s="8"/>
      <c r="O33" s="8"/>
      <c r="P33" s="8"/>
    </row>
    <row r="34" spans="3:16" s="7" customFormat="1" ht="12">
      <c r="C34" s="15"/>
      <c r="L34" s="8"/>
      <c r="M34" s="8"/>
      <c r="N34" s="8"/>
      <c r="O34" s="8"/>
      <c r="P34" s="8"/>
    </row>
    <row r="35" spans="3:16" s="7" customFormat="1" ht="12">
      <c r="C35" s="18"/>
      <c r="L35" s="8"/>
      <c r="M35" s="8"/>
      <c r="N35" s="8"/>
      <c r="O35" s="8"/>
      <c r="P35" s="8"/>
    </row>
    <row r="36" spans="3:16" s="7" customFormat="1" ht="12">
      <c r="C36" s="18"/>
      <c r="L36" s="8"/>
      <c r="M36" s="8"/>
      <c r="N36" s="8"/>
      <c r="O36" s="8"/>
      <c r="P36" s="8"/>
    </row>
    <row r="38" spans="2:7" s="27" customFormat="1" ht="24">
      <c r="B38" s="22" t="s">
        <v>248</v>
      </c>
      <c r="C38" s="23" t="s">
        <v>235</v>
      </c>
      <c r="D38" s="24" t="s">
        <v>63</v>
      </c>
      <c r="E38" s="25" t="s">
        <v>30</v>
      </c>
      <c r="F38" s="26" t="s">
        <v>65</v>
      </c>
      <c r="G38" s="24" t="s">
        <v>64</v>
      </c>
    </row>
    <row r="39" spans="2:7" s="27" customFormat="1" ht="11.25">
      <c r="B39" s="28"/>
      <c r="C39" s="29"/>
      <c r="D39" s="30"/>
      <c r="E39" s="30"/>
      <c r="F39" s="30"/>
      <c r="G39" s="31"/>
    </row>
    <row r="40" spans="2:7" s="27" customFormat="1" ht="123.75">
      <c r="B40" s="32" t="s">
        <v>59</v>
      </c>
      <c r="C40" s="33" t="s">
        <v>122</v>
      </c>
      <c r="D40" s="34">
        <v>490</v>
      </c>
      <c r="E40" s="35" t="s">
        <v>30</v>
      </c>
      <c r="F40" s="44">
        <v>0</v>
      </c>
      <c r="G40" s="31">
        <f>D40*F40</f>
        <v>0</v>
      </c>
    </row>
    <row r="41" spans="2:7" s="27" customFormat="1" ht="33.75">
      <c r="B41" s="32" t="s">
        <v>57</v>
      </c>
      <c r="C41" s="33" t="s">
        <v>236</v>
      </c>
      <c r="D41" s="34">
        <v>490</v>
      </c>
      <c r="E41" s="35" t="s">
        <v>30</v>
      </c>
      <c r="F41" s="45">
        <v>0</v>
      </c>
      <c r="G41" s="31">
        <f>D41*F41</f>
        <v>0</v>
      </c>
    </row>
    <row r="42" spans="2:7" s="27" customFormat="1" ht="67.5">
      <c r="B42" s="32" t="s">
        <v>56</v>
      </c>
      <c r="C42" s="33" t="s">
        <v>237</v>
      </c>
      <c r="D42" s="36">
        <v>1225</v>
      </c>
      <c r="E42" s="35" t="s">
        <v>30</v>
      </c>
      <c r="F42" s="46">
        <v>0</v>
      </c>
      <c r="G42" s="31">
        <f>D42*F42</f>
        <v>0</v>
      </c>
    </row>
    <row r="43" spans="2:7" s="27" customFormat="1" ht="45">
      <c r="B43" s="32" t="s">
        <v>60</v>
      </c>
      <c r="C43" s="29" t="s">
        <v>243</v>
      </c>
      <c r="D43" s="37"/>
      <c r="E43" s="35"/>
      <c r="F43" s="47"/>
      <c r="G43" s="31"/>
    </row>
    <row r="44" spans="2:7" s="27" customFormat="1" ht="45" customHeight="1">
      <c r="B44" s="32" t="s">
        <v>58</v>
      </c>
      <c r="C44" s="33" t="s">
        <v>244</v>
      </c>
      <c r="D44" s="37">
        <v>367.5</v>
      </c>
      <c r="E44" s="35" t="s">
        <v>30</v>
      </c>
      <c r="F44" s="47">
        <v>0</v>
      </c>
      <c r="G44" s="31">
        <f>D44*F44</f>
        <v>0</v>
      </c>
    </row>
    <row r="45" spans="2:7" s="27" customFormat="1" ht="33.75">
      <c r="B45" s="32" t="s">
        <v>61</v>
      </c>
      <c r="C45" s="29" t="s">
        <v>245</v>
      </c>
      <c r="D45" s="36">
        <v>1225</v>
      </c>
      <c r="E45" s="35" t="s">
        <v>30</v>
      </c>
      <c r="F45" s="46">
        <v>0</v>
      </c>
      <c r="G45" s="31">
        <f>D45*F45</f>
        <v>0</v>
      </c>
    </row>
    <row r="46" spans="2:7" s="27" customFormat="1" ht="78.75">
      <c r="B46" s="32" t="s">
        <v>62</v>
      </c>
      <c r="C46" s="29" t="s">
        <v>238</v>
      </c>
      <c r="D46" s="36">
        <v>1225</v>
      </c>
      <c r="E46" s="35" t="s">
        <v>30</v>
      </c>
      <c r="F46" s="46">
        <v>0</v>
      </c>
      <c r="G46" s="31">
        <f>D46*F46</f>
        <v>0</v>
      </c>
    </row>
    <row r="47" spans="2:7" s="27" customFormat="1" ht="56.25">
      <c r="B47" s="32" t="s">
        <v>68</v>
      </c>
      <c r="C47" s="29" t="s">
        <v>239</v>
      </c>
      <c r="D47" s="36">
        <v>980</v>
      </c>
      <c r="E47" s="35" t="s">
        <v>30</v>
      </c>
      <c r="F47" s="46">
        <v>0</v>
      </c>
      <c r="G47" s="31">
        <f>D47*F47</f>
        <v>0</v>
      </c>
    </row>
    <row r="48" spans="2:7" s="27" customFormat="1" ht="59.25" customHeight="1">
      <c r="B48" s="32" t="s">
        <v>69</v>
      </c>
      <c r="C48" s="29" t="s">
        <v>246</v>
      </c>
      <c r="D48" s="34">
        <v>130</v>
      </c>
      <c r="E48" s="35" t="s">
        <v>30</v>
      </c>
      <c r="F48" s="45">
        <v>0</v>
      </c>
      <c r="G48" s="31">
        <f>D48*F48</f>
        <v>0</v>
      </c>
    </row>
    <row r="49" spans="2:7" s="27" customFormat="1" ht="11.25">
      <c r="B49" s="38" t="s">
        <v>240</v>
      </c>
      <c r="C49" s="29"/>
      <c r="D49" s="30"/>
      <c r="E49" s="30"/>
      <c r="F49" s="39"/>
      <c r="G49" s="31">
        <f>SUBTOTAL(109,G39:G48)</f>
        <v>0</v>
      </c>
    </row>
    <row r="50" spans="2:7" s="42" customFormat="1" ht="12.75">
      <c r="B50" s="40"/>
      <c r="C50" s="41"/>
      <c r="D50" s="40"/>
      <c r="E50" s="40"/>
      <c r="F50" s="40"/>
      <c r="G50" s="40"/>
    </row>
  </sheetData>
  <sheetProtection password="CF77" sheet="1"/>
  <mergeCells count="6">
    <mergeCell ref="C3:G3"/>
    <mergeCell ref="C4:G4"/>
    <mergeCell ref="C7:G7"/>
    <mergeCell ref="F14:G14"/>
    <mergeCell ref="C21:F24"/>
    <mergeCell ref="C25:F26"/>
  </mergeCells>
  <printOptions/>
  <pageMargins left="0.7" right="0.7" top="0.75" bottom="0.75" header="0.3" footer="0.3"/>
  <pageSetup horizontalDpi="600" verticalDpi="600" orientation="portrait" paperSize="9" scale="91" r:id="rId1"/>
  <headerFooter>
    <oddHeader>&amp;L&amp;"Swis721 Ex BT,Roman"&amp;8&amp;A&amp;C&amp;"Team MT,Običajno"&amp;13KOMUNALA PROJEKT D.O.O.&amp;R&amp;"Swis721 Ex BT,Roman"&amp;8&amp;F</oddHeader>
    <oddFooter>&amp;L&amp;"Swis721 Ex BT,Roman"&amp;5KOMUNALA PROJEKT d.o.o.
Prušnikova ulica 95, 1000 Ljubljana&amp;R&amp;P</oddFooter>
  </headerFooter>
  <rowBreaks count="1" manualBreakCount="1">
    <brk id="35" min="1" max="7" man="1"/>
  </rowBreaks>
</worksheet>
</file>

<file path=xl/worksheets/sheet2.xml><?xml version="1.0" encoding="utf-8"?>
<worksheet xmlns="http://schemas.openxmlformats.org/spreadsheetml/2006/main" xmlns:r="http://schemas.openxmlformats.org/officeDocument/2006/relationships">
  <sheetPr>
    <tabColor theme="4" tint="0.5999900102615356"/>
  </sheetPr>
  <dimension ref="B3:X220"/>
  <sheetViews>
    <sheetView view="pageBreakPreview" zoomScaleSheetLayoutView="100" workbookViewId="0" topLeftCell="A1">
      <selection activeCell="F49" sqref="F49"/>
    </sheetView>
  </sheetViews>
  <sheetFormatPr defaultColWidth="9.00390625" defaultRowHeight="12.75"/>
  <cols>
    <col min="1" max="1" width="9.125" style="1" customWidth="1"/>
    <col min="2" max="2" width="4.125" style="1" customWidth="1"/>
    <col min="3" max="3" width="40.625" style="43" customWidth="1"/>
    <col min="4" max="4" width="11.375" style="1" customWidth="1"/>
    <col min="5" max="5" width="4.125" style="1" customWidth="1"/>
    <col min="6" max="6" width="12.125" style="1" customWidth="1"/>
    <col min="7" max="7" width="13.00390625" style="1" customWidth="1"/>
    <col min="8" max="8" width="4.25390625" style="1" customWidth="1"/>
    <col min="9" max="9" width="9.25390625" style="186" bestFit="1" customWidth="1"/>
    <col min="10" max="11" width="9.125" style="186" customWidth="1"/>
    <col min="12" max="12" width="9.125" style="174" customWidth="1"/>
    <col min="13" max="13" width="14.125" style="174" bestFit="1" customWidth="1"/>
    <col min="14" max="16" width="9.125" style="174" customWidth="1"/>
    <col min="17" max="24" width="9.125" style="186" customWidth="1"/>
    <col min="25" max="16384" width="9.125" style="1" customWidth="1"/>
  </cols>
  <sheetData>
    <row r="3" spans="3:7" ht="18">
      <c r="C3" s="193" t="s">
        <v>35</v>
      </c>
      <c r="D3" s="193"/>
      <c r="E3" s="193"/>
      <c r="F3" s="193"/>
      <c r="G3" s="193"/>
    </row>
    <row r="4" spans="3:7" ht="15.75">
      <c r="C4" s="194" t="s">
        <v>135</v>
      </c>
      <c r="D4" s="194"/>
      <c r="E4" s="194"/>
      <c r="F4" s="194"/>
      <c r="G4" s="194"/>
    </row>
    <row r="5" spans="3:7" ht="12.75">
      <c r="C5" s="195"/>
      <c r="D5" s="196"/>
      <c r="E5" s="196"/>
      <c r="F5" s="196"/>
      <c r="G5" s="196"/>
    </row>
    <row r="6" spans="3:24" s="7" customFormat="1" ht="12">
      <c r="C6" s="7" t="s">
        <v>36</v>
      </c>
      <c r="I6" s="187"/>
      <c r="J6" s="187"/>
      <c r="K6" s="187"/>
      <c r="L6" s="175"/>
      <c r="M6" s="175"/>
      <c r="N6" s="175"/>
      <c r="O6" s="175"/>
      <c r="P6" s="175"/>
      <c r="Q6" s="187"/>
      <c r="R6" s="187"/>
      <c r="S6" s="187"/>
      <c r="T6" s="187"/>
      <c r="U6" s="187"/>
      <c r="V6" s="187"/>
      <c r="W6" s="187"/>
      <c r="X6" s="187"/>
    </row>
    <row r="7" spans="9:24" s="7" customFormat="1" ht="12">
      <c r="I7" s="187"/>
      <c r="J7" s="187"/>
      <c r="K7" s="187"/>
      <c r="L7" s="175"/>
      <c r="M7" s="175"/>
      <c r="N7" s="175"/>
      <c r="O7" s="175"/>
      <c r="P7" s="175"/>
      <c r="Q7" s="187"/>
      <c r="R7" s="187"/>
      <c r="S7" s="187"/>
      <c r="T7" s="187"/>
      <c r="U7" s="187"/>
      <c r="V7" s="187"/>
      <c r="W7" s="187"/>
      <c r="X7" s="187"/>
    </row>
    <row r="8" spans="3:24" s="7" customFormat="1" ht="12">
      <c r="C8" s="7" t="s">
        <v>37</v>
      </c>
      <c r="G8" s="14">
        <f>G78</f>
        <v>0</v>
      </c>
      <c r="I8" s="187"/>
      <c r="J8" s="187"/>
      <c r="K8" s="187"/>
      <c r="L8" s="175"/>
      <c r="M8" s="175"/>
      <c r="N8" s="175"/>
      <c r="O8" s="175"/>
      <c r="P8" s="175"/>
      <c r="Q8" s="187"/>
      <c r="R8" s="187"/>
      <c r="S8" s="187"/>
      <c r="T8" s="187"/>
      <c r="U8" s="187"/>
      <c r="V8" s="187"/>
      <c r="W8" s="187"/>
      <c r="X8" s="187"/>
    </row>
    <row r="9" spans="7:24" s="7" customFormat="1" ht="12">
      <c r="G9" s="14"/>
      <c r="I9" s="187"/>
      <c r="J9" s="187"/>
      <c r="K9" s="187"/>
      <c r="L9" s="175"/>
      <c r="M9" s="175"/>
      <c r="N9" s="175"/>
      <c r="O9" s="175"/>
      <c r="P9" s="175"/>
      <c r="Q9" s="187"/>
      <c r="R9" s="187"/>
      <c r="S9" s="187"/>
      <c r="T9" s="187"/>
      <c r="U9" s="187"/>
      <c r="V9" s="187"/>
      <c r="W9" s="187"/>
      <c r="X9" s="187"/>
    </row>
    <row r="10" spans="3:24" s="7" customFormat="1" ht="12">
      <c r="C10" s="7" t="s">
        <v>38</v>
      </c>
      <c r="G10" s="14">
        <f>G103</f>
        <v>0</v>
      </c>
      <c r="I10" s="187"/>
      <c r="J10" s="187"/>
      <c r="K10" s="187"/>
      <c r="L10" s="175"/>
      <c r="M10" s="175"/>
      <c r="N10" s="175"/>
      <c r="O10" s="175"/>
      <c r="P10" s="175"/>
      <c r="Q10" s="187"/>
      <c r="R10" s="187"/>
      <c r="S10" s="187"/>
      <c r="T10" s="187"/>
      <c r="U10" s="187"/>
      <c r="V10" s="187"/>
      <c r="W10" s="187"/>
      <c r="X10" s="187"/>
    </row>
    <row r="11" spans="9:24" s="7" customFormat="1" ht="12">
      <c r="I11" s="187"/>
      <c r="J11" s="187"/>
      <c r="K11" s="187"/>
      <c r="L11" s="175"/>
      <c r="M11" s="175"/>
      <c r="N11" s="175"/>
      <c r="O11" s="175"/>
      <c r="P11" s="175"/>
      <c r="Q11" s="187"/>
      <c r="R11" s="187"/>
      <c r="S11" s="187"/>
      <c r="T11" s="187"/>
      <c r="U11" s="187"/>
      <c r="V11" s="187"/>
      <c r="W11" s="187"/>
      <c r="X11" s="187"/>
    </row>
    <row r="12" spans="3:24" s="7" customFormat="1" ht="12">
      <c r="C12" s="8" t="s">
        <v>39</v>
      </c>
      <c r="D12" s="8"/>
      <c r="E12" s="8"/>
      <c r="F12" s="8"/>
      <c r="G12" s="48">
        <f>G138</f>
        <v>0</v>
      </c>
      <c r="I12" s="187"/>
      <c r="J12" s="187"/>
      <c r="K12" s="187"/>
      <c r="L12" s="175"/>
      <c r="M12" s="175"/>
      <c r="N12" s="175"/>
      <c r="O12" s="175"/>
      <c r="P12" s="175"/>
      <c r="Q12" s="187"/>
      <c r="R12" s="187"/>
      <c r="S12" s="187"/>
      <c r="T12" s="187"/>
      <c r="U12" s="187"/>
      <c r="V12" s="187"/>
      <c r="W12" s="187"/>
      <c r="X12" s="187"/>
    </row>
    <row r="13" spans="3:24" s="7" customFormat="1" ht="12">
      <c r="C13" s="8"/>
      <c r="D13" s="8"/>
      <c r="E13" s="8"/>
      <c r="F13" s="8"/>
      <c r="G13" s="48"/>
      <c r="I13" s="187"/>
      <c r="J13" s="187"/>
      <c r="K13" s="187"/>
      <c r="L13" s="175"/>
      <c r="M13" s="175"/>
      <c r="N13" s="175"/>
      <c r="O13" s="175"/>
      <c r="P13" s="175"/>
      <c r="Q13" s="187"/>
      <c r="R13" s="187"/>
      <c r="S13" s="187"/>
      <c r="T13" s="187"/>
      <c r="U13" s="187"/>
      <c r="V13" s="187"/>
      <c r="W13" s="187"/>
      <c r="X13" s="187"/>
    </row>
    <row r="14" spans="3:24" s="7" customFormat="1" ht="12">
      <c r="C14" s="8" t="s">
        <v>249</v>
      </c>
      <c r="D14" s="8"/>
      <c r="E14" s="8"/>
      <c r="F14" s="8"/>
      <c r="G14" s="48">
        <f>G167</f>
        <v>0</v>
      </c>
      <c r="I14" s="187"/>
      <c r="J14" s="187"/>
      <c r="K14" s="187"/>
      <c r="L14" s="175"/>
      <c r="M14" s="175"/>
      <c r="N14" s="175"/>
      <c r="O14" s="175"/>
      <c r="P14" s="175"/>
      <c r="Q14" s="187"/>
      <c r="R14" s="187"/>
      <c r="S14" s="187"/>
      <c r="T14" s="187"/>
      <c r="U14" s="187"/>
      <c r="V14" s="187"/>
      <c r="W14" s="187"/>
      <c r="X14" s="187"/>
    </row>
    <row r="15" spans="3:24" s="7" customFormat="1" ht="12">
      <c r="C15" s="49"/>
      <c r="D15" s="49"/>
      <c r="E15" s="49"/>
      <c r="F15" s="49"/>
      <c r="G15" s="49"/>
      <c r="I15" s="187"/>
      <c r="J15" s="187"/>
      <c r="K15" s="187"/>
      <c r="L15" s="175"/>
      <c r="M15" s="175"/>
      <c r="N15" s="175"/>
      <c r="O15" s="175"/>
      <c r="P15" s="175"/>
      <c r="Q15" s="187"/>
      <c r="R15" s="187"/>
      <c r="S15" s="187"/>
      <c r="T15" s="187"/>
      <c r="U15" s="187"/>
      <c r="V15" s="187"/>
      <c r="W15" s="187"/>
      <c r="X15" s="187"/>
    </row>
    <row r="16" spans="9:24" s="7" customFormat="1" ht="12.75" thickBot="1">
      <c r="I16" s="187"/>
      <c r="J16" s="187"/>
      <c r="K16" s="187"/>
      <c r="L16" s="175"/>
      <c r="M16" s="175"/>
      <c r="N16" s="175"/>
      <c r="O16" s="175"/>
      <c r="P16" s="175"/>
      <c r="Q16" s="187"/>
      <c r="R16" s="187"/>
      <c r="S16" s="187"/>
      <c r="T16" s="187"/>
      <c r="U16" s="187"/>
      <c r="V16" s="187"/>
      <c r="W16" s="187"/>
      <c r="X16" s="187"/>
    </row>
    <row r="17" spans="3:24" s="7" customFormat="1" ht="12.75" thickBot="1">
      <c r="C17" s="4" t="s">
        <v>40</v>
      </c>
      <c r="D17" s="5"/>
      <c r="E17" s="5"/>
      <c r="F17" s="5"/>
      <c r="G17" s="6">
        <f>SUM(G8:G15)</f>
        <v>0</v>
      </c>
      <c r="I17" s="187"/>
      <c r="J17" s="187"/>
      <c r="K17" s="187"/>
      <c r="L17" s="175"/>
      <c r="M17" s="175"/>
      <c r="N17" s="175"/>
      <c r="O17" s="175"/>
      <c r="P17" s="175"/>
      <c r="Q17" s="187"/>
      <c r="R17" s="187"/>
      <c r="S17" s="187"/>
      <c r="T17" s="187"/>
      <c r="U17" s="187"/>
      <c r="V17" s="187"/>
      <c r="W17" s="187"/>
      <c r="X17" s="187"/>
    </row>
    <row r="18" spans="3:24" s="7" customFormat="1" ht="12">
      <c r="C18" s="9"/>
      <c r="F18" s="9" t="s">
        <v>98</v>
      </c>
      <c r="G18" s="10">
        <v>161.66</v>
      </c>
      <c r="I18" s="187"/>
      <c r="J18" s="187"/>
      <c r="K18" s="187"/>
      <c r="L18" s="175"/>
      <c r="M18" s="175"/>
      <c r="N18" s="175"/>
      <c r="O18" s="175"/>
      <c r="P18" s="175"/>
      <c r="Q18" s="187"/>
      <c r="R18" s="187"/>
      <c r="S18" s="187"/>
      <c r="T18" s="187"/>
      <c r="U18" s="187"/>
      <c r="V18" s="187"/>
      <c r="W18" s="187"/>
      <c r="X18" s="187"/>
    </row>
    <row r="19" spans="3:24" s="7" customFormat="1" ht="12">
      <c r="C19" s="9"/>
      <c r="F19" s="9" t="s">
        <v>41</v>
      </c>
      <c r="G19" s="11">
        <f>G17/G18</f>
        <v>0</v>
      </c>
      <c r="I19" s="187"/>
      <c r="J19" s="187"/>
      <c r="K19" s="187"/>
      <c r="L19" s="175"/>
      <c r="M19" s="175"/>
      <c r="N19" s="175"/>
      <c r="O19" s="175"/>
      <c r="P19" s="175"/>
      <c r="Q19" s="187"/>
      <c r="R19" s="187"/>
      <c r="S19" s="187"/>
      <c r="T19" s="187"/>
      <c r="U19" s="187"/>
      <c r="V19" s="187"/>
      <c r="W19" s="187"/>
      <c r="X19" s="187"/>
    </row>
    <row r="20" spans="9:24" s="7" customFormat="1" ht="12">
      <c r="I20" s="187"/>
      <c r="J20" s="187"/>
      <c r="K20" s="187"/>
      <c r="L20" s="175"/>
      <c r="M20" s="175"/>
      <c r="N20" s="175"/>
      <c r="O20" s="175"/>
      <c r="P20" s="175"/>
      <c r="Q20" s="187"/>
      <c r="R20" s="187"/>
      <c r="S20" s="187"/>
      <c r="T20" s="187"/>
      <c r="U20" s="187"/>
      <c r="V20" s="187"/>
      <c r="W20" s="187"/>
      <c r="X20" s="187"/>
    </row>
    <row r="21" spans="3:24" s="7" customFormat="1" ht="12">
      <c r="C21" s="12"/>
      <c r="F21" s="50" t="s">
        <v>314</v>
      </c>
      <c r="G21" s="14">
        <f>G187+G204+G219</f>
        <v>0</v>
      </c>
      <c r="I21" s="187"/>
      <c r="J21" s="187"/>
      <c r="K21" s="187"/>
      <c r="L21" s="175"/>
      <c r="M21" s="175"/>
      <c r="N21" s="175"/>
      <c r="O21" s="175"/>
      <c r="P21" s="175"/>
      <c r="Q21" s="187"/>
      <c r="R21" s="187"/>
      <c r="S21" s="187"/>
      <c r="T21" s="187"/>
      <c r="U21" s="187"/>
      <c r="V21" s="187"/>
      <c r="W21" s="187"/>
      <c r="X21" s="187"/>
    </row>
    <row r="22" spans="9:24" s="7" customFormat="1" ht="12">
      <c r="I22" s="187"/>
      <c r="J22" s="187"/>
      <c r="K22" s="187"/>
      <c r="L22" s="175"/>
      <c r="M22" s="175"/>
      <c r="N22" s="175"/>
      <c r="O22" s="175"/>
      <c r="P22" s="175"/>
      <c r="Q22" s="187"/>
      <c r="R22" s="187"/>
      <c r="S22" s="187"/>
      <c r="T22" s="187"/>
      <c r="U22" s="187"/>
      <c r="V22" s="187"/>
      <c r="W22" s="187"/>
      <c r="X22" s="187"/>
    </row>
    <row r="23" spans="3:24" s="7" customFormat="1" ht="12.75" customHeight="1">
      <c r="C23" s="15" t="s">
        <v>50</v>
      </c>
      <c r="D23" s="15"/>
      <c r="E23" s="15"/>
      <c r="F23" s="197">
        <f>G17+G21</f>
        <v>0</v>
      </c>
      <c r="G23" s="197"/>
      <c r="I23" s="187"/>
      <c r="J23" s="187"/>
      <c r="K23" s="187"/>
      <c r="L23" s="175"/>
      <c r="M23" s="175"/>
      <c r="N23" s="175"/>
      <c r="O23" s="175"/>
      <c r="P23" s="175"/>
      <c r="Q23" s="187"/>
      <c r="R23" s="187"/>
      <c r="S23" s="187"/>
      <c r="T23" s="187"/>
      <c r="U23" s="187"/>
      <c r="V23" s="187"/>
      <c r="W23" s="187"/>
      <c r="X23" s="187"/>
    </row>
    <row r="24" spans="3:24" s="7" customFormat="1" ht="12">
      <c r="C24" s="16"/>
      <c r="I24" s="187"/>
      <c r="J24" s="187"/>
      <c r="K24" s="187"/>
      <c r="L24" s="175"/>
      <c r="M24" s="175"/>
      <c r="N24" s="175"/>
      <c r="O24" s="175"/>
      <c r="P24" s="175"/>
      <c r="Q24" s="187"/>
      <c r="R24" s="187"/>
      <c r="S24" s="187"/>
      <c r="T24" s="187"/>
      <c r="U24" s="187"/>
      <c r="V24" s="187"/>
      <c r="W24" s="187"/>
      <c r="X24" s="187"/>
    </row>
    <row r="25" spans="9:24" s="7" customFormat="1" ht="12">
      <c r="I25" s="187"/>
      <c r="J25" s="187"/>
      <c r="K25" s="187"/>
      <c r="L25" s="175"/>
      <c r="M25" s="175"/>
      <c r="N25" s="175"/>
      <c r="O25" s="175"/>
      <c r="P25" s="175"/>
      <c r="Q25" s="187"/>
      <c r="R25" s="187"/>
      <c r="S25" s="187"/>
      <c r="T25" s="187"/>
      <c r="U25" s="187"/>
      <c r="V25" s="187"/>
      <c r="W25" s="187"/>
      <c r="X25" s="187"/>
    </row>
    <row r="26" spans="3:24" s="7" customFormat="1" ht="12">
      <c r="C26" s="7" t="s">
        <v>47</v>
      </c>
      <c r="I26" s="187"/>
      <c r="J26" s="187"/>
      <c r="K26" s="187"/>
      <c r="L26" s="175"/>
      <c r="M26" s="175"/>
      <c r="N26" s="175"/>
      <c r="O26" s="175"/>
      <c r="P26" s="175"/>
      <c r="Q26" s="187"/>
      <c r="R26" s="187"/>
      <c r="S26" s="187"/>
      <c r="T26" s="187"/>
      <c r="U26" s="187"/>
      <c r="V26" s="187"/>
      <c r="W26" s="187"/>
      <c r="X26" s="187"/>
    </row>
    <row r="27" spans="9:24" s="7" customFormat="1" ht="12">
      <c r="I27" s="187"/>
      <c r="J27" s="187"/>
      <c r="K27" s="187"/>
      <c r="L27" s="175"/>
      <c r="M27" s="175"/>
      <c r="N27" s="175"/>
      <c r="O27" s="175"/>
      <c r="P27" s="175"/>
      <c r="Q27" s="187"/>
      <c r="R27" s="187"/>
      <c r="S27" s="187"/>
      <c r="T27" s="187"/>
      <c r="U27" s="187"/>
      <c r="V27" s="187"/>
      <c r="W27" s="187"/>
      <c r="X27" s="187"/>
    </row>
    <row r="28" spans="3:24" s="7" customFormat="1" ht="12">
      <c r="C28" s="7" t="s">
        <v>5</v>
      </c>
      <c r="I28" s="187"/>
      <c r="J28" s="187"/>
      <c r="K28" s="187"/>
      <c r="L28" s="175"/>
      <c r="M28" s="175"/>
      <c r="N28" s="175"/>
      <c r="O28" s="175"/>
      <c r="P28" s="175"/>
      <c r="Q28" s="187"/>
      <c r="R28" s="187"/>
      <c r="S28" s="187"/>
      <c r="T28" s="187"/>
      <c r="U28" s="187"/>
      <c r="V28" s="187"/>
      <c r="W28" s="187"/>
      <c r="X28" s="187"/>
    </row>
    <row r="29" spans="9:24" s="7" customFormat="1" ht="12">
      <c r="I29" s="187"/>
      <c r="J29" s="187"/>
      <c r="K29" s="187"/>
      <c r="L29" s="175"/>
      <c r="M29" s="175"/>
      <c r="N29" s="175"/>
      <c r="O29" s="175"/>
      <c r="P29" s="175"/>
      <c r="Q29" s="187"/>
      <c r="R29" s="187"/>
      <c r="S29" s="187"/>
      <c r="T29" s="187"/>
      <c r="U29" s="187"/>
      <c r="V29" s="187"/>
      <c r="W29" s="187"/>
      <c r="X29" s="187"/>
    </row>
    <row r="30" spans="3:24" s="7" customFormat="1" ht="12" customHeight="1">
      <c r="C30" s="198"/>
      <c r="D30" s="198"/>
      <c r="E30" s="198"/>
      <c r="F30" s="198"/>
      <c r="I30" s="187"/>
      <c r="J30" s="187"/>
      <c r="K30" s="187"/>
      <c r="L30" s="175"/>
      <c r="M30" s="175"/>
      <c r="N30" s="175"/>
      <c r="O30" s="175"/>
      <c r="P30" s="175"/>
      <c r="Q30" s="187"/>
      <c r="R30" s="187"/>
      <c r="S30" s="187"/>
      <c r="T30" s="187"/>
      <c r="U30" s="187"/>
      <c r="V30" s="187"/>
      <c r="W30" s="187"/>
      <c r="X30" s="187"/>
    </row>
    <row r="31" spans="3:24" s="7" customFormat="1" ht="12">
      <c r="C31" s="198"/>
      <c r="D31" s="198"/>
      <c r="E31" s="198"/>
      <c r="F31" s="198"/>
      <c r="I31" s="187"/>
      <c r="J31" s="187"/>
      <c r="K31" s="187"/>
      <c r="L31" s="175"/>
      <c r="M31" s="175"/>
      <c r="N31" s="175"/>
      <c r="O31" s="175"/>
      <c r="P31" s="175"/>
      <c r="Q31" s="187"/>
      <c r="R31" s="187"/>
      <c r="S31" s="187"/>
      <c r="T31" s="187"/>
      <c r="U31" s="187"/>
      <c r="V31" s="187"/>
      <c r="W31" s="187"/>
      <c r="X31" s="187"/>
    </row>
    <row r="32" spans="3:24" s="7" customFormat="1" ht="5.25" customHeight="1">
      <c r="C32" s="198"/>
      <c r="D32" s="198"/>
      <c r="E32" s="198"/>
      <c r="F32" s="198"/>
      <c r="I32" s="187"/>
      <c r="J32" s="187"/>
      <c r="K32" s="187"/>
      <c r="L32" s="175"/>
      <c r="M32" s="175"/>
      <c r="N32" s="175"/>
      <c r="O32" s="175"/>
      <c r="P32" s="175"/>
      <c r="Q32" s="187"/>
      <c r="R32" s="187"/>
      <c r="S32" s="187"/>
      <c r="T32" s="187"/>
      <c r="U32" s="187"/>
      <c r="V32" s="187"/>
      <c r="W32" s="187"/>
      <c r="X32" s="187"/>
    </row>
    <row r="33" spans="3:24" s="7" customFormat="1" ht="5.25" customHeight="1">
      <c r="C33" s="198"/>
      <c r="D33" s="198"/>
      <c r="E33" s="198"/>
      <c r="F33" s="198"/>
      <c r="I33" s="187"/>
      <c r="J33" s="187"/>
      <c r="K33" s="187"/>
      <c r="L33" s="175"/>
      <c r="M33" s="175"/>
      <c r="N33" s="175"/>
      <c r="O33" s="175"/>
      <c r="P33" s="175"/>
      <c r="Q33" s="187"/>
      <c r="R33" s="187"/>
      <c r="S33" s="187"/>
      <c r="T33" s="187"/>
      <c r="U33" s="187"/>
      <c r="V33" s="187"/>
      <c r="W33" s="187"/>
      <c r="X33" s="187"/>
    </row>
    <row r="34" spans="3:24" s="7" customFormat="1" ht="12.75" customHeight="1">
      <c r="C34" s="198" t="s">
        <v>184</v>
      </c>
      <c r="D34" s="198"/>
      <c r="E34" s="198"/>
      <c r="F34" s="198"/>
      <c r="I34" s="187"/>
      <c r="J34" s="187"/>
      <c r="K34" s="187"/>
      <c r="L34" s="175"/>
      <c r="M34" s="175"/>
      <c r="N34" s="175"/>
      <c r="O34" s="175"/>
      <c r="P34" s="175"/>
      <c r="Q34" s="187"/>
      <c r="R34" s="187"/>
      <c r="S34" s="187"/>
      <c r="T34" s="187"/>
      <c r="U34" s="187"/>
      <c r="V34" s="187"/>
      <c r="W34" s="187"/>
      <c r="X34" s="187"/>
    </row>
    <row r="35" spans="3:24" s="7" customFormat="1" ht="36.75" customHeight="1">
      <c r="C35" s="198"/>
      <c r="D35" s="198"/>
      <c r="E35" s="198"/>
      <c r="F35" s="198"/>
      <c r="I35" s="187"/>
      <c r="J35" s="187"/>
      <c r="K35" s="187"/>
      <c r="L35" s="175"/>
      <c r="M35" s="175"/>
      <c r="N35" s="175"/>
      <c r="O35" s="175"/>
      <c r="P35" s="175"/>
      <c r="Q35" s="187"/>
      <c r="R35" s="187"/>
      <c r="S35" s="187"/>
      <c r="T35" s="187"/>
      <c r="U35" s="187"/>
      <c r="V35" s="187"/>
      <c r="W35" s="187"/>
      <c r="X35" s="187"/>
    </row>
    <row r="36" spans="3:24" s="7" customFormat="1" ht="12.75" customHeight="1">
      <c r="C36" s="17"/>
      <c r="D36" s="17"/>
      <c r="E36" s="17"/>
      <c r="F36" s="17"/>
      <c r="I36" s="187"/>
      <c r="J36" s="187"/>
      <c r="K36" s="187"/>
      <c r="L36" s="175"/>
      <c r="M36" s="175"/>
      <c r="N36" s="175"/>
      <c r="O36" s="175"/>
      <c r="P36" s="175"/>
      <c r="Q36" s="187"/>
      <c r="R36" s="187"/>
      <c r="S36" s="187"/>
      <c r="T36" s="187"/>
      <c r="U36" s="187"/>
      <c r="V36" s="187"/>
      <c r="W36" s="187"/>
      <c r="X36" s="187"/>
    </row>
    <row r="37" spans="3:24" s="7" customFormat="1" ht="26.25" customHeight="1">
      <c r="C37" s="17" t="s">
        <v>214</v>
      </c>
      <c r="D37" s="17"/>
      <c r="E37" s="17"/>
      <c r="F37" s="17"/>
      <c r="I37" s="187"/>
      <c r="J37" s="187"/>
      <c r="K37" s="187"/>
      <c r="L37" s="175"/>
      <c r="M37" s="175"/>
      <c r="N37" s="175"/>
      <c r="O37" s="175"/>
      <c r="P37" s="175"/>
      <c r="Q37" s="187"/>
      <c r="R37" s="187"/>
      <c r="S37" s="187"/>
      <c r="T37" s="187"/>
      <c r="U37" s="187"/>
      <c r="V37" s="187"/>
      <c r="W37" s="187"/>
      <c r="X37" s="187"/>
    </row>
    <row r="38" spans="3:24" s="7" customFormat="1" ht="12.75" customHeight="1">
      <c r="C38" s="18"/>
      <c r="I38" s="187"/>
      <c r="J38" s="187"/>
      <c r="K38" s="187"/>
      <c r="L38" s="175"/>
      <c r="M38" s="175"/>
      <c r="N38" s="175"/>
      <c r="O38" s="175"/>
      <c r="P38" s="175"/>
      <c r="Q38" s="187"/>
      <c r="R38" s="187"/>
      <c r="S38" s="187"/>
      <c r="T38" s="187"/>
      <c r="U38" s="187"/>
      <c r="V38" s="187"/>
      <c r="W38" s="187"/>
      <c r="X38" s="187"/>
    </row>
    <row r="39" spans="3:24" s="7" customFormat="1" ht="12">
      <c r="C39" s="7" t="s">
        <v>44</v>
      </c>
      <c r="D39" s="19">
        <v>60</v>
      </c>
      <c r="I39" s="187"/>
      <c r="J39" s="187"/>
      <c r="K39" s="187"/>
      <c r="L39" s="175"/>
      <c r="M39" s="175"/>
      <c r="N39" s="175"/>
      <c r="O39" s="175"/>
      <c r="P39" s="175"/>
      <c r="Q39" s="187"/>
      <c r="R39" s="187"/>
      <c r="S39" s="187"/>
      <c r="T39" s="187"/>
      <c r="U39" s="187"/>
      <c r="V39" s="187"/>
      <c r="W39" s="187"/>
      <c r="X39" s="187"/>
    </row>
    <row r="40" spans="4:24" s="7" customFormat="1" ht="12">
      <c r="D40" s="20"/>
      <c r="I40" s="187"/>
      <c r="J40" s="187"/>
      <c r="K40" s="187"/>
      <c r="L40" s="175"/>
      <c r="M40" s="175"/>
      <c r="N40" s="175"/>
      <c r="O40" s="175"/>
      <c r="P40" s="175"/>
      <c r="Q40" s="187"/>
      <c r="R40" s="187"/>
      <c r="S40" s="187"/>
      <c r="T40" s="187"/>
      <c r="U40" s="187"/>
      <c r="V40" s="187"/>
      <c r="W40" s="187"/>
      <c r="X40" s="187"/>
    </row>
    <row r="41" spans="3:24" s="7" customFormat="1" ht="12">
      <c r="C41" s="7" t="s">
        <v>45</v>
      </c>
      <c r="D41" s="21">
        <v>60</v>
      </c>
      <c r="I41" s="187"/>
      <c r="J41" s="187"/>
      <c r="K41" s="187"/>
      <c r="L41" s="175"/>
      <c r="M41" s="175"/>
      <c r="N41" s="175"/>
      <c r="O41" s="175"/>
      <c r="P41" s="175"/>
      <c r="Q41" s="187"/>
      <c r="R41" s="187"/>
      <c r="S41" s="187"/>
      <c r="T41" s="187"/>
      <c r="U41" s="187"/>
      <c r="V41" s="187"/>
      <c r="W41" s="187"/>
      <c r="X41" s="187"/>
    </row>
    <row r="42" spans="9:24" s="7" customFormat="1" ht="12">
      <c r="I42" s="187"/>
      <c r="J42" s="187"/>
      <c r="K42" s="187"/>
      <c r="L42" s="175"/>
      <c r="M42" s="175"/>
      <c r="N42" s="175"/>
      <c r="O42" s="175"/>
      <c r="P42" s="175"/>
      <c r="Q42" s="187"/>
      <c r="R42" s="187"/>
      <c r="S42" s="187"/>
      <c r="T42" s="187"/>
      <c r="U42" s="187"/>
      <c r="V42" s="187"/>
      <c r="W42" s="187"/>
      <c r="X42" s="187"/>
    </row>
    <row r="43" spans="3:24" s="7" customFormat="1" ht="12">
      <c r="C43" s="15" t="s">
        <v>53</v>
      </c>
      <c r="I43" s="187"/>
      <c r="J43" s="187"/>
      <c r="K43" s="187"/>
      <c r="L43" s="175"/>
      <c r="M43" s="175"/>
      <c r="N43" s="175"/>
      <c r="O43" s="175"/>
      <c r="P43" s="175"/>
      <c r="Q43" s="187"/>
      <c r="R43" s="187"/>
      <c r="S43" s="187"/>
      <c r="T43" s="187"/>
      <c r="U43" s="187"/>
      <c r="V43" s="187"/>
      <c r="W43" s="187"/>
      <c r="X43" s="187"/>
    </row>
    <row r="44" spans="3:24" s="7" customFormat="1" ht="12">
      <c r="C44" s="18"/>
      <c r="I44" s="187"/>
      <c r="J44" s="187"/>
      <c r="K44" s="187"/>
      <c r="L44" s="175"/>
      <c r="M44" s="175"/>
      <c r="N44" s="175"/>
      <c r="O44" s="175"/>
      <c r="P44" s="175"/>
      <c r="Q44" s="187"/>
      <c r="R44" s="187"/>
      <c r="S44" s="187"/>
      <c r="T44" s="187"/>
      <c r="U44" s="187"/>
      <c r="V44" s="187"/>
      <c r="W44" s="187"/>
      <c r="X44" s="187"/>
    </row>
    <row r="45" spans="3:24" s="7" customFormat="1" ht="12">
      <c r="C45" s="18"/>
      <c r="I45" s="187"/>
      <c r="J45" s="187"/>
      <c r="K45" s="187"/>
      <c r="L45" s="175"/>
      <c r="M45" s="175"/>
      <c r="N45" s="175"/>
      <c r="O45" s="175"/>
      <c r="P45" s="175"/>
      <c r="Q45" s="187"/>
      <c r="R45" s="187"/>
      <c r="S45" s="187"/>
      <c r="T45" s="187"/>
      <c r="U45" s="187"/>
      <c r="V45" s="187"/>
      <c r="W45" s="187"/>
      <c r="X45" s="187"/>
    </row>
    <row r="46" spans="2:3" ht="12.75">
      <c r="B46" s="51" t="s">
        <v>36</v>
      </c>
      <c r="C46" s="1"/>
    </row>
    <row r="47" ht="12.75">
      <c r="C47" s="1"/>
    </row>
    <row r="48" spans="2:24" s="52" customFormat="1" ht="24">
      <c r="B48" s="52" t="s">
        <v>66</v>
      </c>
      <c r="C48" s="53" t="s">
        <v>42</v>
      </c>
      <c r="D48" s="54" t="s">
        <v>63</v>
      </c>
      <c r="E48" s="55" t="s">
        <v>30</v>
      </c>
      <c r="F48" s="56" t="s">
        <v>65</v>
      </c>
      <c r="G48" s="55" t="s">
        <v>64</v>
      </c>
      <c r="I48" s="188"/>
      <c r="J48" s="188"/>
      <c r="K48" s="188"/>
      <c r="L48" s="176"/>
      <c r="M48" s="176"/>
      <c r="N48" s="176"/>
      <c r="O48" s="176"/>
      <c r="P48" s="176"/>
      <c r="Q48" s="188"/>
      <c r="R48" s="188"/>
      <c r="S48" s="188"/>
      <c r="T48" s="188"/>
      <c r="U48" s="188"/>
      <c r="V48" s="188"/>
      <c r="W48" s="188"/>
      <c r="X48" s="188"/>
    </row>
    <row r="49" spans="2:24" s="7" customFormat="1" ht="12">
      <c r="B49" s="58"/>
      <c r="C49" s="59"/>
      <c r="D49" s="60"/>
      <c r="E49" s="60"/>
      <c r="F49" s="60"/>
      <c r="G49" s="61"/>
      <c r="I49" s="187"/>
      <c r="J49" s="187"/>
      <c r="K49" s="187"/>
      <c r="L49" s="175"/>
      <c r="M49" s="175"/>
      <c r="N49" s="175"/>
      <c r="O49" s="175"/>
      <c r="P49" s="175"/>
      <c r="Q49" s="187"/>
      <c r="R49" s="187"/>
      <c r="S49" s="187"/>
      <c r="T49" s="187"/>
      <c r="U49" s="187"/>
      <c r="V49" s="187"/>
      <c r="W49" s="187"/>
      <c r="X49" s="187"/>
    </row>
    <row r="50" spans="2:24" s="67" customFormat="1" ht="56.25">
      <c r="B50" s="62" t="s">
        <v>59</v>
      </c>
      <c r="C50" s="63" t="s">
        <v>181</v>
      </c>
      <c r="D50" s="64">
        <v>161.66</v>
      </c>
      <c r="E50" s="65" t="s">
        <v>30</v>
      </c>
      <c r="F50" s="150">
        <v>0</v>
      </c>
      <c r="G50" s="66">
        <f aca="true" t="shared" si="0" ref="G50:G55">D50*F50</f>
        <v>0</v>
      </c>
      <c r="I50" s="189"/>
      <c r="J50" s="189"/>
      <c r="K50" s="189"/>
      <c r="L50" s="177"/>
      <c r="M50" s="177"/>
      <c r="N50" s="177"/>
      <c r="O50" s="177"/>
      <c r="P50" s="177"/>
      <c r="Q50" s="189"/>
      <c r="R50" s="189"/>
      <c r="S50" s="189"/>
      <c r="T50" s="189"/>
      <c r="U50" s="189"/>
      <c r="V50" s="189"/>
      <c r="W50" s="189"/>
      <c r="X50" s="189"/>
    </row>
    <row r="51" spans="2:24" s="7" customFormat="1" ht="123.75" customHeight="1">
      <c r="B51" s="62" t="s">
        <v>57</v>
      </c>
      <c r="C51" s="63" t="s">
        <v>122</v>
      </c>
      <c r="D51" s="64">
        <v>161.66</v>
      </c>
      <c r="E51" s="65" t="s">
        <v>30</v>
      </c>
      <c r="F51" s="150">
        <v>0</v>
      </c>
      <c r="G51" s="61">
        <f t="shared" si="0"/>
        <v>0</v>
      </c>
      <c r="I51" s="187"/>
      <c r="J51" s="187"/>
      <c r="K51" s="187"/>
      <c r="L51" s="175"/>
      <c r="M51" s="175"/>
      <c r="N51" s="175"/>
      <c r="O51" s="175"/>
      <c r="P51" s="175"/>
      <c r="Q51" s="187"/>
      <c r="R51" s="187"/>
      <c r="S51" s="187"/>
      <c r="T51" s="187"/>
      <c r="U51" s="187"/>
      <c r="V51" s="187"/>
      <c r="W51" s="187"/>
      <c r="X51" s="187"/>
    </row>
    <row r="52" spans="2:24" s="74" customFormat="1" ht="57.75" customHeight="1">
      <c r="B52" s="69" t="s">
        <v>56</v>
      </c>
      <c r="C52" s="70" t="s">
        <v>182</v>
      </c>
      <c r="D52" s="71">
        <v>12</v>
      </c>
      <c r="E52" s="72" t="s">
        <v>30</v>
      </c>
      <c r="F52" s="151">
        <v>0</v>
      </c>
      <c r="G52" s="73">
        <f t="shared" si="0"/>
        <v>0</v>
      </c>
      <c r="I52" s="187"/>
      <c r="J52" s="187"/>
      <c r="K52" s="187"/>
      <c r="L52" s="175"/>
      <c r="M52" s="178"/>
      <c r="N52" s="175"/>
      <c r="O52" s="175"/>
      <c r="P52" s="175"/>
      <c r="Q52" s="187"/>
      <c r="R52" s="187"/>
      <c r="S52" s="187"/>
      <c r="T52" s="187"/>
      <c r="U52" s="187"/>
      <c r="V52" s="187"/>
      <c r="W52" s="187"/>
      <c r="X52" s="187"/>
    </row>
    <row r="53" spans="2:24" s="7" customFormat="1" ht="45.75" customHeight="1">
      <c r="B53" s="69" t="s">
        <v>60</v>
      </c>
      <c r="C53" s="70" t="s">
        <v>183</v>
      </c>
      <c r="D53" s="71">
        <v>12</v>
      </c>
      <c r="E53" s="72" t="s">
        <v>30</v>
      </c>
      <c r="F53" s="151">
        <v>0</v>
      </c>
      <c r="G53" s="73">
        <f t="shared" si="0"/>
        <v>0</v>
      </c>
      <c r="I53" s="187"/>
      <c r="J53" s="187"/>
      <c r="K53" s="187"/>
      <c r="L53" s="175"/>
      <c r="M53" s="178"/>
      <c r="N53" s="175"/>
      <c r="O53" s="175"/>
      <c r="P53" s="175"/>
      <c r="Q53" s="187"/>
      <c r="R53" s="187"/>
      <c r="S53" s="187"/>
      <c r="T53" s="187"/>
      <c r="U53" s="187"/>
      <c r="V53" s="187"/>
      <c r="W53" s="187"/>
      <c r="X53" s="187"/>
    </row>
    <row r="54" spans="2:24" s="7" customFormat="1" ht="35.25" customHeight="1">
      <c r="B54" s="69" t="s">
        <v>58</v>
      </c>
      <c r="C54" s="70" t="s">
        <v>43</v>
      </c>
      <c r="D54" s="71">
        <v>8</v>
      </c>
      <c r="E54" s="72" t="s">
        <v>30</v>
      </c>
      <c r="F54" s="151">
        <v>0</v>
      </c>
      <c r="G54" s="73">
        <f t="shared" si="0"/>
        <v>0</v>
      </c>
      <c r="I54" s="187"/>
      <c r="J54" s="187"/>
      <c r="K54" s="187"/>
      <c r="L54" s="175"/>
      <c r="M54" s="178"/>
      <c r="N54" s="175"/>
      <c r="O54" s="175"/>
      <c r="P54" s="175"/>
      <c r="Q54" s="187"/>
      <c r="R54" s="187"/>
      <c r="S54" s="187"/>
      <c r="T54" s="187"/>
      <c r="U54" s="187"/>
      <c r="V54" s="187"/>
      <c r="W54" s="187"/>
      <c r="X54" s="187"/>
    </row>
    <row r="55" spans="2:24" s="7" customFormat="1" ht="22.5">
      <c r="B55" s="76" t="s">
        <v>61</v>
      </c>
      <c r="C55" s="70" t="s">
        <v>28</v>
      </c>
      <c r="D55" s="77">
        <v>18</v>
      </c>
      <c r="E55" s="72" t="s">
        <v>30</v>
      </c>
      <c r="F55" s="152">
        <v>0</v>
      </c>
      <c r="G55" s="78">
        <f t="shared" si="0"/>
        <v>0</v>
      </c>
      <c r="I55" s="187"/>
      <c r="J55" s="187"/>
      <c r="K55" s="187"/>
      <c r="L55" s="175"/>
      <c r="M55" s="178"/>
      <c r="N55" s="175"/>
      <c r="O55" s="175"/>
      <c r="P55" s="175"/>
      <c r="Q55" s="187"/>
      <c r="R55" s="187"/>
      <c r="S55" s="187"/>
      <c r="T55" s="187"/>
      <c r="U55" s="187"/>
      <c r="V55" s="187"/>
      <c r="W55" s="187"/>
      <c r="X55" s="187"/>
    </row>
    <row r="56" spans="2:24" s="7" customFormat="1" ht="45">
      <c r="B56" s="62" t="s">
        <v>62</v>
      </c>
      <c r="C56" s="63" t="s">
        <v>201</v>
      </c>
      <c r="D56" s="79">
        <v>299.61640000000006</v>
      </c>
      <c r="E56" s="65"/>
      <c r="F56" s="153"/>
      <c r="G56" s="61"/>
      <c r="I56" s="187"/>
      <c r="J56" s="187"/>
      <c r="K56" s="187"/>
      <c r="L56" s="175"/>
      <c r="M56" s="173" t="e">
        <f>IF(D58+#REF!+#REF!=D56,"OK","'NAPAKA")</f>
        <v>#REF!</v>
      </c>
      <c r="N56" s="175"/>
      <c r="O56" s="175"/>
      <c r="P56" s="175"/>
      <c r="Q56" s="187"/>
      <c r="R56" s="187"/>
      <c r="S56" s="187"/>
      <c r="T56" s="187"/>
      <c r="U56" s="187"/>
      <c r="V56" s="187"/>
      <c r="W56" s="187"/>
      <c r="X56" s="187"/>
    </row>
    <row r="57" spans="2:24" s="7" customFormat="1" ht="36" customHeight="1">
      <c r="B57" s="80"/>
      <c r="C57" s="81" t="s">
        <v>187</v>
      </c>
      <c r="D57" s="82">
        <v>89.88492000000001</v>
      </c>
      <c r="E57" s="65" t="s">
        <v>30</v>
      </c>
      <c r="F57" s="153">
        <v>0</v>
      </c>
      <c r="G57" s="61">
        <f>D57*F57</f>
        <v>0</v>
      </c>
      <c r="I57" s="187"/>
      <c r="J57" s="187"/>
      <c r="K57" s="187"/>
      <c r="L57" s="175"/>
      <c r="M57" s="173"/>
      <c r="N57" s="175"/>
      <c r="O57" s="175"/>
      <c r="P57" s="175"/>
      <c r="Q57" s="187"/>
      <c r="R57" s="187"/>
      <c r="S57" s="187"/>
      <c r="T57" s="187"/>
      <c r="U57" s="187"/>
      <c r="V57" s="187"/>
      <c r="W57" s="187"/>
      <c r="X57" s="187"/>
    </row>
    <row r="58" spans="2:24" s="7" customFormat="1" ht="22.5">
      <c r="B58" s="62"/>
      <c r="C58" s="83" t="s">
        <v>185</v>
      </c>
      <c r="D58" s="82">
        <v>209.73148000000003</v>
      </c>
      <c r="E58" s="65" t="s">
        <v>30</v>
      </c>
      <c r="F58" s="153">
        <v>0</v>
      </c>
      <c r="G58" s="61">
        <f>D58*F58</f>
        <v>0</v>
      </c>
      <c r="I58" s="187"/>
      <c r="J58" s="187"/>
      <c r="K58" s="187"/>
      <c r="L58" s="175"/>
      <c r="M58" s="175"/>
      <c r="N58" s="175"/>
      <c r="O58" s="175"/>
      <c r="P58" s="175"/>
      <c r="Q58" s="187"/>
      <c r="R58" s="187"/>
      <c r="S58" s="187"/>
      <c r="T58" s="187"/>
      <c r="U58" s="187"/>
      <c r="V58" s="187"/>
      <c r="W58" s="187"/>
      <c r="X58" s="187"/>
    </row>
    <row r="59" spans="2:24" s="7" customFormat="1" ht="78.75">
      <c r="B59" s="62"/>
      <c r="C59" s="63" t="s">
        <v>175</v>
      </c>
      <c r="D59" s="60"/>
      <c r="E59" s="60"/>
      <c r="F59" s="154"/>
      <c r="G59" s="61"/>
      <c r="I59" s="187"/>
      <c r="J59" s="187"/>
      <c r="K59" s="187"/>
      <c r="L59" s="175"/>
      <c r="M59" s="175"/>
      <c r="N59" s="175"/>
      <c r="O59" s="175"/>
      <c r="P59" s="175"/>
      <c r="Q59" s="187"/>
      <c r="R59" s="187"/>
      <c r="S59" s="187"/>
      <c r="T59" s="187"/>
      <c r="U59" s="187"/>
      <c r="V59" s="187"/>
      <c r="W59" s="187"/>
      <c r="X59" s="187"/>
    </row>
    <row r="60" spans="2:24" s="7" customFormat="1" ht="22.5">
      <c r="B60" s="62" t="s">
        <v>68</v>
      </c>
      <c r="C60" s="63" t="s">
        <v>202</v>
      </c>
      <c r="D60" s="79">
        <v>26.053600000000003</v>
      </c>
      <c r="E60" s="65"/>
      <c r="F60" s="153"/>
      <c r="G60" s="61"/>
      <c r="I60" s="187"/>
      <c r="J60" s="187"/>
      <c r="K60" s="187"/>
      <c r="L60" s="175"/>
      <c r="M60" s="173" t="e">
        <f>IF(D62+#REF!+#REF!=D60,"OK","'NAPAKA")</f>
        <v>#REF!</v>
      </c>
      <c r="N60" s="175"/>
      <c r="O60" s="204"/>
      <c r="P60" s="175"/>
      <c r="Q60" s="187"/>
      <c r="R60" s="187"/>
      <c r="S60" s="187"/>
      <c r="T60" s="187"/>
      <c r="U60" s="187"/>
      <c r="V60" s="187"/>
      <c r="W60" s="187"/>
      <c r="X60" s="187"/>
    </row>
    <row r="61" spans="2:24" s="7" customFormat="1" ht="34.5" customHeight="1">
      <c r="B61" s="80"/>
      <c r="C61" s="81" t="s">
        <v>187</v>
      </c>
      <c r="D61" s="82">
        <v>7.81608</v>
      </c>
      <c r="E61" s="65" t="s">
        <v>30</v>
      </c>
      <c r="F61" s="153">
        <v>0</v>
      </c>
      <c r="G61" s="61">
        <f>D61*F61</f>
        <v>0</v>
      </c>
      <c r="I61" s="187"/>
      <c r="J61" s="187"/>
      <c r="K61" s="187"/>
      <c r="L61" s="175"/>
      <c r="M61" s="173"/>
      <c r="N61" s="175"/>
      <c r="O61" s="204"/>
      <c r="P61" s="175"/>
      <c r="Q61" s="187"/>
      <c r="R61" s="187"/>
      <c r="S61" s="187"/>
      <c r="T61" s="187"/>
      <c r="U61" s="187"/>
      <c r="V61" s="187"/>
      <c r="W61" s="187"/>
      <c r="X61" s="187"/>
    </row>
    <row r="62" spans="2:24" s="7" customFormat="1" ht="22.5">
      <c r="B62" s="62"/>
      <c r="C62" s="83" t="s">
        <v>185</v>
      </c>
      <c r="D62" s="82">
        <v>18.23752</v>
      </c>
      <c r="E62" s="65" t="s">
        <v>30</v>
      </c>
      <c r="F62" s="153">
        <v>0</v>
      </c>
      <c r="G62" s="61">
        <f>D62*F62</f>
        <v>0</v>
      </c>
      <c r="I62" s="187"/>
      <c r="J62" s="187"/>
      <c r="K62" s="187"/>
      <c r="L62" s="175"/>
      <c r="M62" s="179"/>
      <c r="N62" s="175"/>
      <c r="O62" s="175"/>
      <c r="P62" s="175"/>
      <c r="Q62" s="187"/>
      <c r="R62" s="187"/>
      <c r="S62" s="187"/>
      <c r="T62" s="187"/>
      <c r="U62" s="187"/>
      <c r="V62" s="187"/>
      <c r="W62" s="187"/>
      <c r="X62" s="187"/>
    </row>
    <row r="63" spans="2:24" s="7" customFormat="1" ht="33.75">
      <c r="B63" s="62" t="s">
        <v>69</v>
      </c>
      <c r="C63" s="63" t="s">
        <v>7</v>
      </c>
      <c r="D63" s="85">
        <v>96.996</v>
      </c>
      <c r="E63" s="65" t="s">
        <v>30</v>
      </c>
      <c r="F63" s="155">
        <v>0</v>
      </c>
      <c r="G63" s="61">
        <f>D63*F63</f>
        <v>0</v>
      </c>
      <c r="I63" s="187"/>
      <c r="J63" s="187"/>
      <c r="K63" s="187"/>
      <c r="L63" s="175"/>
      <c r="M63" s="175"/>
      <c r="N63" s="175"/>
      <c r="O63" s="175"/>
      <c r="P63" s="175"/>
      <c r="Q63" s="187"/>
      <c r="R63" s="187"/>
      <c r="S63" s="187"/>
      <c r="T63" s="187"/>
      <c r="U63" s="187"/>
      <c r="V63" s="187"/>
      <c r="W63" s="187"/>
      <c r="X63" s="187"/>
    </row>
    <row r="64" spans="2:13" ht="45">
      <c r="B64" s="62" t="s">
        <v>70</v>
      </c>
      <c r="C64" s="63" t="s">
        <v>123</v>
      </c>
      <c r="D64" s="86">
        <v>12.52</v>
      </c>
      <c r="E64" s="65" t="s">
        <v>30</v>
      </c>
      <c r="F64" s="153">
        <v>0</v>
      </c>
      <c r="G64" s="61">
        <f>D64*F64</f>
        <v>0</v>
      </c>
      <c r="M64" s="175"/>
    </row>
    <row r="65" spans="2:13" ht="101.25">
      <c r="B65" s="62" t="s">
        <v>71</v>
      </c>
      <c r="C65" s="63" t="s">
        <v>124</v>
      </c>
      <c r="D65" s="86">
        <v>61.11</v>
      </c>
      <c r="E65" s="65" t="s">
        <v>30</v>
      </c>
      <c r="F65" s="153">
        <v>0</v>
      </c>
      <c r="G65" s="61">
        <f>D65*F65</f>
        <v>0</v>
      </c>
      <c r="M65" s="175"/>
    </row>
    <row r="66" spans="2:7" ht="56.25" customHeight="1">
      <c r="B66" s="62" t="s">
        <v>72</v>
      </c>
      <c r="C66" s="63" t="s">
        <v>186</v>
      </c>
      <c r="D66" s="79">
        <v>153.284</v>
      </c>
      <c r="E66" s="65"/>
      <c r="F66" s="153"/>
      <c r="G66" s="61"/>
    </row>
    <row r="67" spans="2:7" ht="24" customHeight="1">
      <c r="B67" s="80"/>
      <c r="C67" s="81" t="s">
        <v>188</v>
      </c>
      <c r="D67" s="87">
        <v>97.70100000000001</v>
      </c>
      <c r="E67" s="65" t="s">
        <v>30</v>
      </c>
      <c r="F67" s="153">
        <v>0</v>
      </c>
      <c r="G67" s="61">
        <f>D67*F67</f>
        <v>0</v>
      </c>
    </row>
    <row r="68" spans="2:16" ht="24.75" customHeight="1">
      <c r="B68" s="88"/>
      <c r="C68" s="89" t="s">
        <v>189</v>
      </c>
      <c r="D68" s="86">
        <v>55.582999999999984</v>
      </c>
      <c r="E68" s="65" t="s">
        <v>30</v>
      </c>
      <c r="F68" s="153">
        <v>0</v>
      </c>
      <c r="G68" s="61">
        <f>D68*F68</f>
        <v>0</v>
      </c>
      <c r="L68" s="180"/>
      <c r="M68" s="180"/>
      <c r="N68" s="180"/>
      <c r="O68" s="180"/>
      <c r="P68" s="180"/>
    </row>
    <row r="69" spans="2:16" ht="56.25">
      <c r="B69" s="91" t="s">
        <v>73</v>
      </c>
      <c r="C69" s="92" t="s">
        <v>132</v>
      </c>
      <c r="D69" s="93">
        <v>2</v>
      </c>
      <c r="E69" s="94" t="s">
        <v>30</v>
      </c>
      <c r="F69" s="156">
        <v>0</v>
      </c>
      <c r="G69" s="95">
        <f>D69*F69</f>
        <v>0</v>
      </c>
      <c r="L69" s="180"/>
      <c r="M69" s="180"/>
      <c r="N69" s="180"/>
      <c r="O69" s="180"/>
      <c r="P69" s="180"/>
    </row>
    <row r="70" spans="2:16" ht="67.5">
      <c r="B70" s="91" t="s">
        <v>74</v>
      </c>
      <c r="C70" s="92" t="s">
        <v>79</v>
      </c>
      <c r="D70" s="93"/>
      <c r="E70" s="94"/>
      <c r="F70" s="156"/>
      <c r="G70" s="95"/>
      <c r="L70" s="180"/>
      <c r="M70" s="180"/>
      <c r="N70" s="180"/>
      <c r="O70" s="180"/>
      <c r="P70" s="180"/>
    </row>
    <row r="71" spans="2:24" s="7" customFormat="1" ht="12.75">
      <c r="B71" s="96"/>
      <c r="C71" s="97" t="s">
        <v>25</v>
      </c>
      <c r="D71" s="93">
        <v>5</v>
      </c>
      <c r="E71" s="94" t="s">
        <v>30</v>
      </c>
      <c r="F71" s="156">
        <v>0</v>
      </c>
      <c r="G71" s="95">
        <f aca="true" t="shared" si="1" ref="G71:G77">D71*F71</f>
        <v>0</v>
      </c>
      <c r="I71" s="187"/>
      <c r="J71" s="187"/>
      <c r="K71" s="187"/>
      <c r="L71" s="180"/>
      <c r="M71" s="180"/>
      <c r="N71" s="180"/>
      <c r="O71" s="180"/>
      <c r="P71" s="180"/>
      <c r="Q71" s="187"/>
      <c r="R71" s="187"/>
      <c r="S71" s="187"/>
      <c r="T71" s="187"/>
      <c r="U71" s="187"/>
      <c r="V71" s="187"/>
      <c r="W71" s="187"/>
      <c r="X71" s="187"/>
    </row>
    <row r="72" spans="2:24" s="60" customFormat="1" ht="12.75">
      <c r="B72" s="91"/>
      <c r="C72" s="97" t="s">
        <v>99</v>
      </c>
      <c r="D72" s="93">
        <v>7</v>
      </c>
      <c r="E72" s="94" t="s">
        <v>30</v>
      </c>
      <c r="F72" s="156">
        <v>0</v>
      </c>
      <c r="G72" s="95">
        <f t="shared" si="1"/>
        <v>0</v>
      </c>
      <c r="I72" s="190"/>
      <c r="J72" s="190"/>
      <c r="K72" s="190"/>
      <c r="L72" s="180" t="s">
        <v>174</v>
      </c>
      <c r="M72" s="180"/>
      <c r="N72" s="180"/>
      <c r="O72" s="180"/>
      <c r="P72" s="180"/>
      <c r="Q72" s="190"/>
      <c r="R72" s="190"/>
      <c r="S72" s="190"/>
      <c r="T72" s="190"/>
      <c r="U72" s="190"/>
      <c r="V72" s="190"/>
      <c r="W72" s="190"/>
      <c r="X72" s="190"/>
    </row>
    <row r="73" spans="2:24" s="60" customFormat="1" ht="12.75">
      <c r="B73" s="91"/>
      <c r="C73" s="97" t="s">
        <v>26</v>
      </c>
      <c r="D73" s="93">
        <v>5</v>
      </c>
      <c r="E73" s="94" t="s">
        <v>30</v>
      </c>
      <c r="F73" s="156">
        <v>0</v>
      </c>
      <c r="G73" s="95">
        <f t="shared" si="1"/>
        <v>0</v>
      </c>
      <c r="I73" s="190"/>
      <c r="J73" s="190"/>
      <c r="K73" s="190"/>
      <c r="L73" s="180"/>
      <c r="M73" s="180"/>
      <c r="N73" s="180"/>
      <c r="O73" s="180"/>
      <c r="P73" s="180"/>
      <c r="Q73" s="190"/>
      <c r="R73" s="190"/>
      <c r="S73" s="190"/>
      <c r="T73" s="190"/>
      <c r="U73" s="190"/>
      <c r="V73" s="190"/>
      <c r="W73" s="190"/>
      <c r="X73" s="190"/>
    </row>
    <row r="74" spans="2:24" s="60" customFormat="1" ht="12.75">
      <c r="B74" s="91"/>
      <c r="C74" s="97" t="s">
        <v>6</v>
      </c>
      <c r="D74" s="93">
        <v>5</v>
      </c>
      <c r="E74" s="94" t="s">
        <v>30</v>
      </c>
      <c r="F74" s="156">
        <v>0</v>
      </c>
      <c r="G74" s="95">
        <f t="shared" si="1"/>
        <v>0</v>
      </c>
      <c r="I74" s="190"/>
      <c r="J74" s="190"/>
      <c r="K74" s="190"/>
      <c r="L74" s="180"/>
      <c r="M74" s="180"/>
      <c r="N74" s="180"/>
      <c r="O74" s="180"/>
      <c r="P74" s="180"/>
      <c r="Q74" s="190"/>
      <c r="R74" s="190"/>
      <c r="S74" s="190"/>
      <c r="T74" s="190"/>
      <c r="U74" s="190"/>
      <c r="V74" s="190"/>
      <c r="W74" s="190"/>
      <c r="X74" s="190"/>
    </row>
    <row r="75" spans="2:24" s="60" customFormat="1" ht="12.75">
      <c r="B75" s="91"/>
      <c r="C75" s="97" t="s">
        <v>100</v>
      </c>
      <c r="D75" s="93">
        <v>2</v>
      </c>
      <c r="E75" s="94" t="s">
        <v>30</v>
      </c>
      <c r="F75" s="156">
        <v>0</v>
      </c>
      <c r="G75" s="95">
        <f t="shared" si="1"/>
        <v>0</v>
      </c>
      <c r="I75" s="190"/>
      <c r="J75" s="190"/>
      <c r="K75" s="190"/>
      <c r="L75" s="180"/>
      <c r="M75" s="180"/>
      <c r="N75" s="180"/>
      <c r="O75" s="180"/>
      <c r="P75" s="180"/>
      <c r="Q75" s="190"/>
      <c r="R75" s="190"/>
      <c r="S75" s="190"/>
      <c r="T75" s="190"/>
      <c r="U75" s="190"/>
      <c r="V75" s="190"/>
      <c r="W75" s="190"/>
      <c r="X75" s="190"/>
    </row>
    <row r="76" spans="2:24" s="60" customFormat="1" ht="22.5">
      <c r="B76" s="62" t="s">
        <v>75</v>
      </c>
      <c r="C76" s="63" t="s">
        <v>31</v>
      </c>
      <c r="D76" s="85">
        <v>484.98</v>
      </c>
      <c r="E76" s="65" t="s">
        <v>30</v>
      </c>
      <c r="F76" s="155">
        <v>0</v>
      </c>
      <c r="G76" s="61">
        <f t="shared" si="1"/>
        <v>0</v>
      </c>
      <c r="I76" s="190"/>
      <c r="J76" s="190"/>
      <c r="K76" s="190"/>
      <c r="L76" s="180"/>
      <c r="M76" s="180"/>
      <c r="N76" s="180"/>
      <c r="O76" s="180"/>
      <c r="P76" s="180"/>
      <c r="Q76" s="190"/>
      <c r="R76" s="190"/>
      <c r="S76" s="190"/>
      <c r="T76" s="190"/>
      <c r="U76" s="190"/>
      <c r="V76" s="190"/>
      <c r="W76" s="190"/>
      <c r="X76" s="190"/>
    </row>
    <row r="77" spans="2:24" s="100" customFormat="1" ht="22.5">
      <c r="B77" s="62" t="s">
        <v>76</v>
      </c>
      <c r="C77" s="63" t="s">
        <v>108</v>
      </c>
      <c r="D77" s="98">
        <v>0.05</v>
      </c>
      <c r="E77" s="65" t="s">
        <v>80</v>
      </c>
      <c r="F77" s="99">
        <f>SUBTOTAL(109,G49:G76)</f>
        <v>0</v>
      </c>
      <c r="G77" s="61">
        <f t="shared" si="1"/>
        <v>0</v>
      </c>
      <c r="I77" s="190"/>
      <c r="J77" s="190"/>
      <c r="K77" s="190"/>
      <c r="L77" s="180"/>
      <c r="M77" s="180"/>
      <c r="N77" s="180"/>
      <c r="O77" s="180"/>
      <c r="P77" s="180"/>
      <c r="Q77" s="190"/>
      <c r="R77" s="190"/>
      <c r="S77" s="190"/>
      <c r="T77" s="190"/>
      <c r="U77" s="190"/>
      <c r="V77" s="190"/>
      <c r="W77" s="190"/>
      <c r="X77" s="190"/>
    </row>
    <row r="78" spans="2:24" s="100" customFormat="1" ht="11.25">
      <c r="B78" s="101" t="s">
        <v>67</v>
      </c>
      <c r="C78" s="102"/>
      <c r="D78" s="60"/>
      <c r="E78" s="60"/>
      <c r="F78" s="154"/>
      <c r="G78" s="61">
        <f>SUBTOTAL(109,G49:G77)</f>
        <v>0</v>
      </c>
      <c r="I78" s="190"/>
      <c r="J78" s="190"/>
      <c r="K78" s="190"/>
      <c r="L78" s="181"/>
      <c r="M78" s="181"/>
      <c r="N78" s="181"/>
      <c r="O78" s="181"/>
      <c r="P78" s="181"/>
      <c r="Q78" s="190"/>
      <c r="R78" s="190"/>
      <c r="S78" s="190"/>
      <c r="T78" s="190"/>
      <c r="U78" s="190"/>
      <c r="V78" s="190"/>
      <c r="W78" s="190"/>
      <c r="X78" s="190"/>
    </row>
    <row r="79" spans="2:24" s="100" customFormat="1" ht="11.25">
      <c r="B79" s="101"/>
      <c r="C79" s="102"/>
      <c r="D79" s="60"/>
      <c r="E79" s="60"/>
      <c r="F79" s="154"/>
      <c r="G79" s="61"/>
      <c r="I79" s="190"/>
      <c r="J79" s="190"/>
      <c r="K79" s="190"/>
      <c r="L79" s="181"/>
      <c r="M79" s="181"/>
      <c r="N79" s="181"/>
      <c r="O79" s="181"/>
      <c r="P79" s="181"/>
      <c r="Q79" s="190"/>
      <c r="R79" s="190"/>
      <c r="S79" s="190"/>
      <c r="T79" s="190"/>
      <c r="U79" s="190"/>
      <c r="V79" s="190"/>
      <c r="W79" s="190"/>
      <c r="X79" s="190"/>
    </row>
    <row r="80" spans="2:24" s="100" customFormat="1" ht="12.75">
      <c r="B80" s="1"/>
      <c r="C80" s="43"/>
      <c r="D80" s="1"/>
      <c r="E80" s="1"/>
      <c r="F80" s="158"/>
      <c r="G80" s="1"/>
      <c r="I80" s="190"/>
      <c r="J80" s="190"/>
      <c r="K80" s="190"/>
      <c r="L80" s="181"/>
      <c r="M80" s="181"/>
      <c r="N80" s="181"/>
      <c r="O80" s="181"/>
      <c r="P80" s="181"/>
      <c r="Q80" s="190"/>
      <c r="R80" s="190"/>
      <c r="S80" s="190"/>
      <c r="T80" s="190"/>
      <c r="U80" s="190"/>
      <c r="V80" s="190"/>
      <c r="W80" s="190"/>
      <c r="X80" s="190"/>
    </row>
    <row r="81" spans="2:24" s="60" customFormat="1" ht="24">
      <c r="B81" s="52" t="s">
        <v>81</v>
      </c>
      <c r="C81" s="53" t="s">
        <v>82</v>
      </c>
      <c r="D81" s="54" t="s">
        <v>63</v>
      </c>
      <c r="E81" s="55" t="s">
        <v>30</v>
      </c>
      <c r="F81" s="159" t="s">
        <v>65</v>
      </c>
      <c r="G81" s="54" t="s">
        <v>64</v>
      </c>
      <c r="I81" s="190"/>
      <c r="J81" s="190"/>
      <c r="K81" s="190"/>
      <c r="L81" s="181"/>
      <c r="M81" s="181"/>
      <c r="N81" s="181"/>
      <c r="O81" s="181"/>
      <c r="P81" s="181"/>
      <c r="Q81" s="190"/>
      <c r="R81" s="190"/>
      <c r="S81" s="190"/>
      <c r="T81" s="190"/>
      <c r="U81" s="190"/>
      <c r="V81" s="190"/>
      <c r="W81" s="190"/>
      <c r="X81" s="190"/>
    </row>
    <row r="82" spans="2:24" s="100" customFormat="1" ht="11.25">
      <c r="B82" s="58"/>
      <c r="C82" s="102"/>
      <c r="D82" s="60"/>
      <c r="E82" s="60"/>
      <c r="F82" s="154"/>
      <c r="G82" s="61"/>
      <c r="I82" s="190"/>
      <c r="J82" s="190"/>
      <c r="K82" s="190"/>
      <c r="L82" s="181"/>
      <c r="M82" s="181"/>
      <c r="N82" s="181"/>
      <c r="O82" s="181"/>
      <c r="P82" s="181"/>
      <c r="Q82" s="190"/>
      <c r="R82" s="190"/>
      <c r="S82" s="190"/>
      <c r="T82" s="190"/>
      <c r="U82" s="190"/>
      <c r="V82" s="190"/>
      <c r="W82" s="190"/>
      <c r="X82" s="190"/>
    </row>
    <row r="83" spans="2:24" s="60" customFormat="1" ht="34.5">
      <c r="B83" s="62" t="s">
        <v>59</v>
      </c>
      <c r="C83" s="105" t="s">
        <v>96</v>
      </c>
      <c r="D83" s="106">
        <v>0.05</v>
      </c>
      <c r="E83" s="65" t="s">
        <v>80</v>
      </c>
      <c r="F83" s="157">
        <v>0</v>
      </c>
      <c r="G83" s="66">
        <f aca="true" t="shared" si="2" ref="G83:G91">D83*F83</f>
        <v>0</v>
      </c>
      <c r="I83" s="190"/>
      <c r="J83" s="190"/>
      <c r="K83" s="191"/>
      <c r="L83" s="181"/>
      <c r="M83" s="181"/>
      <c r="N83" s="181"/>
      <c r="O83" s="181"/>
      <c r="P83" s="181"/>
      <c r="Q83" s="190"/>
      <c r="R83" s="190"/>
      <c r="S83" s="190"/>
      <c r="T83" s="190"/>
      <c r="U83" s="190"/>
      <c r="V83" s="190"/>
      <c r="W83" s="190"/>
      <c r="X83" s="190"/>
    </row>
    <row r="84" spans="2:13" ht="78.75">
      <c r="B84" s="62" t="s">
        <v>57</v>
      </c>
      <c r="C84" s="59" t="s">
        <v>125</v>
      </c>
      <c r="D84" s="108">
        <v>170</v>
      </c>
      <c r="E84" s="65" t="s">
        <v>30</v>
      </c>
      <c r="F84" s="150">
        <v>0</v>
      </c>
      <c r="G84" s="61">
        <f t="shared" si="2"/>
        <v>0</v>
      </c>
      <c r="K84" s="191"/>
      <c r="M84" s="181"/>
    </row>
    <row r="85" spans="2:7" ht="56.25">
      <c r="B85" s="91" t="s">
        <v>56</v>
      </c>
      <c r="C85" s="92" t="s">
        <v>126</v>
      </c>
      <c r="D85" s="109">
        <v>16</v>
      </c>
      <c r="E85" s="94" t="s">
        <v>30</v>
      </c>
      <c r="F85" s="156">
        <v>0</v>
      </c>
      <c r="G85" s="95">
        <f t="shared" si="2"/>
        <v>0</v>
      </c>
    </row>
    <row r="86" spans="2:24" s="110" customFormat="1" ht="22.5">
      <c r="B86" s="91" t="s">
        <v>60</v>
      </c>
      <c r="C86" s="92" t="s">
        <v>131</v>
      </c>
      <c r="D86" s="109">
        <v>1</v>
      </c>
      <c r="E86" s="94" t="s">
        <v>30</v>
      </c>
      <c r="F86" s="156">
        <v>0</v>
      </c>
      <c r="G86" s="95">
        <f t="shared" si="2"/>
        <v>0</v>
      </c>
      <c r="I86" s="186"/>
      <c r="J86" s="186"/>
      <c r="K86" s="186"/>
      <c r="L86" s="174"/>
      <c r="M86" s="174"/>
      <c r="N86" s="174"/>
      <c r="O86" s="174"/>
      <c r="P86" s="174"/>
      <c r="Q86" s="186"/>
      <c r="R86" s="186"/>
      <c r="S86" s="186"/>
      <c r="T86" s="186"/>
      <c r="U86" s="186"/>
      <c r="V86" s="186"/>
      <c r="W86" s="186"/>
      <c r="X86" s="186"/>
    </row>
    <row r="87" spans="2:24" s="74" customFormat="1" ht="33.75">
      <c r="B87" s="62" t="s">
        <v>58</v>
      </c>
      <c r="C87" s="105" t="s">
        <v>105</v>
      </c>
      <c r="D87" s="108">
        <v>161.66</v>
      </c>
      <c r="E87" s="65" t="s">
        <v>30</v>
      </c>
      <c r="F87" s="150">
        <v>0</v>
      </c>
      <c r="G87" s="61">
        <f t="shared" si="2"/>
        <v>0</v>
      </c>
      <c r="I87" s="187"/>
      <c r="J87" s="187"/>
      <c r="K87" s="187"/>
      <c r="L87" s="175"/>
      <c r="M87" s="174"/>
      <c r="N87" s="175"/>
      <c r="O87" s="175"/>
      <c r="P87" s="175"/>
      <c r="Q87" s="187"/>
      <c r="R87" s="187"/>
      <c r="S87" s="187"/>
      <c r="T87" s="187"/>
      <c r="U87" s="187"/>
      <c r="V87" s="187"/>
      <c r="W87" s="187"/>
      <c r="X87" s="187"/>
    </row>
    <row r="88" spans="2:24" s="100" customFormat="1" ht="45">
      <c r="B88" s="62" t="s">
        <v>61</v>
      </c>
      <c r="C88" s="63" t="s">
        <v>106</v>
      </c>
      <c r="D88" s="112">
        <v>27</v>
      </c>
      <c r="E88" s="65" t="s">
        <v>30</v>
      </c>
      <c r="F88" s="160">
        <v>0</v>
      </c>
      <c r="G88" s="61">
        <f t="shared" si="2"/>
        <v>0</v>
      </c>
      <c r="I88" s="190"/>
      <c r="J88" s="190"/>
      <c r="K88" s="190"/>
      <c r="L88" s="181"/>
      <c r="M88" s="175"/>
      <c r="N88" s="181"/>
      <c r="O88" s="181"/>
      <c r="P88" s="181"/>
      <c r="Q88" s="190"/>
      <c r="R88" s="190"/>
      <c r="S88" s="190"/>
      <c r="T88" s="190"/>
      <c r="U88" s="190"/>
      <c r="V88" s="190"/>
      <c r="W88" s="190"/>
      <c r="X88" s="190"/>
    </row>
    <row r="89" spans="2:24" s="100" customFormat="1" ht="22.5">
      <c r="B89" s="62" t="s">
        <v>62</v>
      </c>
      <c r="C89" s="105" t="s">
        <v>83</v>
      </c>
      <c r="D89" s="108">
        <v>161.66</v>
      </c>
      <c r="E89" s="65" t="s">
        <v>30</v>
      </c>
      <c r="F89" s="150">
        <v>0</v>
      </c>
      <c r="G89" s="61">
        <f t="shared" si="2"/>
        <v>0</v>
      </c>
      <c r="I89" s="190"/>
      <c r="J89" s="190"/>
      <c r="K89" s="190"/>
      <c r="L89" s="181"/>
      <c r="M89" s="181"/>
      <c r="N89" s="181"/>
      <c r="O89" s="181"/>
      <c r="P89" s="181"/>
      <c r="Q89" s="190"/>
      <c r="R89" s="190"/>
      <c r="S89" s="190"/>
      <c r="T89" s="190"/>
      <c r="U89" s="190"/>
      <c r="V89" s="190"/>
      <c r="W89" s="190"/>
      <c r="X89" s="190"/>
    </row>
    <row r="90" spans="2:24" s="100" customFormat="1" ht="34.5">
      <c r="B90" s="62" t="s">
        <v>68</v>
      </c>
      <c r="C90" s="105" t="s">
        <v>103</v>
      </c>
      <c r="D90" s="112">
        <v>8</v>
      </c>
      <c r="E90" s="65" t="s">
        <v>30</v>
      </c>
      <c r="F90" s="160">
        <v>0</v>
      </c>
      <c r="G90" s="61">
        <f t="shared" si="2"/>
        <v>0</v>
      </c>
      <c r="I90" s="190"/>
      <c r="J90" s="190"/>
      <c r="K90" s="191"/>
      <c r="L90" s="181"/>
      <c r="M90" s="181"/>
      <c r="N90" s="181"/>
      <c r="O90" s="181"/>
      <c r="P90" s="181"/>
      <c r="Q90" s="190"/>
      <c r="R90" s="190"/>
      <c r="S90" s="190"/>
      <c r="T90" s="190"/>
      <c r="U90" s="190"/>
      <c r="V90" s="190"/>
      <c r="W90" s="190"/>
      <c r="X90" s="190"/>
    </row>
    <row r="91" spans="2:24" s="100" customFormat="1" ht="34.5">
      <c r="B91" s="62" t="s">
        <v>69</v>
      </c>
      <c r="C91" s="102" t="s">
        <v>104</v>
      </c>
      <c r="D91" s="112">
        <v>14</v>
      </c>
      <c r="E91" s="65" t="s">
        <v>30</v>
      </c>
      <c r="F91" s="160">
        <v>0</v>
      </c>
      <c r="G91" s="61">
        <f t="shared" si="2"/>
        <v>0</v>
      </c>
      <c r="I91" s="190"/>
      <c r="J91" s="190"/>
      <c r="K91" s="191"/>
      <c r="L91" s="181"/>
      <c r="M91" s="181"/>
      <c r="N91" s="181"/>
      <c r="O91" s="181"/>
      <c r="P91" s="181"/>
      <c r="Q91" s="190"/>
      <c r="R91" s="190"/>
      <c r="S91" s="190"/>
      <c r="T91" s="190"/>
      <c r="U91" s="190"/>
      <c r="V91" s="190"/>
      <c r="W91" s="190"/>
      <c r="X91" s="190"/>
    </row>
    <row r="92" spans="2:24" s="60" customFormat="1" ht="23.25">
      <c r="B92" s="76" t="s">
        <v>70</v>
      </c>
      <c r="C92" s="113" t="s">
        <v>101</v>
      </c>
      <c r="D92" s="114"/>
      <c r="E92" s="72"/>
      <c r="F92" s="151"/>
      <c r="G92" s="73"/>
      <c r="I92" s="190"/>
      <c r="J92" s="190"/>
      <c r="K92" s="191"/>
      <c r="L92" s="181"/>
      <c r="M92" s="181"/>
      <c r="N92" s="181"/>
      <c r="O92" s="181"/>
      <c r="P92" s="181"/>
      <c r="Q92" s="190"/>
      <c r="R92" s="190"/>
      <c r="S92" s="190"/>
      <c r="T92" s="190"/>
      <c r="U92" s="190"/>
      <c r="V92" s="190"/>
      <c r="W92" s="190"/>
      <c r="X92" s="190"/>
    </row>
    <row r="93" spans="2:24" s="106" customFormat="1" ht="15">
      <c r="B93" s="76"/>
      <c r="C93" s="291" t="s">
        <v>46</v>
      </c>
      <c r="D93" s="114">
        <v>1</v>
      </c>
      <c r="E93" s="72" t="s">
        <v>30</v>
      </c>
      <c r="F93" s="151">
        <v>0</v>
      </c>
      <c r="G93" s="73">
        <f>D93*F93</f>
        <v>0</v>
      </c>
      <c r="I93" s="292"/>
      <c r="J93" s="292"/>
      <c r="K93" s="293"/>
      <c r="L93" s="182"/>
      <c r="M93" s="181"/>
      <c r="N93" s="182"/>
      <c r="O93" s="182"/>
      <c r="P93" s="182"/>
      <c r="Q93" s="292"/>
      <c r="R93" s="292"/>
      <c r="S93" s="292"/>
      <c r="T93" s="292"/>
      <c r="U93" s="292"/>
      <c r="V93" s="292"/>
      <c r="W93" s="292"/>
      <c r="X93" s="292"/>
    </row>
    <row r="94" spans="2:24" s="106" customFormat="1" ht="15">
      <c r="B94" s="76"/>
      <c r="C94" s="291" t="s">
        <v>133</v>
      </c>
      <c r="D94" s="114">
        <v>2</v>
      </c>
      <c r="E94" s="72" t="s">
        <v>30</v>
      </c>
      <c r="F94" s="151">
        <v>0</v>
      </c>
      <c r="G94" s="73">
        <f aca="true" t="shared" si="3" ref="G94:G102">D94*F94</f>
        <v>0</v>
      </c>
      <c r="I94" s="292"/>
      <c r="J94" s="292"/>
      <c r="K94" s="293"/>
      <c r="L94" s="182"/>
      <c r="M94" s="181"/>
      <c r="N94" s="182"/>
      <c r="O94" s="182"/>
      <c r="P94" s="182"/>
      <c r="Q94" s="292"/>
      <c r="R94" s="292"/>
      <c r="S94" s="292"/>
      <c r="T94" s="292"/>
      <c r="U94" s="292"/>
      <c r="V94" s="292"/>
      <c r="W94" s="292"/>
      <c r="X94" s="292"/>
    </row>
    <row r="95" spans="2:24" s="60" customFormat="1" ht="34.5">
      <c r="B95" s="76" t="s">
        <v>71</v>
      </c>
      <c r="C95" s="113" t="s">
        <v>102</v>
      </c>
      <c r="D95" s="114">
        <v>1</v>
      </c>
      <c r="E95" s="72" t="s">
        <v>30</v>
      </c>
      <c r="F95" s="151">
        <v>0</v>
      </c>
      <c r="G95" s="73">
        <f t="shared" si="3"/>
        <v>0</v>
      </c>
      <c r="I95" s="190"/>
      <c r="J95" s="190"/>
      <c r="K95" s="191"/>
      <c r="L95" s="181"/>
      <c r="M95" s="182"/>
      <c r="N95" s="181"/>
      <c r="O95" s="181"/>
      <c r="P95" s="181"/>
      <c r="Q95" s="190"/>
      <c r="R95" s="190"/>
      <c r="S95" s="190"/>
      <c r="T95" s="190"/>
      <c r="U95" s="190"/>
      <c r="V95" s="190"/>
      <c r="W95" s="190"/>
      <c r="X95" s="190"/>
    </row>
    <row r="96" spans="2:24" s="60" customFormat="1" ht="34.5">
      <c r="B96" s="76" t="s">
        <v>72</v>
      </c>
      <c r="C96" s="113" t="s">
        <v>84</v>
      </c>
      <c r="D96" s="114">
        <v>1</v>
      </c>
      <c r="E96" s="72" t="s">
        <v>30</v>
      </c>
      <c r="F96" s="151">
        <v>0</v>
      </c>
      <c r="G96" s="73">
        <f>D96*F96</f>
        <v>0</v>
      </c>
      <c r="I96" s="190"/>
      <c r="J96" s="190"/>
      <c r="K96" s="191"/>
      <c r="L96" s="181"/>
      <c r="M96" s="181"/>
      <c r="N96" s="181"/>
      <c r="O96" s="181"/>
      <c r="P96" s="181"/>
      <c r="Q96" s="190"/>
      <c r="R96" s="190"/>
      <c r="S96" s="190"/>
      <c r="T96" s="190"/>
      <c r="U96" s="190"/>
      <c r="V96" s="190"/>
      <c r="W96" s="190"/>
      <c r="X96" s="190"/>
    </row>
    <row r="97" spans="2:24" s="60" customFormat="1" ht="23.25">
      <c r="B97" s="76" t="s">
        <v>73</v>
      </c>
      <c r="C97" s="115" t="s">
        <v>85</v>
      </c>
      <c r="D97" s="114">
        <v>6</v>
      </c>
      <c r="E97" s="72" t="s">
        <v>30</v>
      </c>
      <c r="F97" s="151">
        <v>0</v>
      </c>
      <c r="G97" s="73">
        <f t="shared" si="3"/>
        <v>0</v>
      </c>
      <c r="I97" s="190"/>
      <c r="J97" s="190"/>
      <c r="K97" s="191"/>
      <c r="L97" s="181"/>
      <c r="M97" s="181"/>
      <c r="N97" s="181"/>
      <c r="O97" s="181"/>
      <c r="P97" s="181"/>
      <c r="Q97" s="190"/>
      <c r="R97" s="190"/>
      <c r="S97" s="190"/>
      <c r="T97" s="190"/>
      <c r="U97" s="190"/>
      <c r="V97" s="190"/>
      <c r="W97" s="190"/>
      <c r="X97" s="190"/>
    </row>
    <row r="98" spans="2:24" s="60" customFormat="1" ht="45">
      <c r="B98" s="76" t="s">
        <v>74</v>
      </c>
      <c r="C98" s="115" t="s">
        <v>173</v>
      </c>
      <c r="D98" s="114">
        <v>3</v>
      </c>
      <c r="E98" s="72" t="s">
        <v>30</v>
      </c>
      <c r="F98" s="151">
        <v>0</v>
      </c>
      <c r="G98" s="73">
        <f t="shared" si="3"/>
        <v>0</v>
      </c>
      <c r="I98" s="190"/>
      <c r="J98" s="190"/>
      <c r="K98" s="190"/>
      <c r="L98" s="181"/>
      <c r="M98" s="181"/>
      <c r="N98" s="181"/>
      <c r="O98" s="181"/>
      <c r="P98" s="181"/>
      <c r="Q98" s="190"/>
      <c r="R98" s="190"/>
      <c r="S98" s="190"/>
      <c r="T98" s="190"/>
      <c r="U98" s="190"/>
      <c r="V98" s="190"/>
      <c r="W98" s="190"/>
      <c r="X98" s="190"/>
    </row>
    <row r="99" spans="2:24" s="60" customFormat="1" ht="22.5">
      <c r="B99" s="76" t="s">
        <v>75</v>
      </c>
      <c r="C99" s="115" t="s">
        <v>86</v>
      </c>
      <c r="D99" s="116">
        <v>161.66</v>
      </c>
      <c r="E99" s="72" t="s">
        <v>30</v>
      </c>
      <c r="F99" s="161">
        <v>0</v>
      </c>
      <c r="G99" s="73">
        <f t="shared" si="3"/>
        <v>0</v>
      </c>
      <c r="I99" s="190"/>
      <c r="J99" s="190"/>
      <c r="K99" s="190"/>
      <c r="L99" s="181"/>
      <c r="M99" s="181"/>
      <c r="N99" s="181"/>
      <c r="O99" s="181"/>
      <c r="P99" s="181"/>
      <c r="Q99" s="190"/>
      <c r="R99" s="190"/>
      <c r="S99" s="190"/>
      <c r="T99" s="190"/>
      <c r="U99" s="190"/>
      <c r="V99" s="190"/>
      <c r="W99" s="190"/>
      <c r="X99" s="190"/>
    </row>
    <row r="100" spans="2:24" s="60" customFormat="1" ht="33.75">
      <c r="B100" s="76" t="s">
        <v>76</v>
      </c>
      <c r="C100" s="115" t="s">
        <v>87</v>
      </c>
      <c r="D100" s="117">
        <v>3</v>
      </c>
      <c r="E100" s="118" t="s">
        <v>30</v>
      </c>
      <c r="F100" s="162">
        <v>0</v>
      </c>
      <c r="G100" s="119">
        <f t="shared" si="3"/>
        <v>0</v>
      </c>
      <c r="I100" s="190"/>
      <c r="J100" s="190"/>
      <c r="K100" s="190"/>
      <c r="L100" s="181"/>
      <c r="M100" s="181"/>
      <c r="N100" s="181"/>
      <c r="O100" s="181"/>
      <c r="P100" s="181"/>
      <c r="Q100" s="190"/>
      <c r="R100" s="190"/>
      <c r="S100" s="190"/>
      <c r="T100" s="190"/>
      <c r="U100" s="190"/>
      <c r="V100" s="190"/>
      <c r="W100" s="190"/>
      <c r="X100" s="190"/>
    </row>
    <row r="101" spans="2:24" s="60" customFormat="1" ht="11.25">
      <c r="B101" s="62" t="s">
        <v>77</v>
      </c>
      <c r="C101" s="105" t="s">
        <v>32</v>
      </c>
      <c r="D101" s="108">
        <v>161.66</v>
      </c>
      <c r="E101" s="65" t="s">
        <v>30</v>
      </c>
      <c r="F101" s="150">
        <v>0</v>
      </c>
      <c r="G101" s="61">
        <f t="shared" si="3"/>
        <v>0</v>
      </c>
      <c r="I101" s="190"/>
      <c r="J101" s="190"/>
      <c r="K101" s="190"/>
      <c r="L101" s="181"/>
      <c r="M101" s="181"/>
      <c r="N101" s="181"/>
      <c r="O101" s="181"/>
      <c r="P101" s="181"/>
      <c r="Q101" s="190"/>
      <c r="R101" s="190"/>
      <c r="S101" s="190"/>
      <c r="T101" s="190"/>
      <c r="U101" s="190"/>
      <c r="V101" s="190"/>
      <c r="W101" s="190"/>
      <c r="X101" s="190"/>
    </row>
    <row r="102" spans="2:24" s="60" customFormat="1" ht="22.5">
      <c r="B102" s="62" t="s">
        <v>78</v>
      </c>
      <c r="C102" s="63" t="s">
        <v>33</v>
      </c>
      <c r="D102" s="106">
        <v>0.1</v>
      </c>
      <c r="E102" s="65" t="s">
        <v>80</v>
      </c>
      <c r="F102" s="99">
        <f>SUBTOTAL(109,G84:G101)</f>
        <v>0</v>
      </c>
      <c r="G102" s="61">
        <f t="shared" si="3"/>
        <v>0</v>
      </c>
      <c r="I102" s="190"/>
      <c r="J102" s="190"/>
      <c r="K102" s="190"/>
      <c r="L102" s="181"/>
      <c r="M102" s="181"/>
      <c r="N102" s="181"/>
      <c r="O102" s="181"/>
      <c r="P102" s="181"/>
      <c r="Q102" s="190"/>
      <c r="R102" s="190"/>
      <c r="S102" s="190"/>
      <c r="T102" s="190"/>
      <c r="U102" s="190"/>
      <c r="V102" s="190"/>
      <c r="W102" s="190"/>
      <c r="X102" s="190"/>
    </row>
    <row r="103" spans="2:24" s="60" customFormat="1" ht="11.25">
      <c r="B103" s="101" t="s">
        <v>91</v>
      </c>
      <c r="C103" s="102"/>
      <c r="F103" s="154"/>
      <c r="G103" s="61">
        <f>SUBTOTAL(109,G82:G102)</f>
        <v>0</v>
      </c>
      <c r="I103" s="190"/>
      <c r="J103" s="190"/>
      <c r="K103" s="190"/>
      <c r="L103" s="181"/>
      <c r="M103" s="181"/>
      <c r="N103" s="181"/>
      <c r="O103" s="181"/>
      <c r="P103" s="181"/>
      <c r="Q103" s="190"/>
      <c r="R103" s="190"/>
      <c r="S103" s="190"/>
      <c r="T103" s="190"/>
      <c r="U103" s="190"/>
      <c r="V103" s="190"/>
      <c r="W103" s="190"/>
      <c r="X103" s="190"/>
    </row>
    <row r="104" spans="2:24" s="60" customFormat="1" ht="11.25">
      <c r="B104" s="101"/>
      <c r="C104" s="102"/>
      <c r="F104" s="154"/>
      <c r="G104" s="61"/>
      <c r="I104" s="190"/>
      <c r="J104" s="190"/>
      <c r="K104" s="190"/>
      <c r="L104" s="181"/>
      <c r="M104" s="181"/>
      <c r="N104" s="181"/>
      <c r="O104" s="181"/>
      <c r="P104" s="181"/>
      <c r="Q104" s="190"/>
      <c r="R104" s="190"/>
      <c r="S104" s="190"/>
      <c r="T104" s="190"/>
      <c r="U104" s="190"/>
      <c r="V104" s="190"/>
      <c r="W104" s="190"/>
      <c r="X104" s="190"/>
    </row>
    <row r="105" spans="2:24" s="60" customFormat="1" ht="12">
      <c r="B105" s="120"/>
      <c r="C105" s="18"/>
      <c r="D105" s="7"/>
      <c r="E105" s="7"/>
      <c r="F105" s="163"/>
      <c r="G105" s="14"/>
      <c r="I105" s="190"/>
      <c r="J105" s="190"/>
      <c r="K105" s="190"/>
      <c r="L105" s="181"/>
      <c r="M105" s="181"/>
      <c r="N105" s="181"/>
      <c r="O105" s="181"/>
      <c r="P105" s="181"/>
      <c r="Q105" s="190"/>
      <c r="R105" s="190"/>
      <c r="S105" s="190"/>
      <c r="T105" s="190"/>
      <c r="U105" s="190"/>
      <c r="V105" s="190"/>
      <c r="W105" s="190"/>
      <c r="X105" s="190"/>
    </row>
    <row r="106" spans="2:24" s="60" customFormat="1" ht="24">
      <c r="B106" s="52" t="s">
        <v>88</v>
      </c>
      <c r="C106" s="53" t="s">
        <v>89</v>
      </c>
      <c r="D106" s="54" t="s">
        <v>63</v>
      </c>
      <c r="E106" s="55" t="s">
        <v>30</v>
      </c>
      <c r="F106" s="159" t="s">
        <v>65</v>
      </c>
      <c r="G106" s="54" t="s">
        <v>64</v>
      </c>
      <c r="I106" s="190"/>
      <c r="J106" s="190"/>
      <c r="K106" s="190"/>
      <c r="L106" s="181"/>
      <c r="M106" s="181"/>
      <c r="N106" s="181"/>
      <c r="O106" s="181"/>
      <c r="P106" s="181"/>
      <c r="Q106" s="190"/>
      <c r="R106" s="190"/>
      <c r="S106" s="190"/>
      <c r="T106" s="190"/>
      <c r="U106" s="190"/>
      <c r="V106" s="190"/>
      <c r="W106" s="190"/>
      <c r="X106" s="190"/>
    </row>
    <row r="107" spans="2:24" s="60" customFormat="1" ht="11.25">
      <c r="B107" s="58"/>
      <c r="C107" s="102"/>
      <c r="F107" s="154"/>
      <c r="G107" s="61"/>
      <c r="I107" s="190"/>
      <c r="J107" s="190"/>
      <c r="K107" s="190"/>
      <c r="L107" s="181"/>
      <c r="M107" s="181"/>
      <c r="N107" s="181"/>
      <c r="O107" s="181"/>
      <c r="P107" s="181"/>
      <c r="Q107" s="190"/>
      <c r="R107" s="190"/>
      <c r="S107" s="190"/>
      <c r="T107" s="190"/>
      <c r="U107" s="190"/>
      <c r="V107" s="190"/>
      <c r="W107" s="190"/>
      <c r="X107" s="190"/>
    </row>
    <row r="108" spans="2:24" s="60" customFormat="1" ht="56.25">
      <c r="B108" s="62" t="s">
        <v>59</v>
      </c>
      <c r="C108" s="63" t="s">
        <v>127</v>
      </c>
      <c r="D108" s="112">
        <v>28</v>
      </c>
      <c r="E108" s="65"/>
      <c r="F108" s="150"/>
      <c r="G108" s="66"/>
      <c r="I108" s="190"/>
      <c r="J108" s="190"/>
      <c r="K108" s="190"/>
      <c r="L108" s="181"/>
      <c r="M108" s="181"/>
      <c r="N108" s="181"/>
      <c r="O108" s="181"/>
      <c r="P108" s="181"/>
      <c r="Q108" s="190"/>
      <c r="R108" s="190"/>
      <c r="S108" s="190"/>
      <c r="T108" s="190"/>
      <c r="U108" s="190"/>
      <c r="V108" s="190"/>
      <c r="W108" s="190"/>
      <c r="X108" s="190"/>
    </row>
    <row r="109" spans="2:24" s="60" customFormat="1" ht="11.25">
      <c r="B109" s="62"/>
      <c r="C109" s="102" t="s">
        <v>0</v>
      </c>
      <c r="D109" s="108">
        <v>168</v>
      </c>
      <c r="E109" s="65" t="s">
        <v>30</v>
      </c>
      <c r="F109" s="150">
        <v>0</v>
      </c>
      <c r="G109" s="66">
        <f>D109*F109</f>
        <v>0</v>
      </c>
      <c r="I109" s="190"/>
      <c r="J109" s="190"/>
      <c r="K109" s="190"/>
      <c r="L109" s="181"/>
      <c r="M109" s="181"/>
      <c r="N109" s="181"/>
      <c r="O109" s="181"/>
      <c r="P109" s="181"/>
      <c r="Q109" s="190"/>
      <c r="R109" s="190"/>
      <c r="S109" s="190"/>
      <c r="T109" s="190"/>
      <c r="U109" s="190"/>
      <c r="V109" s="190"/>
      <c r="W109" s="190"/>
      <c r="X109" s="190"/>
    </row>
    <row r="110" spans="2:24" s="60" customFormat="1" ht="125.25" customHeight="1">
      <c r="B110" s="62" t="s">
        <v>57</v>
      </c>
      <c r="C110" s="59" t="s">
        <v>128</v>
      </c>
      <c r="D110" s="106"/>
      <c r="E110" s="65"/>
      <c r="F110" s="160"/>
      <c r="G110" s="61"/>
      <c r="I110" s="190"/>
      <c r="J110" s="190"/>
      <c r="K110" s="190"/>
      <c r="L110" s="181"/>
      <c r="M110" s="181"/>
      <c r="N110" s="181"/>
      <c r="O110" s="181"/>
      <c r="P110" s="181"/>
      <c r="Q110" s="190"/>
      <c r="R110" s="190"/>
      <c r="S110" s="190"/>
      <c r="T110" s="190"/>
      <c r="U110" s="190"/>
      <c r="V110" s="190"/>
      <c r="W110" s="190"/>
      <c r="X110" s="190"/>
    </row>
    <row r="111" spans="2:24" s="60" customFormat="1" ht="13.5" customHeight="1">
      <c r="B111" s="121"/>
      <c r="C111" s="122" t="s">
        <v>21</v>
      </c>
      <c r="D111" s="112">
        <v>2</v>
      </c>
      <c r="E111" s="65" t="s">
        <v>30</v>
      </c>
      <c r="F111" s="160">
        <v>0</v>
      </c>
      <c r="G111" s="61">
        <f aca="true" t="shared" si="4" ref="G111:G117">D111*F111</f>
        <v>0</v>
      </c>
      <c r="I111" s="190"/>
      <c r="J111" s="190"/>
      <c r="K111" s="190"/>
      <c r="L111" s="181"/>
      <c r="M111" s="181"/>
      <c r="N111" s="181"/>
      <c r="O111" s="181"/>
      <c r="P111" s="181"/>
      <c r="Q111" s="190"/>
      <c r="R111" s="190"/>
      <c r="S111" s="190"/>
      <c r="T111" s="190"/>
      <c r="U111" s="190"/>
      <c r="V111" s="190"/>
      <c r="W111" s="190"/>
      <c r="X111" s="190"/>
    </row>
    <row r="112" spans="2:24" s="60" customFormat="1" ht="11.25">
      <c r="B112" s="121"/>
      <c r="C112" s="122" t="s">
        <v>14</v>
      </c>
      <c r="D112" s="112">
        <v>1</v>
      </c>
      <c r="E112" s="65" t="s">
        <v>30</v>
      </c>
      <c r="F112" s="160">
        <v>0</v>
      </c>
      <c r="G112" s="61">
        <f t="shared" si="4"/>
        <v>0</v>
      </c>
      <c r="I112" s="190">
        <v>1</v>
      </c>
      <c r="J112" s="190"/>
      <c r="K112" s="190"/>
      <c r="L112" s="181"/>
      <c r="M112" s="181"/>
      <c r="N112" s="181"/>
      <c r="O112" s="181"/>
      <c r="P112" s="181"/>
      <c r="Q112" s="190"/>
      <c r="R112" s="190"/>
      <c r="S112" s="190"/>
      <c r="T112" s="190"/>
      <c r="U112" s="190"/>
      <c r="V112" s="190"/>
      <c r="W112" s="190"/>
      <c r="X112" s="190"/>
    </row>
    <row r="113" spans="2:24" s="60" customFormat="1" ht="11.25">
      <c r="B113" s="62"/>
      <c r="C113" s="63" t="s">
        <v>18</v>
      </c>
      <c r="D113" s="112">
        <v>1</v>
      </c>
      <c r="E113" s="65" t="s">
        <v>30</v>
      </c>
      <c r="F113" s="160">
        <v>0</v>
      </c>
      <c r="G113" s="61">
        <f t="shared" si="4"/>
        <v>0</v>
      </c>
      <c r="I113" s="190">
        <v>1</v>
      </c>
      <c r="J113" s="190"/>
      <c r="K113" s="190"/>
      <c r="L113" s="181"/>
      <c r="M113" s="181"/>
      <c r="N113" s="181"/>
      <c r="O113" s="181"/>
      <c r="P113" s="181"/>
      <c r="Q113" s="190"/>
      <c r="R113" s="190"/>
      <c r="S113" s="190"/>
      <c r="T113" s="190"/>
      <c r="U113" s="190"/>
      <c r="V113" s="190"/>
      <c r="W113" s="190"/>
      <c r="X113" s="190"/>
    </row>
    <row r="114" spans="2:24" s="60" customFormat="1" ht="11.25">
      <c r="B114" s="88"/>
      <c r="C114" s="63" t="s">
        <v>176</v>
      </c>
      <c r="D114" s="112">
        <v>1</v>
      </c>
      <c r="E114" s="65" t="s">
        <v>30</v>
      </c>
      <c r="F114" s="160">
        <v>0</v>
      </c>
      <c r="G114" s="61">
        <f t="shared" si="4"/>
        <v>0</v>
      </c>
      <c r="I114" s="190">
        <v>1</v>
      </c>
      <c r="J114" s="190"/>
      <c r="K114" s="190"/>
      <c r="L114" s="181"/>
      <c r="M114" s="181"/>
      <c r="N114" s="181"/>
      <c r="O114" s="181"/>
      <c r="P114" s="181"/>
      <c r="Q114" s="190"/>
      <c r="R114" s="190"/>
      <c r="S114" s="190"/>
      <c r="T114" s="190"/>
      <c r="U114" s="190"/>
      <c r="V114" s="190"/>
      <c r="W114" s="190"/>
      <c r="X114" s="190"/>
    </row>
    <row r="115" spans="2:24" s="60" customFormat="1" ht="11.25">
      <c r="B115" s="121"/>
      <c r="C115" s="63" t="s">
        <v>177</v>
      </c>
      <c r="D115" s="112">
        <v>1</v>
      </c>
      <c r="E115" s="65" t="s">
        <v>30</v>
      </c>
      <c r="F115" s="160">
        <v>0</v>
      </c>
      <c r="G115" s="61">
        <f t="shared" si="4"/>
        <v>0</v>
      </c>
      <c r="I115" s="190">
        <v>1</v>
      </c>
      <c r="J115" s="190"/>
      <c r="K115" s="190"/>
      <c r="L115" s="181"/>
      <c r="M115" s="181"/>
      <c r="N115" s="181"/>
      <c r="O115" s="181"/>
      <c r="P115" s="181"/>
      <c r="Q115" s="190"/>
      <c r="R115" s="190"/>
      <c r="S115" s="190"/>
      <c r="T115" s="190"/>
      <c r="U115" s="190"/>
      <c r="V115" s="190"/>
      <c r="W115" s="190"/>
      <c r="X115" s="190"/>
    </row>
    <row r="116" spans="2:24" s="60" customFormat="1" ht="11.25">
      <c r="B116" s="121"/>
      <c r="C116" s="122" t="s">
        <v>4</v>
      </c>
      <c r="D116" s="112">
        <v>1</v>
      </c>
      <c r="E116" s="65" t="s">
        <v>30</v>
      </c>
      <c r="F116" s="160">
        <v>0</v>
      </c>
      <c r="G116" s="61">
        <f t="shared" si="4"/>
        <v>0</v>
      </c>
      <c r="I116" s="190">
        <v>1</v>
      </c>
      <c r="J116" s="190"/>
      <c r="K116" s="190"/>
      <c r="L116" s="181"/>
      <c r="M116" s="181"/>
      <c r="N116" s="181"/>
      <c r="O116" s="181"/>
      <c r="P116" s="181"/>
      <c r="Q116" s="190"/>
      <c r="R116" s="190"/>
      <c r="S116" s="190"/>
      <c r="T116" s="190"/>
      <c r="U116" s="190"/>
      <c r="V116" s="190"/>
      <c r="W116" s="190"/>
      <c r="X116" s="190"/>
    </row>
    <row r="117" spans="2:24" s="60" customFormat="1" ht="11.25">
      <c r="B117" s="307"/>
      <c r="C117" s="122" t="s">
        <v>27</v>
      </c>
      <c r="D117" s="112">
        <v>1</v>
      </c>
      <c r="E117" s="65" t="s">
        <v>30</v>
      </c>
      <c r="F117" s="160">
        <v>0</v>
      </c>
      <c r="G117" s="61">
        <f t="shared" si="4"/>
        <v>0</v>
      </c>
      <c r="I117" s="190"/>
      <c r="J117" s="190"/>
      <c r="K117" s="190"/>
      <c r="L117" s="181"/>
      <c r="M117" s="181"/>
      <c r="N117" s="181"/>
      <c r="O117" s="181"/>
      <c r="P117" s="181"/>
      <c r="Q117" s="190"/>
      <c r="R117" s="190"/>
      <c r="S117" s="190"/>
      <c r="T117" s="190"/>
      <c r="U117" s="190"/>
      <c r="V117" s="190"/>
      <c r="W117" s="190"/>
      <c r="X117" s="190"/>
    </row>
    <row r="118" spans="2:9" ht="12.75">
      <c r="B118" s="62"/>
      <c r="C118" s="123" t="s">
        <v>2</v>
      </c>
      <c r="D118" s="112">
        <v>8</v>
      </c>
      <c r="E118" s="65"/>
      <c r="F118" s="150"/>
      <c r="G118" s="61"/>
      <c r="I118" s="186">
        <v>1</v>
      </c>
    </row>
    <row r="119" spans="2:7" ht="78.75">
      <c r="B119" s="62" t="s">
        <v>56</v>
      </c>
      <c r="C119" s="102" t="s">
        <v>134</v>
      </c>
      <c r="D119" s="112"/>
      <c r="E119" s="65"/>
      <c r="F119" s="150"/>
      <c r="G119" s="61"/>
    </row>
    <row r="120" spans="2:7" ht="12.75">
      <c r="B120" s="62"/>
      <c r="C120" s="102" t="s">
        <v>1</v>
      </c>
      <c r="D120" s="112">
        <v>6</v>
      </c>
      <c r="E120" s="65" t="s">
        <v>30</v>
      </c>
      <c r="F120" s="160">
        <v>0</v>
      </c>
      <c r="G120" s="61">
        <f aca="true" t="shared" si="5" ref="G120:G125">D120*F120</f>
        <v>0</v>
      </c>
    </row>
    <row r="121" spans="2:9" ht="12.75">
      <c r="B121" s="62"/>
      <c r="C121" s="102" t="s">
        <v>34</v>
      </c>
      <c r="D121" s="112">
        <v>1</v>
      </c>
      <c r="E121" s="65" t="s">
        <v>30</v>
      </c>
      <c r="F121" s="160">
        <v>0</v>
      </c>
      <c r="G121" s="61">
        <f t="shared" si="5"/>
        <v>0</v>
      </c>
      <c r="I121" s="186">
        <v>3</v>
      </c>
    </row>
    <row r="122" spans="2:9" ht="12.75">
      <c r="B122" s="121"/>
      <c r="C122" s="201" t="s">
        <v>11</v>
      </c>
      <c r="D122" s="112">
        <v>1</v>
      </c>
      <c r="E122" s="65" t="s">
        <v>30</v>
      </c>
      <c r="F122" s="160">
        <v>0</v>
      </c>
      <c r="G122" s="61">
        <f t="shared" si="5"/>
        <v>0</v>
      </c>
      <c r="I122" s="186">
        <v>4</v>
      </c>
    </row>
    <row r="123" spans="2:7" ht="12.75">
      <c r="B123" s="88"/>
      <c r="C123" s="102" t="s">
        <v>129</v>
      </c>
      <c r="D123" s="112">
        <v>1</v>
      </c>
      <c r="E123" s="65" t="s">
        <v>30</v>
      </c>
      <c r="F123" s="160">
        <v>0</v>
      </c>
      <c r="G123" s="61">
        <f t="shared" si="5"/>
        <v>0</v>
      </c>
    </row>
    <row r="124" spans="2:7" ht="12.75">
      <c r="B124" s="88"/>
      <c r="C124" s="201" t="s">
        <v>10</v>
      </c>
      <c r="D124" s="112">
        <v>2</v>
      </c>
      <c r="E124" s="65" t="s">
        <v>30</v>
      </c>
      <c r="F124" s="160">
        <v>0</v>
      </c>
      <c r="G124" s="61">
        <f t="shared" si="5"/>
        <v>0</v>
      </c>
    </row>
    <row r="125" spans="2:7" ht="12.75">
      <c r="B125" s="88"/>
      <c r="C125" s="201" t="s">
        <v>178</v>
      </c>
      <c r="D125" s="112">
        <v>1</v>
      </c>
      <c r="E125" s="65" t="s">
        <v>30</v>
      </c>
      <c r="F125" s="160">
        <v>0</v>
      </c>
      <c r="G125" s="61">
        <f t="shared" si="5"/>
        <v>0</v>
      </c>
    </row>
    <row r="126" spans="2:7" ht="12.75">
      <c r="B126" s="88"/>
      <c r="C126" s="102" t="s">
        <v>8</v>
      </c>
      <c r="D126" s="112">
        <v>1</v>
      </c>
      <c r="E126" s="65" t="s">
        <v>30</v>
      </c>
      <c r="F126" s="160">
        <v>0</v>
      </c>
      <c r="G126" s="61">
        <f>D126*F126</f>
        <v>0</v>
      </c>
    </row>
    <row r="127" spans="2:7" ht="12.75">
      <c r="B127" s="88"/>
      <c r="C127" s="102" t="s">
        <v>12</v>
      </c>
      <c r="D127" s="112">
        <v>1</v>
      </c>
      <c r="E127" s="65" t="s">
        <v>30</v>
      </c>
      <c r="F127" s="160">
        <v>0</v>
      </c>
      <c r="G127" s="61">
        <f>D127*F127</f>
        <v>0</v>
      </c>
    </row>
    <row r="128" spans="2:9" ht="12.75">
      <c r="B128" s="62"/>
      <c r="C128" s="123" t="s">
        <v>90</v>
      </c>
      <c r="D128" s="112">
        <v>14</v>
      </c>
      <c r="E128" s="65"/>
      <c r="F128" s="150"/>
      <c r="G128" s="61"/>
      <c r="H128" s="60"/>
      <c r="I128" s="190">
        <v>1</v>
      </c>
    </row>
    <row r="129" spans="2:7" ht="45">
      <c r="B129" s="62" t="s">
        <v>60</v>
      </c>
      <c r="C129" s="63" t="s">
        <v>93</v>
      </c>
      <c r="D129" s="112"/>
      <c r="E129" s="65"/>
      <c r="F129" s="150"/>
      <c r="G129" s="61"/>
    </row>
    <row r="130" spans="2:7" ht="12.75">
      <c r="B130" s="121"/>
      <c r="C130" s="123" t="s">
        <v>3</v>
      </c>
      <c r="D130" s="112">
        <v>1</v>
      </c>
      <c r="E130" s="65" t="s">
        <v>30</v>
      </c>
      <c r="F130" s="160">
        <v>0</v>
      </c>
      <c r="G130" s="61">
        <f>D130*F130</f>
        <v>0</v>
      </c>
    </row>
    <row r="131" spans="2:9" ht="12.75">
      <c r="B131" s="121"/>
      <c r="C131" s="123" t="s">
        <v>24</v>
      </c>
      <c r="D131" s="112">
        <v>2</v>
      </c>
      <c r="E131" s="65" t="s">
        <v>30</v>
      </c>
      <c r="F131" s="160">
        <v>0</v>
      </c>
      <c r="G131" s="61">
        <f>D131*F131</f>
        <v>0</v>
      </c>
      <c r="I131" s="186">
        <v>1</v>
      </c>
    </row>
    <row r="132" spans="2:9" ht="12.75">
      <c r="B132" s="62" t="s">
        <v>58</v>
      </c>
      <c r="C132" s="102" t="s">
        <v>48</v>
      </c>
      <c r="D132" s="112">
        <v>1</v>
      </c>
      <c r="E132" s="65" t="s">
        <v>30</v>
      </c>
      <c r="F132" s="160">
        <v>0</v>
      </c>
      <c r="G132" s="61">
        <f>D132*F132</f>
        <v>0</v>
      </c>
      <c r="I132" s="186">
        <v>1</v>
      </c>
    </row>
    <row r="133" spans="2:9" ht="22.5">
      <c r="B133" s="121" t="s">
        <v>61</v>
      </c>
      <c r="C133" s="295" t="s">
        <v>94</v>
      </c>
      <c r="D133" s="112">
        <v>1</v>
      </c>
      <c r="E133" s="296" t="s">
        <v>30</v>
      </c>
      <c r="F133" s="160">
        <v>0</v>
      </c>
      <c r="G133" s="61">
        <f>D133*F133</f>
        <v>0</v>
      </c>
      <c r="I133" s="186">
        <v>1</v>
      </c>
    </row>
    <row r="134" spans="2:9" ht="12.75">
      <c r="B134" s="121"/>
      <c r="C134" s="124" t="s">
        <v>130</v>
      </c>
      <c r="D134" s="125">
        <v>5</v>
      </c>
      <c r="E134" s="126"/>
      <c r="F134" s="164"/>
      <c r="G134" s="127"/>
      <c r="I134" s="186">
        <v>1</v>
      </c>
    </row>
    <row r="135" spans="2:7" ht="22.5">
      <c r="B135" s="62" t="s">
        <v>62</v>
      </c>
      <c r="C135" s="63" t="s">
        <v>49</v>
      </c>
      <c r="D135" s="117">
        <v>1</v>
      </c>
      <c r="E135" s="118" t="s">
        <v>30</v>
      </c>
      <c r="F135" s="162">
        <v>0</v>
      </c>
      <c r="G135" s="119">
        <f>D135*F135</f>
        <v>0</v>
      </c>
    </row>
    <row r="136" spans="2:7" ht="33.75">
      <c r="B136" s="62" t="s">
        <v>68</v>
      </c>
      <c r="C136" s="102" t="s">
        <v>97</v>
      </c>
      <c r="D136" s="106">
        <v>0.1</v>
      </c>
      <c r="E136" s="65" t="s">
        <v>80</v>
      </c>
      <c r="F136" s="99">
        <f>SUBTOTAL(109,G107:G135)</f>
        <v>0</v>
      </c>
      <c r="G136" s="61">
        <f>D136*F136</f>
        <v>0</v>
      </c>
    </row>
    <row r="137" spans="2:7" ht="22.5">
      <c r="B137" s="62" t="s">
        <v>69</v>
      </c>
      <c r="C137" s="102" t="s">
        <v>95</v>
      </c>
      <c r="D137" s="106">
        <v>0.1</v>
      </c>
      <c r="E137" s="65" t="s">
        <v>80</v>
      </c>
      <c r="F137" s="99">
        <f>+F136</f>
        <v>0</v>
      </c>
      <c r="G137" s="61">
        <f>D137*F137</f>
        <v>0</v>
      </c>
    </row>
    <row r="138" spans="2:7" ht="12.75">
      <c r="B138" s="128" t="s">
        <v>92</v>
      </c>
      <c r="C138" s="122"/>
      <c r="D138" s="129"/>
      <c r="E138" s="129"/>
      <c r="F138" s="165"/>
      <c r="G138" s="130">
        <f>SUBTOTAL(109,G107:G137)</f>
        <v>0</v>
      </c>
    </row>
    <row r="139" spans="2:7" ht="12.75">
      <c r="B139" s="128"/>
      <c r="C139" s="122"/>
      <c r="D139" s="129"/>
      <c r="E139" s="129"/>
      <c r="F139" s="165"/>
      <c r="G139" s="130"/>
    </row>
    <row r="140" spans="2:7" ht="12.75">
      <c r="B140" s="128"/>
      <c r="C140" s="122"/>
      <c r="D140" s="129"/>
      <c r="E140" s="129"/>
      <c r="F140" s="165"/>
      <c r="G140" s="130"/>
    </row>
    <row r="141" spans="2:24" s="40" customFormat="1" ht="24">
      <c r="B141" s="22" t="s">
        <v>271</v>
      </c>
      <c r="C141" s="132" t="s">
        <v>249</v>
      </c>
      <c r="D141" s="24" t="s">
        <v>63</v>
      </c>
      <c r="E141" s="25" t="s">
        <v>30</v>
      </c>
      <c r="F141" s="168" t="s">
        <v>65</v>
      </c>
      <c r="G141" s="24" t="s">
        <v>64</v>
      </c>
      <c r="I141" s="183"/>
      <c r="J141" s="183"/>
      <c r="K141" s="183"/>
      <c r="L141" s="183"/>
      <c r="M141" s="183"/>
      <c r="N141" s="183"/>
      <c r="O141" s="183"/>
      <c r="P141" s="183"/>
      <c r="Q141" s="183"/>
      <c r="R141" s="183"/>
      <c r="S141" s="183"/>
      <c r="T141" s="183"/>
      <c r="U141" s="183"/>
      <c r="V141" s="183"/>
      <c r="W141" s="183"/>
      <c r="X141" s="183"/>
    </row>
    <row r="142" spans="2:24" s="40" customFormat="1" ht="12.75">
      <c r="B142" s="28"/>
      <c r="C142" s="133"/>
      <c r="D142" s="30"/>
      <c r="E142" s="30"/>
      <c r="F142" s="169"/>
      <c r="G142" s="31"/>
      <c r="I142" s="183"/>
      <c r="J142" s="183"/>
      <c r="K142" s="183"/>
      <c r="L142" s="183"/>
      <c r="M142" s="183"/>
      <c r="N142" s="183"/>
      <c r="O142" s="183"/>
      <c r="P142" s="183"/>
      <c r="Q142" s="183"/>
      <c r="R142" s="183"/>
      <c r="S142" s="183"/>
      <c r="T142" s="183"/>
      <c r="U142" s="183"/>
      <c r="V142" s="183"/>
      <c r="W142" s="183"/>
      <c r="X142" s="183"/>
    </row>
    <row r="143" spans="2:24" s="40" customFormat="1" ht="45">
      <c r="B143" s="32" t="s">
        <v>59</v>
      </c>
      <c r="C143" s="33" t="s">
        <v>250</v>
      </c>
      <c r="D143" s="134">
        <v>13</v>
      </c>
      <c r="E143" s="35"/>
      <c r="F143" s="170">
        <v>0</v>
      </c>
      <c r="G143" s="135">
        <f>D143*F143</f>
        <v>0</v>
      </c>
      <c r="I143" s="183"/>
      <c r="J143" s="183"/>
      <c r="K143" s="183"/>
      <c r="L143" s="183"/>
      <c r="M143" s="183"/>
      <c r="N143" s="183"/>
      <c r="O143" s="183"/>
      <c r="P143" s="183"/>
      <c r="Q143" s="183"/>
      <c r="R143" s="183"/>
      <c r="S143" s="183"/>
      <c r="T143" s="183"/>
      <c r="U143" s="183"/>
      <c r="V143" s="183"/>
      <c r="W143" s="183"/>
      <c r="X143" s="183"/>
    </row>
    <row r="144" spans="2:24" s="40" customFormat="1" ht="22.5">
      <c r="B144" s="32" t="s">
        <v>57</v>
      </c>
      <c r="C144" s="29" t="s">
        <v>251</v>
      </c>
      <c r="D144" s="134">
        <v>1</v>
      </c>
      <c r="E144" s="35" t="s">
        <v>30</v>
      </c>
      <c r="F144" s="170">
        <v>0</v>
      </c>
      <c r="G144" s="135">
        <f>D144*F144</f>
        <v>0</v>
      </c>
      <c r="I144" s="183"/>
      <c r="J144" s="183"/>
      <c r="K144" s="183"/>
      <c r="L144" s="183"/>
      <c r="M144" s="183"/>
      <c r="N144" s="183"/>
      <c r="O144" s="183"/>
      <c r="P144" s="183"/>
      <c r="Q144" s="183"/>
      <c r="R144" s="183"/>
      <c r="S144" s="183"/>
      <c r="T144" s="183"/>
      <c r="U144" s="183"/>
      <c r="V144" s="183"/>
      <c r="W144" s="183"/>
      <c r="X144" s="183"/>
    </row>
    <row r="145" spans="2:24" s="40" customFormat="1" ht="22.5">
      <c r="B145" s="32" t="s">
        <v>56</v>
      </c>
      <c r="C145" s="29" t="s">
        <v>252</v>
      </c>
      <c r="D145" s="297">
        <v>160</v>
      </c>
      <c r="E145" s="35"/>
      <c r="F145" s="304"/>
      <c r="G145" s="31"/>
      <c r="I145" s="183"/>
      <c r="J145" s="183"/>
      <c r="K145" s="183"/>
      <c r="L145" s="183"/>
      <c r="M145" s="183"/>
      <c r="N145" s="183"/>
      <c r="O145" s="183"/>
      <c r="P145" s="183"/>
      <c r="Q145" s="183"/>
      <c r="R145" s="183"/>
      <c r="S145" s="183"/>
      <c r="T145" s="183"/>
      <c r="U145" s="183"/>
      <c r="V145" s="183"/>
      <c r="W145" s="183"/>
      <c r="X145" s="183"/>
    </row>
    <row r="146" spans="2:24" s="40" customFormat="1" ht="33.75">
      <c r="B146" s="32"/>
      <c r="C146" s="133" t="s">
        <v>253</v>
      </c>
      <c r="D146" s="298">
        <v>80</v>
      </c>
      <c r="E146" s="35" t="s">
        <v>30</v>
      </c>
      <c r="F146" s="304">
        <v>0</v>
      </c>
      <c r="G146" s="31">
        <f>D146*F146</f>
        <v>0</v>
      </c>
      <c r="I146" s="183"/>
      <c r="J146" s="183"/>
      <c r="K146" s="183"/>
      <c r="L146" s="183"/>
      <c r="M146" s="183"/>
      <c r="N146" s="183"/>
      <c r="O146" s="183"/>
      <c r="P146" s="183"/>
      <c r="Q146" s="183"/>
      <c r="R146" s="183"/>
      <c r="S146" s="183"/>
      <c r="T146" s="183"/>
      <c r="U146" s="183"/>
      <c r="V146" s="183"/>
      <c r="W146" s="183"/>
      <c r="X146" s="183"/>
    </row>
    <row r="147" spans="2:24" s="40" customFormat="1" ht="22.5">
      <c r="B147" s="32"/>
      <c r="C147" s="133" t="s">
        <v>254</v>
      </c>
      <c r="D147" s="298">
        <v>80</v>
      </c>
      <c r="E147" s="35" t="s">
        <v>30</v>
      </c>
      <c r="F147" s="304">
        <v>0</v>
      </c>
      <c r="G147" s="31">
        <f>D147*F147</f>
        <v>0</v>
      </c>
      <c r="I147" s="183"/>
      <c r="J147" s="183"/>
      <c r="K147" s="183"/>
      <c r="L147" s="183"/>
      <c r="M147" s="183"/>
      <c r="N147" s="183"/>
      <c r="O147" s="183"/>
      <c r="P147" s="183"/>
      <c r="Q147" s="183"/>
      <c r="R147" s="183"/>
      <c r="S147" s="183"/>
      <c r="T147" s="183"/>
      <c r="U147" s="183"/>
      <c r="V147" s="183"/>
      <c r="W147" s="183"/>
      <c r="X147" s="183"/>
    </row>
    <row r="148" spans="2:24" s="40" customFormat="1" ht="78.75">
      <c r="B148" s="32" t="s">
        <v>60</v>
      </c>
      <c r="C148" s="33" t="s">
        <v>255</v>
      </c>
      <c r="D148" s="298">
        <v>160</v>
      </c>
      <c r="E148" s="35" t="s">
        <v>30</v>
      </c>
      <c r="F148" s="304">
        <v>0</v>
      </c>
      <c r="G148" s="31">
        <f aca="true" t="shared" si="6" ref="G148:G155">D148*F148</f>
        <v>0</v>
      </c>
      <c r="I148" s="183"/>
      <c r="J148" s="183"/>
      <c r="K148" s="183"/>
      <c r="L148" s="183"/>
      <c r="M148" s="183"/>
      <c r="N148" s="183"/>
      <c r="O148" s="183"/>
      <c r="P148" s="183"/>
      <c r="Q148" s="183"/>
      <c r="R148" s="183"/>
      <c r="S148" s="183"/>
      <c r="T148" s="183"/>
      <c r="U148" s="183"/>
      <c r="V148" s="183"/>
      <c r="W148" s="183"/>
      <c r="X148" s="183"/>
    </row>
    <row r="149" spans="2:24" s="40" customFormat="1" ht="22.5">
      <c r="B149" s="32" t="s">
        <v>58</v>
      </c>
      <c r="C149" s="33" t="s">
        <v>256</v>
      </c>
      <c r="D149" s="106">
        <v>0.1</v>
      </c>
      <c r="E149" s="35" t="s">
        <v>80</v>
      </c>
      <c r="F149" s="299">
        <f>SUBTOTAL(109,G142:G148)</f>
        <v>0</v>
      </c>
      <c r="G149" s="31">
        <f>D149*F149</f>
        <v>0</v>
      </c>
      <c r="I149" s="183"/>
      <c r="J149" s="183"/>
      <c r="K149" s="183"/>
      <c r="L149" s="183"/>
      <c r="M149" s="183"/>
      <c r="N149" s="183"/>
      <c r="O149" s="183"/>
      <c r="P149" s="183"/>
      <c r="Q149" s="183"/>
      <c r="R149" s="183"/>
      <c r="S149" s="183"/>
      <c r="T149" s="183"/>
      <c r="U149" s="183"/>
      <c r="V149" s="183"/>
      <c r="W149" s="183"/>
      <c r="X149" s="183"/>
    </row>
    <row r="150" spans="2:24" s="40" customFormat="1" ht="12.75">
      <c r="B150" s="32"/>
      <c r="C150" s="300" t="s">
        <v>257</v>
      </c>
      <c r="D150" s="301">
        <f>+F149+G149</f>
        <v>0</v>
      </c>
      <c r="E150" s="302"/>
      <c r="F150" s="170"/>
      <c r="G150" s="31"/>
      <c r="I150" s="183"/>
      <c r="J150" s="183"/>
      <c r="K150" s="183"/>
      <c r="L150" s="183"/>
      <c r="M150" s="183"/>
      <c r="N150" s="183"/>
      <c r="O150" s="183"/>
      <c r="P150" s="183"/>
      <c r="Q150" s="183"/>
      <c r="R150" s="183"/>
      <c r="S150" s="183"/>
      <c r="T150" s="183"/>
      <c r="U150" s="183"/>
      <c r="V150" s="183"/>
      <c r="W150" s="183"/>
      <c r="X150" s="183"/>
    </row>
    <row r="151" spans="2:24" s="40" customFormat="1" ht="12.75">
      <c r="B151" s="32"/>
      <c r="C151" s="133"/>
      <c r="D151" s="134"/>
      <c r="E151" s="35"/>
      <c r="F151" s="170"/>
      <c r="G151" s="31"/>
      <c r="I151" s="183"/>
      <c r="J151" s="183"/>
      <c r="K151" s="183"/>
      <c r="L151" s="183"/>
      <c r="M151" s="183"/>
      <c r="N151" s="183"/>
      <c r="O151" s="183"/>
      <c r="P151" s="183"/>
      <c r="Q151" s="183"/>
      <c r="R151" s="183"/>
      <c r="S151" s="183"/>
      <c r="T151" s="183"/>
      <c r="U151" s="183"/>
      <c r="V151" s="183"/>
      <c r="W151" s="183"/>
      <c r="X151" s="183"/>
    </row>
    <row r="152" spans="2:24" s="40" customFormat="1" ht="56.25">
      <c r="B152" s="32" t="s">
        <v>61</v>
      </c>
      <c r="C152" s="29" t="s">
        <v>258</v>
      </c>
      <c r="D152" s="145">
        <v>160</v>
      </c>
      <c r="E152" s="35" t="s">
        <v>30</v>
      </c>
      <c r="F152" s="45">
        <v>0</v>
      </c>
      <c r="G152" s="31">
        <f t="shared" si="6"/>
        <v>0</v>
      </c>
      <c r="I152" s="183"/>
      <c r="J152" s="183"/>
      <c r="K152" s="183"/>
      <c r="L152" s="183"/>
      <c r="M152" s="183"/>
      <c r="N152" s="183"/>
      <c r="O152" s="183"/>
      <c r="P152" s="183"/>
      <c r="Q152" s="183"/>
      <c r="R152" s="183"/>
      <c r="S152" s="183"/>
      <c r="T152" s="183"/>
      <c r="U152" s="183"/>
      <c r="V152" s="183"/>
      <c r="W152" s="183"/>
      <c r="X152" s="183"/>
    </row>
    <row r="153" spans="2:24" s="40" customFormat="1" ht="22.5">
      <c r="B153" s="32" t="s">
        <v>62</v>
      </c>
      <c r="C153" s="29" t="s">
        <v>259</v>
      </c>
      <c r="D153" s="134">
        <v>13</v>
      </c>
      <c r="E153" s="35" t="s">
        <v>30</v>
      </c>
      <c r="F153" s="170">
        <v>0</v>
      </c>
      <c r="G153" s="31">
        <f t="shared" si="6"/>
        <v>0</v>
      </c>
      <c r="I153" s="183"/>
      <c r="J153" s="183"/>
      <c r="K153" s="183"/>
      <c r="L153" s="183"/>
      <c r="M153" s="183"/>
      <c r="N153" s="183"/>
      <c r="O153" s="183"/>
      <c r="P153" s="183"/>
      <c r="Q153" s="183"/>
      <c r="R153" s="183"/>
      <c r="S153" s="183"/>
      <c r="T153" s="183"/>
      <c r="U153" s="183"/>
      <c r="V153" s="183"/>
      <c r="W153" s="183"/>
      <c r="X153" s="183"/>
    </row>
    <row r="154" spans="2:24" s="40" customFormat="1" ht="12.75">
      <c r="B154" s="32" t="s">
        <v>68</v>
      </c>
      <c r="C154" s="29" t="s">
        <v>260</v>
      </c>
      <c r="D154" s="145">
        <v>160</v>
      </c>
      <c r="E154" s="35" t="s">
        <v>30</v>
      </c>
      <c r="F154" s="44">
        <v>0</v>
      </c>
      <c r="G154" s="31">
        <f t="shared" si="6"/>
        <v>0</v>
      </c>
      <c r="I154" s="183"/>
      <c r="J154" s="183"/>
      <c r="K154" s="183"/>
      <c r="L154" s="183"/>
      <c r="M154" s="183"/>
      <c r="N154" s="183"/>
      <c r="O154" s="183"/>
      <c r="P154" s="183"/>
      <c r="Q154" s="183"/>
      <c r="R154" s="183"/>
      <c r="S154" s="183"/>
      <c r="T154" s="183"/>
      <c r="U154" s="183"/>
      <c r="V154" s="183"/>
      <c r="W154" s="183"/>
      <c r="X154" s="183"/>
    </row>
    <row r="155" spans="2:24" s="40" customFormat="1" ht="22.5">
      <c r="B155" s="32" t="s">
        <v>69</v>
      </c>
      <c r="C155" s="29" t="s">
        <v>261</v>
      </c>
      <c r="D155" s="134">
        <v>13</v>
      </c>
      <c r="E155" s="35" t="s">
        <v>30</v>
      </c>
      <c r="F155" s="170">
        <v>0</v>
      </c>
      <c r="G155" s="31">
        <f t="shared" si="6"/>
        <v>0</v>
      </c>
      <c r="I155" s="183"/>
      <c r="J155" s="183"/>
      <c r="K155" s="183"/>
      <c r="L155" s="183"/>
      <c r="M155" s="183"/>
      <c r="N155" s="183"/>
      <c r="O155" s="183"/>
      <c r="P155" s="183"/>
      <c r="Q155" s="183"/>
      <c r="R155" s="183"/>
      <c r="S155" s="183"/>
      <c r="T155" s="183"/>
      <c r="U155" s="183"/>
      <c r="V155" s="183"/>
      <c r="W155" s="183"/>
      <c r="X155" s="183"/>
    </row>
    <row r="156" spans="2:24" s="40" customFormat="1" ht="22.5">
      <c r="B156" s="32" t="s">
        <v>70</v>
      </c>
      <c r="C156" s="29" t="s">
        <v>262</v>
      </c>
      <c r="D156" s="145">
        <v>160</v>
      </c>
      <c r="E156" s="35" t="s">
        <v>30</v>
      </c>
      <c r="F156" s="44">
        <v>0</v>
      </c>
      <c r="G156" s="31">
        <f>D156*F156</f>
        <v>0</v>
      </c>
      <c r="I156" s="183"/>
      <c r="J156" s="183"/>
      <c r="K156" s="183"/>
      <c r="L156" s="183"/>
      <c r="M156" s="183"/>
      <c r="N156" s="183"/>
      <c r="O156" s="183"/>
      <c r="P156" s="183"/>
      <c r="Q156" s="183"/>
      <c r="R156" s="183"/>
      <c r="S156" s="183"/>
      <c r="T156" s="183"/>
      <c r="U156" s="183"/>
      <c r="V156" s="183"/>
      <c r="W156" s="183"/>
      <c r="X156" s="183"/>
    </row>
    <row r="157" spans="2:24" s="40" customFormat="1" ht="22.5">
      <c r="B157" s="32" t="s">
        <v>71</v>
      </c>
      <c r="C157" s="133" t="s">
        <v>263</v>
      </c>
      <c r="D157" s="106">
        <v>0.1</v>
      </c>
      <c r="E157" s="35" t="s">
        <v>80</v>
      </c>
      <c r="F157" s="305">
        <f>SUBTOTAL(109,G152:G156)</f>
        <v>0</v>
      </c>
      <c r="G157" s="31">
        <f aca="true" t="shared" si="7" ref="G157:G164">D157*F157</f>
        <v>0</v>
      </c>
      <c r="I157" s="183"/>
      <c r="J157" s="183"/>
      <c r="K157" s="183"/>
      <c r="L157" s="183"/>
      <c r="M157" s="183"/>
      <c r="N157" s="183"/>
      <c r="O157" s="183"/>
      <c r="P157" s="183"/>
      <c r="Q157" s="183"/>
      <c r="R157" s="183"/>
      <c r="S157" s="183"/>
      <c r="T157" s="183"/>
      <c r="U157" s="183"/>
      <c r="V157" s="183"/>
      <c r="W157" s="183"/>
      <c r="X157" s="183"/>
    </row>
    <row r="158" spans="2:24" s="40" customFormat="1" ht="12.75">
      <c r="B158" s="32"/>
      <c r="C158" s="300" t="s">
        <v>264</v>
      </c>
      <c r="D158" s="299">
        <f>+F157+G157</f>
        <v>0</v>
      </c>
      <c r="E158" s="35"/>
      <c r="F158" s="170"/>
      <c r="G158" s="31"/>
      <c r="I158" s="183"/>
      <c r="J158" s="183"/>
      <c r="K158" s="183"/>
      <c r="L158" s="183"/>
      <c r="M158" s="183"/>
      <c r="N158" s="183"/>
      <c r="O158" s="183"/>
      <c r="P158" s="183"/>
      <c r="Q158" s="183"/>
      <c r="R158" s="183"/>
      <c r="S158" s="183"/>
      <c r="T158" s="183"/>
      <c r="U158" s="183"/>
      <c r="V158" s="183"/>
      <c r="W158" s="183"/>
      <c r="X158" s="183"/>
    </row>
    <row r="159" spans="2:24" s="40" customFormat="1" ht="12.75">
      <c r="B159" s="32"/>
      <c r="C159" s="148"/>
      <c r="D159" s="134"/>
      <c r="E159" s="35"/>
      <c r="F159" s="170"/>
      <c r="G159" s="31"/>
      <c r="I159" s="183"/>
      <c r="J159" s="183"/>
      <c r="K159" s="183"/>
      <c r="L159" s="183"/>
      <c r="M159" s="183"/>
      <c r="N159" s="183"/>
      <c r="O159" s="183"/>
      <c r="P159" s="183"/>
      <c r="Q159" s="183"/>
      <c r="R159" s="183"/>
      <c r="S159" s="183"/>
      <c r="T159" s="183"/>
      <c r="U159" s="183"/>
      <c r="V159" s="183"/>
      <c r="W159" s="183"/>
      <c r="X159" s="183"/>
    </row>
    <row r="160" spans="2:24" s="40" customFormat="1" ht="22.5">
      <c r="B160" s="32" t="s">
        <v>72</v>
      </c>
      <c r="C160" s="303" t="s">
        <v>265</v>
      </c>
      <c r="D160" s="134"/>
      <c r="E160" s="35"/>
      <c r="F160" s="170"/>
      <c r="G160" s="31"/>
      <c r="I160" s="183"/>
      <c r="J160" s="183"/>
      <c r="K160" s="183"/>
      <c r="L160" s="183"/>
      <c r="M160" s="183"/>
      <c r="N160" s="183"/>
      <c r="O160" s="183"/>
      <c r="P160" s="183"/>
      <c r="Q160" s="183"/>
      <c r="R160" s="183"/>
      <c r="S160" s="183"/>
      <c r="T160" s="183"/>
      <c r="U160" s="183"/>
      <c r="V160" s="183"/>
      <c r="W160" s="183"/>
      <c r="X160" s="183"/>
    </row>
    <row r="161" spans="2:24" s="40" customFormat="1" ht="12.75">
      <c r="B161" s="32"/>
      <c r="C161" s="148" t="s">
        <v>29</v>
      </c>
      <c r="D161" s="145">
        <v>160</v>
      </c>
      <c r="E161" s="35" t="s">
        <v>30</v>
      </c>
      <c r="F161" s="170">
        <v>0</v>
      </c>
      <c r="G161" s="31">
        <f t="shared" si="7"/>
        <v>0</v>
      </c>
      <c r="I161" s="183"/>
      <c r="J161" s="183"/>
      <c r="K161" s="183"/>
      <c r="L161" s="183"/>
      <c r="M161" s="183"/>
      <c r="N161" s="183"/>
      <c r="O161" s="183"/>
      <c r="P161" s="183"/>
      <c r="Q161" s="183"/>
      <c r="R161" s="183"/>
      <c r="S161" s="183"/>
      <c r="T161" s="183"/>
      <c r="U161" s="183"/>
      <c r="V161" s="183"/>
      <c r="W161" s="183"/>
      <c r="X161" s="183"/>
    </row>
    <row r="162" spans="2:24" s="40" customFormat="1" ht="12.75">
      <c r="B162" s="32"/>
      <c r="C162" s="147" t="s">
        <v>266</v>
      </c>
      <c r="D162" s="134">
        <v>28</v>
      </c>
      <c r="E162" s="35" t="s">
        <v>30</v>
      </c>
      <c r="F162" s="170">
        <v>0</v>
      </c>
      <c r="G162" s="31">
        <f t="shared" si="7"/>
        <v>0</v>
      </c>
      <c r="I162" s="183"/>
      <c r="J162" s="183"/>
      <c r="K162" s="183"/>
      <c r="L162" s="183"/>
      <c r="M162" s="183"/>
      <c r="N162" s="183"/>
      <c r="O162" s="183"/>
      <c r="P162" s="183"/>
      <c r="Q162" s="183"/>
      <c r="R162" s="183"/>
      <c r="S162" s="183"/>
      <c r="T162" s="183"/>
      <c r="U162" s="183"/>
      <c r="V162" s="183"/>
      <c r="W162" s="183"/>
      <c r="X162" s="183"/>
    </row>
    <row r="163" spans="2:24" s="40" customFormat="1" ht="33.75">
      <c r="B163" s="32" t="s">
        <v>73</v>
      </c>
      <c r="C163" s="33" t="s">
        <v>267</v>
      </c>
      <c r="D163" s="134">
        <v>13</v>
      </c>
      <c r="E163" s="35" t="s">
        <v>30</v>
      </c>
      <c r="F163" s="170">
        <v>0</v>
      </c>
      <c r="G163" s="31">
        <f t="shared" si="7"/>
        <v>0</v>
      </c>
      <c r="I163" s="183"/>
      <c r="J163" s="183"/>
      <c r="K163" s="183"/>
      <c r="L163" s="183"/>
      <c r="M163" s="183"/>
      <c r="N163" s="183"/>
      <c r="O163" s="183"/>
      <c r="P163" s="183"/>
      <c r="Q163" s="183"/>
      <c r="R163" s="183"/>
      <c r="S163" s="183"/>
      <c r="T163" s="183"/>
      <c r="U163" s="183"/>
      <c r="V163" s="183"/>
      <c r="W163" s="183"/>
      <c r="X163" s="183"/>
    </row>
    <row r="164" spans="2:24" s="40" customFormat="1" ht="22.5">
      <c r="B164" s="32" t="s">
        <v>74</v>
      </c>
      <c r="C164" s="303" t="s">
        <v>268</v>
      </c>
      <c r="D164" s="106">
        <v>0.1</v>
      </c>
      <c r="E164" s="35" t="s">
        <v>80</v>
      </c>
      <c r="F164" s="299">
        <f>SUBTOTAL(109,G161:G163)</f>
        <v>0</v>
      </c>
      <c r="G164" s="31">
        <f t="shared" si="7"/>
        <v>0</v>
      </c>
      <c r="I164" s="183"/>
      <c r="J164" s="183"/>
      <c r="K164" s="183"/>
      <c r="L164" s="183"/>
      <c r="M164" s="183"/>
      <c r="N164" s="183"/>
      <c r="O164" s="183"/>
      <c r="P164" s="183"/>
      <c r="Q164" s="183"/>
      <c r="R164" s="183"/>
      <c r="S164" s="183"/>
      <c r="T164" s="183"/>
      <c r="U164" s="183"/>
      <c r="V164" s="183"/>
      <c r="W164" s="183"/>
      <c r="X164" s="183"/>
    </row>
    <row r="165" spans="2:24" s="40" customFormat="1" ht="12.75">
      <c r="B165" s="32"/>
      <c r="C165" s="300" t="s">
        <v>269</v>
      </c>
      <c r="D165" s="31">
        <f>+F164+G164</f>
        <v>0</v>
      </c>
      <c r="E165" s="35"/>
      <c r="F165" s="170"/>
      <c r="G165" s="31"/>
      <c r="I165" s="183"/>
      <c r="J165" s="183"/>
      <c r="K165" s="183"/>
      <c r="L165" s="183"/>
      <c r="M165" s="183"/>
      <c r="N165" s="183"/>
      <c r="O165" s="183"/>
      <c r="P165" s="183"/>
      <c r="Q165" s="183"/>
      <c r="R165" s="183"/>
      <c r="S165" s="183"/>
      <c r="T165" s="183"/>
      <c r="U165" s="183"/>
      <c r="V165" s="183"/>
      <c r="W165" s="183"/>
      <c r="X165" s="183"/>
    </row>
    <row r="166" spans="2:24" s="40" customFormat="1" ht="12.75">
      <c r="B166" s="32"/>
      <c r="C166" s="133"/>
      <c r="D166" s="134"/>
      <c r="E166" s="35"/>
      <c r="F166" s="170"/>
      <c r="G166" s="31"/>
      <c r="I166" s="183"/>
      <c r="J166" s="183"/>
      <c r="K166" s="183"/>
      <c r="L166" s="183"/>
      <c r="M166" s="183"/>
      <c r="N166" s="183"/>
      <c r="O166" s="183"/>
      <c r="P166" s="183"/>
      <c r="Q166" s="183"/>
      <c r="R166" s="183"/>
      <c r="S166" s="183"/>
      <c r="T166" s="183"/>
      <c r="U166" s="183"/>
      <c r="V166" s="183"/>
      <c r="W166" s="183"/>
      <c r="X166" s="183"/>
    </row>
    <row r="167" spans="2:24" s="40" customFormat="1" ht="12.75">
      <c r="B167" s="38" t="s">
        <v>270</v>
      </c>
      <c r="C167" s="133"/>
      <c r="D167" s="30"/>
      <c r="E167" s="30"/>
      <c r="F167" s="170"/>
      <c r="G167" s="31">
        <f>SUBTOTAL(109,G142:G166)</f>
        <v>0</v>
      </c>
      <c r="I167" s="183"/>
      <c r="J167" s="183"/>
      <c r="K167" s="183"/>
      <c r="L167" s="183"/>
      <c r="M167" s="183"/>
      <c r="N167" s="183"/>
      <c r="O167" s="183"/>
      <c r="P167" s="183"/>
      <c r="Q167" s="183"/>
      <c r="R167" s="183"/>
      <c r="S167" s="183"/>
      <c r="T167" s="183"/>
      <c r="U167" s="183"/>
      <c r="V167" s="183"/>
      <c r="W167" s="183"/>
      <c r="X167" s="183"/>
    </row>
    <row r="168" spans="3:24" s="40" customFormat="1" ht="12.75">
      <c r="C168" s="41"/>
      <c r="F168" s="166"/>
      <c r="I168" s="183"/>
      <c r="J168" s="183"/>
      <c r="K168" s="183"/>
      <c r="L168" s="183"/>
      <c r="M168" s="183"/>
      <c r="N168" s="183"/>
      <c r="O168" s="183"/>
      <c r="P168" s="183"/>
      <c r="Q168" s="183"/>
      <c r="R168" s="183"/>
      <c r="S168" s="183"/>
      <c r="T168" s="183"/>
      <c r="U168" s="183"/>
      <c r="V168" s="183"/>
      <c r="W168" s="183"/>
      <c r="X168" s="183"/>
    </row>
    <row r="169" spans="3:24" s="40" customFormat="1" ht="12.75">
      <c r="C169" s="41"/>
      <c r="F169" s="166"/>
      <c r="I169" s="183"/>
      <c r="J169" s="183"/>
      <c r="K169" s="183"/>
      <c r="L169" s="183"/>
      <c r="M169" s="183"/>
      <c r="N169" s="183"/>
      <c r="O169" s="183"/>
      <c r="P169" s="183"/>
      <c r="Q169" s="183"/>
      <c r="R169" s="183"/>
      <c r="S169" s="183"/>
      <c r="T169" s="183"/>
      <c r="U169" s="183"/>
      <c r="V169" s="183"/>
      <c r="W169" s="183"/>
      <c r="X169" s="183"/>
    </row>
    <row r="170" spans="2:24" s="40" customFormat="1" ht="12.75">
      <c r="B170" s="131" t="s">
        <v>272</v>
      </c>
      <c r="C170" s="41"/>
      <c r="F170" s="166"/>
      <c r="I170" s="183"/>
      <c r="J170" s="183"/>
      <c r="K170" s="183"/>
      <c r="L170" s="183"/>
      <c r="M170" s="183"/>
      <c r="N170" s="183"/>
      <c r="O170" s="183"/>
      <c r="P170" s="183"/>
      <c r="Q170" s="183"/>
      <c r="R170" s="183"/>
      <c r="S170" s="183"/>
      <c r="T170" s="183"/>
      <c r="U170" s="183"/>
      <c r="V170" s="183"/>
      <c r="W170" s="183"/>
      <c r="X170" s="183"/>
    </row>
    <row r="171" spans="3:24" s="40" customFormat="1" ht="12.75">
      <c r="C171" s="41"/>
      <c r="F171" s="167"/>
      <c r="I171" s="183"/>
      <c r="J171" s="183"/>
      <c r="K171" s="183"/>
      <c r="L171" s="183"/>
      <c r="M171" s="183"/>
      <c r="N171" s="183"/>
      <c r="O171" s="183"/>
      <c r="P171" s="183"/>
      <c r="Q171" s="183"/>
      <c r="R171" s="183"/>
      <c r="S171" s="183"/>
      <c r="T171" s="183"/>
      <c r="U171" s="183"/>
      <c r="V171" s="183"/>
      <c r="W171" s="183"/>
      <c r="X171" s="183"/>
    </row>
    <row r="172" spans="2:24" s="40" customFormat="1" ht="24">
      <c r="B172" s="22" t="s">
        <v>273</v>
      </c>
      <c r="C172" s="132" t="s">
        <v>274</v>
      </c>
      <c r="D172" s="24" t="s">
        <v>63</v>
      </c>
      <c r="E172" s="25" t="s">
        <v>30</v>
      </c>
      <c r="F172" s="168" t="s">
        <v>65</v>
      </c>
      <c r="G172" s="24" t="s">
        <v>64</v>
      </c>
      <c r="I172" s="183"/>
      <c r="J172" s="183"/>
      <c r="K172" s="183"/>
      <c r="L172" s="183"/>
      <c r="M172" s="183"/>
      <c r="N172" s="183"/>
      <c r="O172" s="183"/>
      <c r="P172" s="183"/>
      <c r="Q172" s="183"/>
      <c r="R172" s="183"/>
      <c r="S172" s="183"/>
      <c r="T172" s="183"/>
      <c r="U172" s="183"/>
      <c r="V172" s="183"/>
      <c r="W172" s="183"/>
      <c r="X172" s="183"/>
    </row>
    <row r="173" spans="2:24" s="40" customFormat="1" ht="12.75">
      <c r="B173" s="28"/>
      <c r="C173" s="133"/>
      <c r="D173" s="30"/>
      <c r="E173" s="30"/>
      <c r="F173" s="169"/>
      <c r="G173" s="31"/>
      <c r="I173" s="183"/>
      <c r="J173" s="183"/>
      <c r="K173" s="183"/>
      <c r="L173" s="183"/>
      <c r="M173" s="183"/>
      <c r="N173" s="183"/>
      <c r="O173" s="183"/>
      <c r="P173" s="183"/>
      <c r="Q173" s="183"/>
      <c r="R173" s="183"/>
      <c r="S173" s="183"/>
      <c r="T173" s="183"/>
      <c r="U173" s="183"/>
      <c r="V173" s="183"/>
      <c r="W173" s="183"/>
      <c r="X173" s="183"/>
    </row>
    <row r="174" spans="2:24" s="40" customFormat="1" ht="37.5" customHeight="1">
      <c r="B174" s="32" t="s">
        <v>59</v>
      </c>
      <c r="C174" s="33" t="s">
        <v>275</v>
      </c>
      <c r="D174" s="134">
        <v>26</v>
      </c>
      <c r="E174" s="35"/>
      <c r="F174" s="170">
        <v>0</v>
      </c>
      <c r="G174" s="135">
        <f>D174*F174</f>
        <v>0</v>
      </c>
      <c r="I174" s="183"/>
      <c r="J174" s="183"/>
      <c r="K174" s="183"/>
      <c r="L174" s="183"/>
      <c r="M174" s="183"/>
      <c r="N174" s="183"/>
      <c r="O174" s="183"/>
      <c r="P174" s="183"/>
      <c r="Q174" s="183"/>
      <c r="R174" s="183"/>
      <c r="S174" s="183"/>
      <c r="T174" s="183"/>
      <c r="U174" s="183"/>
      <c r="V174" s="183"/>
      <c r="W174" s="183"/>
      <c r="X174" s="183"/>
    </row>
    <row r="175" spans="2:24" s="40" customFormat="1" ht="104.25" customHeight="1">
      <c r="B175" s="32" t="s">
        <v>57</v>
      </c>
      <c r="C175" s="29" t="s">
        <v>276</v>
      </c>
      <c r="D175" s="30"/>
      <c r="E175" s="30"/>
      <c r="F175" s="170"/>
      <c r="G175" s="31"/>
      <c r="I175" s="183"/>
      <c r="J175" s="183"/>
      <c r="K175" s="183"/>
      <c r="L175" s="183"/>
      <c r="M175" s="183"/>
      <c r="N175" s="183"/>
      <c r="O175" s="183"/>
      <c r="P175" s="183"/>
      <c r="Q175" s="183"/>
      <c r="R175" s="183"/>
      <c r="S175" s="183"/>
      <c r="T175" s="183"/>
      <c r="U175" s="183"/>
      <c r="V175" s="183"/>
      <c r="W175" s="183"/>
      <c r="X175" s="183"/>
    </row>
    <row r="176" spans="2:24" s="40" customFormat="1" ht="33.75" customHeight="1">
      <c r="B176" s="32"/>
      <c r="C176" s="133" t="s">
        <v>277</v>
      </c>
      <c r="D176" s="34">
        <v>104.1</v>
      </c>
      <c r="E176" s="35" t="s">
        <v>30</v>
      </c>
      <c r="F176" s="44">
        <v>0</v>
      </c>
      <c r="G176" s="135">
        <f>D176*F176</f>
        <v>0</v>
      </c>
      <c r="I176" s="183"/>
      <c r="J176" s="183"/>
      <c r="K176" s="183"/>
      <c r="L176" s="183"/>
      <c r="M176" s="183"/>
      <c r="N176" s="183"/>
      <c r="O176" s="183"/>
      <c r="P176" s="183"/>
      <c r="Q176" s="183"/>
      <c r="R176" s="183"/>
      <c r="S176" s="183"/>
      <c r="T176" s="183"/>
      <c r="U176" s="183"/>
      <c r="V176" s="183"/>
      <c r="W176" s="183"/>
      <c r="X176" s="183"/>
    </row>
    <row r="177" spans="2:24" s="40" customFormat="1" ht="33.75">
      <c r="B177" s="136"/>
      <c r="C177" s="137" t="s">
        <v>278</v>
      </c>
      <c r="D177" s="138">
        <v>0</v>
      </c>
      <c r="E177" s="35" t="s">
        <v>30</v>
      </c>
      <c r="F177" s="44">
        <v>0</v>
      </c>
      <c r="G177" s="135">
        <f>D177*F177</f>
        <v>0</v>
      </c>
      <c r="I177" s="183"/>
      <c r="J177" s="192"/>
      <c r="K177" s="183"/>
      <c r="L177" s="183"/>
      <c r="M177" s="183"/>
      <c r="N177" s="183"/>
      <c r="O177" s="183"/>
      <c r="P177" s="183"/>
      <c r="Q177" s="183"/>
      <c r="R177" s="183"/>
      <c r="S177" s="183"/>
      <c r="T177" s="183"/>
      <c r="U177" s="183"/>
      <c r="V177" s="183"/>
      <c r="W177" s="183"/>
      <c r="X177" s="183"/>
    </row>
    <row r="178" spans="2:24" s="40" customFormat="1" ht="22.5">
      <c r="B178" s="32"/>
      <c r="C178" s="133" t="s">
        <v>305</v>
      </c>
      <c r="D178" s="34">
        <v>63.6</v>
      </c>
      <c r="E178" s="35" t="s">
        <v>30</v>
      </c>
      <c r="F178" s="44">
        <v>0</v>
      </c>
      <c r="G178" s="135">
        <f>D178*F178</f>
        <v>0</v>
      </c>
      <c r="I178" s="183"/>
      <c r="J178" s="192"/>
      <c r="K178" s="183"/>
      <c r="L178" s="183"/>
      <c r="M178" s="183"/>
      <c r="N178" s="183"/>
      <c r="O178" s="183"/>
      <c r="P178" s="183"/>
      <c r="Q178" s="183"/>
      <c r="R178" s="183"/>
      <c r="S178" s="183"/>
      <c r="T178" s="183"/>
      <c r="U178" s="183"/>
      <c r="V178" s="183"/>
      <c r="W178" s="183"/>
      <c r="X178" s="183"/>
    </row>
    <row r="179" spans="2:24" s="40" customFormat="1" ht="78.75">
      <c r="B179" s="32"/>
      <c r="C179" s="33" t="s">
        <v>306</v>
      </c>
      <c r="D179" s="140"/>
      <c r="E179" s="35"/>
      <c r="F179" s="170"/>
      <c r="G179" s="135"/>
      <c r="I179" s="183"/>
      <c r="J179" s="183"/>
      <c r="K179" s="183"/>
      <c r="L179" s="183"/>
      <c r="M179" s="183"/>
      <c r="N179" s="183"/>
      <c r="O179" s="183"/>
      <c r="P179" s="183"/>
      <c r="Q179" s="183"/>
      <c r="R179" s="183"/>
      <c r="S179" s="183"/>
      <c r="T179" s="183"/>
      <c r="U179" s="183"/>
      <c r="V179" s="183"/>
      <c r="W179" s="183"/>
      <c r="X179" s="183"/>
    </row>
    <row r="180" spans="2:24" s="40" customFormat="1" ht="92.25" customHeight="1">
      <c r="B180" s="32" t="s">
        <v>56</v>
      </c>
      <c r="C180" s="33" t="s">
        <v>279</v>
      </c>
      <c r="D180" s="34">
        <v>167.7</v>
      </c>
      <c r="E180" s="35" t="s">
        <v>30</v>
      </c>
      <c r="F180" s="44">
        <v>0</v>
      </c>
      <c r="G180" s="31">
        <f aca="true" t="shared" si="8" ref="G180:G186">D180*F180</f>
        <v>0</v>
      </c>
      <c r="I180" s="183"/>
      <c r="J180" s="183"/>
      <c r="K180" s="183"/>
      <c r="L180" s="183"/>
      <c r="M180" s="183"/>
      <c r="N180" s="183"/>
      <c r="O180" s="183"/>
      <c r="P180" s="183"/>
      <c r="Q180" s="183"/>
      <c r="R180" s="183"/>
      <c r="S180" s="183"/>
      <c r="T180" s="183"/>
      <c r="U180" s="183"/>
      <c r="V180" s="183"/>
      <c r="W180" s="183"/>
      <c r="X180" s="183"/>
    </row>
    <row r="181" spans="2:24" s="40" customFormat="1" ht="14.25" customHeight="1">
      <c r="B181" s="141" t="s">
        <v>60</v>
      </c>
      <c r="C181" s="142" t="s">
        <v>308</v>
      </c>
      <c r="D181" s="134">
        <v>2</v>
      </c>
      <c r="E181" s="35" t="s">
        <v>30</v>
      </c>
      <c r="F181" s="170">
        <v>0</v>
      </c>
      <c r="G181" s="31">
        <f>D181*F181</f>
        <v>0</v>
      </c>
      <c r="I181" s="183"/>
      <c r="J181" s="183"/>
      <c r="K181" s="183"/>
      <c r="L181" s="183"/>
      <c r="M181" s="183"/>
      <c r="N181" s="183"/>
      <c r="O181" s="183"/>
      <c r="P181" s="183"/>
      <c r="Q181" s="183"/>
      <c r="R181" s="183"/>
      <c r="S181" s="183"/>
      <c r="T181" s="183"/>
      <c r="U181" s="183"/>
      <c r="V181" s="183"/>
      <c r="W181" s="183"/>
      <c r="X181" s="183"/>
    </row>
    <row r="182" spans="2:24" s="40" customFormat="1" ht="36" customHeight="1">
      <c r="B182" s="32" t="s">
        <v>58</v>
      </c>
      <c r="C182" s="33" t="s">
        <v>307</v>
      </c>
      <c r="D182" s="134">
        <v>8</v>
      </c>
      <c r="E182" s="35" t="s">
        <v>30</v>
      </c>
      <c r="F182" s="170">
        <v>0</v>
      </c>
      <c r="G182" s="31">
        <f t="shared" si="8"/>
        <v>0</v>
      </c>
      <c r="I182" s="183"/>
      <c r="J182" s="183"/>
      <c r="K182" s="183"/>
      <c r="L182" s="183"/>
      <c r="M182" s="183"/>
      <c r="N182" s="183"/>
      <c r="O182" s="183"/>
      <c r="P182" s="183"/>
      <c r="Q182" s="183"/>
      <c r="R182" s="183"/>
      <c r="S182" s="183"/>
      <c r="T182" s="183"/>
      <c r="U182" s="183"/>
      <c r="V182" s="183"/>
      <c r="W182" s="183"/>
      <c r="X182" s="183"/>
    </row>
    <row r="183" spans="2:24" s="40" customFormat="1" ht="33.75">
      <c r="B183" s="32" t="s">
        <v>61</v>
      </c>
      <c r="C183" s="33" t="s">
        <v>280</v>
      </c>
      <c r="D183" s="134">
        <v>13</v>
      </c>
      <c r="E183" s="35" t="s">
        <v>30</v>
      </c>
      <c r="F183" s="170">
        <v>0</v>
      </c>
      <c r="G183" s="31">
        <f t="shared" si="8"/>
        <v>0</v>
      </c>
      <c r="I183" s="183"/>
      <c r="J183" s="183"/>
      <c r="K183" s="183"/>
      <c r="L183" s="184"/>
      <c r="M183" s="183"/>
      <c r="N183" s="184"/>
      <c r="O183" s="184"/>
      <c r="P183" s="184"/>
      <c r="Q183" s="184"/>
      <c r="R183" s="184"/>
      <c r="S183" s="184"/>
      <c r="T183" s="183"/>
      <c r="U183" s="183"/>
      <c r="V183" s="183"/>
      <c r="W183" s="183"/>
      <c r="X183" s="183"/>
    </row>
    <row r="184" spans="2:24" s="40" customFormat="1" ht="22.5">
      <c r="B184" s="32" t="s">
        <v>62</v>
      </c>
      <c r="C184" s="33" t="s">
        <v>281</v>
      </c>
      <c r="D184" s="134">
        <v>13</v>
      </c>
      <c r="E184" s="35" t="s">
        <v>30</v>
      </c>
      <c r="F184" s="170">
        <v>0</v>
      </c>
      <c r="G184" s="31">
        <f t="shared" si="8"/>
        <v>0</v>
      </c>
      <c r="I184" s="183"/>
      <c r="J184" s="183"/>
      <c r="K184" s="183"/>
      <c r="L184" s="184"/>
      <c r="M184" s="184"/>
      <c r="N184" s="184"/>
      <c r="O184" s="184"/>
      <c r="P184" s="184"/>
      <c r="Q184" s="184"/>
      <c r="R184" s="184"/>
      <c r="S184" s="184"/>
      <c r="T184" s="183"/>
      <c r="U184" s="183"/>
      <c r="V184" s="183"/>
      <c r="W184" s="183"/>
      <c r="X184" s="183"/>
    </row>
    <row r="185" spans="2:24" s="40" customFormat="1" ht="33.75">
      <c r="B185" s="32" t="s">
        <v>68</v>
      </c>
      <c r="C185" s="33" t="s">
        <v>282</v>
      </c>
      <c r="D185" s="134">
        <v>13</v>
      </c>
      <c r="E185" s="35" t="s">
        <v>30</v>
      </c>
      <c r="F185" s="170">
        <v>0</v>
      </c>
      <c r="G185" s="31">
        <f t="shared" si="8"/>
        <v>0</v>
      </c>
      <c r="I185" s="183"/>
      <c r="J185" s="183"/>
      <c r="K185" s="183"/>
      <c r="L185" s="183"/>
      <c r="M185" s="184"/>
      <c r="N185" s="183"/>
      <c r="O185" s="183"/>
      <c r="P185" s="183"/>
      <c r="Q185" s="183"/>
      <c r="R185" s="183"/>
      <c r="S185" s="183"/>
      <c r="T185" s="183"/>
      <c r="U185" s="183"/>
      <c r="V185" s="183"/>
      <c r="W185" s="183"/>
      <c r="X185" s="183"/>
    </row>
    <row r="186" spans="2:24" s="40" customFormat="1" ht="22.5">
      <c r="B186" s="32" t="s">
        <v>69</v>
      </c>
      <c r="C186" s="33" t="s">
        <v>283</v>
      </c>
      <c r="D186" s="106">
        <v>0.15</v>
      </c>
      <c r="E186" s="35" t="s">
        <v>80</v>
      </c>
      <c r="F186" s="144">
        <f>SUBTOTAL(109,G173:G185)</f>
        <v>0</v>
      </c>
      <c r="G186" s="31">
        <f t="shared" si="8"/>
        <v>0</v>
      </c>
      <c r="I186" s="183"/>
      <c r="J186" s="183"/>
      <c r="K186" s="183"/>
      <c r="L186" s="183"/>
      <c r="M186" s="183"/>
      <c r="N186" s="183"/>
      <c r="O186" s="183"/>
      <c r="P186" s="183"/>
      <c r="Q186" s="183"/>
      <c r="R186" s="183"/>
      <c r="S186" s="183"/>
      <c r="T186" s="183"/>
      <c r="U186" s="183"/>
      <c r="V186" s="183"/>
      <c r="W186" s="183"/>
      <c r="X186" s="183"/>
    </row>
    <row r="187" spans="2:24" s="40" customFormat="1" ht="12.75">
      <c r="B187" s="38" t="s">
        <v>67</v>
      </c>
      <c r="C187" s="133"/>
      <c r="D187" s="30"/>
      <c r="E187" s="30"/>
      <c r="F187" s="170"/>
      <c r="G187" s="31">
        <f>SUBTOTAL(109,G173:G186)</f>
        <v>0</v>
      </c>
      <c r="I187" s="183"/>
      <c r="J187" s="183"/>
      <c r="K187" s="183"/>
      <c r="L187" s="183"/>
      <c r="M187" s="183"/>
      <c r="N187" s="183"/>
      <c r="O187" s="183"/>
      <c r="P187" s="183"/>
      <c r="Q187" s="183"/>
      <c r="R187" s="183"/>
      <c r="S187" s="183"/>
      <c r="T187" s="183"/>
      <c r="U187" s="183"/>
      <c r="V187" s="183"/>
      <c r="W187" s="183"/>
      <c r="X187" s="183"/>
    </row>
    <row r="188" spans="3:24" s="40" customFormat="1" ht="12.75">
      <c r="C188" s="41"/>
      <c r="F188" s="167"/>
      <c r="I188" s="183"/>
      <c r="J188" s="183"/>
      <c r="K188" s="183"/>
      <c r="L188" s="183"/>
      <c r="M188" s="183"/>
      <c r="N188" s="183"/>
      <c r="O188" s="183"/>
      <c r="P188" s="183"/>
      <c r="Q188" s="183"/>
      <c r="R188" s="183"/>
      <c r="S188" s="183"/>
      <c r="T188" s="183"/>
      <c r="U188" s="183"/>
      <c r="V188" s="183"/>
      <c r="W188" s="183"/>
      <c r="X188" s="183"/>
    </row>
    <row r="189" spans="3:24" s="40" customFormat="1" ht="12.75">
      <c r="C189" s="41"/>
      <c r="F189" s="167"/>
      <c r="I189" s="183"/>
      <c r="J189" s="183"/>
      <c r="K189" s="183"/>
      <c r="L189" s="183"/>
      <c r="M189" s="183"/>
      <c r="N189" s="183"/>
      <c r="O189" s="183"/>
      <c r="P189" s="183"/>
      <c r="Q189" s="183"/>
      <c r="R189" s="183"/>
      <c r="S189" s="183"/>
      <c r="T189" s="183"/>
      <c r="U189" s="183"/>
      <c r="V189" s="183"/>
      <c r="W189" s="183"/>
      <c r="X189" s="183"/>
    </row>
    <row r="190" spans="2:24" s="40" customFormat="1" ht="24">
      <c r="B190" s="22" t="s">
        <v>284</v>
      </c>
      <c r="C190" s="132" t="s">
        <v>285</v>
      </c>
      <c r="D190" s="24" t="s">
        <v>63</v>
      </c>
      <c r="E190" s="25" t="s">
        <v>30</v>
      </c>
      <c r="F190" s="168" t="s">
        <v>65</v>
      </c>
      <c r="G190" s="24" t="s">
        <v>64</v>
      </c>
      <c r="I190" s="183"/>
      <c r="J190" s="183"/>
      <c r="K190" s="183"/>
      <c r="L190" s="183"/>
      <c r="M190" s="183"/>
      <c r="N190" s="183"/>
      <c r="O190" s="183"/>
      <c r="P190" s="183"/>
      <c r="Q190" s="183"/>
      <c r="R190" s="183"/>
      <c r="S190" s="183"/>
      <c r="T190" s="183"/>
      <c r="U190" s="183"/>
      <c r="V190" s="183"/>
      <c r="W190" s="183"/>
      <c r="X190" s="183"/>
    </row>
    <row r="191" spans="2:24" s="40" customFormat="1" ht="12.75">
      <c r="B191" s="28"/>
      <c r="C191" s="133"/>
      <c r="D191" s="30"/>
      <c r="E191" s="30"/>
      <c r="F191" s="169"/>
      <c r="G191" s="31"/>
      <c r="I191" s="183"/>
      <c r="J191" s="183"/>
      <c r="K191" s="183"/>
      <c r="L191" s="183"/>
      <c r="M191" s="183"/>
      <c r="N191" s="183"/>
      <c r="O191" s="183"/>
      <c r="P191" s="183"/>
      <c r="Q191" s="183"/>
      <c r="R191" s="183"/>
      <c r="S191" s="183"/>
      <c r="T191" s="183"/>
      <c r="U191" s="183"/>
      <c r="V191" s="183"/>
      <c r="W191" s="183"/>
      <c r="X191" s="183"/>
    </row>
    <row r="192" spans="2:24" s="40" customFormat="1" ht="33.75">
      <c r="B192" s="32" t="s">
        <v>59</v>
      </c>
      <c r="C192" s="33" t="s">
        <v>286</v>
      </c>
      <c r="D192" s="106">
        <v>0.05</v>
      </c>
      <c r="E192" s="35" t="s">
        <v>80</v>
      </c>
      <c r="F192" s="44">
        <v>0</v>
      </c>
      <c r="G192" s="135">
        <f>D192*F192</f>
        <v>0</v>
      </c>
      <c r="I192" s="183"/>
      <c r="J192" s="183"/>
      <c r="K192" s="183"/>
      <c r="L192" s="183"/>
      <c r="M192" s="183"/>
      <c r="N192" s="183"/>
      <c r="O192" s="183"/>
      <c r="P192" s="183"/>
      <c r="Q192" s="183"/>
      <c r="R192" s="183"/>
      <c r="S192" s="183"/>
      <c r="T192" s="183"/>
      <c r="U192" s="183"/>
      <c r="V192" s="183"/>
      <c r="W192" s="183"/>
      <c r="X192" s="183"/>
    </row>
    <row r="193" spans="2:24" s="40" customFormat="1" ht="33.75">
      <c r="B193" s="32" t="s">
        <v>57</v>
      </c>
      <c r="C193" s="29" t="s">
        <v>287</v>
      </c>
      <c r="D193" s="145">
        <v>196</v>
      </c>
      <c r="E193" s="35" t="s">
        <v>30</v>
      </c>
      <c r="F193" s="44">
        <v>0</v>
      </c>
      <c r="G193" s="135">
        <f>D193*F193</f>
        <v>0</v>
      </c>
      <c r="I193" s="183"/>
      <c r="J193" s="183"/>
      <c r="K193" s="183"/>
      <c r="L193" s="183"/>
      <c r="M193" s="183"/>
      <c r="N193" s="183"/>
      <c r="O193" s="183"/>
      <c r="P193" s="183"/>
      <c r="Q193" s="183"/>
      <c r="R193" s="183"/>
      <c r="S193" s="183"/>
      <c r="T193" s="183"/>
      <c r="U193" s="183"/>
      <c r="V193" s="183"/>
      <c r="W193" s="183"/>
      <c r="X193" s="183"/>
    </row>
    <row r="194" spans="2:24" s="40" customFormat="1" ht="45">
      <c r="B194" s="32" t="s">
        <v>56</v>
      </c>
      <c r="C194" s="133" t="s">
        <v>288</v>
      </c>
      <c r="D194" s="146">
        <v>13</v>
      </c>
      <c r="E194" s="35" t="s">
        <v>30</v>
      </c>
      <c r="F194" s="172">
        <v>0</v>
      </c>
      <c r="G194" s="135">
        <f>D194*F194</f>
        <v>0</v>
      </c>
      <c r="I194" s="183"/>
      <c r="J194" s="183"/>
      <c r="K194" s="183"/>
      <c r="L194" s="183"/>
      <c r="M194" s="183"/>
      <c r="N194" s="183"/>
      <c r="O194" s="183"/>
      <c r="P194" s="183"/>
      <c r="Q194" s="183"/>
      <c r="R194" s="183"/>
      <c r="S194" s="183"/>
      <c r="T194" s="183"/>
      <c r="U194" s="183"/>
      <c r="V194" s="183"/>
      <c r="W194" s="183"/>
      <c r="X194" s="183"/>
    </row>
    <row r="195" spans="2:24" s="40" customFormat="1" ht="22.5">
      <c r="B195" s="32" t="s">
        <v>60</v>
      </c>
      <c r="C195" s="133" t="s">
        <v>289</v>
      </c>
      <c r="D195" s="146">
        <v>13</v>
      </c>
      <c r="E195" s="35" t="s">
        <v>30</v>
      </c>
      <c r="F195" s="172">
        <v>0</v>
      </c>
      <c r="G195" s="135">
        <f>D195*F195</f>
        <v>0</v>
      </c>
      <c r="I195" s="183"/>
      <c r="J195" s="183"/>
      <c r="K195" s="183"/>
      <c r="L195" s="183"/>
      <c r="M195" s="183"/>
      <c r="N195" s="183"/>
      <c r="O195" s="183"/>
      <c r="P195" s="183"/>
      <c r="Q195" s="183"/>
      <c r="R195" s="183"/>
      <c r="S195" s="183"/>
      <c r="T195" s="183"/>
      <c r="U195" s="183"/>
      <c r="V195" s="183"/>
      <c r="W195" s="183"/>
      <c r="X195" s="183"/>
    </row>
    <row r="196" spans="2:24" s="40" customFormat="1" ht="22.5">
      <c r="B196" s="32" t="s">
        <v>58</v>
      </c>
      <c r="C196" s="33" t="s">
        <v>290</v>
      </c>
      <c r="D196" s="34">
        <v>12</v>
      </c>
      <c r="E196" s="35" t="s">
        <v>30</v>
      </c>
      <c r="F196" s="44">
        <v>0</v>
      </c>
      <c r="G196" s="31">
        <f aca="true" t="shared" si="9" ref="G196:G203">D196*F196</f>
        <v>0</v>
      </c>
      <c r="I196" s="183"/>
      <c r="J196" s="183"/>
      <c r="K196" s="183"/>
      <c r="L196" s="183"/>
      <c r="M196" s="183"/>
      <c r="N196" s="183"/>
      <c r="O196" s="183"/>
      <c r="P196" s="183"/>
      <c r="Q196" s="183"/>
      <c r="R196" s="183"/>
      <c r="S196" s="183"/>
      <c r="T196" s="183"/>
      <c r="U196" s="183"/>
      <c r="V196" s="183"/>
      <c r="W196" s="183"/>
      <c r="X196" s="183"/>
    </row>
    <row r="197" spans="2:24" s="40" customFormat="1" ht="33.75">
      <c r="B197" s="32" t="s">
        <v>61</v>
      </c>
      <c r="C197" s="33" t="s">
        <v>291</v>
      </c>
      <c r="D197" s="34">
        <v>196</v>
      </c>
      <c r="E197" s="35" t="s">
        <v>30</v>
      </c>
      <c r="F197" s="44">
        <v>0</v>
      </c>
      <c r="G197" s="31">
        <f>D197*F197</f>
        <v>0</v>
      </c>
      <c r="I197" s="183"/>
      <c r="J197" s="183"/>
      <c r="K197" s="183"/>
      <c r="L197" s="183"/>
      <c r="M197" s="183"/>
      <c r="N197" s="183"/>
      <c r="O197" s="183"/>
      <c r="P197" s="183"/>
      <c r="Q197" s="183"/>
      <c r="R197" s="183"/>
      <c r="S197" s="183"/>
      <c r="T197" s="183"/>
      <c r="U197" s="183"/>
      <c r="V197" s="183"/>
      <c r="W197" s="183"/>
      <c r="X197" s="183"/>
    </row>
    <row r="198" spans="2:24" s="40" customFormat="1" ht="45">
      <c r="B198" s="32" t="s">
        <v>62</v>
      </c>
      <c r="C198" s="33" t="s">
        <v>292</v>
      </c>
      <c r="D198" s="146">
        <v>13</v>
      </c>
      <c r="E198" s="35" t="s">
        <v>30</v>
      </c>
      <c r="F198" s="172">
        <v>0</v>
      </c>
      <c r="G198" s="31">
        <f t="shared" si="9"/>
        <v>0</v>
      </c>
      <c r="I198" s="183"/>
      <c r="J198" s="183"/>
      <c r="K198" s="183"/>
      <c r="L198" s="183"/>
      <c r="M198" s="183"/>
      <c r="N198" s="183"/>
      <c r="O198" s="183"/>
      <c r="P198" s="183"/>
      <c r="Q198" s="183"/>
      <c r="R198" s="183"/>
      <c r="S198" s="183"/>
      <c r="T198" s="183"/>
      <c r="U198" s="183"/>
      <c r="V198" s="183"/>
      <c r="W198" s="183"/>
      <c r="X198" s="183"/>
    </row>
    <row r="199" spans="2:24" s="40" customFormat="1" ht="22.5">
      <c r="B199" s="32" t="s">
        <v>68</v>
      </c>
      <c r="C199" s="33" t="s">
        <v>293</v>
      </c>
      <c r="D199" s="146">
        <v>13</v>
      </c>
      <c r="E199" s="35" t="s">
        <v>30</v>
      </c>
      <c r="F199" s="172">
        <v>0</v>
      </c>
      <c r="G199" s="31">
        <f t="shared" si="9"/>
        <v>0</v>
      </c>
      <c r="I199" s="183"/>
      <c r="J199" s="183"/>
      <c r="K199" s="183"/>
      <c r="L199" s="183"/>
      <c r="M199" s="183"/>
      <c r="N199" s="183"/>
      <c r="O199" s="183"/>
      <c r="P199" s="183"/>
      <c r="Q199" s="183"/>
      <c r="R199" s="183"/>
      <c r="S199" s="183"/>
      <c r="T199" s="183"/>
      <c r="U199" s="183"/>
      <c r="V199" s="183"/>
      <c r="W199" s="183"/>
      <c r="X199" s="183"/>
    </row>
    <row r="200" spans="2:24" s="40" customFormat="1" ht="22.5">
      <c r="B200" s="32" t="s">
        <v>69</v>
      </c>
      <c r="C200" s="33" t="s">
        <v>294</v>
      </c>
      <c r="D200" s="34">
        <v>167.7</v>
      </c>
      <c r="E200" s="35" t="s">
        <v>30</v>
      </c>
      <c r="F200" s="170">
        <v>0</v>
      </c>
      <c r="G200" s="31">
        <f t="shared" si="9"/>
        <v>0</v>
      </c>
      <c r="I200" s="183"/>
      <c r="J200" s="183"/>
      <c r="K200" s="183"/>
      <c r="L200" s="183"/>
      <c r="M200" s="183"/>
      <c r="N200" s="183"/>
      <c r="O200" s="183"/>
      <c r="P200" s="183"/>
      <c r="Q200" s="183"/>
      <c r="R200" s="183"/>
      <c r="S200" s="183"/>
      <c r="T200" s="183"/>
      <c r="U200" s="183"/>
      <c r="V200" s="183"/>
      <c r="W200" s="183"/>
      <c r="X200" s="183"/>
    </row>
    <row r="201" spans="2:24" s="40" customFormat="1" ht="22.5">
      <c r="B201" s="32" t="s">
        <v>70</v>
      </c>
      <c r="C201" s="33" t="s">
        <v>295</v>
      </c>
      <c r="D201" s="34">
        <v>196</v>
      </c>
      <c r="E201" s="35" t="s">
        <v>30</v>
      </c>
      <c r="F201" s="44">
        <v>0</v>
      </c>
      <c r="G201" s="31">
        <f t="shared" si="9"/>
        <v>0</v>
      </c>
      <c r="I201" s="183"/>
      <c r="J201" s="183"/>
      <c r="K201" s="183"/>
      <c r="L201" s="183"/>
      <c r="M201" s="183"/>
      <c r="N201" s="183"/>
      <c r="O201" s="183"/>
      <c r="P201" s="183"/>
      <c r="Q201" s="183"/>
      <c r="R201" s="183"/>
      <c r="S201" s="183"/>
      <c r="T201" s="183"/>
      <c r="U201" s="183"/>
      <c r="V201" s="183"/>
      <c r="W201" s="183"/>
      <c r="X201" s="183"/>
    </row>
    <row r="202" spans="2:24" s="40" customFormat="1" ht="12.75">
      <c r="B202" s="32" t="s">
        <v>71</v>
      </c>
      <c r="C202" s="33" t="s">
        <v>32</v>
      </c>
      <c r="D202" s="34">
        <v>196</v>
      </c>
      <c r="E202" s="35" t="s">
        <v>30</v>
      </c>
      <c r="F202" s="44">
        <v>0</v>
      </c>
      <c r="G202" s="31">
        <f t="shared" si="9"/>
        <v>0</v>
      </c>
      <c r="I202" s="183"/>
      <c r="J202" s="183"/>
      <c r="K202" s="183"/>
      <c r="L202" s="183"/>
      <c r="M202" s="183"/>
      <c r="N202" s="183"/>
      <c r="O202" s="183"/>
      <c r="P202" s="183"/>
      <c r="Q202" s="183"/>
      <c r="R202" s="183"/>
      <c r="S202" s="183"/>
      <c r="T202" s="183"/>
      <c r="U202" s="183"/>
      <c r="V202" s="183"/>
      <c r="W202" s="183"/>
      <c r="X202" s="183"/>
    </row>
    <row r="203" spans="2:24" s="40" customFormat="1" ht="22.5">
      <c r="B203" s="32" t="s">
        <v>72</v>
      </c>
      <c r="C203" s="33" t="s">
        <v>296</v>
      </c>
      <c r="D203" s="106">
        <v>0.1</v>
      </c>
      <c r="E203" s="35" t="s">
        <v>80</v>
      </c>
      <c r="F203" s="144">
        <f>SUBTOTAL(109,G193:G202)</f>
        <v>0</v>
      </c>
      <c r="G203" s="31">
        <f t="shared" si="9"/>
        <v>0</v>
      </c>
      <c r="I203" s="183"/>
      <c r="J203" s="183"/>
      <c r="K203" s="183"/>
      <c r="L203" s="183"/>
      <c r="M203" s="183"/>
      <c r="N203" s="183"/>
      <c r="O203" s="183"/>
      <c r="P203" s="183"/>
      <c r="Q203" s="183"/>
      <c r="R203" s="183"/>
      <c r="S203" s="183"/>
      <c r="T203" s="183"/>
      <c r="U203" s="183"/>
      <c r="V203" s="183"/>
      <c r="W203" s="183"/>
      <c r="X203" s="183"/>
    </row>
    <row r="204" spans="2:24" s="40" customFormat="1" ht="12.75">
      <c r="B204" s="38" t="s">
        <v>91</v>
      </c>
      <c r="C204" s="133"/>
      <c r="D204" s="30"/>
      <c r="E204" s="30"/>
      <c r="F204" s="170"/>
      <c r="G204" s="31">
        <f>SUBTOTAL(109,G191:G203)</f>
        <v>0</v>
      </c>
      <c r="I204" s="183"/>
      <c r="J204" s="183"/>
      <c r="K204" s="183"/>
      <c r="L204" s="183"/>
      <c r="M204" s="183"/>
      <c r="N204" s="183"/>
      <c r="O204" s="183"/>
      <c r="P204" s="183"/>
      <c r="Q204" s="183"/>
      <c r="R204" s="183"/>
      <c r="S204" s="183"/>
      <c r="T204" s="183"/>
      <c r="U204" s="183"/>
      <c r="V204" s="183"/>
      <c r="W204" s="183"/>
      <c r="X204" s="183"/>
    </row>
    <row r="205" spans="3:24" s="40" customFormat="1" ht="12.75">
      <c r="C205" s="41"/>
      <c r="F205" s="167"/>
      <c r="I205" s="183"/>
      <c r="J205" s="183"/>
      <c r="K205" s="183"/>
      <c r="L205" s="183"/>
      <c r="M205" s="183"/>
      <c r="N205" s="183"/>
      <c r="O205" s="183"/>
      <c r="P205" s="183"/>
      <c r="Q205" s="183"/>
      <c r="R205" s="183"/>
      <c r="S205" s="183"/>
      <c r="T205" s="183"/>
      <c r="U205" s="183"/>
      <c r="V205" s="183"/>
      <c r="W205" s="183"/>
      <c r="X205" s="183"/>
    </row>
    <row r="206" spans="3:24" s="40" customFormat="1" ht="12.75">
      <c r="C206" s="41"/>
      <c r="F206" s="167"/>
      <c r="I206" s="183"/>
      <c r="J206" s="183"/>
      <c r="K206" s="183"/>
      <c r="L206" s="183"/>
      <c r="M206" s="183"/>
      <c r="N206" s="183"/>
      <c r="O206" s="183"/>
      <c r="P206" s="183"/>
      <c r="Q206" s="183"/>
      <c r="R206" s="183"/>
      <c r="S206" s="183"/>
      <c r="T206" s="183"/>
      <c r="U206" s="183"/>
      <c r="V206" s="183"/>
      <c r="W206" s="183"/>
      <c r="X206" s="183"/>
    </row>
    <row r="207" spans="2:24" s="40" customFormat="1" ht="24">
      <c r="B207" s="22" t="s">
        <v>297</v>
      </c>
      <c r="C207" s="132" t="s">
        <v>298</v>
      </c>
      <c r="D207" s="24" t="s">
        <v>63</v>
      </c>
      <c r="E207" s="25" t="s">
        <v>30</v>
      </c>
      <c r="F207" s="168" t="s">
        <v>65</v>
      </c>
      <c r="G207" s="24" t="s">
        <v>64</v>
      </c>
      <c r="I207" s="183"/>
      <c r="J207" s="183"/>
      <c r="K207" s="183"/>
      <c r="L207" s="183"/>
      <c r="M207" s="183"/>
      <c r="N207" s="183"/>
      <c r="O207" s="183"/>
      <c r="P207" s="183"/>
      <c r="Q207" s="183"/>
      <c r="R207" s="183"/>
      <c r="S207" s="183"/>
      <c r="T207" s="183"/>
      <c r="U207" s="183"/>
      <c r="V207" s="183"/>
      <c r="W207" s="183"/>
      <c r="X207" s="183"/>
    </row>
    <row r="208" spans="2:24" s="40" customFormat="1" ht="12.75">
      <c r="B208" s="28"/>
      <c r="C208" s="133"/>
      <c r="D208" s="30"/>
      <c r="E208" s="30"/>
      <c r="F208" s="169"/>
      <c r="G208" s="31"/>
      <c r="I208" s="183"/>
      <c r="J208" s="183"/>
      <c r="K208" s="183"/>
      <c r="L208" s="183"/>
      <c r="M208" s="183"/>
      <c r="N208" s="183"/>
      <c r="O208" s="183"/>
      <c r="P208" s="183"/>
      <c r="Q208" s="183"/>
      <c r="R208" s="183"/>
      <c r="S208" s="183"/>
      <c r="T208" s="183"/>
      <c r="U208" s="183"/>
      <c r="V208" s="183"/>
      <c r="W208" s="183"/>
      <c r="X208" s="183"/>
    </row>
    <row r="209" spans="2:24" s="40" customFormat="1" ht="12.75">
      <c r="B209" s="32" t="s">
        <v>59</v>
      </c>
      <c r="C209" s="33" t="s">
        <v>299</v>
      </c>
      <c r="D209" s="145">
        <v>208</v>
      </c>
      <c r="E209" s="35" t="s">
        <v>30</v>
      </c>
      <c r="F209" s="44">
        <v>0</v>
      </c>
      <c r="G209" s="135">
        <f>D209*F209</f>
        <v>0</v>
      </c>
      <c r="I209" s="183"/>
      <c r="J209" s="183"/>
      <c r="K209" s="183"/>
      <c r="L209" s="183"/>
      <c r="M209" s="183"/>
      <c r="N209" s="183"/>
      <c r="O209" s="183"/>
      <c r="P209" s="183"/>
      <c r="Q209" s="183"/>
      <c r="R209" s="183"/>
      <c r="S209" s="183"/>
      <c r="T209" s="183"/>
      <c r="U209" s="183"/>
      <c r="V209" s="183"/>
      <c r="W209" s="183"/>
      <c r="X209" s="183"/>
    </row>
    <row r="210" spans="2:24" s="40" customFormat="1" ht="12.75">
      <c r="B210" s="32" t="s">
        <v>57</v>
      </c>
      <c r="C210" s="29" t="s">
        <v>300</v>
      </c>
      <c r="D210" s="145">
        <v>196</v>
      </c>
      <c r="E210" s="35" t="s">
        <v>30</v>
      </c>
      <c r="F210" s="44">
        <v>0</v>
      </c>
      <c r="G210" s="135">
        <f>D210*F210</f>
        <v>0</v>
      </c>
      <c r="I210" s="183"/>
      <c r="J210" s="183"/>
      <c r="K210" s="183"/>
      <c r="L210" s="183"/>
      <c r="M210" s="183"/>
      <c r="N210" s="183"/>
      <c r="O210" s="183"/>
      <c r="P210" s="183"/>
      <c r="Q210" s="183"/>
      <c r="R210" s="183"/>
      <c r="S210" s="183"/>
      <c r="T210" s="183"/>
      <c r="U210" s="183"/>
      <c r="V210" s="183"/>
      <c r="W210" s="183"/>
      <c r="X210" s="183"/>
    </row>
    <row r="211" spans="2:24" s="40" customFormat="1" ht="47.25" customHeight="1">
      <c r="B211" s="32" t="s">
        <v>56</v>
      </c>
      <c r="C211" s="29" t="s">
        <v>301</v>
      </c>
      <c r="D211" s="106"/>
      <c r="E211" s="35"/>
      <c r="F211" s="170"/>
      <c r="G211" s="31"/>
      <c r="I211" s="183"/>
      <c r="J211" s="183"/>
      <c r="K211" s="183"/>
      <c r="L211" s="183"/>
      <c r="M211" s="183"/>
      <c r="N211" s="183"/>
      <c r="O211" s="183"/>
      <c r="P211" s="183"/>
      <c r="Q211" s="183"/>
      <c r="R211" s="183"/>
      <c r="S211" s="183"/>
      <c r="T211" s="183"/>
      <c r="U211" s="183"/>
      <c r="V211" s="183"/>
      <c r="W211" s="183"/>
      <c r="X211" s="183"/>
    </row>
    <row r="212" spans="2:24" s="40" customFormat="1" ht="12.75">
      <c r="B212" s="32"/>
      <c r="C212" s="147"/>
      <c r="D212" s="146">
        <v>13</v>
      </c>
      <c r="E212" s="35" t="s">
        <v>30</v>
      </c>
      <c r="F212" s="172">
        <v>0</v>
      </c>
      <c r="G212" s="31">
        <f>D212*F212</f>
        <v>0</v>
      </c>
      <c r="I212" s="183"/>
      <c r="J212" s="183"/>
      <c r="K212" s="183"/>
      <c r="L212" s="183"/>
      <c r="M212" s="183"/>
      <c r="N212" s="183"/>
      <c r="O212" s="183"/>
      <c r="P212" s="183"/>
      <c r="Q212" s="183"/>
      <c r="R212" s="183"/>
      <c r="S212" s="183"/>
      <c r="T212" s="183"/>
      <c r="U212" s="183"/>
      <c r="V212" s="183"/>
      <c r="W212" s="183"/>
      <c r="X212" s="183"/>
    </row>
    <row r="213" spans="2:24" s="40" customFormat="1" ht="90">
      <c r="B213" s="32" t="s">
        <v>60</v>
      </c>
      <c r="C213" s="33" t="s">
        <v>302</v>
      </c>
      <c r="D213" s="134"/>
      <c r="E213" s="35"/>
      <c r="F213" s="170"/>
      <c r="G213" s="31"/>
      <c r="I213" s="183"/>
      <c r="J213" s="183"/>
      <c r="K213" s="183"/>
      <c r="L213" s="183"/>
      <c r="M213" s="183"/>
      <c r="N213" s="183"/>
      <c r="O213" s="183"/>
      <c r="P213" s="183"/>
      <c r="Q213" s="183"/>
      <c r="R213" s="183"/>
      <c r="S213" s="183"/>
      <c r="T213" s="183"/>
      <c r="U213" s="183"/>
      <c r="V213" s="183"/>
      <c r="W213" s="183"/>
      <c r="X213" s="183"/>
    </row>
    <row r="214" spans="2:24" s="40" customFormat="1" ht="12.75">
      <c r="B214" s="32"/>
      <c r="C214" s="148"/>
      <c r="D214" s="146">
        <v>13</v>
      </c>
      <c r="E214" s="35" t="s">
        <v>30</v>
      </c>
      <c r="F214" s="172">
        <v>0</v>
      </c>
      <c r="G214" s="31">
        <f>D214*F214</f>
        <v>0</v>
      </c>
      <c r="I214" s="183"/>
      <c r="J214" s="183"/>
      <c r="K214" s="183"/>
      <c r="L214" s="183"/>
      <c r="M214" s="183"/>
      <c r="N214" s="183"/>
      <c r="O214" s="183"/>
      <c r="P214" s="183"/>
      <c r="Q214" s="183"/>
      <c r="R214" s="183"/>
      <c r="S214" s="183"/>
      <c r="T214" s="183"/>
      <c r="U214" s="183"/>
      <c r="V214" s="183"/>
      <c r="W214" s="183"/>
      <c r="X214" s="183"/>
    </row>
    <row r="215" spans="2:24" s="40" customFormat="1" ht="12.75">
      <c r="B215" s="32" t="s">
        <v>58</v>
      </c>
      <c r="C215" s="133" t="s">
        <v>303</v>
      </c>
      <c r="D215" s="106">
        <v>0.1</v>
      </c>
      <c r="E215" s="35" t="s">
        <v>80</v>
      </c>
      <c r="F215" s="149">
        <f>SUBTOTAL(109,G208:G214)</f>
        <v>0</v>
      </c>
      <c r="G215" s="31">
        <f>D215*F215</f>
        <v>0</v>
      </c>
      <c r="I215" s="183"/>
      <c r="J215" s="183"/>
      <c r="K215" s="183"/>
      <c r="L215" s="183"/>
      <c r="M215" s="183"/>
      <c r="N215" s="183"/>
      <c r="O215" s="183"/>
      <c r="P215" s="183"/>
      <c r="Q215" s="183"/>
      <c r="R215" s="183"/>
      <c r="S215" s="183"/>
      <c r="T215" s="183"/>
      <c r="U215" s="183"/>
      <c r="V215" s="183"/>
      <c r="W215" s="183"/>
      <c r="X215" s="183"/>
    </row>
    <row r="216" spans="2:24" s="40" customFormat="1" ht="33.75">
      <c r="B216" s="32" t="s">
        <v>61</v>
      </c>
      <c r="C216" s="133" t="s">
        <v>304</v>
      </c>
      <c r="D216" s="106">
        <v>0.1</v>
      </c>
      <c r="E216" s="35" t="s">
        <v>80</v>
      </c>
      <c r="F216" s="144">
        <f>+F215</f>
        <v>0</v>
      </c>
      <c r="G216" s="31">
        <f>D216*F216</f>
        <v>0</v>
      </c>
      <c r="I216" s="183"/>
      <c r="J216" s="183"/>
      <c r="K216" s="183"/>
      <c r="L216" s="183"/>
      <c r="M216" s="183"/>
      <c r="N216" s="183"/>
      <c r="O216" s="183"/>
      <c r="P216" s="183"/>
      <c r="Q216" s="183"/>
      <c r="R216" s="183"/>
      <c r="S216" s="183"/>
      <c r="T216" s="183"/>
      <c r="U216" s="183"/>
      <c r="V216" s="183"/>
      <c r="W216" s="183"/>
      <c r="X216" s="183"/>
    </row>
    <row r="217" spans="2:24" s="40" customFormat="1" ht="12.75">
      <c r="B217" s="32"/>
      <c r="C217" s="133"/>
      <c r="D217" s="134"/>
      <c r="E217" s="35"/>
      <c r="F217" s="39"/>
      <c r="G217" s="31"/>
      <c r="I217" s="183"/>
      <c r="J217" s="183"/>
      <c r="K217" s="183"/>
      <c r="L217" s="183"/>
      <c r="M217" s="183"/>
      <c r="N217" s="183"/>
      <c r="O217" s="183"/>
      <c r="P217" s="183"/>
      <c r="Q217" s="183"/>
      <c r="R217" s="183"/>
      <c r="S217" s="183"/>
      <c r="T217" s="183"/>
      <c r="U217" s="183"/>
      <c r="V217" s="183"/>
      <c r="W217" s="183"/>
      <c r="X217" s="183"/>
    </row>
    <row r="218" spans="2:24" s="40" customFormat="1" ht="12.75">
      <c r="B218" s="32"/>
      <c r="C218" s="133"/>
      <c r="D218" s="134"/>
      <c r="E218" s="35"/>
      <c r="F218" s="39"/>
      <c r="G218" s="31"/>
      <c r="I218" s="183"/>
      <c r="J218" s="183"/>
      <c r="K218" s="183"/>
      <c r="L218" s="183"/>
      <c r="M218" s="183"/>
      <c r="N218" s="183"/>
      <c r="O218" s="183"/>
      <c r="P218" s="183"/>
      <c r="Q218" s="183"/>
      <c r="R218" s="183"/>
      <c r="S218" s="183"/>
      <c r="T218" s="183"/>
      <c r="U218" s="183"/>
      <c r="V218" s="183"/>
      <c r="W218" s="183"/>
      <c r="X218" s="183"/>
    </row>
    <row r="219" spans="2:24" s="40" customFormat="1" ht="12.75">
      <c r="B219" s="38" t="s">
        <v>92</v>
      </c>
      <c r="C219" s="133"/>
      <c r="D219" s="30"/>
      <c r="E219" s="30"/>
      <c r="F219" s="39"/>
      <c r="G219" s="31">
        <f>SUBTOTAL(109,G208:G218)</f>
        <v>0</v>
      </c>
      <c r="I219" s="183"/>
      <c r="J219" s="183"/>
      <c r="K219" s="183"/>
      <c r="L219" s="183"/>
      <c r="M219" s="183"/>
      <c r="N219" s="183"/>
      <c r="O219" s="183"/>
      <c r="P219" s="183"/>
      <c r="Q219" s="183"/>
      <c r="R219" s="183"/>
      <c r="S219" s="183"/>
      <c r="T219" s="183"/>
      <c r="U219" s="183"/>
      <c r="V219" s="183"/>
      <c r="W219" s="183"/>
      <c r="X219" s="183"/>
    </row>
    <row r="220" spans="3:24" s="40" customFormat="1" ht="12.75">
      <c r="C220" s="41"/>
      <c r="I220" s="183"/>
      <c r="J220" s="183"/>
      <c r="K220" s="183"/>
      <c r="L220" s="183"/>
      <c r="M220" s="183"/>
      <c r="N220" s="183"/>
      <c r="O220" s="183"/>
      <c r="P220" s="183"/>
      <c r="Q220" s="183"/>
      <c r="R220" s="183"/>
      <c r="S220" s="183"/>
      <c r="T220" s="183"/>
      <c r="U220" s="183"/>
      <c r="V220" s="183"/>
      <c r="W220" s="183"/>
      <c r="X220" s="183"/>
    </row>
  </sheetData>
  <sheetProtection password="CF77" sheet="1"/>
  <mergeCells count="6">
    <mergeCell ref="C3:G3"/>
    <mergeCell ref="F23:G23"/>
    <mergeCell ref="C4:G4"/>
    <mergeCell ref="C30:F33"/>
    <mergeCell ref="C34:F35"/>
    <mergeCell ref="C5:G5"/>
  </mergeCells>
  <printOptions/>
  <pageMargins left="0.7" right="0.7" top="0.75" bottom="0.75" header="0.3" footer="0.3"/>
  <pageSetup horizontalDpi="600" verticalDpi="600" orientation="portrait" paperSize="9" scale="91" r:id="rId1"/>
  <headerFooter>
    <oddHeader>&amp;L&amp;"Swis721 Ex BT,Roman"&amp;8&amp;A&amp;C&amp;"Team MT,Običajno"&amp;13KOMUNALA PROJEKT D.O.O.&amp;R&amp;"Swis721 Ex BT,Roman"&amp;8&amp;F</oddHeader>
    <oddFooter>&amp;L&amp;"Swis721 Ex BT,Roman"&amp;5KOMUNALA PROJEKT d.o.o.
Prušnikova ulica 95, 1000 Ljubljana&amp;R&amp;P</oddFooter>
  </headerFooter>
  <rowBreaks count="7" manualBreakCount="7">
    <brk id="44" min="1" max="7" man="1"/>
    <brk id="58" min="1" max="7" man="1"/>
    <brk id="79" min="1" max="7" man="1"/>
    <brk id="104" min="1" max="7" man="1"/>
    <brk id="139" min="1" max="7" man="1"/>
    <brk id="168" min="1" max="7" man="1"/>
    <brk id="188" min="1" max="7" man="1"/>
  </rowBreaks>
  <ignoredErrors>
    <ignoredError sqref="G214:G216" evalError="1"/>
  </ignoredErrors>
</worksheet>
</file>

<file path=xl/worksheets/sheet3.xml><?xml version="1.0" encoding="utf-8"?>
<worksheet xmlns="http://schemas.openxmlformats.org/spreadsheetml/2006/main" xmlns:r="http://schemas.openxmlformats.org/officeDocument/2006/relationships">
  <sheetPr>
    <tabColor theme="4" tint="0.5999900102615356"/>
  </sheetPr>
  <dimension ref="B3:T212"/>
  <sheetViews>
    <sheetView view="pageBreakPreview" zoomScaleSheetLayoutView="100" workbookViewId="0" topLeftCell="A1">
      <selection activeCell="F77" sqref="F77"/>
    </sheetView>
  </sheetViews>
  <sheetFormatPr defaultColWidth="9.00390625" defaultRowHeight="12.75"/>
  <cols>
    <col min="1" max="1" width="9.125" style="1" customWidth="1"/>
    <col min="2" max="2" width="4.125" style="1" customWidth="1"/>
    <col min="3" max="3" width="40.625" style="43" customWidth="1"/>
    <col min="4" max="4" width="11.375" style="1" customWidth="1"/>
    <col min="5" max="5" width="4.125" style="1" customWidth="1"/>
    <col min="6" max="6" width="12.125" style="1" customWidth="1"/>
    <col min="7" max="7" width="13.00390625" style="1" customWidth="1"/>
    <col min="8" max="8" width="4.25390625" style="1" customWidth="1"/>
    <col min="9" max="9" width="9.25390625" style="186" bestFit="1" customWidth="1"/>
    <col min="10" max="11" width="9.125" style="186" customWidth="1"/>
    <col min="12" max="12" width="9.125" style="174" customWidth="1"/>
    <col min="13" max="13" width="14.125" style="174" bestFit="1" customWidth="1"/>
    <col min="14" max="16" width="9.125" style="174" customWidth="1"/>
    <col min="17" max="20" width="9.125" style="186" customWidth="1"/>
    <col min="21" max="16384" width="9.125" style="1" customWidth="1"/>
  </cols>
  <sheetData>
    <row r="3" spans="3:7" ht="18">
      <c r="C3" s="193" t="s">
        <v>35</v>
      </c>
      <c r="D3" s="193"/>
      <c r="E3" s="193"/>
      <c r="F3" s="193"/>
      <c r="G3" s="193"/>
    </row>
    <row r="4" spans="3:7" ht="15.75">
      <c r="C4" s="194" t="s">
        <v>203</v>
      </c>
      <c r="D4" s="194"/>
      <c r="E4" s="194"/>
      <c r="F4" s="194"/>
      <c r="G4" s="194"/>
    </row>
    <row r="5" spans="3:7" ht="12.75">
      <c r="C5" s="195"/>
      <c r="D5" s="196"/>
      <c r="E5" s="196"/>
      <c r="F5" s="196"/>
      <c r="G5" s="196"/>
    </row>
    <row r="6" spans="3:20" s="7" customFormat="1" ht="12">
      <c r="C6" s="7" t="s">
        <v>36</v>
      </c>
      <c r="I6" s="187"/>
      <c r="J6" s="187"/>
      <c r="K6" s="187"/>
      <c r="L6" s="175"/>
      <c r="M6" s="175"/>
      <c r="N6" s="175"/>
      <c r="O6" s="175"/>
      <c r="P6" s="175"/>
      <c r="Q6" s="187"/>
      <c r="R6" s="187"/>
      <c r="S6" s="187"/>
      <c r="T6" s="187"/>
    </row>
    <row r="7" spans="9:20" s="7" customFormat="1" ht="12">
      <c r="I7" s="187"/>
      <c r="J7" s="187"/>
      <c r="K7" s="187"/>
      <c r="L7" s="175"/>
      <c r="M7" s="175"/>
      <c r="N7" s="175"/>
      <c r="O7" s="175"/>
      <c r="P7" s="175"/>
      <c r="Q7" s="187"/>
      <c r="R7" s="187"/>
      <c r="S7" s="187"/>
      <c r="T7" s="187"/>
    </row>
    <row r="8" spans="3:20" s="7" customFormat="1" ht="12">
      <c r="C8" s="7" t="s">
        <v>37</v>
      </c>
      <c r="G8" s="14">
        <f>G78</f>
        <v>0</v>
      </c>
      <c r="I8" s="187"/>
      <c r="J8" s="187"/>
      <c r="K8" s="187"/>
      <c r="L8" s="175"/>
      <c r="M8" s="175"/>
      <c r="N8" s="175"/>
      <c r="O8" s="175"/>
      <c r="P8" s="175"/>
      <c r="Q8" s="187"/>
      <c r="R8" s="187"/>
      <c r="S8" s="187"/>
      <c r="T8" s="187"/>
    </row>
    <row r="9" spans="7:20" s="7" customFormat="1" ht="12">
      <c r="G9" s="14"/>
      <c r="I9" s="187"/>
      <c r="J9" s="187"/>
      <c r="K9" s="187"/>
      <c r="L9" s="175"/>
      <c r="M9" s="175"/>
      <c r="N9" s="175"/>
      <c r="O9" s="175"/>
      <c r="P9" s="175"/>
      <c r="Q9" s="187"/>
      <c r="R9" s="187"/>
      <c r="S9" s="187"/>
      <c r="T9" s="187"/>
    </row>
    <row r="10" spans="3:20" s="7" customFormat="1" ht="12">
      <c r="C10" s="7" t="s">
        <v>38</v>
      </c>
      <c r="G10" s="14">
        <f>G103</f>
        <v>0</v>
      </c>
      <c r="I10" s="187"/>
      <c r="J10" s="187"/>
      <c r="K10" s="187"/>
      <c r="L10" s="175"/>
      <c r="M10" s="175"/>
      <c r="N10" s="175"/>
      <c r="O10" s="175"/>
      <c r="P10" s="175"/>
      <c r="Q10" s="187"/>
      <c r="R10" s="187"/>
      <c r="S10" s="187"/>
      <c r="T10" s="187"/>
    </row>
    <row r="11" spans="9:20" s="7" customFormat="1" ht="12">
      <c r="I11" s="187"/>
      <c r="J11" s="187"/>
      <c r="K11" s="187"/>
      <c r="L11" s="175"/>
      <c r="M11" s="175"/>
      <c r="N11" s="175"/>
      <c r="O11" s="175"/>
      <c r="P11" s="175"/>
      <c r="Q11" s="187"/>
      <c r="R11" s="187"/>
      <c r="S11" s="187"/>
      <c r="T11" s="187"/>
    </row>
    <row r="12" spans="3:20" s="7" customFormat="1" ht="12">
      <c r="C12" s="8" t="s">
        <v>39</v>
      </c>
      <c r="D12" s="8"/>
      <c r="E12" s="8"/>
      <c r="F12" s="8"/>
      <c r="G12" s="48">
        <f>G129</f>
        <v>0</v>
      </c>
      <c r="I12" s="187"/>
      <c r="J12" s="187"/>
      <c r="K12" s="187"/>
      <c r="L12" s="175"/>
      <c r="M12" s="175"/>
      <c r="N12" s="175"/>
      <c r="O12" s="175"/>
      <c r="P12" s="175"/>
      <c r="Q12" s="187"/>
      <c r="R12" s="187"/>
      <c r="S12" s="187"/>
      <c r="T12" s="187"/>
    </row>
    <row r="13" spans="3:20" s="7" customFormat="1" ht="12">
      <c r="C13" s="8"/>
      <c r="D13" s="8"/>
      <c r="E13" s="8"/>
      <c r="F13" s="8"/>
      <c r="G13" s="48"/>
      <c r="I13" s="187"/>
      <c r="J13" s="187"/>
      <c r="K13" s="187"/>
      <c r="L13" s="175"/>
      <c r="M13" s="175"/>
      <c r="N13" s="175"/>
      <c r="O13" s="175"/>
      <c r="P13" s="175"/>
      <c r="Q13" s="187"/>
      <c r="R13" s="187"/>
      <c r="S13" s="187"/>
      <c r="T13" s="187"/>
    </row>
    <row r="14" spans="3:20" s="7" customFormat="1" ht="12">
      <c r="C14" s="8" t="s">
        <v>249</v>
      </c>
      <c r="D14" s="8"/>
      <c r="E14" s="8"/>
      <c r="F14" s="8"/>
      <c r="G14" s="48">
        <f>G158</f>
        <v>0</v>
      </c>
      <c r="I14" s="187"/>
      <c r="J14" s="187"/>
      <c r="K14" s="187"/>
      <c r="L14" s="175"/>
      <c r="M14" s="175"/>
      <c r="N14" s="175"/>
      <c r="O14" s="175"/>
      <c r="P14" s="175"/>
      <c r="Q14" s="187"/>
      <c r="R14" s="187"/>
      <c r="S14" s="187"/>
      <c r="T14" s="187"/>
    </row>
    <row r="15" spans="3:20" s="7" customFormat="1" ht="12">
      <c r="C15" s="49"/>
      <c r="D15" s="49"/>
      <c r="E15" s="49"/>
      <c r="F15" s="49"/>
      <c r="G15" s="49"/>
      <c r="I15" s="187"/>
      <c r="J15" s="187"/>
      <c r="K15" s="187"/>
      <c r="L15" s="175"/>
      <c r="M15" s="175"/>
      <c r="N15" s="175"/>
      <c r="O15" s="175"/>
      <c r="P15" s="175"/>
      <c r="Q15" s="187"/>
      <c r="R15" s="187"/>
      <c r="S15" s="187"/>
      <c r="T15" s="187"/>
    </row>
    <row r="16" spans="9:20" s="7" customFormat="1" ht="12.75" thickBot="1">
      <c r="I16" s="187"/>
      <c r="J16" s="187"/>
      <c r="K16" s="187"/>
      <c r="L16" s="175"/>
      <c r="M16" s="175"/>
      <c r="N16" s="175"/>
      <c r="O16" s="175"/>
      <c r="P16" s="175"/>
      <c r="Q16" s="187"/>
      <c r="R16" s="187"/>
      <c r="S16" s="187"/>
      <c r="T16" s="187"/>
    </row>
    <row r="17" spans="3:20" s="7" customFormat="1" ht="12.75" thickBot="1">
      <c r="C17" s="4" t="s">
        <v>40</v>
      </c>
      <c r="D17" s="5"/>
      <c r="E17" s="5"/>
      <c r="F17" s="5"/>
      <c r="G17" s="6">
        <f>SUM(G8:G15)</f>
        <v>0</v>
      </c>
      <c r="I17" s="187"/>
      <c r="J17" s="187"/>
      <c r="K17" s="187"/>
      <c r="L17" s="175"/>
      <c r="M17" s="175"/>
      <c r="N17" s="175"/>
      <c r="O17" s="175"/>
      <c r="P17" s="175"/>
      <c r="Q17" s="187"/>
      <c r="R17" s="187"/>
      <c r="S17" s="187"/>
      <c r="T17" s="187"/>
    </row>
    <row r="18" spans="3:20" s="7" customFormat="1" ht="12">
      <c r="C18" s="9"/>
      <c r="F18" s="9" t="s">
        <v>98</v>
      </c>
      <c r="G18" s="10">
        <v>92.53</v>
      </c>
      <c r="I18" s="187"/>
      <c r="J18" s="187"/>
      <c r="K18" s="187"/>
      <c r="L18" s="175"/>
      <c r="M18" s="175"/>
      <c r="N18" s="175"/>
      <c r="O18" s="175"/>
      <c r="P18" s="175"/>
      <c r="Q18" s="187"/>
      <c r="R18" s="187"/>
      <c r="S18" s="187"/>
      <c r="T18" s="187"/>
    </row>
    <row r="19" spans="3:20" s="7" customFormat="1" ht="12">
      <c r="C19" s="9"/>
      <c r="F19" s="9" t="s">
        <v>41</v>
      </c>
      <c r="G19" s="11">
        <f>G17/G18</f>
        <v>0</v>
      </c>
      <c r="I19" s="187"/>
      <c r="J19" s="187"/>
      <c r="K19" s="187"/>
      <c r="L19" s="175"/>
      <c r="M19" s="175"/>
      <c r="N19" s="175"/>
      <c r="O19" s="175"/>
      <c r="P19" s="175"/>
      <c r="Q19" s="187"/>
      <c r="R19" s="187"/>
      <c r="S19" s="187"/>
      <c r="T19" s="187"/>
    </row>
    <row r="20" spans="9:20" s="7" customFormat="1" ht="12">
      <c r="I20" s="187"/>
      <c r="J20" s="187"/>
      <c r="K20" s="187"/>
      <c r="L20" s="175"/>
      <c r="M20" s="175"/>
      <c r="N20" s="175"/>
      <c r="O20" s="175"/>
      <c r="P20" s="175"/>
      <c r="Q20" s="187"/>
      <c r="R20" s="187"/>
      <c r="S20" s="187"/>
      <c r="T20" s="187"/>
    </row>
    <row r="21" spans="3:20" s="7" customFormat="1" ht="12">
      <c r="C21" s="12"/>
      <c r="F21" s="50" t="s">
        <v>314</v>
      </c>
      <c r="G21" s="294">
        <f>G178+G195+G211</f>
        <v>0</v>
      </c>
      <c r="H21" s="306"/>
      <c r="I21" s="308"/>
      <c r="J21" s="309"/>
      <c r="K21" s="187"/>
      <c r="L21" s="175"/>
      <c r="M21" s="175"/>
      <c r="N21" s="175"/>
      <c r="O21" s="175"/>
      <c r="P21" s="175"/>
      <c r="Q21" s="187"/>
      <c r="R21" s="187"/>
      <c r="S21" s="187"/>
      <c r="T21" s="187"/>
    </row>
    <row r="22" spans="9:20" s="7" customFormat="1" ht="12">
      <c r="I22" s="187"/>
      <c r="J22" s="187"/>
      <c r="K22" s="187"/>
      <c r="L22" s="175"/>
      <c r="M22" s="175"/>
      <c r="N22" s="175"/>
      <c r="O22" s="175"/>
      <c r="P22" s="175"/>
      <c r="Q22" s="187"/>
      <c r="R22" s="187"/>
      <c r="S22" s="187"/>
      <c r="T22" s="187"/>
    </row>
    <row r="23" spans="3:20" s="7" customFormat="1" ht="12.75" customHeight="1">
      <c r="C23" s="15" t="s">
        <v>50</v>
      </c>
      <c r="D23" s="15"/>
      <c r="E23" s="15"/>
      <c r="F23" s="197">
        <f>G17+G21</f>
        <v>0</v>
      </c>
      <c r="G23" s="197"/>
      <c r="I23" s="187"/>
      <c r="J23" s="187"/>
      <c r="K23" s="187"/>
      <c r="L23" s="175"/>
      <c r="M23" s="175"/>
      <c r="N23" s="175"/>
      <c r="O23" s="175"/>
      <c r="P23" s="175"/>
      <c r="Q23" s="187"/>
      <c r="R23" s="187"/>
      <c r="S23" s="187"/>
      <c r="T23" s="187"/>
    </row>
    <row r="24" spans="3:20" s="7" customFormat="1" ht="12">
      <c r="C24" s="16"/>
      <c r="I24" s="187"/>
      <c r="J24" s="187"/>
      <c r="K24" s="187"/>
      <c r="L24" s="175"/>
      <c r="M24" s="175"/>
      <c r="N24" s="175"/>
      <c r="O24" s="175"/>
      <c r="P24" s="175"/>
      <c r="Q24" s="187"/>
      <c r="R24" s="187"/>
      <c r="S24" s="187"/>
      <c r="T24" s="187"/>
    </row>
    <row r="25" spans="9:20" s="7" customFormat="1" ht="12">
      <c r="I25" s="187"/>
      <c r="J25" s="187"/>
      <c r="K25" s="187"/>
      <c r="L25" s="175"/>
      <c r="M25" s="175"/>
      <c r="N25" s="175"/>
      <c r="O25" s="175"/>
      <c r="P25" s="175"/>
      <c r="Q25" s="187"/>
      <c r="R25" s="187"/>
      <c r="S25" s="187"/>
      <c r="T25" s="187"/>
    </row>
    <row r="26" spans="3:20" s="7" customFormat="1" ht="12">
      <c r="C26" s="7" t="s">
        <v>47</v>
      </c>
      <c r="I26" s="187"/>
      <c r="J26" s="187"/>
      <c r="K26" s="187"/>
      <c r="L26" s="175"/>
      <c r="M26" s="175"/>
      <c r="N26" s="175"/>
      <c r="O26" s="175"/>
      <c r="P26" s="175"/>
      <c r="Q26" s="187"/>
      <c r="R26" s="187"/>
      <c r="S26" s="187"/>
      <c r="T26" s="187"/>
    </row>
    <row r="27" spans="9:20" s="7" customFormat="1" ht="12">
      <c r="I27" s="187"/>
      <c r="J27" s="187"/>
      <c r="K27" s="187"/>
      <c r="L27" s="175"/>
      <c r="M27" s="175"/>
      <c r="N27" s="175"/>
      <c r="O27" s="175"/>
      <c r="P27" s="175"/>
      <c r="Q27" s="187"/>
      <c r="R27" s="187"/>
      <c r="S27" s="187"/>
      <c r="T27" s="187"/>
    </row>
    <row r="28" spans="3:20" s="7" customFormat="1" ht="12">
      <c r="C28" s="7" t="s">
        <v>5</v>
      </c>
      <c r="I28" s="187"/>
      <c r="J28" s="187"/>
      <c r="K28" s="187"/>
      <c r="L28" s="175"/>
      <c r="M28" s="175"/>
      <c r="N28" s="175"/>
      <c r="O28" s="175"/>
      <c r="P28" s="175"/>
      <c r="Q28" s="187"/>
      <c r="R28" s="187"/>
      <c r="S28" s="187"/>
      <c r="T28" s="187"/>
    </row>
    <row r="29" spans="9:20" s="7" customFormat="1" ht="12">
      <c r="I29" s="187"/>
      <c r="J29" s="187"/>
      <c r="K29" s="187"/>
      <c r="L29" s="175"/>
      <c r="M29" s="175"/>
      <c r="N29" s="175"/>
      <c r="O29" s="175"/>
      <c r="P29" s="175"/>
      <c r="Q29" s="187"/>
      <c r="R29" s="187"/>
      <c r="S29" s="187"/>
      <c r="T29" s="187"/>
    </row>
    <row r="30" spans="3:20" s="7" customFormat="1" ht="12" customHeight="1">
      <c r="C30" s="198"/>
      <c r="D30" s="198"/>
      <c r="E30" s="198"/>
      <c r="F30" s="198"/>
      <c r="I30" s="187"/>
      <c r="J30" s="187"/>
      <c r="K30" s="187"/>
      <c r="L30" s="175"/>
      <c r="M30" s="175"/>
      <c r="N30" s="175"/>
      <c r="O30" s="175"/>
      <c r="P30" s="175"/>
      <c r="Q30" s="187"/>
      <c r="R30" s="187"/>
      <c r="S30" s="187"/>
      <c r="T30" s="187"/>
    </row>
    <row r="31" spans="3:20" s="7" customFormat="1" ht="12">
      <c r="C31" s="198"/>
      <c r="D31" s="198"/>
      <c r="E31" s="198"/>
      <c r="F31" s="198"/>
      <c r="I31" s="187"/>
      <c r="J31" s="187"/>
      <c r="K31" s="187"/>
      <c r="L31" s="175"/>
      <c r="M31" s="175"/>
      <c r="N31" s="175"/>
      <c r="O31" s="175"/>
      <c r="P31" s="175"/>
      <c r="Q31" s="187"/>
      <c r="R31" s="187"/>
      <c r="S31" s="187"/>
      <c r="T31" s="187"/>
    </row>
    <row r="32" spans="3:20" s="7" customFormat="1" ht="5.25" customHeight="1">
      <c r="C32" s="198"/>
      <c r="D32" s="198"/>
      <c r="E32" s="198"/>
      <c r="F32" s="198"/>
      <c r="I32" s="187"/>
      <c r="J32" s="187"/>
      <c r="K32" s="187"/>
      <c r="L32" s="175"/>
      <c r="M32" s="175"/>
      <c r="N32" s="175"/>
      <c r="O32" s="175"/>
      <c r="P32" s="175"/>
      <c r="Q32" s="187"/>
      <c r="R32" s="187"/>
      <c r="S32" s="187"/>
      <c r="T32" s="187"/>
    </row>
    <row r="33" spans="3:20" s="7" customFormat="1" ht="5.25" customHeight="1">
      <c r="C33" s="198"/>
      <c r="D33" s="198"/>
      <c r="E33" s="198"/>
      <c r="F33" s="198"/>
      <c r="I33" s="187"/>
      <c r="J33" s="187"/>
      <c r="K33" s="187"/>
      <c r="L33" s="175"/>
      <c r="M33" s="175"/>
      <c r="N33" s="175"/>
      <c r="O33" s="175"/>
      <c r="P33" s="175"/>
      <c r="Q33" s="187"/>
      <c r="R33" s="187"/>
      <c r="S33" s="187"/>
      <c r="T33" s="187"/>
    </row>
    <row r="34" spans="3:20" s="7" customFormat="1" ht="12.75" customHeight="1">
      <c r="C34" s="198" t="s">
        <v>184</v>
      </c>
      <c r="D34" s="198"/>
      <c r="E34" s="198"/>
      <c r="F34" s="198"/>
      <c r="I34" s="187"/>
      <c r="J34" s="187"/>
      <c r="K34" s="187"/>
      <c r="L34" s="175"/>
      <c r="M34" s="175"/>
      <c r="N34" s="175"/>
      <c r="O34" s="175"/>
      <c r="P34" s="175"/>
      <c r="Q34" s="187"/>
      <c r="R34" s="187"/>
      <c r="S34" s="187"/>
      <c r="T34" s="187"/>
    </row>
    <row r="35" spans="3:20" s="7" customFormat="1" ht="36.75" customHeight="1">
      <c r="C35" s="198"/>
      <c r="D35" s="198"/>
      <c r="E35" s="198"/>
      <c r="F35" s="198"/>
      <c r="I35" s="187"/>
      <c r="J35" s="187"/>
      <c r="K35" s="187"/>
      <c r="L35" s="175"/>
      <c r="M35" s="175"/>
      <c r="N35" s="175"/>
      <c r="O35" s="175"/>
      <c r="P35" s="175"/>
      <c r="Q35" s="187"/>
      <c r="R35" s="187"/>
      <c r="S35" s="187"/>
      <c r="T35" s="187"/>
    </row>
    <row r="36" spans="3:20" s="7" customFormat="1" ht="12.75" customHeight="1">
      <c r="C36" s="17"/>
      <c r="D36" s="17"/>
      <c r="E36" s="17"/>
      <c r="F36" s="17"/>
      <c r="I36" s="187"/>
      <c r="J36" s="187"/>
      <c r="K36" s="187"/>
      <c r="L36" s="175"/>
      <c r="M36" s="175"/>
      <c r="N36" s="175"/>
      <c r="O36" s="175"/>
      <c r="P36" s="175"/>
      <c r="Q36" s="187"/>
      <c r="R36" s="187"/>
      <c r="S36" s="187"/>
      <c r="T36" s="187"/>
    </row>
    <row r="37" spans="3:20" s="7" customFormat="1" ht="26.25" customHeight="1">
      <c r="C37" s="17" t="s">
        <v>217</v>
      </c>
      <c r="D37" s="17"/>
      <c r="E37" s="17"/>
      <c r="F37" s="17"/>
      <c r="I37" s="187"/>
      <c r="J37" s="187"/>
      <c r="K37" s="187"/>
      <c r="L37" s="175"/>
      <c r="M37" s="175"/>
      <c r="N37" s="175"/>
      <c r="O37" s="175"/>
      <c r="P37" s="175"/>
      <c r="Q37" s="187"/>
      <c r="R37" s="187"/>
      <c r="S37" s="187"/>
      <c r="T37" s="187"/>
    </row>
    <row r="38" spans="3:20" s="7" customFormat="1" ht="12.75" customHeight="1">
      <c r="C38" s="18"/>
      <c r="I38" s="187"/>
      <c r="J38" s="187"/>
      <c r="K38" s="187"/>
      <c r="L38" s="175"/>
      <c r="M38" s="175"/>
      <c r="N38" s="175"/>
      <c r="O38" s="175"/>
      <c r="P38" s="175"/>
      <c r="Q38" s="187"/>
      <c r="R38" s="187"/>
      <c r="S38" s="187"/>
      <c r="T38" s="187"/>
    </row>
    <row r="39" spans="3:20" s="7" customFormat="1" ht="12">
      <c r="C39" s="7" t="s">
        <v>44</v>
      </c>
      <c r="D39" s="19">
        <v>60</v>
      </c>
      <c r="I39" s="187"/>
      <c r="J39" s="187"/>
      <c r="K39" s="187"/>
      <c r="L39" s="175"/>
      <c r="M39" s="175"/>
      <c r="N39" s="175"/>
      <c r="O39" s="175"/>
      <c r="P39" s="175"/>
      <c r="Q39" s="187"/>
      <c r="R39" s="187"/>
      <c r="S39" s="187"/>
      <c r="T39" s="187"/>
    </row>
    <row r="40" spans="4:20" s="7" customFormat="1" ht="12">
      <c r="D40" s="20"/>
      <c r="I40" s="187"/>
      <c r="J40" s="187"/>
      <c r="K40" s="187"/>
      <c r="L40" s="175"/>
      <c r="M40" s="175"/>
      <c r="N40" s="175"/>
      <c r="O40" s="175"/>
      <c r="P40" s="175"/>
      <c r="Q40" s="187"/>
      <c r="R40" s="187"/>
      <c r="S40" s="187"/>
      <c r="T40" s="187"/>
    </row>
    <row r="41" spans="3:20" s="7" customFormat="1" ht="12">
      <c r="C41" s="7" t="s">
        <v>45</v>
      </c>
      <c r="D41" s="21">
        <v>60</v>
      </c>
      <c r="I41" s="187"/>
      <c r="J41" s="187"/>
      <c r="K41" s="187"/>
      <c r="L41" s="175"/>
      <c r="M41" s="175"/>
      <c r="N41" s="175"/>
      <c r="O41" s="175"/>
      <c r="P41" s="175"/>
      <c r="Q41" s="187"/>
      <c r="R41" s="187"/>
      <c r="S41" s="187"/>
      <c r="T41" s="187"/>
    </row>
    <row r="42" spans="9:20" s="7" customFormat="1" ht="12">
      <c r="I42" s="187"/>
      <c r="J42" s="187"/>
      <c r="K42" s="187"/>
      <c r="L42" s="175"/>
      <c r="M42" s="175"/>
      <c r="N42" s="175"/>
      <c r="O42" s="175"/>
      <c r="P42" s="175"/>
      <c r="Q42" s="187"/>
      <c r="R42" s="187"/>
      <c r="S42" s="187"/>
      <c r="T42" s="187"/>
    </row>
    <row r="43" spans="3:20" s="7" customFormat="1" ht="12">
      <c r="C43" s="15" t="s">
        <v>53</v>
      </c>
      <c r="I43" s="187"/>
      <c r="J43" s="187"/>
      <c r="K43" s="187"/>
      <c r="L43" s="175"/>
      <c r="M43" s="175"/>
      <c r="N43" s="175"/>
      <c r="O43" s="175"/>
      <c r="P43" s="175"/>
      <c r="Q43" s="187"/>
      <c r="R43" s="187"/>
      <c r="S43" s="187"/>
      <c r="T43" s="187"/>
    </row>
    <row r="44" spans="3:20" s="7" customFormat="1" ht="12">
      <c r="C44" s="18"/>
      <c r="I44" s="187"/>
      <c r="J44" s="187"/>
      <c r="K44" s="187"/>
      <c r="L44" s="175"/>
      <c r="M44" s="175"/>
      <c r="N44" s="175"/>
      <c r="O44" s="175"/>
      <c r="P44" s="175"/>
      <c r="Q44" s="187"/>
      <c r="R44" s="187"/>
      <c r="S44" s="187"/>
      <c r="T44" s="187"/>
    </row>
    <row r="45" spans="3:20" s="7" customFormat="1" ht="12">
      <c r="C45" s="18"/>
      <c r="I45" s="187"/>
      <c r="J45" s="187"/>
      <c r="K45" s="187"/>
      <c r="L45" s="175"/>
      <c r="M45" s="175"/>
      <c r="N45" s="175"/>
      <c r="O45" s="175"/>
      <c r="P45" s="175"/>
      <c r="Q45" s="187"/>
      <c r="R45" s="187"/>
      <c r="S45" s="187"/>
      <c r="T45" s="187"/>
    </row>
    <row r="46" spans="2:3" ht="12.75">
      <c r="B46" s="51" t="s">
        <v>36</v>
      </c>
      <c r="C46" s="1"/>
    </row>
    <row r="47" ht="12.75">
      <c r="C47" s="1"/>
    </row>
    <row r="48" spans="2:20" s="52" customFormat="1" ht="24">
      <c r="B48" s="52" t="s">
        <v>66</v>
      </c>
      <c r="C48" s="53" t="s">
        <v>42</v>
      </c>
      <c r="D48" s="54" t="s">
        <v>63</v>
      </c>
      <c r="E48" s="55" t="s">
        <v>30</v>
      </c>
      <c r="F48" s="56" t="s">
        <v>65</v>
      </c>
      <c r="G48" s="55" t="s">
        <v>64</v>
      </c>
      <c r="I48" s="188"/>
      <c r="J48" s="188"/>
      <c r="K48" s="188"/>
      <c r="L48" s="176"/>
      <c r="M48" s="176"/>
      <c r="N48" s="176"/>
      <c r="O48" s="176"/>
      <c r="P48" s="176"/>
      <c r="Q48" s="188"/>
      <c r="R48" s="188"/>
      <c r="S48" s="188"/>
      <c r="T48" s="188"/>
    </row>
    <row r="49" spans="2:20" s="7" customFormat="1" ht="12">
      <c r="B49" s="58"/>
      <c r="C49" s="59"/>
      <c r="D49" s="60"/>
      <c r="E49" s="60"/>
      <c r="F49" s="60"/>
      <c r="G49" s="61"/>
      <c r="I49" s="187"/>
      <c r="J49" s="187"/>
      <c r="K49" s="187"/>
      <c r="L49" s="175"/>
      <c r="M49" s="175"/>
      <c r="N49" s="175"/>
      <c r="O49" s="175"/>
      <c r="P49" s="175"/>
      <c r="Q49" s="187"/>
      <c r="R49" s="187"/>
      <c r="S49" s="187"/>
      <c r="T49" s="187"/>
    </row>
    <row r="50" spans="2:20" s="67" customFormat="1" ht="56.25">
      <c r="B50" s="62" t="s">
        <v>59</v>
      </c>
      <c r="C50" s="63" t="s">
        <v>181</v>
      </c>
      <c r="D50" s="64">
        <v>92.53</v>
      </c>
      <c r="E50" s="65" t="s">
        <v>30</v>
      </c>
      <c r="F50" s="150">
        <v>0</v>
      </c>
      <c r="G50" s="66">
        <f aca="true" t="shared" si="0" ref="G50:G55">D50*F50</f>
        <v>0</v>
      </c>
      <c r="I50" s="189"/>
      <c r="J50" s="189"/>
      <c r="K50" s="189"/>
      <c r="L50" s="177"/>
      <c r="M50" s="177"/>
      <c r="N50" s="177"/>
      <c r="O50" s="177"/>
      <c r="P50" s="177"/>
      <c r="Q50" s="189"/>
      <c r="R50" s="189"/>
      <c r="S50" s="189"/>
      <c r="T50" s="189"/>
    </row>
    <row r="51" spans="2:20" s="7" customFormat="1" ht="123.75" customHeight="1">
      <c r="B51" s="62" t="s">
        <v>57</v>
      </c>
      <c r="C51" s="63" t="s">
        <v>122</v>
      </c>
      <c r="D51" s="64">
        <v>92.53</v>
      </c>
      <c r="E51" s="65" t="s">
        <v>30</v>
      </c>
      <c r="F51" s="150">
        <v>0</v>
      </c>
      <c r="G51" s="61">
        <f t="shared" si="0"/>
        <v>0</v>
      </c>
      <c r="I51" s="187"/>
      <c r="J51" s="187"/>
      <c r="K51" s="187"/>
      <c r="L51" s="175"/>
      <c r="M51" s="175"/>
      <c r="N51" s="175"/>
      <c r="O51" s="175"/>
      <c r="P51" s="175"/>
      <c r="Q51" s="187"/>
      <c r="R51" s="187"/>
      <c r="S51" s="187"/>
      <c r="T51" s="187"/>
    </row>
    <row r="52" spans="2:20" s="74" customFormat="1" ht="57.75" customHeight="1">
      <c r="B52" s="69" t="s">
        <v>56</v>
      </c>
      <c r="C52" s="70" t="s">
        <v>182</v>
      </c>
      <c r="D52" s="71">
        <v>8</v>
      </c>
      <c r="E52" s="72" t="s">
        <v>30</v>
      </c>
      <c r="F52" s="151">
        <v>0</v>
      </c>
      <c r="G52" s="73">
        <f t="shared" si="0"/>
        <v>0</v>
      </c>
      <c r="I52" s="187"/>
      <c r="J52" s="187"/>
      <c r="K52" s="187"/>
      <c r="L52" s="175"/>
      <c r="M52" s="178"/>
      <c r="N52" s="175"/>
      <c r="O52" s="175"/>
      <c r="P52" s="175"/>
      <c r="Q52" s="187"/>
      <c r="R52" s="187"/>
      <c r="S52" s="187"/>
      <c r="T52" s="187"/>
    </row>
    <row r="53" spans="2:20" s="7" customFormat="1" ht="45.75" customHeight="1">
      <c r="B53" s="69" t="s">
        <v>60</v>
      </c>
      <c r="C53" s="70" t="s">
        <v>183</v>
      </c>
      <c r="D53" s="71">
        <v>8</v>
      </c>
      <c r="E53" s="72" t="s">
        <v>30</v>
      </c>
      <c r="F53" s="151">
        <v>0</v>
      </c>
      <c r="G53" s="73">
        <f t="shared" si="0"/>
        <v>0</v>
      </c>
      <c r="I53" s="187"/>
      <c r="J53" s="187"/>
      <c r="K53" s="187"/>
      <c r="L53" s="175"/>
      <c r="M53" s="178"/>
      <c r="N53" s="175"/>
      <c r="O53" s="175"/>
      <c r="P53" s="175"/>
      <c r="Q53" s="187"/>
      <c r="R53" s="187"/>
      <c r="S53" s="187"/>
      <c r="T53" s="187"/>
    </row>
    <row r="54" spans="2:20" s="7" customFormat="1" ht="35.25" customHeight="1">
      <c r="B54" s="69" t="s">
        <v>58</v>
      </c>
      <c r="C54" s="70" t="s">
        <v>43</v>
      </c>
      <c r="D54" s="71">
        <v>4</v>
      </c>
      <c r="E54" s="72" t="s">
        <v>30</v>
      </c>
      <c r="F54" s="151">
        <v>0</v>
      </c>
      <c r="G54" s="73">
        <f t="shared" si="0"/>
        <v>0</v>
      </c>
      <c r="I54" s="187"/>
      <c r="J54" s="187"/>
      <c r="K54" s="187"/>
      <c r="L54" s="175"/>
      <c r="M54" s="178"/>
      <c r="N54" s="175"/>
      <c r="O54" s="175"/>
      <c r="P54" s="175"/>
      <c r="Q54" s="187"/>
      <c r="R54" s="187"/>
      <c r="S54" s="187"/>
      <c r="T54" s="187"/>
    </row>
    <row r="55" spans="2:20" s="7" customFormat="1" ht="22.5">
      <c r="B55" s="76" t="s">
        <v>61</v>
      </c>
      <c r="C55" s="70" t="s">
        <v>28</v>
      </c>
      <c r="D55" s="77">
        <v>6</v>
      </c>
      <c r="E55" s="72" t="s">
        <v>30</v>
      </c>
      <c r="F55" s="152">
        <v>0</v>
      </c>
      <c r="G55" s="78">
        <f t="shared" si="0"/>
        <v>0</v>
      </c>
      <c r="I55" s="187"/>
      <c r="J55" s="187"/>
      <c r="K55" s="187"/>
      <c r="L55" s="175"/>
      <c r="M55" s="178"/>
      <c r="N55" s="175"/>
      <c r="O55" s="175"/>
      <c r="P55" s="175"/>
      <c r="Q55" s="187"/>
      <c r="R55" s="187"/>
      <c r="S55" s="187"/>
      <c r="T55" s="187"/>
    </row>
    <row r="56" spans="2:20" s="7" customFormat="1" ht="45">
      <c r="B56" s="62" t="s">
        <v>62</v>
      </c>
      <c r="C56" s="63" t="s">
        <v>201</v>
      </c>
      <c r="D56" s="79">
        <v>171.12</v>
      </c>
      <c r="E56" s="65"/>
      <c r="F56" s="153"/>
      <c r="G56" s="61"/>
      <c r="I56" s="187"/>
      <c r="J56" s="187"/>
      <c r="K56" s="187"/>
      <c r="L56" s="175"/>
      <c r="M56" s="173" t="e">
        <f>IF(D58+#REF!+#REF!=D56,"OK","'NAPAKA")</f>
        <v>#REF!</v>
      </c>
      <c r="N56" s="175"/>
      <c r="O56" s="175"/>
      <c r="P56" s="175"/>
      <c r="Q56" s="187"/>
      <c r="R56" s="187"/>
      <c r="S56" s="187"/>
      <c r="T56" s="187"/>
    </row>
    <row r="57" spans="2:20" s="7" customFormat="1" ht="36" customHeight="1">
      <c r="B57" s="80"/>
      <c r="C57" s="81" t="s">
        <v>187</v>
      </c>
      <c r="D57" s="82">
        <v>51.336</v>
      </c>
      <c r="E57" s="65" t="s">
        <v>30</v>
      </c>
      <c r="F57" s="153">
        <v>0</v>
      </c>
      <c r="G57" s="61">
        <f>D57*F57</f>
        <v>0</v>
      </c>
      <c r="I57" s="187"/>
      <c r="J57" s="187"/>
      <c r="K57" s="187"/>
      <c r="L57" s="175"/>
      <c r="M57" s="173"/>
      <c r="N57" s="175"/>
      <c r="O57" s="175"/>
      <c r="P57" s="175"/>
      <c r="Q57" s="187"/>
      <c r="R57" s="187"/>
      <c r="S57" s="187"/>
      <c r="T57" s="187"/>
    </row>
    <row r="58" spans="2:20" s="7" customFormat="1" ht="22.5">
      <c r="B58" s="62"/>
      <c r="C58" s="83" t="s">
        <v>185</v>
      </c>
      <c r="D58" s="82">
        <v>119.78399999999999</v>
      </c>
      <c r="E58" s="65" t="s">
        <v>30</v>
      </c>
      <c r="F58" s="153">
        <v>0</v>
      </c>
      <c r="G58" s="61">
        <f>D58*F58</f>
        <v>0</v>
      </c>
      <c r="I58" s="187"/>
      <c r="J58" s="187"/>
      <c r="K58" s="187"/>
      <c r="L58" s="175"/>
      <c r="M58" s="175"/>
      <c r="N58" s="175"/>
      <c r="O58" s="175"/>
      <c r="P58" s="175"/>
      <c r="Q58" s="187"/>
      <c r="R58" s="187"/>
      <c r="S58" s="187"/>
      <c r="T58" s="187"/>
    </row>
    <row r="59" spans="2:20" s="7" customFormat="1" ht="78.75">
      <c r="B59" s="62"/>
      <c r="C59" s="63" t="s">
        <v>175</v>
      </c>
      <c r="D59" s="60"/>
      <c r="E59" s="60"/>
      <c r="F59" s="154"/>
      <c r="G59" s="61"/>
      <c r="I59" s="187"/>
      <c r="J59" s="187"/>
      <c r="K59" s="187"/>
      <c r="L59" s="175"/>
      <c r="M59" s="175"/>
      <c r="N59" s="175"/>
      <c r="O59" s="175"/>
      <c r="P59" s="175"/>
      <c r="Q59" s="187"/>
      <c r="R59" s="187"/>
      <c r="S59" s="187"/>
      <c r="T59" s="187"/>
    </row>
    <row r="60" spans="2:20" s="7" customFormat="1" ht="22.5">
      <c r="B60" s="62" t="s">
        <v>68</v>
      </c>
      <c r="C60" s="63" t="s">
        <v>202</v>
      </c>
      <c r="D60" s="79">
        <v>14.88</v>
      </c>
      <c r="E60" s="65"/>
      <c r="F60" s="153"/>
      <c r="G60" s="61"/>
      <c r="I60" s="187"/>
      <c r="J60" s="187"/>
      <c r="K60" s="187"/>
      <c r="L60" s="175"/>
      <c r="M60" s="173" t="e">
        <f>IF(D62+#REF!+#REF!=D60,"OK","'NAPAKA")</f>
        <v>#REF!</v>
      </c>
      <c r="N60" s="175"/>
      <c r="O60" s="204"/>
      <c r="P60" s="175"/>
      <c r="Q60" s="187"/>
      <c r="R60" s="187"/>
      <c r="S60" s="187"/>
      <c r="T60" s="187"/>
    </row>
    <row r="61" spans="2:20" s="7" customFormat="1" ht="34.5" customHeight="1">
      <c r="B61" s="80"/>
      <c r="C61" s="81" t="s">
        <v>187</v>
      </c>
      <c r="D61" s="82">
        <v>4.464</v>
      </c>
      <c r="E61" s="65" t="s">
        <v>30</v>
      </c>
      <c r="F61" s="153">
        <v>0</v>
      </c>
      <c r="G61" s="61">
        <f>D61*F61</f>
        <v>0</v>
      </c>
      <c r="I61" s="187"/>
      <c r="J61" s="187"/>
      <c r="K61" s="187"/>
      <c r="L61" s="175"/>
      <c r="M61" s="173"/>
      <c r="N61" s="175"/>
      <c r="O61" s="204"/>
      <c r="P61" s="175"/>
      <c r="Q61" s="187"/>
      <c r="R61" s="187"/>
      <c r="S61" s="187"/>
      <c r="T61" s="187"/>
    </row>
    <row r="62" spans="2:20" s="7" customFormat="1" ht="22.5">
      <c r="B62" s="62"/>
      <c r="C62" s="83" t="s">
        <v>185</v>
      </c>
      <c r="D62" s="82">
        <v>10.416</v>
      </c>
      <c r="E62" s="65" t="s">
        <v>30</v>
      </c>
      <c r="F62" s="153">
        <v>0</v>
      </c>
      <c r="G62" s="61">
        <f>D62*F62</f>
        <v>0</v>
      </c>
      <c r="I62" s="187"/>
      <c r="J62" s="187"/>
      <c r="K62" s="187"/>
      <c r="L62" s="175"/>
      <c r="M62" s="179"/>
      <c r="N62" s="175"/>
      <c r="O62" s="175"/>
      <c r="P62" s="175"/>
      <c r="Q62" s="187"/>
      <c r="R62" s="187"/>
      <c r="S62" s="187"/>
      <c r="T62" s="187"/>
    </row>
    <row r="63" spans="2:20" s="7" customFormat="1" ht="33.75">
      <c r="B63" s="62" t="s">
        <v>69</v>
      </c>
      <c r="C63" s="63" t="s">
        <v>7</v>
      </c>
      <c r="D63" s="85">
        <v>55.518</v>
      </c>
      <c r="E63" s="65" t="s">
        <v>30</v>
      </c>
      <c r="F63" s="155">
        <v>0</v>
      </c>
      <c r="G63" s="61">
        <f>D63*F63</f>
        <v>0</v>
      </c>
      <c r="I63" s="187"/>
      <c r="J63" s="187"/>
      <c r="K63" s="187"/>
      <c r="L63" s="175"/>
      <c r="M63" s="175"/>
      <c r="N63" s="175"/>
      <c r="O63" s="175"/>
      <c r="P63" s="175"/>
      <c r="Q63" s="187"/>
      <c r="R63" s="187"/>
      <c r="S63" s="187"/>
      <c r="T63" s="187"/>
    </row>
    <row r="64" spans="2:13" ht="45">
      <c r="B64" s="62" t="s">
        <v>70</v>
      </c>
      <c r="C64" s="63" t="s">
        <v>123</v>
      </c>
      <c r="D64" s="86">
        <v>7.16</v>
      </c>
      <c r="E64" s="65" t="s">
        <v>30</v>
      </c>
      <c r="F64" s="153">
        <v>0</v>
      </c>
      <c r="G64" s="61">
        <f>D64*F64</f>
        <v>0</v>
      </c>
      <c r="M64" s="175"/>
    </row>
    <row r="65" spans="2:13" ht="101.25">
      <c r="B65" s="62" t="s">
        <v>71</v>
      </c>
      <c r="C65" s="63" t="s">
        <v>124</v>
      </c>
      <c r="D65" s="86">
        <v>34.93</v>
      </c>
      <c r="E65" s="65" t="s">
        <v>30</v>
      </c>
      <c r="F65" s="153">
        <v>0</v>
      </c>
      <c r="G65" s="61">
        <f>D65*F65</f>
        <v>0</v>
      </c>
      <c r="M65" s="175"/>
    </row>
    <row r="66" spans="2:7" ht="56.25" customHeight="1">
      <c r="B66" s="62" t="s">
        <v>72</v>
      </c>
      <c r="C66" s="63" t="s">
        <v>186</v>
      </c>
      <c r="D66" s="79">
        <v>87.53200000000001</v>
      </c>
      <c r="E66" s="65"/>
      <c r="F66" s="153"/>
      <c r="G66" s="61"/>
    </row>
    <row r="67" spans="2:7" ht="24" customHeight="1">
      <c r="B67" s="80"/>
      <c r="C67" s="81" t="s">
        <v>188</v>
      </c>
      <c r="D67" s="87">
        <v>55.8</v>
      </c>
      <c r="E67" s="65" t="s">
        <v>30</v>
      </c>
      <c r="F67" s="153">
        <v>0</v>
      </c>
      <c r="G67" s="61">
        <f>D67*F67</f>
        <v>0</v>
      </c>
    </row>
    <row r="68" spans="2:16" ht="24.75" customHeight="1">
      <c r="B68" s="88"/>
      <c r="C68" s="89" t="s">
        <v>189</v>
      </c>
      <c r="D68" s="86">
        <v>31.732000000000014</v>
      </c>
      <c r="E68" s="65" t="s">
        <v>30</v>
      </c>
      <c r="F68" s="153">
        <v>0</v>
      </c>
      <c r="G68" s="61">
        <f>D68*F68</f>
        <v>0</v>
      </c>
      <c r="L68" s="180"/>
      <c r="M68" s="180"/>
      <c r="N68" s="180"/>
      <c r="O68" s="180"/>
      <c r="P68" s="180"/>
    </row>
    <row r="69" spans="2:16" ht="56.25">
      <c r="B69" s="91" t="s">
        <v>73</v>
      </c>
      <c r="C69" s="92" t="s">
        <v>132</v>
      </c>
      <c r="D69" s="93">
        <v>1</v>
      </c>
      <c r="E69" s="94" t="s">
        <v>30</v>
      </c>
      <c r="F69" s="156">
        <v>0</v>
      </c>
      <c r="G69" s="95">
        <f>D69*F69</f>
        <v>0</v>
      </c>
      <c r="L69" s="180"/>
      <c r="M69" s="180"/>
      <c r="N69" s="180"/>
      <c r="O69" s="180"/>
      <c r="P69" s="180"/>
    </row>
    <row r="70" spans="2:16" ht="67.5">
      <c r="B70" s="91" t="s">
        <v>74</v>
      </c>
      <c r="C70" s="92" t="s">
        <v>79</v>
      </c>
      <c r="D70" s="93"/>
      <c r="E70" s="94"/>
      <c r="F70" s="156"/>
      <c r="G70" s="95"/>
      <c r="L70" s="180"/>
      <c r="M70" s="180"/>
      <c r="N70" s="180"/>
      <c r="O70" s="180"/>
      <c r="P70" s="180"/>
    </row>
    <row r="71" spans="2:20" s="7" customFormat="1" ht="12.75">
      <c r="B71" s="96"/>
      <c r="C71" s="97" t="s">
        <v>25</v>
      </c>
      <c r="D71" s="93">
        <v>4</v>
      </c>
      <c r="E71" s="94" t="s">
        <v>30</v>
      </c>
      <c r="F71" s="156">
        <v>0</v>
      </c>
      <c r="G71" s="95">
        <f aca="true" t="shared" si="1" ref="G71:G77">D71*F71</f>
        <v>0</v>
      </c>
      <c r="I71" s="187"/>
      <c r="J71" s="187"/>
      <c r="K71" s="187"/>
      <c r="L71" s="180"/>
      <c r="M71" s="180"/>
      <c r="N71" s="180"/>
      <c r="O71" s="180"/>
      <c r="P71" s="180"/>
      <c r="Q71" s="187"/>
      <c r="R71" s="187"/>
      <c r="S71" s="187"/>
      <c r="T71" s="187"/>
    </row>
    <row r="72" spans="2:20" s="60" customFormat="1" ht="12.75">
      <c r="B72" s="91"/>
      <c r="C72" s="97" t="s">
        <v>99</v>
      </c>
      <c r="D72" s="93">
        <v>2</v>
      </c>
      <c r="E72" s="94" t="s">
        <v>30</v>
      </c>
      <c r="F72" s="156">
        <v>0</v>
      </c>
      <c r="G72" s="95">
        <f t="shared" si="1"/>
        <v>0</v>
      </c>
      <c r="I72" s="190"/>
      <c r="J72" s="190"/>
      <c r="K72" s="190"/>
      <c r="L72" s="180" t="s">
        <v>174</v>
      </c>
      <c r="M72" s="180"/>
      <c r="N72" s="180"/>
      <c r="O72" s="180"/>
      <c r="P72" s="180"/>
      <c r="Q72" s="190"/>
      <c r="R72" s="190"/>
      <c r="S72" s="190"/>
      <c r="T72" s="190"/>
    </row>
    <row r="73" spans="2:20" s="60" customFormat="1" ht="12.75">
      <c r="B73" s="91"/>
      <c r="C73" s="97" t="s">
        <v>26</v>
      </c>
      <c r="D73" s="93">
        <v>4</v>
      </c>
      <c r="E73" s="94" t="s">
        <v>30</v>
      </c>
      <c r="F73" s="156">
        <v>0</v>
      </c>
      <c r="G73" s="95">
        <f t="shared" si="1"/>
        <v>0</v>
      </c>
      <c r="I73" s="190"/>
      <c r="J73" s="190"/>
      <c r="K73" s="190"/>
      <c r="L73" s="180"/>
      <c r="M73" s="180"/>
      <c r="N73" s="180"/>
      <c r="O73" s="180"/>
      <c r="P73" s="180"/>
      <c r="Q73" s="190"/>
      <c r="R73" s="190"/>
      <c r="S73" s="190"/>
      <c r="T73" s="190"/>
    </row>
    <row r="74" spans="2:20" s="60" customFormat="1" ht="12.75">
      <c r="B74" s="91"/>
      <c r="C74" s="97" t="s">
        <v>6</v>
      </c>
      <c r="D74" s="93">
        <v>4</v>
      </c>
      <c r="E74" s="94" t="s">
        <v>30</v>
      </c>
      <c r="F74" s="156">
        <v>0</v>
      </c>
      <c r="G74" s="95">
        <f t="shared" si="1"/>
        <v>0</v>
      </c>
      <c r="I74" s="190"/>
      <c r="J74" s="190"/>
      <c r="K74" s="190"/>
      <c r="L74" s="180"/>
      <c r="M74" s="180"/>
      <c r="N74" s="180"/>
      <c r="O74" s="180"/>
      <c r="P74" s="180"/>
      <c r="Q74" s="190"/>
      <c r="R74" s="190"/>
      <c r="S74" s="190"/>
      <c r="T74" s="190"/>
    </row>
    <row r="75" spans="2:20" s="60" customFormat="1" ht="12.75">
      <c r="B75" s="91"/>
      <c r="C75" s="97" t="s">
        <v>100</v>
      </c>
      <c r="D75" s="93">
        <v>1</v>
      </c>
      <c r="E75" s="94" t="s">
        <v>30</v>
      </c>
      <c r="F75" s="156">
        <v>0</v>
      </c>
      <c r="G75" s="95">
        <f t="shared" si="1"/>
        <v>0</v>
      </c>
      <c r="I75" s="190"/>
      <c r="J75" s="190"/>
      <c r="K75" s="190"/>
      <c r="L75" s="180"/>
      <c r="M75" s="180"/>
      <c r="N75" s="180"/>
      <c r="O75" s="180"/>
      <c r="P75" s="180"/>
      <c r="Q75" s="190"/>
      <c r="R75" s="190"/>
      <c r="S75" s="190"/>
      <c r="T75" s="190"/>
    </row>
    <row r="76" spans="2:20" s="60" customFormat="1" ht="22.5">
      <c r="B76" s="62" t="s">
        <v>75</v>
      </c>
      <c r="C76" s="63" t="s">
        <v>31</v>
      </c>
      <c r="D76" s="85">
        <v>277.59000000000003</v>
      </c>
      <c r="E76" s="65" t="s">
        <v>30</v>
      </c>
      <c r="F76" s="155">
        <v>0</v>
      </c>
      <c r="G76" s="61">
        <f t="shared" si="1"/>
        <v>0</v>
      </c>
      <c r="I76" s="190"/>
      <c r="J76" s="190"/>
      <c r="K76" s="190"/>
      <c r="L76" s="180"/>
      <c r="M76" s="180"/>
      <c r="N76" s="180"/>
      <c r="O76" s="180"/>
      <c r="P76" s="180"/>
      <c r="Q76" s="190"/>
      <c r="R76" s="190"/>
      <c r="S76" s="190"/>
      <c r="T76" s="190"/>
    </row>
    <row r="77" spans="2:20" s="100" customFormat="1" ht="22.5">
      <c r="B77" s="62" t="s">
        <v>76</v>
      </c>
      <c r="C77" s="63" t="s">
        <v>108</v>
      </c>
      <c r="D77" s="98">
        <v>0.05</v>
      </c>
      <c r="E77" s="65" t="s">
        <v>80</v>
      </c>
      <c r="F77" s="99">
        <f>SUBTOTAL(109,G49:G76)</f>
        <v>0</v>
      </c>
      <c r="G77" s="61">
        <f t="shared" si="1"/>
        <v>0</v>
      </c>
      <c r="I77" s="190"/>
      <c r="J77" s="190"/>
      <c r="K77" s="190"/>
      <c r="L77" s="180"/>
      <c r="M77" s="180"/>
      <c r="N77" s="180"/>
      <c r="O77" s="180"/>
      <c r="P77" s="180"/>
      <c r="Q77" s="190"/>
      <c r="R77" s="190"/>
      <c r="S77" s="190"/>
      <c r="T77" s="190"/>
    </row>
    <row r="78" spans="2:20" s="100" customFormat="1" ht="11.25">
      <c r="B78" s="101" t="s">
        <v>67</v>
      </c>
      <c r="C78" s="102"/>
      <c r="D78" s="60"/>
      <c r="E78" s="60"/>
      <c r="F78" s="154"/>
      <c r="G78" s="61">
        <f>SUBTOTAL(109,G49:G77)</f>
        <v>0</v>
      </c>
      <c r="I78" s="190"/>
      <c r="J78" s="190"/>
      <c r="K78" s="190"/>
      <c r="L78" s="181"/>
      <c r="M78" s="181"/>
      <c r="N78" s="181"/>
      <c r="O78" s="181"/>
      <c r="P78" s="181"/>
      <c r="Q78" s="190"/>
      <c r="R78" s="190"/>
      <c r="S78" s="190"/>
      <c r="T78" s="190"/>
    </row>
    <row r="79" spans="2:20" s="100" customFormat="1" ht="11.25">
      <c r="B79" s="101"/>
      <c r="C79" s="102"/>
      <c r="D79" s="60"/>
      <c r="E79" s="60"/>
      <c r="F79" s="154"/>
      <c r="G79" s="61"/>
      <c r="I79" s="190"/>
      <c r="J79" s="190"/>
      <c r="K79" s="190"/>
      <c r="L79" s="181"/>
      <c r="M79" s="181"/>
      <c r="N79" s="181"/>
      <c r="O79" s="181"/>
      <c r="P79" s="181"/>
      <c r="Q79" s="190"/>
      <c r="R79" s="190"/>
      <c r="S79" s="190"/>
      <c r="T79" s="190"/>
    </row>
    <row r="80" spans="2:20" s="100" customFormat="1" ht="12.75">
      <c r="B80" s="1"/>
      <c r="C80" s="43"/>
      <c r="D80" s="1"/>
      <c r="E80" s="1"/>
      <c r="F80" s="158"/>
      <c r="G80" s="1"/>
      <c r="I80" s="190"/>
      <c r="J80" s="190"/>
      <c r="K80" s="190"/>
      <c r="L80" s="181"/>
      <c r="M80" s="181"/>
      <c r="N80" s="181"/>
      <c r="O80" s="181"/>
      <c r="P80" s="181"/>
      <c r="Q80" s="190"/>
      <c r="R80" s="190"/>
      <c r="S80" s="190"/>
      <c r="T80" s="190"/>
    </row>
    <row r="81" spans="2:20" s="60" customFormat="1" ht="24">
      <c r="B81" s="52" t="s">
        <v>81</v>
      </c>
      <c r="C81" s="53" t="s">
        <v>82</v>
      </c>
      <c r="D81" s="54" t="s">
        <v>63</v>
      </c>
      <c r="E81" s="55" t="s">
        <v>30</v>
      </c>
      <c r="F81" s="159" t="s">
        <v>65</v>
      </c>
      <c r="G81" s="54" t="s">
        <v>64</v>
      </c>
      <c r="I81" s="190"/>
      <c r="J81" s="190"/>
      <c r="K81" s="190"/>
      <c r="L81" s="181"/>
      <c r="M81" s="181"/>
      <c r="N81" s="181"/>
      <c r="O81" s="181"/>
      <c r="P81" s="181"/>
      <c r="Q81" s="190"/>
      <c r="R81" s="190"/>
      <c r="S81" s="190"/>
      <c r="T81" s="190"/>
    </row>
    <row r="82" spans="2:20" s="100" customFormat="1" ht="11.25">
      <c r="B82" s="58"/>
      <c r="C82" s="102"/>
      <c r="D82" s="60"/>
      <c r="E82" s="60"/>
      <c r="F82" s="154"/>
      <c r="G82" s="61"/>
      <c r="I82" s="190"/>
      <c r="J82" s="190"/>
      <c r="K82" s="190"/>
      <c r="L82" s="181"/>
      <c r="M82" s="181"/>
      <c r="N82" s="181"/>
      <c r="O82" s="181"/>
      <c r="P82" s="181"/>
      <c r="Q82" s="190"/>
      <c r="R82" s="190"/>
      <c r="S82" s="190"/>
      <c r="T82" s="190"/>
    </row>
    <row r="83" spans="2:20" s="60" customFormat="1" ht="34.5">
      <c r="B83" s="62" t="s">
        <v>59</v>
      </c>
      <c r="C83" s="105" t="s">
        <v>96</v>
      </c>
      <c r="D83" s="106">
        <v>0.05</v>
      </c>
      <c r="E83" s="65" t="s">
        <v>80</v>
      </c>
      <c r="F83" s="157">
        <v>0</v>
      </c>
      <c r="G83" s="66">
        <f aca="true" t="shared" si="2" ref="G83:G91">D83*F83</f>
        <v>0</v>
      </c>
      <c r="I83" s="190"/>
      <c r="J83" s="190"/>
      <c r="K83" s="191"/>
      <c r="L83" s="181"/>
      <c r="M83" s="181"/>
      <c r="N83" s="181"/>
      <c r="O83" s="181"/>
      <c r="P83" s="181"/>
      <c r="Q83" s="190"/>
      <c r="R83" s="190"/>
      <c r="S83" s="190"/>
      <c r="T83" s="190"/>
    </row>
    <row r="84" spans="2:13" ht="78.75">
      <c r="B84" s="62" t="s">
        <v>57</v>
      </c>
      <c r="C84" s="59" t="s">
        <v>125</v>
      </c>
      <c r="D84" s="108">
        <v>90</v>
      </c>
      <c r="E84" s="65" t="s">
        <v>30</v>
      </c>
      <c r="F84" s="150">
        <v>0</v>
      </c>
      <c r="G84" s="61">
        <f t="shared" si="2"/>
        <v>0</v>
      </c>
      <c r="K84" s="191"/>
      <c r="M84" s="181"/>
    </row>
    <row r="85" spans="2:7" ht="56.25">
      <c r="B85" s="91" t="s">
        <v>56</v>
      </c>
      <c r="C85" s="92" t="s">
        <v>126</v>
      </c>
      <c r="D85" s="109">
        <v>16</v>
      </c>
      <c r="E85" s="94" t="s">
        <v>30</v>
      </c>
      <c r="F85" s="156">
        <v>0</v>
      </c>
      <c r="G85" s="95">
        <f t="shared" si="2"/>
        <v>0</v>
      </c>
    </row>
    <row r="86" spans="2:20" s="110" customFormat="1" ht="22.5">
      <c r="B86" s="91" t="s">
        <v>60</v>
      </c>
      <c r="C86" s="92" t="s">
        <v>131</v>
      </c>
      <c r="D86" s="109">
        <v>1</v>
      </c>
      <c r="E86" s="94" t="s">
        <v>30</v>
      </c>
      <c r="F86" s="156">
        <v>0</v>
      </c>
      <c r="G86" s="95">
        <f t="shared" si="2"/>
        <v>0</v>
      </c>
      <c r="I86" s="186"/>
      <c r="J86" s="186"/>
      <c r="K86" s="186"/>
      <c r="L86" s="174"/>
      <c r="M86" s="174"/>
      <c r="N86" s="174"/>
      <c r="O86" s="174"/>
      <c r="P86" s="174"/>
      <c r="Q86" s="186"/>
      <c r="R86" s="186"/>
      <c r="S86" s="186"/>
      <c r="T86" s="186"/>
    </row>
    <row r="87" spans="2:20" s="74" customFormat="1" ht="33.75">
      <c r="B87" s="62" t="s">
        <v>58</v>
      </c>
      <c r="C87" s="105" t="s">
        <v>105</v>
      </c>
      <c r="D87" s="108">
        <v>92.53</v>
      </c>
      <c r="E87" s="65" t="s">
        <v>30</v>
      </c>
      <c r="F87" s="150">
        <v>0</v>
      </c>
      <c r="G87" s="61">
        <f t="shared" si="2"/>
        <v>0</v>
      </c>
      <c r="I87" s="187"/>
      <c r="J87" s="187"/>
      <c r="K87" s="187"/>
      <c r="L87" s="175"/>
      <c r="M87" s="174"/>
      <c r="N87" s="175"/>
      <c r="O87" s="175"/>
      <c r="P87" s="175"/>
      <c r="Q87" s="187"/>
      <c r="R87" s="187"/>
      <c r="S87" s="187"/>
      <c r="T87" s="187"/>
    </row>
    <row r="88" spans="2:20" s="100" customFormat="1" ht="45">
      <c r="B88" s="62" t="s">
        <v>61</v>
      </c>
      <c r="C88" s="63" t="s">
        <v>106</v>
      </c>
      <c r="D88" s="112">
        <v>14</v>
      </c>
      <c r="E88" s="65" t="s">
        <v>30</v>
      </c>
      <c r="F88" s="160">
        <v>0</v>
      </c>
      <c r="G88" s="61">
        <f t="shared" si="2"/>
        <v>0</v>
      </c>
      <c r="I88" s="190"/>
      <c r="J88" s="190"/>
      <c r="K88" s="190"/>
      <c r="L88" s="181"/>
      <c r="M88" s="175"/>
      <c r="N88" s="181"/>
      <c r="O88" s="181"/>
      <c r="P88" s="181"/>
      <c r="Q88" s="190"/>
      <c r="R88" s="190"/>
      <c r="S88" s="190"/>
      <c r="T88" s="190"/>
    </row>
    <row r="89" spans="2:20" s="100" customFormat="1" ht="22.5">
      <c r="B89" s="62" t="s">
        <v>62</v>
      </c>
      <c r="C89" s="105" t="s">
        <v>83</v>
      </c>
      <c r="D89" s="108">
        <v>92.53</v>
      </c>
      <c r="E89" s="65" t="s">
        <v>30</v>
      </c>
      <c r="F89" s="150">
        <v>0</v>
      </c>
      <c r="G89" s="61">
        <f t="shared" si="2"/>
        <v>0</v>
      </c>
      <c r="I89" s="190"/>
      <c r="J89" s="190"/>
      <c r="K89" s="190"/>
      <c r="L89" s="181"/>
      <c r="M89" s="181"/>
      <c r="N89" s="181"/>
      <c r="O89" s="181"/>
      <c r="P89" s="181"/>
      <c r="Q89" s="190"/>
      <c r="R89" s="190"/>
      <c r="S89" s="190"/>
      <c r="T89" s="190"/>
    </row>
    <row r="90" spans="2:20" s="100" customFormat="1" ht="34.5">
      <c r="B90" s="62" t="s">
        <v>68</v>
      </c>
      <c r="C90" s="105" t="s">
        <v>103</v>
      </c>
      <c r="D90" s="112">
        <v>2</v>
      </c>
      <c r="E90" s="65" t="s">
        <v>30</v>
      </c>
      <c r="F90" s="160">
        <v>0</v>
      </c>
      <c r="G90" s="61">
        <f t="shared" si="2"/>
        <v>0</v>
      </c>
      <c r="I90" s="190"/>
      <c r="J90" s="190"/>
      <c r="K90" s="191"/>
      <c r="L90" s="181"/>
      <c r="M90" s="181"/>
      <c r="N90" s="181"/>
      <c r="O90" s="181"/>
      <c r="P90" s="181"/>
      <c r="Q90" s="190"/>
      <c r="R90" s="190"/>
      <c r="S90" s="190"/>
      <c r="T90" s="190"/>
    </row>
    <row r="91" spans="2:20" s="100" customFormat="1" ht="34.5">
      <c r="B91" s="62" t="s">
        <v>69</v>
      </c>
      <c r="C91" s="102" t="s">
        <v>104</v>
      </c>
      <c r="D91" s="112">
        <v>8</v>
      </c>
      <c r="E91" s="65" t="s">
        <v>30</v>
      </c>
      <c r="F91" s="160">
        <v>0</v>
      </c>
      <c r="G91" s="61">
        <f t="shared" si="2"/>
        <v>0</v>
      </c>
      <c r="I91" s="190"/>
      <c r="J91" s="190"/>
      <c r="K91" s="191"/>
      <c r="L91" s="181"/>
      <c r="M91" s="181"/>
      <c r="N91" s="181"/>
      <c r="O91" s="181"/>
      <c r="P91" s="181"/>
      <c r="Q91" s="190"/>
      <c r="R91" s="190"/>
      <c r="S91" s="190"/>
      <c r="T91" s="190"/>
    </row>
    <row r="92" spans="2:20" s="60" customFormat="1" ht="23.25">
      <c r="B92" s="76" t="s">
        <v>70</v>
      </c>
      <c r="C92" s="113" t="s">
        <v>101</v>
      </c>
      <c r="D92" s="114"/>
      <c r="E92" s="72"/>
      <c r="F92" s="151"/>
      <c r="G92" s="73"/>
      <c r="I92" s="190"/>
      <c r="J92" s="190"/>
      <c r="K92" s="191"/>
      <c r="L92" s="181"/>
      <c r="M92" s="181"/>
      <c r="N92" s="181"/>
      <c r="O92" s="181"/>
      <c r="P92" s="181"/>
      <c r="Q92" s="190"/>
      <c r="R92" s="190"/>
      <c r="S92" s="190"/>
      <c r="T92" s="190"/>
    </row>
    <row r="93" spans="2:20" s="106" customFormat="1" ht="15">
      <c r="B93" s="76"/>
      <c r="C93" s="291" t="s">
        <v>205</v>
      </c>
      <c r="D93" s="114">
        <v>1</v>
      </c>
      <c r="E93" s="72" t="s">
        <v>30</v>
      </c>
      <c r="F93" s="151">
        <v>0</v>
      </c>
      <c r="G93" s="73">
        <f>D93*F93</f>
        <v>0</v>
      </c>
      <c r="I93" s="292"/>
      <c r="J93" s="292"/>
      <c r="K93" s="293"/>
      <c r="L93" s="182"/>
      <c r="M93" s="181"/>
      <c r="N93" s="182"/>
      <c r="O93" s="182"/>
      <c r="P93" s="182"/>
      <c r="Q93" s="292"/>
      <c r="R93" s="292"/>
      <c r="S93" s="292"/>
      <c r="T93" s="292"/>
    </row>
    <row r="94" spans="2:20" s="106" customFormat="1" ht="15">
      <c r="B94" s="76"/>
      <c r="C94" s="291" t="s">
        <v>46</v>
      </c>
      <c r="D94" s="114">
        <v>1</v>
      </c>
      <c r="E94" s="72" t="s">
        <v>30</v>
      </c>
      <c r="F94" s="151">
        <v>0</v>
      </c>
      <c r="G94" s="73">
        <f aca="true" t="shared" si="3" ref="G94:G102">D94*F94</f>
        <v>0</v>
      </c>
      <c r="I94" s="292"/>
      <c r="J94" s="292"/>
      <c r="K94" s="293"/>
      <c r="L94" s="182"/>
      <c r="M94" s="181"/>
      <c r="N94" s="182"/>
      <c r="O94" s="182"/>
      <c r="P94" s="182"/>
      <c r="Q94" s="292"/>
      <c r="R94" s="292"/>
      <c r="S94" s="292"/>
      <c r="T94" s="292"/>
    </row>
    <row r="95" spans="2:20" s="106" customFormat="1" ht="15">
      <c r="B95" s="88"/>
      <c r="C95" s="291" t="s">
        <v>206</v>
      </c>
      <c r="D95" s="114">
        <v>1</v>
      </c>
      <c r="E95" s="72" t="s">
        <v>30</v>
      </c>
      <c r="F95" s="151">
        <v>0</v>
      </c>
      <c r="G95" s="73">
        <f>D95*F95</f>
        <v>0</v>
      </c>
      <c r="I95" s="292"/>
      <c r="J95" s="292"/>
      <c r="K95" s="293"/>
      <c r="L95" s="182"/>
      <c r="M95" s="181"/>
      <c r="N95" s="182"/>
      <c r="O95" s="182"/>
      <c r="P95" s="182"/>
      <c r="Q95" s="292"/>
      <c r="R95" s="292"/>
      <c r="S95" s="292"/>
      <c r="T95" s="292"/>
    </row>
    <row r="96" spans="2:20" s="60" customFormat="1" ht="34.5">
      <c r="B96" s="76" t="s">
        <v>71</v>
      </c>
      <c r="C96" s="113" t="s">
        <v>102</v>
      </c>
      <c r="D96" s="114">
        <v>1</v>
      </c>
      <c r="E96" s="72" t="s">
        <v>30</v>
      </c>
      <c r="F96" s="151">
        <v>0</v>
      </c>
      <c r="G96" s="73">
        <f t="shared" si="3"/>
        <v>0</v>
      </c>
      <c r="I96" s="190"/>
      <c r="J96" s="190"/>
      <c r="K96" s="191"/>
      <c r="L96" s="181"/>
      <c r="M96" s="182"/>
      <c r="N96" s="181"/>
      <c r="O96" s="181"/>
      <c r="P96" s="181"/>
      <c r="Q96" s="190"/>
      <c r="R96" s="190"/>
      <c r="S96" s="190"/>
      <c r="T96" s="190"/>
    </row>
    <row r="97" spans="2:20" s="60" customFormat="1" ht="23.25">
      <c r="B97" s="76" t="s">
        <v>72</v>
      </c>
      <c r="C97" s="115" t="s">
        <v>85</v>
      </c>
      <c r="D97" s="114">
        <v>6</v>
      </c>
      <c r="E97" s="72" t="s">
        <v>30</v>
      </c>
      <c r="F97" s="151">
        <v>0</v>
      </c>
      <c r="G97" s="73">
        <f t="shared" si="3"/>
        <v>0</v>
      </c>
      <c r="I97" s="190"/>
      <c r="J97" s="190"/>
      <c r="K97" s="191"/>
      <c r="L97" s="181"/>
      <c r="M97" s="181"/>
      <c r="N97" s="181"/>
      <c r="O97" s="181"/>
      <c r="P97" s="181"/>
      <c r="Q97" s="190"/>
      <c r="R97" s="190"/>
      <c r="S97" s="190"/>
      <c r="T97" s="190"/>
    </row>
    <row r="98" spans="2:20" s="60" customFormat="1" ht="45">
      <c r="B98" s="76" t="s">
        <v>73</v>
      </c>
      <c r="C98" s="115" t="s">
        <v>173</v>
      </c>
      <c r="D98" s="114">
        <v>3</v>
      </c>
      <c r="E98" s="72" t="s">
        <v>30</v>
      </c>
      <c r="F98" s="151">
        <v>0</v>
      </c>
      <c r="G98" s="73">
        <f t="shared" si="3"/>
        <v>0</v>
      </c>
      <c r="I98" s="190"/>
      <c r="J98" s="190"/>
      <c r="K98" s="190"/>
      <c r="L98" s="181"/>
      <c r="M98" s="181"/>
      <c r="N98" s="181"/>
      <c r="O98" s="181"/>
      <c r="P98" s="181"/>
      <c r="Q98" s="190"/>
      <c r="R98" s="190"/>
      <c r="S98" s="190"/>
      <c r="T98" s="190"/>
    </row>
    <row r="99" spans="2:20" s="60" customFormat="1" ht="22.5">
      <c r="B99" s="76" t="s">
        <v>74</v>
      </c>
      <c r="C99" s="115" t="s">
        <v>86</v>
      </c>
      <c r="D99" s="116">
        <v>92.53</v>
      </c>
      <c r="E99" s="72" t="s">
        <v>30</v>
      </c>
      <c r="F99" s="161">
        <v>0</v>
      </c>
      <c r="G99" s="73">
        <f t="shared" si="3"/>
        <v>0</v>
      </c>
      <c r="I99" s="190"/>
      <c r="J99" s="190"/>
      <c r="K99" s="190"/>
      <c r="L99" s="181"/>
      <c r="M99" s="181"/>
      <c r="N99" s="181"/>
      <c r="O99" s="181"/>
      <c r="P99" s="181"/>
      <c r="Q99" s="190"/>
      <c r="R99" s="190"/>
      <c r="S99" s="190"/>
      <c r="T99" s="190"/>
    </row>
    <row r="100" spans="2:20" s="60" customFormat="1" ht="33.75">
      <c r="B100" s="76" t="s">
        <v>75</v>
      </c>
      <c r="C100" s="115" t="s">
        <v>87</v>
      </c>
      <c r="D100" s="117">
        <v>3</v>
      </c>
      <c r="E100" s="118" t="s">
        <v>30</v>
      </c>
      <c r="F100" s="162">
        <v>0</v>
      </c>
      <c r="G100" s="119">
        <f t="shared" si="3"/>
        <v>0</v>
      </c>
      <c r="I100" s="190"/>
      <c r="J100" s="190"/>
      <c r="K100" s="190"/>
      <c r="L100" s="181"/>
      <c r="M100" s="181"/>
      <c r="N100" s="181"/>
      <c r="O100" s="181"/>
      <c r="P100" s="181"/>
      <c r="Q100" s="190"/>
      <c r="R100" s="190"/>
      <c r="S100" s="190"/>
      <c r="T100" s="190"/>
    </row>
    <row r="101" spans="2:20" s="60" customFormat="1" ht="11.25">
      <c r="B101" s="62" t="s">
        <v>76</v>
      </c>
      <c r="C101" s="105" t="s">
        <v>32</v>
      </c>
      <c r="D101" s="108">
        <v>92.53</v>
      </c>
      <c r="E101" s="65" t="s">
        <v>30</v>
      </c>
      <c r="F101" s="150">
        <v>0</v>
      </c>
      <c r="G101" s="61">
        <f t="shared" si="3"/>
        <v>0</v>
      </c>
      <c r="I101" s="190"/>
      <c r="J101" s="190"/>
      <c r="K101" s="190"/>
      <c r="L101" s="181"/>
      <c r="M101" s="181"/>
      <c r="N101" s="181"/>
      <c r="O101" s="181"/>
      <c r="P101" s="181"/>
      <c r="Q101" s="190"/>
      <c r="R101" s="190"/>
      <c r="S101" s="190"/>
      <c r="T101" s="190"/>
    </row>
    <row r="102" spans="2:20" s="60" customFormat="1" ht="22.5">
      <c r="B102" s="62" t="s">
        <v>77</v>
      </c>
      <c r="C102" s="63" t="s">
        <v>33</v>
      </c>
      <c r="D102" s="106">
        <v>0.1</v>
      </c>
      <c r="E102" s="65" t="s">
        <v>80</v>
      </c>
      <c r="F102" s="99">
        <f>SUBTOTAL(109,G84:G101)</f>
        <v>0</v>
      </c>
      <c r="G102" s="61">
        <f t="shared" si="3"/>
        <v>0</v>
      </c>
      <c r="I102" s="190"/>
      <c r="J102" s="190"/>
      <c r="K102" s="190"/>
      <c r="L102" s="181"/>
      <c r="M102" s="181"/>
      <c r="N102" s="181"/>
      <c r="O102" s="181"/>
      <c r="P102" s="181"/>
      <c r="Q102" s="190"/>
      <c r="R102" s="190"/>
      <c r="S102" s="190"/>
      <c r="T102" s="190"/>
    </row>
    <row r="103" spans="2:20" s="60" customFormat="1" ht="11.25">
      <c r="B103" s="101" t="s">
        <v>91</v>
      </c>
      <c r="C103" s="102"/>
      <c r="F103" s="154"/>
      <c r="G103" s="61">
        <f>SUBTOTAL(109,G82:G102)</f>
        <v>0</v>
      </c>
      <c r="I103" s="190"/>
      <c r="J103" s="190"/>
      <c r="K103" s="190"/>
      <c r="L103" s="181"/>
      <c r="M103" s="181"/>
      <c r="N103" s="181"/>
      <c r="O103" s="181"/>
      <c r="P103" s="181"/>
      <c r="Q103" s="190"/>
      <c r="R103" s="190"/>
      <c r="S103" s="190"/>
      <c r="T103" s="190"/>
    </row>
    <row r="104" spans="2:20" s="60" customFormat="1" ht="11.25">
      <c r="B104" s="101"/>
      <c r="C104" s="102"/>
      <c r="F104" s="154"/>
      <c r="G104" s="61"/>
      <c r="I104" s="190"/>
      <c r="J104" s="190"/>
      <c r="K104" s="190"/>
      <c r="L104" s="181"/>
      <c r="M104" s="181"/>
      <c r="N104" s="181"/>
      <c r="O104" s="181"/>
      <c r="P104" s="181"/>
      <c r="Q104" s="190"/>
      <c r="R104" s="190"/>
      <c r="S104" s="190"/>
      <c r="T104" s="190"/>
    </row>
    <row r="105" spans="2:20" s="60" customFormat="1" ht="12">
      <c r="B105" s="120"/>
      <c r="C105" s="18"/>
      <c r="D105" s="7"/>
      <c r="E105" s="7"/>
      <c r="F105" s="163"/>
      <c r="G105" s="14"/>
      <c r="I105" s="190"/>
      <c r="J105" s="190"/>
      <c r="K105" s="190"/>
      <c r="L105" s="181"/>
      <c r="M105" s="181"/>
      <c r="N105" s="181"/>
      <c r="O105" s="181"/>
      <c r="P105" s="181"/>
      <c r="Q105" s="190"/>
      <c r="R105" s="190"/>
      <c r="S105" s="190"/>
      <c r="T105" s="190"/>
    </row>
    <row r="106" spans="2:20" s="60" customFormat="1" ht="24">
      <c r="B106" s="52" t="s">
        <v>88</v>
      </c>
      <c r="C106" s="53" t="s">
        <v>89</v>
      </c>
      <c r="D106" s="54" t="s">
        <v>63</v>
      </c>
      <c r="E106" s="55" t="s">
        <v>30</v>
      </c>
      <c r="F106" s="159" t="s">
        <v>65</v>
      </c>
      <c r="G106" s="54" t="s">
        <v>64</v>
      </c>
      <c r="I106" s="190"/>
      <c r="J106" s="190"/>
      <c r="K106" s="190"/>
      <c r="L106" s="181"/>
      <c r="M106" s="181"/>
      <c r="N106" s="181"/>
      <c r="O106" s="181"/>
      <c r="P106" s="181"/>
      <c r="Q106" s="190"/>
      <c r="R106" s="190"/>
      <c r="S106" s="190"/>
      <c r="T106" s="190"/>
    </row>
    <row r="107" spans="2:20" s="60" customFormat="1" ht="11.25">
      <c r="B107" s="58"/>
      <c r="C107" s="102"/>
      <c r="F107" s="154"/>
      <c r="G107" s="61"/>
      <c r="I107" s="190"/>
      <c r="J107" s="190"/>
      <c r="K107" s="190"/>
      <c r="L107" s="181"/>
      <c r="M107" s="181"/>
      <c r="N107" s="181"/>
      <c r="O107" s="181"/>
      <c r="P107" s="181"/>
      <c r="Q107" s="190"/>
      <c r="R107" s="190"/>
      <c r="S107" s="190"/>
      <c r="T107" s="190"/>
    </row>
    <row r="108" spans="2:20" s="60" customFormat="1" ht="56.25">
      <c r="B108" s="62" t="s">
        <v>59</v>
      </c>
      <c r="C108" s="63" t="s">
        <v>127</v>
      </c>
      <c r="D108" s="112">
        <v>16</v>
      </c>
      <c r="E108" s="65"/>
      <c r="F108" s="150"/>
      <c r="G108" s="66"/>
      <c r="I108" s="190"/>
      <c r="J108" s="190"/>
      <c r="K108" s="190"/>
      <c r="L108" s="181"/>
      <c r="M108" s="181"/>
      <c r="N108" s="181"/>
      <c r="O108" s="181"/>
      <c r="P108" s="181"/>
      <c r="Q108" s="190"/>
      <c r="R108" s="190"/>
      <c r="S108" s="190"/>
      <c r="T108" s="190"/>
    </row>
    <row r="109" spans="2:20" s="60" customFormat="1" ht="11.25">
      <c r="B109" s="62"/>
      <c r="C109" s="102" t="s">
        <v>0</v>
      </c>
      <c r="D109" s="108">
        <v>96</v>
      </c>
      <c r="E109" s="65" t="s">
        <v>30</v>
      </c>
      <c r="F109" s="150">
        <v>0</v>
      </c>
      <c r="G109" s="66">
        <f>D109*F109</f>
        <v>0</v>
      </c>
      <c r="I109" s="190"/>
      <c r="J109" s="190"/>
      <c r="K109" s="190"/>
      <c r="L109" s="181"/>
      <c r="M109" s="181"/>
      <c r="N109" s="181"/>
      <c r="O109" s="181"/>
      <c r="P109" s="181"/>
      <c r="Q109" s="190"/>
      <c r="R109" s="190"/>
      <c r="S109" s="190"/>
      <c r="T109" s="190"/>
    </row>
    <row r="110" spans="2:20" s="60" customFormat="1" ht="125.25" customHeight="1">
      <c r="B110" s="62" t="s">
        <v>57</v>
      </c>
      <c r="C110" s="59" t="s">
        <v>128</v>
      </c>
      <c r="D110" s="106"/>
      <c r="E110" s="65"/>
      <c r="F110" s="160"/>
      <c r="G110" s="61"/>
      <c r="I110" s="190"/>
      <c r="J110" s="190"/>
      <c r="K110" s="190"/>
      <c r="L110" s="181"/>
      <c r="M110" s="181"/>
      <c r="N110" s="181"/>
      <c r="O110" s="181"/>
      <c r="P110" s="181"/>
      <c r="Q110" s="190"/>
      <c r="R110" s="190"/>
      <c r="S110" s="190"/>
      <c r="T110" s="190"/>
    </row>
    <row r="111" spans="2:20" s="60" customFormat="1" ht="11.25">
      <c r="B111" s="121"/>
      <c r="C111" s="122" t="s">
        <v>4</v>
      </c>
      <c r="D111" s="112">
        <v>1</v>
      </c>
      <c r="E111" s="65" t="s">
        <v>30</v>
      </c>
      <c r="F111" s="160">
        <v>0</v>
      </c>
      <c r="G111" s="61">
        <f>D111*F111</f>
        <v>0</v>
      </c>
      <c r="I111" s="190">
        <v>1</v>
      </c>
      <c r="J111" s="190"/>
      <c r="K111" s="190"/>
      <c r="L111" s="181"/>
      <c r="M111" s="181"/>
      <c r="N111" s="181"/>
      <c r="O111" s="181"/>
      <c r="P111" s="181"/>
      <c r="Q111" s="190"/>
      <c r="R111" s="190"/>
      <c r="S111" s="190"/>
      <c r="T111" s="190"/>
    </row>
    <row r="112" spans="2:20" s="60" customFormat="1" ht="11.25">
      <c r="B112" s="307"/>
      <c r="C112" s="122" t="s">
        <v>27</v>
      </c>
      <c r="D112" s="112">
        <v>1</v>
      </c>
      <c r="E112" s="65" t="s">
        <v>30</v>
      </c>
      <c r="F112" s="160">
        <v>0</v>
      </c>
      <c r="G112" s="61">
        <f>D112*F112</f>
        <v>0</v>
      </c>
      <c r="I112" s="190"/>
      <c r="J112" s="190"/>
      <c r="K112" s="190"/>
      <c r="L112" s="181"/>
      <c r="M112" s="181"/>
      <c r="N112" s="181"/>
      <c r="O112" s="181"/>
      <c r="P112" s="181"/>
      <c r="Q112" s="190"/>
      <c r="R112" s="190"/>
      <c r="S112" s="190"/>
      <c r="T112" s="190"/>
    </row>
    <row r="113" spans="2:9" ht="12.75">
      <c r="B113" s="62"/>
      <c r="C113" s="123" t="s">
        <v>2</v>
      </c>
      <c r="D113" s="112">
        <v>2</v>
      </c>
      <c r="E113" s="65"/>
      <c r="F113" s="150"/>
      <c r="G113" s="61"/>
      <c r="I113" s="186">
        <v>1</v>
      </c>
    </row>
    <row r="114" spans="2:7" ht="78.75">
      <c r="B114" s="62" t="s">
        <v>56</v>
      </c>
      <c r="C114" s="102" t="s">
        <v>134</v>
      </c>
      <c r="D114" s="112"/>
      <c r="E114" s="65"/>
      <c r="F114" s="150"/>
      <c r="G114" s="61"/>
    </row>
    <row r="115" spans="2:7" ht="12.75">
      <c r="B115" s="62"/>
      <c r="C115" s="102" t="s">
        <v>1</v>
      </c>
      <c r="D115" s="112">
        <v>4</v>
      </c>
      <c r="E115" s="65" t="s">
        <v>30</v>
      </c>
      <c r="F115" s="160">
        <v>0</v>
      </c>
      <c r="G115" s="61">
        <f>D115*F115</f>
        <v>0</v>
      </c>
    </row>
    <row r="116" spans="2:7" ht="12.75">
      <c r="B116" s="88"/>
      <c r="C116" s="201" t="s">
        <v>178</v>
      </c>
      <c r="D116" s="112">
        <v>2</v>
      </c>
      <c r="E116" s="65" t="s">
        <v>30</v>
      </c>
      <c r="F116" s="160">
        <v>0</v>
      </c>
      <c r="G116" s="61">
        <f>D116*F116</f>
        <v>0</v>
      </c>
    </row>
    <row r="117" spans="2:7" ht="12.75">
      <c r="B117" s="88"/>
      <c r="C117" s="102" t="s">
        <v>129</v>
      </c>
      <c r="D117" s="112">
        <v>1</v>
      </c>
      <c r="E117" s="65" t="s">
        <v>30</v>
      </c>
      <c r="F117" s="160">
        <v>0</v>
      </c>
      <c r="G117" s="61">
        <f>D117*F117</f>
        <v>0</v>
      </c>
    </row>
    <row r="118" spans="2:7" ht="12.75">
      <c r="B118" s="88"/>
      <c r="C118" s="102" t="s">
        <v>8</v>
      </c>
      <c r="D118" s="112">
        <v>1</v>
      </c>
      <c r="E118" s="65" t="s">
        <v>30</v>
      </c>
      <c r="F118" s="160">
        <v>0</v>
      </c>
      <c r="G118" s="61">
        <f>D118*F118</f>
        <v>0</v>
      </c>
    </row>
    <row r="119" spans="2:9" ht="12.75">
      <c r="B119" s="62"/>
      <c r="C119" s="123" t="s">
        <v>90</v>
      </c>
      <c r="D119" s="112">
        <v>8</v>
      </c>
      <c r="E119" s="65"/>
      <c r="F119" s="150"/>
      <c r="G119" s="61"/>
      <c r="H119" s="60"/>
      <c r="I119" s="190">
        <v>1</v>
      </c>
    </row>
    <row r="120" spans="2:7" ht="45">
      <c r="B120" s="62" t="s">
        <v>60</v>
      </c>
      <c r="C120" s="63" t="s">
        <v>93</v>
      </c>
      <c r="D120" s="112"/>
      <c r="E120" s="65"/>
      <c r="F120" s="150"/>
      <c r="G120" s="61"/>
    </row>
    <row r="121" spans="2:7" ht="12.75">
      <c r="B121" s="121"/>
      <c r="C121" s="123" t="s">
        <v>23</v>
      </c>
      <c r="D121" s="112">
        <v>1</v>
      </c>
      <c r="E121" s="65" t="s">
        <v>30</v>
      </c>
      <c r="F121" s="160">
        <v>0</v>
      </c>
      <c r="G121" s="61">
        <f>D121*F121</f>
        <v>0</v>
      </c>
    </row>
    <row r="122" spans="2:9" ht="12.75">
      <c r="B122" s="121"/>
      <c r="C122" s="123" t="s">
        <v>3</v>
      </c>
      <c r="D122" s="112">
        <v>1</v>
      </c>
      <c r="E122" s="65" t="s">
        <v>30</v>
      </c>
      <c r="F122" s="160">
        <v>0</v>
      </c>
      <c r="G122" s="61">
        <f>D122*F122</f>
        <v>0</v>
      </c>
      <c r="I122" s="186">
        <v>1</v>
      </c>
    </row>
    <row r="123" spans="2:7" ht="12.75">
      <c r="B123" s="88"/>
      <c r="C123" s="123" t="s">
        <v>204</v>
      </c>
      <c r="D123" s="112">
        <v>1</v>
      </c>
      <c r="E123" s="65" t="s">
        <v>30</v>
      </c>
      <c r="F123" s="160">
        <v>0</v>
      </c>
      <c r="G123" s="61">
        <f>D123*F123</f>
        <v>0</v>
      </c>
    </row>
    <row r="124" spans="2:9" ht="12.75">
      <c r="B124" s="62" t="s">
        <v>58</v>
      </c>
      <c r="C124" s="102" t="s">
        <v>48</v>
      </c>
      <c r="D124" s="112">
        <v>1</v>
      </c>
      <c r="E124" s="65" t="s">
        <v>30</v>
      </c>
      <c r="F124" s="160">
        <v>0</v>
      </c>
      <c r="G124" s="61">
        <f>D124*F124</f>
        <v>0</v>
      </c>
      <c r="I124" s="186">
        <v>1</v>
      </c>
    </row>
    <row r="125" spans="2:9" ht="12.75">
      <c r="B125" s="121"/>
      <c r="C125" s="124" t="s">
        <v>130</v>
      </c>
      <c r="D125" s="125">
        <v>4</v>
      </c>
      <c r="E125" s="126"/>
      <c r="F125" s="164"/>
      <c r="G125" s="127"/>
      <c r="I125" s="186">
        <v>1</v>
      </c>
    </row>
    <row r="126" spans="2:7" ht="22.5">
      <c r="B126" s="62" t="s">
        <v>61</v>
      </c>
      <c r="C126" s="63" t="s">
        <v>49</v>
      </c>
      <c r="D126" s="117">
        <v>1</v>
      </c>
      <c r="E126" s="118" t="s">
        <v>30</v>
      </c>
      <c r="F126" s="162">
        <v>0</v>
      </c>
      <c r="G126" s="119">
        <f>D126*F126</f>
        <v>0</v>
      </c>
    </row>
    <row r="127" spans="2:7" ht="33.75">
      <c r="B127" s="62" t="s">
        <v>62</v>
      </c>
      <c r="C127" s="102" t="s">
        <v>97</v>
      </c>
      <c r="D127" s="106">
        <v>0.1</v>
      </c>
      <c r="E127" s="65" t="s">
        <v>80</v>
      </c>
      <c r="F127" s="99">
        <f>SUBTOTAL(109,G107:G126)</f>
        <v>0</v>
      </c>
      <c r="G127" s="61">
        <f>D127*F127</f>
        <v>0</v>
      </c>
    </row>
    <row r="128" spans="2:7" ht="22.5">
      <c r="B128" s="62" t="s">
        <v>68</v>
      </c>
      <c r="C128" s="102" t="s">
        <v>95</v>
      </c>
      <c r="D128" s="106">
        <v>0.1</v>
      </c>
      <c r="E128" s="65" t="s">
        <v>80</v>
      </c>
      <c r="F128" s="99">
        <f>+F127</f>
        <v>0</v>
      </c>
      <c r="G128" s="61">
        <f>D128*F128</f>
        <v>0</v>
      </c>
    </row>
    <row r="129" spans="2:7" ht="12.75">
      <c r="B129" s="128" t="s">
        <v>92</v>
      </c>
      <c r="C129" s="122"/>
      <c r="D129" s="129"/>
      <c r="E129" s="129"/>
      <c r="F129" s="165"/>
      <c r="G129" s="130">
        <f>SUBTOTAL(109,G107:G128)</f>
        <v>0</v>
      </c>
    </row>
    <row r="130" spans="2:7" ht="12.75">
      <c r="B130" s="128"/>
      <c r="C130" s="122"/>
      <c r="D130" s="129"/>
      <c r="E130" s="129"/>
      <c r="F130" s="165"/>
      <c r="G130" s="130"/>
    </row>
    <row r="131" ht="12.75">
      <c r="F131" s="158"/>
    </row>
    <row r="132" spans="2:8" ht="24">
      <c r="B132" s="22" t="s">
        <v>271</v>
      </c>
      <c r="C132" s="132" t="s">
        <v>249</v>
      </c>
      <c r="D132" s="24" t="s">
        <v>63</v>
      </c>
      <c r="E132" s="25" t="s">
        <v>30</v>
      </c>
      <c r="F132" s="168" t="s">
        <v>65</v>
      </c>
      <c r="G132" s="24" t="s">
        <v>64</v>
      </c>
      <c r="H132" s="40"/>
    </row>
    <row r="133" spans="2:8" ht="12.75">
      <c r="B133" s="28"/>
      <c r="C133" s="133"/>
      <c r="D133" s="30"/>
      <c r="E133" s="30"/>
      <c r="F133" s="169"/>
      <c r="G133" s="31"/>
      <c r="H133" s="40"/>
    </row>
    <row r="134" spans="2:8" ht="45">
      <c r="B134" s="32" t="s">
        <v>59</v>
      </c>
      <c r="C134" s="33" t="s">
        <v>250</v>
      </c>
      <c r="D134" s="134">
        <v>7</v>
      </c>
      <c r="E134" s="35"/>
      <c r="F134" s="170">
        <v>0</v>
      </c>
      <c r="G134" s="135">
        <f>D134*F134</f>
        <v>0</v>
      </c>
      <c r="H134" s="40"/>
    </row>
    <row r="135" spans="2:8" ht="22.5">
      <c r="B135" s="32" t="s">
        <v>57</v>
      </c>
      <c r="C135" s="29" t="s">
        <v>251</v>
      </c>
      <c r="D135" s="134">
        <v>1</v>
      </c>
      <c r="E135" s="35" t="s">
        <v>30</v>
      </c>
      <c r="F135" s="170">
        <v>0</v>
      </c>
      <c r="G135" s="135">
        <f>D135*F135</f>
        <v>0</v>
      </c>
      <c r="H135" s="40"/>
    </row>
    <row r="136" spans="2:8" ht="22.5">
      <c r="B136" s="32" t="s">
        <v>56</v>
      </c>
      <c r="C136" s="29" t="s">
        <v>252</v>
      </c>
      <c r="D136" s="297">
        <v>90</v>
      </c>
      <c r="E136" s="35"/>
      <c r="F136" s="304"/>
      <c r="G136" s="31"/>
      <c r="H136" s="40"/>
    </row>
    <row r="137" spans="2:8" ht="33.75">
      <c r="B137" s="32"/>
      <c r="C137" s="133" t="s">
        <v>253</v>
      </c>
      <c r="D137" s="298">
        <v>45</v>
      </c>
      <c r="E137" s="35" t="s">
        <v>30</v>
      </c>
      <c r="F137" s="304">
        <v>0</v>
      </c>
      <c r="G137" s="31">
        <f>D137*F137</f>
        <v>0</v>
      </c>
      <c r="H137" s="40"/>
    </row>
    <row r="138" spans="2:8" ht="22.5">
      <c r="B138" s="32"/>
      <c r="C138" s="133" t="s">
        <v>254</v>
      </c>
      <c r="D138" s="298">
        <v>45</v>
      </c>
      <c r="E138" s="35" t="s">
        <v>30</v>
      </c>
      <c r="F138" s="304">
        <v>0</v>
      </c>
      <c r="G138" s="31">
        <f>D138*F138</f>
        <v>0</v>
      </c>
      <c r="H138" s="40"/>
    </row>
    <row r="139" spans="2:8" ht="78.75">
      <c r="B139" s="32" t="s">
        <v>60</v>
      </c>
      <c r="C139" s="33" t="s">
        <v>255</v>
      </c>
      <c r="D139" s="298">
        <v>90</v>
      </c>
      <c r="E139" s="35" t="s">
        <v>30</v>
      </c>
      <c r="F139" s="304">
        <v>0</v>
      </c>
      <c r="G139" s="31">
        <f aca="true" t="shared" si="4" ref="G139:G146">D139*F139</f>
        <v>0</v>
      </c>
      <c r="H139" s="40"/>
    </row>
    <row r="140" spans="2:8" ht="22.5">
      <c r="B140" s="32" t="s">
        <v>58</v>
      </c>
      <c r="C140" s="33" t="s">
        <v>256</v>
      </c>
      <c r="D140" s="106">
        <v>0.1</v>
      </c>
      <c r="E140" s="35" t="s">
        <v>80</v>
      </c>
      <c r="F140" s="299">
        <f>SUBTOTAL(109,G133:G139)</f>
        <v>0</v>
      </c>
      <c r="G140" s="31">
        <f>D140*F140</f>
        <v>0</v>
      </c>
      <c r="H140" s="40"/>
    </row>
    <row r="141" spans="2:8" ht="12.75">
      <c r="B141" s="32"/>
      <c r="C141" s="300" t="s">
        <v>257</v>
      </c>
      <c r="D141" s="301">
        <f>+F140+G140</f>
        <v>0</v>
      </c>
      <c r="E141" s="302"/>
      <c r="F141" s="170"/>
      <c r="G141" s="31"/>
      <c r="H141" s="40"/>
    </row>
    <row r="142" spans="2:8" ht="12.75">
      <c r="B142" s="32"/>
      <c r="C142" s="133"/>
      <c r="D142" s="134"/>
      <c r="E142" s="35"/>
      <c r="F142" s="170"/>
      <c r="G142" s="31"/>
      <c r="H142" s="40"/>
    </row>
    <row r="143" spans="2:8" ht="56.25">
      <c r="B143" s="32" t="s">
        <v>61</v>
      </c>
      <c r="C143" s="29" t="s">
        <v>258</v>
      </c>
      <c r="D143" s="145">
        <v>90</v>
      </c>
      <c r="E143" s="35" t="s">
        <v>30</v>
      </c>
      <c r="F143" s="45">
        <v>0</v>
      </c>
      <c r="G143" s="31">
        <f t="shared" si="4"/>
        <v>0</v>
      </c>
      <c r="H143" s="40"/>
    </row>
    <row r="144" spans="2:8" ht="22.5">
      <c r="B144" s="32" t="s">
        <v>62</v>
      </c>
      <c r="C144" s="29" t="s">
        <v>259</v>
      </c>
      <c r="D144" s="134">
        <v>7</v>
      </c>
      <c r="E144" s="35" t="s">
        <v>30</v>
      </c>
      <c r="F144" s="170">
        <v>0</v>
      </c>
      <c r="G144" s="31">
        <f t="shared" si="4"/>
        <v>0</v>
      </c>
      <c r="H144" s="40"/>
    </row>
    <row r="145" spans="2:8" ht="12.75">
      <c r="B145" s="32" t="s">
        <v>68</v>
      </c>
      <c r="C145" s="29" t="s">
        <v>260</v>
      </c>
      <c r="D145" s="145">
        <v>90</v>
      </c>
      <c r="E145" s="35" t="s">
        <v>30</v>
      </c>
      <c r="F145" s="44">
        <v>0</v>
      </c>
      <c r="G145" s="31">
        <f t="shared" si="4"/>
        <v>0</v>
      </c>
      <c r="H145" s="40"/>
    </row>
    <row r="146" spans="2:8" ht="22.5">
      <c r="B146" s="32" t="s">
        <v>69</v>
      </c>
      <c r="C146" s="29" t="s">
        <v>261</v>
      </c>
      <c r="D146" s="134">
        <v>7</v>
      </c>
      <c r="E146" s="35" t="s">
        <v>30</v>
      </c>
      <c r="F146" s="170">
        <v>0</v>
      </c>
      <c r="G146" s="31">
        <f t="shared" si="4"/>
        <v>0</v>
      </c>
      <c r="H146" s="40"/>
    </row>
    <row r="147" spans="2:8" ht="22.5">
      <c r="B147" s="32" t="s">
        <v>70</v>
      </c>
      <c r="C147" s="29" t="s">
        <v>262</v>
      </c>
      <c r="D147" s="145">
        <v>90</v>
      </c>
      <c r="E147" s="35" t="s">
        <v>30</v>
      </c>
      <c r="F147" s="44">
        <v>0</v>
      </c>
      <c r="G147" s="31">
        <f>D147*F147</f>
        <v>0</v>
      </c>
      <c r="H147" s="40"/>
    </row>
    <row r="148" spans="2:8" ht="22.5">
      <c r="B148" s="32" t="s">
        <v>71</v>
      </c>
      <c r="C148" s="133" t="s">
        <v>263</v>
      </c>
      <c r="D148" s="106">
        <v>0.1</v>
      </c>
      <c r="E148" s="35" t="s">
        <v>80</v>
      </c>
      <c r="F148" s="299">
        <f>SUBTOTAL(109,G143:G147)</f>
        <v>0</v>
      </c>
      <c r="G148" s="31">
        <f aca="true" t="shared" si="5" ref="G148:G155">D148*F148</f>
        <v>0</v>
      </c>
      <c r="H148" s="40"/>
    </row>
    <row r="149" spans="2:8" ht="12.75">
      <c r="B149" s="32"/>
      <c r="C149" s="300" t="s">
        <v>264</v>
      </c>
      <c r="D149" s="299">
        <f>+F148+G148</f>
        <v>0</v>
      </c>
      <c r="E149" s="35"/>
      <c r="F149" s="170"/>
      <c r="G149" s="31"/>
      <c r="H149" s="40"/>
    </row>
    <row r="150" spans="2:8" ht="12.75">
      <c r="B150" s="32"/>
      <c r="C150" s="148"/>
      <c r="D150" s="134"/>
      <c r="E150" s="35"/>
      <c r="F150" s="170"/>
      <c r="G150" s="31"/>
      <c r="H150" s="40"/>
    </row>
    <row r="151" spans="2:8" ht="22.5">
      <c r="B151" s="32" t="s">
        <v>72</v>
      </c>
      <c r="C151" s="303" t="s">
        <v>265</v>
      </c>
      <c r="D151" s="134"/>
      <c r="E151" s="35"/>
      <c r="F151" s="170"/>
      <c r="G151" s="31"/>
      <c r="H151" s="40"/>
    </row>
    <row r="152" spans="2:8" ht="12.75">
      <c r="B152" s="32"/>
      <c r="C152" s="148" t="s">
        <v>29</v>
      </c>
      <c r="D152" s="145">
        <v>90</v>
      </c>
      <c r="E152" s="35" t="s">
        <v>30</v>
      </c>
      <c r="F152" s="170">
        <v>0</v>
      </c>
      <c r="G152" s="31">
        <f t="shared" si="5"/>
        <v>0</v>
      </c>
      <c r="H152" s="40"/>
    </row>
    <row r="153" spans="2:8" ht="12.75">
      <c r="B153" s="32"/>
      <c r="C153" s="147" t="s">
        <v>266</v>
      </c>
      <c r="D153" s="134">
        <v>15</v>
      </c>
      <c r="E153" s="35" t="s">
        <v>30</v>
      </c>
      <c r="F153" s="170">
        <v>0</v>
      </c>
      <c r="G153" s="31">
        <f t="shared" si="5"/>
        <v>0</v>
      </c>
      <c r="H153" s="40"/>
    </row>
    <row r="154" spans="2:8" ht="33.75">
      <c r="B154" s="32" t="s">
        <v>73</v>
      </c>
      <c r="C154" s="33" t="s">
        <v>267</v>
      </c>
      <c r="D154" s="134">
        <v>7</v>
      </c>
      <c r="E154" s="35" t="s">
        <v>30</v>
      </c>
      <c r="F154" s="170">
        <v>0</v>
      </c>
      <c r="G154" s="31">
        <f t="shared" si="5"/>
        <v>0</v>
      </c>
      <c r="H154" s="40"/>
    </row>
    <row r="155" spans="2:8" ht="22.5">
      <c r="B155" s="32" t="s">
        <v>74</v>
      </c>
      <c r="C155" s="303" t="s">
        <v>268</v>
      </c>
      <c r="D155" s="106">
        <v>0.1</v>
      </c>
      <c r="E155" s="35" t="s">
        <v>80</v>
      </c>
      <c r="F155" s="299">
        <f>SUBTOTAL(109,G151:G154)</f>
        <v>0</v>
      </c>
      <c r="G155" s="31">
        <f t="shared" si="5"/>
        <v>0</v>
      </c>
      <c r="H155" s="40"/>
    </row>
    <row r="156" spans="2:8" ht="12.75">
      <c r="B156" s="32"/>
      <c r="C156" s="300" t="s">
        <v>269</v>
      </c>
      <c r="D156" s="31">
        <f>+F155+G155</f>
        <v>0</v>
      </c>
      <c r="E156" s="35"/>
      <c r="F156" s="170"/>
      <c r="G156" s="31"/>
      <c r="H156" s="40"/>
    </row>
    <row r="157" spans="2:8" ht="12.75">
      <c r="B157" s="32"/>
      <c r="C157" s="133"/>
      <c r="D157" s="134"/>
      <c r="E157" s="35"/>
      <c r="F157" s="170"/>
      <c r="G157" s="31"/>
      <c r="H157" s="40"/>
    </row>
    <row r="158" spans="2:8" ht="12.75">
      <c r="B158" s="38" t="s">
        <v>270</v>
      </c>
      <c r="C158" s="133"/>
      <c r="D158" s="30"/>
      <c r="E158" s="30"/>
      <c r="F158" s="170"/>
      <c r="G158" s="31">
        <f>SUBTOTAL(109,G133:G157)</f>
        <v>0</v>
      </c>
      <c r="H158" s="40"/>
    </row>
    <row r="159" spans="2:8" ht="12.75">
      <c r="B159" s="40"/>
      <c r="C159" s="41"/>
      <c r="D159" s="40"/>
      <c r="E159" s="40"/>
      <c r="F159" s="166"/>
      <c r="G159" s="40"/>
      <c r="H159" s="40"/>
    </row>
    <row r="160" spans="3:20" s="40" customFormat="1" ht="12.75">
      <c r="C160" s="41"/>
      <c r="F160" s="166"/>
      <c r="I160" s="183"/>
      <c r="J160" s="183"/>
      <c r="K160" s="183"/>
      <c r="L160" s="183"/>
      <c r="M160" s="183"/>
      <c r="N160" s="183"/>
      <c r="O160" s="183"/>
      <c r="P160" s="183"/>
      <c r="Q160" s="183"/>
      <c r="R160" s="183"/>
      <c r="S160" s="183"/>
      <c r="T160" s="183"/>
    </row>
    <row r="161" spans="2:20" s="40" customFormat="1" ht="12.75">
      <c r="B161" s="131" t="s">
        <v>272</v>
      </c>
      <c r="C161" s="41"/>
      <c r="F161" s="166"/>
      <c r="I161" s="183"/>
      <c r="J161" s="183"/>
      <c r="K161" s="183"/>
      <c r="L161" s="183"/>
      <c r="M161" s="183"/>
      <c r="N161" s="183"/>
      <c r="O161" s="183"/>
      <c r="P161" s="183"/>
      <c r="Q161" s="183"/>
      <c r="R161" s="183"/>
      <c r="S161" s="183"/>
      <c r="T161" s="183"/>
    </row>
    <row r="162" spans="3:20" s="40" customFormat="1" ht="12.75">
      <c r="C162" s="41"/>
      <c r="F162" s="167"/>
      <c r="I162" s="183"/>
      <c r="J162" s="183"/>
      <c r="K162" s="183"/>
      <c r="L162" s="183"/>
      <c r="M162" s="183"/>
      <c r="N162" s="183"/>
      <c r="O162" s="183"/>
      <c r="P162" s="183"/>
      <c r="Q162" s="183"/>
      <c r="R162" s="183"/>
      <c r="S162" s="183"/>
      <c r="T162" s="183"/>
    </row>
    <row r="163" spans="2:20" s="40" customFormat="1" ht="24">
      <c r="B163" s="22" t="s">
        <v>273</v>
      </c>
      <c r="C163" s="132" t="s">
        <v>274</v>
      </c>
      <c r="D163" s="24" t="s">
        <v>63</v>
      </c>
      <c r="E163" s="25" t="s">
        <v>30</v>
      </c>
      <c r="F163" s="168" t="s">
        <v>65</v>
      </c>
      <c r="G163" s="24" t="s">
        <v>64</v>
      </c>
      <c r="I163" s="183"/>
      <c r="J163" s="183"/>
      <c r="K163" s="183"/>
      <c r="L163" s="183"/>
      <c r="M163" s="183"/>
      <c r="N163" s="183"/>
      <c r="O163" s="183"/>
      <c r="P163" s="183"/>
      <c r="Q163" s="183"/>
      <c r="R163" s="183"/>
      <c r="S163" s="183"/>
      <c r="T163" s="183"/>
    </row>
    <row r="164" spans="2:20" s="40" customFormat="1" ht="12.75">
      <c r="B164" s="28"/>
      <c r="C164" s="133"/>
      <c r="D164" s="30"/>
      <c r="E164" s="30"/>
      <c r="F164" s="169"/>
      <c r="G164" s="31"/>
      <c r="I164" s="183"/>
      <c r="J164" s="183"/>
      <c r="K164" s="183"/>
      <c r="L164" s="183"/>
      <c r="M164" s="183"/>
      <c r="N164" s="183"/>
      <c r="O164" s="183"/>
      <c r="P164" s="183"/>
      <c r="Q164" s="183"/>
      <c r="R164" s="183"/>
      <c r="S164" s="183"/>
      <c r="T164" s="183"/>
    </row>
    <row r="165" spans="2:20" s="40" customFormat="1" ht="37.5" customHeight="1">
      <c r="B165" s="32" t="s">
        <v>59</v>
      </c>
      <c r="C165" s="33" t="s">
        <v>275</v>
      </c>
      <c r="D165" s="134">
        <v>14</v>
      </c>
      <c r="E165" s="35"/>
      <c r="F165" s="170">
        <v>0</v>
      </c>
      <c r="G165" s="135">
        <f>D165*F165</f>
        <v>0</v>
      </c>
      <c r="I165" s="183"/>
      <c r="J165" s="183"/>
      <c r="K165" s="183"/>
      <c r="L165" s="183"/>
      <c r="M165" s="183"/>
      <c r="N165" s="183"/>
      <c r="O165" s="183"/>
      <c r="P165" s="183"/>
      <c r="Q165" s="183"/>
      <c r="R165" s="183"/>
      <c r="S165" s="183"/>
      <c r="T165" s="183"/>
    </row>
    <row r="166" spans="2:20" s="40" customFormat="1" ht="104.25" customHeight="1">
      <c r="B166" s="32" t="s">
        <v>57</v>
      </c>
      <c r="C166" s="29" t="s">
        <v>276</v>
      </c>
      <c r="D166" s="30"/>
      <c r="E166" s="30"/>
      <c r="F166" s="170"/>
      <c r="G166" s="31"/>
      <c r="I166" s="183"/>
      <c r="J166" s="183"/>
      <c r="K166" s="183"/>
      <c r="L166" s="183"/>
      <c r="M166" s="183"/>
      <c r="N166" s="183"/>
      <c r="O166" s="183"/>
      <c r="P166" s="183"/>
      <c r="Q166" s="183"/>
      <c r="R166" s="183"/>
      <c r="S166" s="183"/>
      <c r="T166" s="183"/>
    </row>
    <row r="167" spans="2:20" s="40" customFormat="1" ht="33.75" customHeight="1">
      <c r="B167" s="32"/>
      <c r="C167" s="133" t="s">
        <v>277</v>
      </c>
      <c r="D167" s="34">
        <v>4.6</v>
      </c>
      <c r="E167" s="35" t="s">
        <v>30</v>
      </c>
      <c r="F167" s="44">
        <v>0</v>
      </c>
      <c r="G167" s="135">
        <f>D167*F167</f>
        <v>0</v>
      </c>
      <c r="I167" s="183"/>
      <c r="J167" s="183"/>
      <c r="K167" s="183"/>
      <c r="L167" s="183"/>
      <c r="M167" s="183"/>
      <c r="N167" s="183"/>
      <c r="O167" s="183"/>
      <c r="P167" s="183"/>
      <c r="Q167" s="183"/>
      <c r="R167" s="183"/>
      <c r="S167" s="183"/>
      <c r="T167" s="183"/>
    </row>
    <row r="168" spans="2:20" s="40" customFormat="1" ht="33.75">
      <c r="B168" s="136"/>
      <c r="C168" s="137" t="s">
        <v>278</v>
      </c>
      <c r="D168" s="138">
        <v>20.3</v>
      </c>
      <c r="E168" s="35" t="s">
        <v>30</v>
      </c>
      <c r="F168" s="44">
        <v>0</v>
      </c>
      <c r="G168" s="135">
        <f>D168*F168</f>
        <v>0</v>
      </c>
      <c r="I168" s="183"/>
      <c r="J168" s="192"/>
      <c r="K168" s="183"/>
      <c r="L168" s="183"/>
      <c r="M168" s="183"/>
      <c r="N168" s="183"/>
      <c r="O168" s="183"/>
      <c r="P168" s="183"/>
      <c r="Q168" s="183"/>
      <c r="R168" s="183"/>
      <c r="S168" s="183"/>
      <c r="T168" s="183"/>
    </row>
    <row r="169" spans="2:20" s="40" customFormat="1" ht="22.5">
      <c r="B169" s="32"/>
      <c r="C169" s="133" t="s">
        <v>305</v>
      </c>
      <c r="D169" s="34">
        <v>11</v>
      </c>
      <c r="E169" s="35" t="s">
        <v>30</v>
      </c>
      <c r="F169" s="44">
        <v>0</v>
      </c>
      <c r="G169" s="135">
        <f>D169*F169</f>
        <v>0</v>
      </c>
      <c r="I169" s="183"/>
      <c r="J169" s="192"/>
      <c r="K169" s="183"/>
      <c r="L169" s="183"/>
      <c r="M169" s="183"/>
      <c r="N169" s="183"/>
      <c r="O169" s="183"/>
      <c r="P169" s="183"/>
      <c r="Q169" s="183"/>
      <c r="R169" s="183"/>
      <c r="S169" s="183"/>
      <c r="T169" s="183"/>
    </row>
    <row r="170" spans="2:20" s="40" customFormat="1" ht="78.75">
      <c r="B170" s="32"/>
      <c r="C170" s="33" t="s">
        <v>306</v>
      </c>
      <c r="D170" s="140"/>
      <c r="E170" s="35"/>
      <c r="F170" s="170"/>
      <c r="G170" s="135"/>
      <c r="I170" s="183"/>
      <c r="J170" s="183"/>
      <c r="K170" s="183"/>
      <c r="L170" s="183"/>
      <c r="M170" s="183"/>
      <c r="N170" s="183"/>
      <c r="O170" s="183"/>
      <c r="P170" s="183"/>
      <c r="Q170" s="183"/>
      <c r="R170" s="183"/>
      <c r="S170" s="183"/>
      <c r="T170" s="183"/>
    </row>
    <row r="171" spans="2:20" s="40" customFormat="1" ht="92.25" customHeight="1">
      <c r="B171" s="32" t="s">
        <v>56</v>
      </c>
      <c r="C171" s="33" t="s">
        <v>279</v>
      </c>
      <c r="D171" s="34">
        <v>35.9</v>
      </c>
      <c r="E171" s="35" t="s">
        <v>30</v>
      </c>
      <c r="F171" s="44">
        <v>0</v>
      </c>
      <c r="G171" s="31">
        <f aca="true" t="shared" si="6" ref="G171:G177">D171*F171</f>
        <v>0</v>
      </c>
      <c r="I171" s="183"/>
      <c r="J171" s="183"/>
      <c r="K171" s="183"/>
      <c r="L171" s="183"/>
      <c r="M171" s="183"/>
      <c r="N171" s="183"/>
      <c r="O171" s="183"/>
      <c r="P171" s="183"/>
      <c r="Q171" s="183"/>
      <c r="R171" s="183"/>
      <c r="S171" s="183"/>
      <c r="T171" s="183"/>
    </row>
    <row r="172" spans="2:20" s="40" customFormat="1" ht="15" customHeight="1">
      <c r="B172" s="141" t="s">
        <v>60</v>
      </c>
      <c r="C172" s="142" t="s">
        <v>308</v>
      </c>
      <c r="D172" s="134">
        <v>1</v>
      </c>
      <c r="E172" s="35" t="s">
        <v>30</v>
      </c>
      <c r="F172" s="170">
        <v>0</v>
      </c>
      <c r="G172" s="31">
        <f t="shared" si="6"/>
        <v>0</v>
      </c>
      <c r="I172" s="183"/>
      <c r="J172" s="183"/>
      <c r="K172" s="183"/>
      <c r="L172" s="183"/>
      <c r="M172" s="183"/>
      <c r="N172" s="183"/>
      <c r="O172" s="183"/>
      <c r="P172" s="183"/>
      <c r="Q172" s="183"/>
      <c r="R172" s="183"/>
      <c r="S172" s="183"/>
      <c r="T172" s="183"/>
    </row>
    <row r="173" spans="2:20" s="40" customFormat="1" ht="24.75" customHeight="1">
      <c r="B173" s="32" t="s">
        <v>58</v>
      </c>
      <c r="C173" s="33" t="s">
        <v>307</v>
      </c>
      <c r="D173" s="134">
        <v>2</v>
      </c>
      <c r="E173" s="35" t="s">
        <v>30</v>
      </c>
      <c r="F173" s="170">
        <v>0</v>
      </c>
      <c r="G173" s="31">
        <f t="shared" si="6"/>
        <v>0</v>
      </c>
      <c r="I173" s="183"/>
      <c r="J173" s="183"/>
      <c r="K173" s="183"/>
      <c r="L173" s="183"/>
      <c r="M173" s="183"/>
      <c r="N173" s="183"/>
      <c r="O173" s="183"/>
      <c r="P173" s="183"/>
      <c r="Q173" s="183"/>
      <c r="R173" s="183"/>
      <c r="S173" s="183"/>
      <c r="T173" s="183"/>
    </row>
    <row r="174" spans="2:20" s="40" customFormat="1" ht="33.75">
      <c r="B174" s="32" t="s">
        <v>61</v>
      </c>
      <c r="C174" s="33" t="s">
        <v>280</v>
      </c>
      <c r="D174" s="134">
        <v>7</v>
      </c>
      <c r="E174" s="35" t="s">
        <v>30</v>
      </c>
      <c r="F174" s="170">
        <v>0</v>
      </c>
      <c r="G174" s="31">
        <f t="shared" si="6"/>
        <v>0</v>
      </c>
      <c r="I174" s="183"/>
      <c r="J174" s="183"/>
      <c r="K174" s="183"/>
      <c r="L174" s="184"/>
      <c r="M174" s="183"/>
      <c r="N174" s="184"/>
      <c r="O174" s="184"/>
      <c r="P174" s="184"/>
      <c r="Q174" s="184"/>
      <c r="R174" s="184"/>
      <c r="S174" s="184"/>
      <c r="T174" s="183"/>
    </row>
    <row r="175" spans="2:20" s="40" customFormat="1" ht="22.5">
      <c r="B175" s="32" t="s">
        <v>62</v>
      </c>
      <c r="C175" s="33" t="s">
        <v>281</v>
      </c>
      <c r="D175" s="134">
        <v>7</v>
      </c>
      <c r="E175" s="35" t="s">
        <v>30</v>
      </c>
      <c r="F175" s="170">
        <v>0</v>
      </c>
      <c r="G175" s="31">
        <f t="shared" si="6"/>
        <v>0</v>
      </c>
      <c r="I175" s="183"/>
      <c r="J175" s="183"/>
      <c r="K175" s="183"/>
      <c r="L175" s="184"/>
      <c r="M175" s="184"/>
      <c r="N175" s="184"/>
      <c r="O175" s="184"/>
      <c r="P175" s="184"/>
      <c r="Q175" s="184"/>
      <c r="R175" s="184"/>
      <c r="S175" s="184"/>
      <c r="T175" s="183"/>
    </row>
    <row r="176" spans="2:20" s="40" customFormat="1" ht="33.75">
      <c r="B176" s="32" t="s">
        <v>68</v>
      </c>
      <c r="C176" s="33" t="s">
        <v>282</v>
      </c>
      <c r="D176" s="134">
        <v>7</v>
      </c>
      <c r="E176" s="35" t="s">
        <v>30</v>
      </c>
      <c r="F176" s="170">
        <v>0</v>
      </c>
      <c r="G176" s="31">
        <f t="shared" si="6"/>
        <v>0</v>
      </c>
      <c r="I176" s="183"/>
      <c r="J176" s="183"/>
      <c r="K176" s="183"/>
      <c r="L176" s="183"/>
      <c r="M176" s="184"/>
      <c r="N176" s="183"/>
      <c r="O176" s="183"/>
      <c r="P176" s="183"/>
      <c r="Q176" s="183"/>
      <c r="R176" s="183"/>
      <c r="S176" s="183"/>
      <c r="T176" s="183"/>
    </row>
    <row r="177" spans="2:20" s="40" customFormat="1" ht="22.5">
      <c r="B177" s="32" t="s">
        <v>69</v>
      </c>
      <c r="C177" s="33" t="s">
        <v>283</v>
      </c>
      <c r="D177" s="106">
        <v>0.15</v>
      </c>
      <c r="E177" s="35" t="s">
        <v>80</v>
      </c>
      <c r="F177" s="144">
        <f>SUBTOTAL(109,G164:G176)</f>
        <v>0</v>
      </c>
      <c r="G177" s="31">
        <f t="shared" si="6"/>
        <v>0</v>
      </c>
      <c r="I177" s="183"/>
      <c r="J177" s="183"/>
      <c r="K177" s="183"/>
      <c r="L177" s="183"/>
      <c r="M177" s="183"/>
      <c r="N177" s="183"/>
      <c r="O177" s="183"/>
      <c r="P177" s="183"/>
      <c r="Q177" s="183"/>
      <c r="R177" s="183"/>
      <c r="S177" s="183"/>
      <c r="T177" s="183"/>
    </row>
    <row r="178" spans="2:20" s="40" customFormat="1" ht="12.75">
      <c r="B178" s="38" t="s">
        <v>67</v>
      </c>
      <c r="C178" s="133"/>
      <c r="D178" s="30"/>
      <c r="E178" s="30"/>
      <c r="F178" s="170"/>
      <c r="G178" s="31">
        <f>SUBTOTAL(109,G164:G177)</f>
        <v>0</v>
      </c>
      <c r="I178" s="183"/>
      <c r="J178" s="183"/>
      <c r="K178" s="183"/>
      <c r="L178" s="183"/>
      <c r="M178" s="183"/>
      <c r="N178" s="183"/>
      <c r="O178" s="183"/>
      <c r="P178" s="183"/>
      <c r="Q178" s="183"/>
      <c r="R178" s="183"/>
      <c r="S178" s="183"/>
      <c r="T178" s="183"/>
    </row>
    <row r="179" spans="3:20" s="40" customFormat="1" ht="12.75">
      <c r="C179" s="41"/>
      <c r="F179" s="167"/>
      <c r="I179" s="183"/>
      <c r="J179" s="183"/>
      <c r="K179" s="183"/>
      <c r="L179" s="183"/>
      <c r="M179" s="183"/>
      <c r="N179" s="183"/>
      <c r="O179" s="183"/>
      <c r="P179" s="183"/>
      <c r="Q179" s="183"/>
      <c r="R179" s="183"/>
      <c r="S179" s="183"/>
      <c r="T179" s="183"/>
    </row>
    <row r="180" spans="3:20" s="40" customFormat="1" ht="12.75">
      <c r="C180" s="41"/>
      <c r="F180" s="167"/>
      <c r="I180" s="183"/>
      <c r="J180" s="183"/>
      <c r="K180" s="183"/>
      <c r="L180" s="183"/>
      <c r="M180" s="183"/>
      <c r="N180" s="183"/>
      <c r="O180" s="183"/>
      <c r="P180" s="183"/>
      <c r="Q180" s="183"/>
      <c r="R180" s="183"/>
      <c r="S180" s="183"/>
      <c r="T180" s="183"/>
    </row>
    <row r="181" spans="2:20" s="40" customFormat="1" ht="24">
      <c r="B181" s="22" t="s">
        <v>284</v>
      </c>
      <c r="C181" s="132" t="s">
        <v>285</v>
      </c>
      <c r="D181" s="24" t="s">
        <v>63</v>
      </c>
      <c r="E181" s="25" t="s">
        <v>30</v>
      </c>
      <c r="F181" s="168" t="s">
        <v>65</v>
      </c>
      <c r="G181" s="24" t="s">
        <v>64</v>
      </c>
      <c r="I181" s="183"/>
      <c r="J181" s="183"/>
      <c r="K181" s="183"/>
      <c r="L181" s="183"/>
      <c r="M181" s="183"/>
      <c r="N181" s="183"/>
      <c r="O181" s="183"/>
      <c r="P181" s="183"/>
      <c r="Q181" s="183"/>
      <c r="R181" s="183"/>
      <c r="S181" s="183"/>
      <c r="T181" s="183"/>
    </row>
    <row r="182" spans="2:20" s="40" customFormat="1" ht="12.75">
      <c r="B182" s="28"/>
      <c r="C182" s="133"/>
      <c r="D182" s="30"/>
      <c r="E182" s="30"/>
      <c r="F182" s="169"/>
      <c r="G182" s="31"/>
      <c r="I182" s="183"/>
      <c r="J182" s="183"/>
      <c r="K182" s="183"/>
      <c r="L182" s="183"/>
      <c r="M182" s="183"/>
      <c r="N182" s="183"/>
      <c r="O182" s="183"/>
      <c r="P182" s="183"/>
      <c r="Q182" s="183"/>
      <c r="R182" s="183"/>
      <c r="S182" s="183"/>
      <c r="T182" s="183"/>
    </row>
    <row r="183" spans="2:20" s="40" customFormat="1" ht="33.75">
      <c r="B183" s="32" t="s">
        <v>59</v>
      </c>
      <c r="C183" s="33" t="s">
        <v>286</v>
      </c>
      <c r="D183" s="106">
        <v>0.05</v>
      </c>
      <c r="E183" s="35" t="s">
        <v>80</v>
      </c>
      <c r="F183" s="44">
        <v>0</v>
      </c>
      <c r="G183" s="135">
        <f>D183*F183</f>
        <v>0</v>
      </c>
      <c r="I183" s="183"/>
      <c r="J183" s="183"/>
      <c r="K183" s="183"/>
      <c r="L183" s="183"/>
      <c r="M183" s="183"/>
      <c r="N183" s="183"/>
      <c r="O183" s="183"/>
      <c r="P183" s="183"/>
      <c r="Q183" s="183"/>
      <c r="R183" s="183"/>
      <c r="S183" s="183"/>
      <c r="T183" s="183"/>
    </row>
    <row r="184" spans="2:20" s="40" customFormat="1" ht="33.75">
      <c r="B184" s="32" t="s">
        <v>57</v>
      </c>
      <c r="C184" s="29" t="s">
        <v>287</v>
      </c>
      <c r="D184" s="145">
        <v>124</v>
      </c>
      <c r="E184" s="35" t="s">
        <v>30</v>
      </c>
      <c r="F184" s="44">
        <v>0</v>
      </c>
      <c r="G184" s="135">
        <f>D184*F184</f>
        <v>0</v>
      </c>
      <c r="I184" s="183"/>
      <c r="J184" s="183"/>
      <c r="K184" s="183"/>
      <c r="L184" s="183"/>
      <c r="M184" s="183"/>
      <c r="N184" s="183"/>
      <c r="O184" s="183"/>
      <c r="P184" s="183"/>
      <c r="Q184" s="183"/>
      <c r="R184" s="183"/>
      <c r="S184" s="183"/>
      <c r="T184" s="183"/>
    </row>
    <row r="185" spans="2:20" s="40" customFormat="1" ht="45">
      <c r="B185" s="32" t="s">
        <v>56</v>
      </c>
      <c r="C185" s="133" t="s">
        <v>288</v>
      </c>
      <c r="D185" s="146">
        <v>7</v>
      </c>
      <c r="E185" s="35" t="s">
        <v>30</v>
      </c>
      <c r="F185" s="172">
        <v>0</v>
      </c>
      <c r="G185" s="135">
        <f>D185*F185</f>
        <v>0</v>
      </c>
      <c r="I185" s="183"/>
      <c r="J185" s="183"/>
      <c r="K185" s="183"/>
      <c r="L185" s="183"/>
      <c r="M185" s="183"/>
      <c r="N185" s="183"/>
      <c r="O185" s="183"/>
      <c r="P185" s="183"/>
      <c r="Q185" s="183"/>
      <c r="R185" s="183"/>
      <c r="S185" s="183"/>
      <c r="T185" s="183"/>
    </row>
    <row r="186" spans="2:20" s="40" customFormat="1" ht="22.5">
      <c r="B186" s="32" t="s">
        <v>60</v>
      </c>
      <c r="C186" s="133" t="s">
        <v>289</v>
      </c>
      <c r="D186" s="146">
        <v>7</v>
      </c>
      <c r="E186" s="35" t="s">
        <v>30</v>
      </c>
      <c r="F186" s="172">
        <v>0</v>
      </c>
      <c r="G186" s="135">
        <f>D186*F186</f>
        <v>0</v>
      </c>
      <c r="I186" s="183"/>
      <c r="J186" s="183"/>
      <c r="K186" s="183"/>
      <c r="L186" s="183"/>
      <c r="M186" s="183"/>
      <c r="N186" s="183"/>
      <c r="O186" s="183"/>
      <c r="P186" s="183"/>
      <c r="Q186" s="183"/>
      <c r="R186" s="183"/>
      <c r="S186" s="183"/>
      <c r="T186" s="183"/>
    </row>
    <row r="187" spans="2:20" s="40" customFormat="1" ht="22.5">
      <c r="B187" s="32" t="s">
        <v>58</v>
      </c>
      <c r="C187" s="33" t="s">
        <v>290</v>
      </c>
      <c r="D187" s="34">
        <v>80.9</v>
      </c>
      <c r="E187" s="35" t="s">
        <v>30</v>
      </c>
      <c r="F187" s="44">
        <v>0</v>
      </c>
      <c r="G187" s="31">
        <f aca="true" t="shared" si="7" ref="G187:G194">D187*F187</f>
        <v>0</v>
      </c>
      <c r="I187" s="183"/>
      <c r="J187" s="183"/>
      <c r="K187" s="183"/>
      <c r="L187" s="183"/>
      <c r="M187" s="183"/>
      <c r="N187" s="183"/>
      <c r="O187" s="183"/>
      <c r="P187" s="183"/>
      <c r="Q187" s="183"/>
      <c r="R187" s="183"/>
      <c r="S187" s="183"/>
      <c r="T187" s="183"/>
    </row>
    <row r="188" spans="2:20" s="40" customFormat="1" ht="33.75">
      <c r="B188" s="32" t="s">
        <v>61</v>
      </c>
      <c r="C188" s="33" t="s">
        <v>291</v>
      </c>
      <c r="D188" s="34">
        <v>42.7</v>
      </c>
      <c r="E188" s="35" t="s">
        <v>30</v>
      </c>
      <c r="F188" s="44">
        <v>0</v>
      </c>
      <c r="G188" s="31">
        <f>D188*F188</f>
        <v>0</v>
      </c>
      <c r="I188" s="183"/>
      <c r="J188" s="183"/>
      <c r="K188" s="183"/>
      <c r="L188" s="183"/>
      <c r="M188" s="183"/>
      <c r="N188" s="183"/>
      <c r="O188" s="183"/>
      <c r="P188" s="183"/>
      <c r="Q188" s="183"/>
      <c r="R188" s="183"/>
      <c r="S188" s="183"/>
      <c r="T188" s="183"/>
    </row>
    <row r="189" spans="2:20" s="40" customFormat="1" ht="45">
      <c r="B189" s="32" t="s">
        <v>62</v>
      </c>
      <c r="C189" s="33" t="s">
        <v>292</v>
      </c>
      <c r="D189" s="146">
        <v>7</v>
      </c>
      <c r="E189" s="35" t="s">
        <v>30</v>
      </c>
      <c r="F189" s="172">
        <v>0</v>
      </c>
      <c r="G189" s="31">
        <f t="shared" si="7"/>
        <v>0</v>
      </c>
      <c r="I189" s="183"/>
      <c r="J189" s="183"/>
      <c r="K189" s="183"/>
      <c r="L189" s="183"/>
      <c r="M189" s="183"/>
      <c r="N189" s="183"/>
      <c r="O189" s="183"/>
      <c r="P189" s="183"/>
      <c r="Q189" s="183"/>
      <c r="R189" s="183"/>
      <c r="S189" s="183"/>
      <c r="T189" s="183"/>
    </row>
    <row r="190" spans="2:20" s="40" customFormat="1" ht="22.5">
      <c r="B190" s="32" t="s">
        <v>68</v>
      </c>
      <c r="C190" s="33" t="s">
        <v>293</v>
      </c>
      <c r="D190" s="146">
        <v>7</v>
      </c>
      <c r="E190" s="35" t="s">
        <v>30</v>
      </c>
      <c r="F190" s="172">
        <v>0</v>
      </c>
      <c r="G190" s="31">
        <f t="shared" si="7"/>
        <v>0</v>
      </c>
      <c r="I190" s="183"/>
      <c r="J190" s="183"/>
      <c r="K190" s="183"/>
      <c r="L190" s="183"/>
      <c r="M190" s="183"/>
      <c r="N190" s="183"/>
      <c r="O190" s="183"/>
      <c r="P190" s="183"/>
      <c r="Q190" s="183"/>
      <c r="R190" s="183"/>
      <c r="S190" s="183"/>
      <c r="T190" s="183"/>
    </row>
    <row r="191" spans="2:20" s="40" customFormat="1" ht="22.5">
      <c r="B191" s="32" t="s">
        <v>69</v>
      </c>
      <c r="C191" s="33" t="s">
        <v>294</v>
      </c>
      <c r="D191" s="34">
        <v>42.7</v>
      </c>
      <c r="E191" s="35" t="s">
        <v>30</v>
      </c>
      <c r="F191" s="170">
        <v>0</v>
      </c>
      <c r="G191" s="31">
        <f t="shared" si="7"/>
        <v>0</v>
      </c>
      <c r="I191" s="183"/>
      <c r="J191" s="183"/>
      <c r="K191" s="183"/>
      <c r="L191" s="183"/>
      <c r="M191" s="183"/>
      <c r="N191" s="183"/>
      <c r="O191" s="183"/>
      <c r="P191" s="183"/>
      <c r="Q191" s="183"/>
      <c r="R191" s="183"/>
      <c r="S191" s="183"/>
      <c r="T191" s="183"/>
    </row>
    <row r="192" spans="2:20" s="40" customFormat="1" ht="22.5">
      <c r="B192" s="32" t="s">
        <v>70</v>
      </c>
      <c r="C192" s="33" t="s">
        <v>295</v>
      </c>
      <c r="D192" s="34">
        <v>124</v>
      </c>
      <c r="E192" s="35" t="s">
        <v>30</v>
      </c>
      <c r="F192" s="44">
        <v>0</v>
      </c>
      <c r="G192" s="31">
        <f t="shared" si="7"/>
        <v>0</v>
      </c>
      <c r="I192" s="183"/>
      <c r="J192" s="183"/>
      <c r="K192" s="183"/>
      <c r="L192" s="183"/>
      <c r="M192" s="183"/>
      <c r="N192" s="183"/>
      <c r="O192" s="183"/>
      <c r="P192" s="183"/>
      <c r="Q192" s="183"/>
      <c r="R192" s="183"/>
      <c r="S192" s="183"/>
      <c r="T192" s="183"/>
    </row>
    <row r="193" spans="2:20" s="40" customFormat="1" ht="12.75">
      <c r="B193" s="32" t="s">
        <v>71</v>
      </c>
      <c r="C193" s="33" t="s">
        <v>32</v>
      </c>
      <c r="D193" s="34">
        <v>124</v>
      </c>
      <c r="E193" s="35" t="s">
        <v>30</v>
      </c>
      <c r="F193" s="44">
        <v>0</v>
      </c>
      <c r="G193" s="31">
        <f t="shared" si="7"/>
        <v>0</v>
      </c>
      <c r="I193" s="183"/>
      <c r="J193" s="183"/>
      <c r="K193" s="183"/>
      <c r="L193" s="183"/>
      <c r="M193" s="183"/>
      <c r="N193" s="183"/>
      <c r="O193" s="183"/>
      <c r="P193" s="183"/>
      <c r="Q193" s="183"/>
      <c r="R193" s="183"/>
      <c r="S193" s="183"/>
      <c r="T193" s="183"/>
    </row>
    <row r="194" spans="2:20" s="40" customFormat="1" ht="22.5">
      <c r="B194" s="32" t="s">
        <v>72</v>
      </c>
      <c r="C194" s="33" t="s">
        <v>296</v>
      </c>
      <c r="D194" s="106">
        <v>0.1</v>
      </c>
      <c r="E194" s="35" t="s">
        <v>80</v>
      </c>
      <c r="F194" s="144">
        <f>SUBTOTAL(109,G184:G193)</f>
        <v>0</v>
      </c>
      <c r="G194" s="31">
        <f t="shared" si="7"/>
        <v>0</v>
      </c>
      <c r="I194" s="183"/>
      <c r="J194" s="183"/>
      <c r="K194" s="183"/>
      <c r="L194" s="183"/>
      <c r="M194" s="183"/>
      <c r="N194" s="183"/>
      <c r="O194" s="183"/>
      <c r="P194" s="183"/>
      <c r="Q194" s="183"/>
      <c r="R194" s="183"/>
      <c r="S194" s="183"/>
      <c r="T194" s="183"/>
    </row>
    <row r="195" spans="2:20" s="40" customFormat="1" ht="12.75">
      <c r="B195" s="38" t="s">
        <v>91</v>
      </c>
      <c r="C195" s="133"/>
      <c r="D195" s="30"/>
      <c r="E195" s="30"/>
      <c r="F195" s="170"/>
      <c r="G195" s="31">
        <f>SUBTOTAL(109,G182:G194)</f>
        <v>0</v>
      </c>
      <c r="I195" s="183"/>
      <c r="J195" s="183"/>
      <c r="K195" s="183"/>
      <c r="L195" s="183"/>
      <c r="M195" s="183"/>
      <c r="N195" s="183"/>
      <c r="O195" s="183"/>
      <c r="P195" s="183"/>
      <c r="Q195" s="183"/>
      <c r="R195" s="183"/>
      <c r="S195" s="183"/>
      <c r="T195" s="183"/>
    </row>
    <row r="196" spans="3:20" s="40" customFormat="1" ht="12.75">
      <c r="C196" s="41"/>
      <c r="F196" s="167"/>
      <c r="I196" s="183"/>
      <c r="J196" s="183"/>
      <c r="K196" s="183"/>
      <c r="L196" s="183"/>
      <c r="M196" s="183"/>
      <c r="N196" s="183"/>
      <c r="O196" s="183"/>
      <c r="P196" s="183"/>
      <c r="Q196" s="183"/>
      <c r="R196" s="183"/>
      <c r="S196" s="183"/>
      <c r="T196" s="183"/>
    </row>
    <row r="197" spans="3:20" s="40" customFormat="1" ht="12.75">
      <c r="C197" s="41"/>
      <c r="F197" s="167"/>
      <c r="I197" s="183"/>
      <c r="J197" s="183"/>
      <c r="K197" s="183"/>
      <c r="L197" s="183"/>
      <c r="M197" s="183"/>
      <c r="N197" s="183"/>
      <c r="O197" s="183"/>
      <c r="P197" s="183"/>
      <c r="Q197" s="183"/>
      <c r="R197" s="183"/>
      <c r="S197" s="183"/>
      <c r="T197" s="183"/>
    </row>
    <row r="198" spans="2:20" s="40" customFormat="1" ht="24">
      <c r="B198" s="22" t="s">
        <v>297</v>
      </c>
      <c r="C198" s="132" t="s">
        <v>298</v>
      </c>
      <c r="D198" s="24" t="s">
        <v>63</v>
      </c>
      <c r="E198" s="25" t="s">
        <v>30</v>
      </c>
      <c r="F198" s="168" t="s">
        <v>65</v>
      </c>
      <c r="G198" s="24" t="s">
        <v>64</v>
      </c>
      <c r="I198" s="183"/>
      <c r="J198" s="183"/>
      <c r="K198" s="183"/>
      <c r="L198" s="183"/>
      <c r="M198" s="183"/>
      <c r="N198" s="183"/>
      <c r="O198" s="183"/>
      <c r="P198" s="183"/>
      <c r="Q198" s="183"/>
      <c r="R198" s="183"/>
      <c r="S198" s="183"/>
      <c r="T198" s="183"/>
    </row>
    <row r="199" spans="2:20" s="40" customFormat="1" ht="12.75">
      <c r="B199" s="28"/>
      <c r="C199" s="133"/>
      <c r="D199" s="30"/>
      <c r="E199" s="30"/>
      <c r="F199" s="169"/>
      <c r="G199" s="31"/>
      <c r="I199" s="183"/>
      <c r="J199" s="183"/>
      <c r="K199" s="183"/>
      <c r="L199" s="183"/>
      <c r="M199" s="183"/>
      <c r="N199" s="183"/>
      <c r="O199" s="183"/>
      <c r="P199" s="183"/>
      <c r="Q199" s="183"/>
      <c r="R199" s="183"/>
      <c r="S199" s="183"/>
      <c r="T199" s="183"/>
    </row>
    <row r="200" spans="2:20" s="40" customFormat="1" ht="12.75">
      <c r="B200" s="32" t="s">
        <v>59</v>
      </c>
      <c r="C200" s="33" t="s">
        <v>299</v>
      </c>
      <c r="D200" s="145">
        <v>68.1</v>
      </c>
      <c r="E200" s="35" t="s">
        <v>30</v>
      </c>
      <c r="F200" s="44">
        <v>0</v>
      </c>
      <c r="G200" s="135">
        <f>D200*F200</f>
        <v>0</v>
      </c>
      <c r="I200" s="183"/>
      <c r="J200" s="183"/>
      <c r="K200" s="183"/>
      <c r="L200" s="183"/>
      <c r="M200" s="183"/>
      <c r="N200" s="183"/>
      <c r="O200" s="183"/>
      <c r="P200" s="183"/>
      <c r="Q200" s="183"/>
      <c r="R200" s="183"/>
      <c r="S200" s="183"/>
      <c r="T200" s="183"/>
    </row>
    <row r="201" spans="2:20" s="40" customFormat="1" ht="12.75">
      <c r="B201" s="32" t="s">
        <v>57</v>
      </c>
      <c r="C201" s="29" t="s">
        <v>300</v>
      </c>
      <c r="D201" s="145">
        <v>42.7</v>
      </c>
      <c r="E201" s="35" t="s">
        <v>30</v>
      </c>
      <c r="F201" s="44">
        <v>0</v>
      </c>
      <c r="G201" s="135">
        <f>D201*F201</f>
        <v>0</v>
      </c>
      <c r="I201" s="183"/>
      <c r="J201" s="183"/>
      <c r="K201" s="183"/>
      <c r="L201" s="183"/>
      <c r="M201" s="183"/>
      <c r="N201" s="183"/>
      <c r="O201" s="183"/>
      <c r="P201" s="183"/>
      <c r="Q201" s="183"/>
      <c r="R201" s="183"/>
      <c r="S201" s="183"/>
      <c r="T201" s="183"/>
    </row>
    <row r="202" spans="2:20" s="40" customFormat="1" ht="12.75">
      <c r="B202" s="141" t="s">
        <v>56</v>
      </c>
      <c r="C202" s="29" t="s">
        <v>309</v>
      </c>
      <c r="D202" s="145">
        <v>55.9</v>
      </c>
      <c r="E202" s="35" t="s">
        <v>30</v>
      </c>
      <c r="F202" s="44">
        <v>0</v>
      </c>
      <c r="G202" s="135">
        <f>D202*F202</f>
        <v>0</v>
      </c>
      <c r="I202" s="183"/>
      <c r="J202" s="183"/>
      <c r="K202" s="183"/>
      <c r="L202" s="183"/>
      <c r="M202" s="183"/>
      <c r="N202" s="183"/>
      <c r="O202" s="183"/>
      <c r="P202" s="183"/>
      <c r="Q202" s="183"/>
      <c r="R202" s="183"/>
      <c r="S202" s="183"/>
      <c r="T202" s="183"/>
    </row>
    <row r="203" spans="2:20" s="40" customFormat="1" ht="47.25" customHeight="1">
      <c r="B203" s="32" t="s">
        <v>60</v>
      </c>
      <c r="C203" s="29" t="s">
        <v>301</v>
      </c>
      <c r="D203" s="106"/>
      <c r="E203" s="35"/>
      <c r="F203" s="170"/>
      <c r="G203" s="31"/>
      <c r="I203" s="183"/>
      <c r="J203" s="183"/>
      <c r="K203" s="183"/>
      <c r="L203" s="183"/>
      <c r="M203" s="183"/>
      <c r="N203" s="183"/>
      <c r="O203" s="183"/>
      <c r="P203" s="183"/>
      <c r="Q203" s="183"/>
      <c r="R203" s="183"/>
      <c r="S203" s="183"/>
      <c r="T203" s="183"/>
    </row>
    <row r="204" spans="2:20" s="40" customFormat="1" ht="12.75">
      <c r="B204" s="32"/>
      <c r="C204" s="147"/>
      <c r="D204" s="146">
        <v>7</v>
      </c>
      <c r="E204" s="35" t="s">
        <v>30</v>
      </c>
      <c r="F204" s="172">
        <v>0</v>
      </c>
      <c r="G204" s="31">
        <f>D204*F204</f>
        <v>0</v>
      </c>
      <c r="I204" s="183"/>
      <c r="J204" s="183"/>
      <c r="K204" s="183"/>
      <c r="L204" s="183"/>
      <c r="M204" s="183"/>
      <c r="N204" s="183"/>
      <c r="O204" s="183"/>
      <c r="P204" s="183"/>
      <c r="Q204" s="183"/>
      <c r="R204" s="183"/>
      <c r="S204" s="183"/>
      <c r="T204" s="183"/>
    </row>
    <row r="205" spans="2:20" s="40" customFormat="1" ht="90">
      <c r="B205" s="32" t="s">
        <v>58</v>
      </c>
      <c r="C205" s="33" t="s">
        <v>302</v>
      </c>
      <c r="D205" s="134"/>
      <c r="E205" s="35"/>
      <c r="F205" s="170"/>
      <c r="G205" s="31"/>
      <c r="I205" s="183"/>
      <c r="J205" s="183"/>
      <c r="K205" s="183"/>
      <c r="L205" s="183"/>
      <c r="M205" s="183"/>
      <c r="N205" s="183"/>
      <c r="O205" s="183"/>
      <c r="P205" s="183"/>
      <c r="Q205" s="183"/>
      <c r="R205" s="183"/>
      <c r="S205" s="183"/>
      <c r="T205" s="183"/>
    </row>
    <row r="206" spans="2:20" s="40" customFormat="1" ht="12.75">
      <c r="B206" s="32"/>
      <c r="C206" s="148"/>
      <c r="D206" s="146">
        <v>7</v>
      </c>
      <c r="E206" s="35" t="s">
        <v>30</v>
      </c>
      <c r="F206" s="172">
        <v>0</v>
      </c>
      <c r="G206" s="31">
        <f>D206*F206</f>
        <v>0</v>
      </c>
      <c r="I206" s="183"/>
      <c r="J206" s="183"/>
      <c r="K206" s="183"/>
      <c r="L206" s="183"/>
      <c r="M206" s="183"/>
      <c r="N206" s="183"/>
      <c r="O206" s="183"/>
      <c r="P206" s="183"/>
      <c r="Q206" s="183"/>
      <c r="R206" s="183"/>
      <c r="S206" s="183"/>
      <c r="T206" s="183"/>
    </row>
    <row r="207" spans="2:20" s="40" customFormat="1" ht="12.75">
      <c r="B207" s="32" t="s">
        <v>61</v>
      </c>
      <c r="C207" s="133" t="s">
        <v>303</v>
      </c>
      <c r="D207" s="106">
        <v>0.1</v>
      </c>
      <c r="E207" s="35" t="s">
        <v>80</v>
      </c>
      <c r="F207" s="149">
        <f>SUBTOTAL(109,G199:G206)</f>
        <v>0</v>
      </c>
      <c r="G207" s="31">
        <f>D207*F207</f>
        <v>0</v>
      </c>
      <c r="I207" s="183"/>
      <c r="J207" s="183"/>
      <c r="K207" s="183"/>
      <c r="L207" s="183"/>
      <c r="M207" s="183"/>
      <c r="N207" s="183"/>
      <c r="O207" s="183"/>
      <c r="P207" s="183"/>
      <c r="Q207" s="183"/>
      <c r="R207" s="183"/>
      <c r="S207" s="183"/>
      <c r="T207" s="183"/>
    </row>
    <row r="208" spans="2:20" s="40" customFormat="1" ht="33.75">
      <c r="B208" s="32" t="s">
        <v>62</v>
      </c>
      <c r="C208" s="133" t="s">
        <v>304</v>
      </c>
      <c r="D208" s="106">
        <v>0.1</v>
      </c>
      <c r="E208" s="35" t="s">
        <v>80</v>
      </c>
      <c r="F208" s="144">
        <f>+F207</f>
        <v>0</v>
      </c>
      <c r="G208" s="31">
        <f>D208*F208</f>
        <v>0</v>
      </c>
      <c r="I208" s="183"/>
      <c r="J208" s="183"/>
      <c r="K208" s="183"/>
      <c r="L208" s="183"/>
      <c r="M208" s="183"/>
      <c r="N208" s="183"/>
      <c r="O208" s="183"/>
      <c r="P208" s="183"/>
      <c r="Q208" s="183"/>
      <c r="R208" s="183"/>
      <c r="S208" s="183"/>
      <c r="T208" s="183"/>
    </row>
    <row r="209" spans="2:20" s="40" customFormat="1" ht="12.75">
      <c r="B209" s="32"/>
      <c r="C209" s="133"/>
      <c r="D209" s="134"/>
      <c r="E209" s="35"/>
      <c r="F209" s="39"/>
      <c r="G209" s="31"/>
      <c r="I209" s="183"/>
      <c r="J209" s="183"/>
      <c r="K209" s="183"/>
      <c r="L209" s="183"/>
      <c r="M209" s="183"/>
      <c r="N209" s="183"/>
      <c r="O209" s="183"/>
      <c r="P209" s="183"/>
      <c r="Q209" s="183"/>
      <c r="R209" s="183"/>
      <c r="S209" s="183"/>
      <c r="T209" s="183"/>
    </row>
    <row r="210" spans="2:20" s="40" customFormat="1" ht="12.75">
      <c r="B210" s="32"/>
      <c r="C210" s="133"/>
      <c r="D210" s="134"/>
      <c r="E210" s="35"/>
      <c r="F210" s="39"/>
      <c r="G210" s="31"/>
      <c r="I210" s="183"/>
      <c r="J210" s="183"/>
      <c r="K210" s="183"/>
      <c r="L210" s="183"/>
      <c r="M210" s="183"/>
      <c r="N210" s="183"/>
      <c r="O210" s="183"/>
      <c r="P210" s="183"/>
      <c r="Q210" s="183"/>
      <c r="R210" s="183"/>
      <c r="S210" s="183"/>
      <c r="T210" s="183"/>
    </row>
    <row r="211" spans="2:20" s="40" customFormat="1" ht="12.75">
      <c r="B211" s="38" t="s">
        <v>92</v>
      </c>
      <c r="C211" s="133"/>
      <c r="D211" s="30"/>
      <c r="E211" s="30"/>
      <c r="F211" s="39"/>
      <c r="G211" s="31">
        <f>SUBTOTAL(109,G199:G210)</f>
        <v>0</v>
      </c>
      <c r="I211" s="183"/>
      <c r="J211" s="183"/>
      <c r="K211" s="183"/>
      <c r="L211" s="183"/>
      <c r="M211" s="183"/>
      <c r="N211" s="183"/>
      <c r="O211" s="183"/>
      <c r="P211" s="183"/>
      <c r="Q211" s="183"/>
      <c r="R211" s="183"/>
      <c r="S211" s="183"/>
      <c r="T211" s="183"/>
    </row>
    <row r="212" spans="3:20" s="40" customFormat="1" ht="12.75">
      <c r="C212" s="41"/>
      <c r="I212" s="183"/>
      <c r="J212" s="183"/>
      <c r="K212" s="183"/>
      <c r="L212" s="183"/>
      <c r="M212" s="183"/>
      <c r="N212" s="183"/>
      <c r="O212" s="183"/>
      <c r="P212" s="183"/>
      <c r="Q212" s="183"/>
      <c r="R212" s="183"/>
      <c r="S212" s="183"/>
      <c r="T212" s="183"/>
    </row>
  </sheetData>
  <sheetProtection password="CF77" sheet="1"/>
  <mergeCells count="6">
    <mergeCell ref="C3:G3"/>
    <mergeCell ref="C4:G4"/>
    <mergeCell ref="C5:G5"/>
    <mergeCell ref="F23:G23"/>
    <mergeCell ref="C30:F33"/>
    <mergeCell ref="C34:F35"/>
  </mergeCells>
  <printOptions/>
  <pageMargins left="0.7" right="0.7" top="0.75" bottom="0.75" header="0.3" footer="0.3"/>
  <pageSetup horizontalDpi="600" verticalDpi="600" orientation="portrait" paperSize="9" scale="91" r:id="rId1"/>
  <headerFooter>
    <oddHeader>&amp;L&amp;"Swis721 Ex BT,Roman"&amp;8&amp;A&amp;C&amp;"Team MT,Običajno"&amp;13KOMUNALA PROJEKT D.O.O.&amp;R&amp;"Swis721 Ex BT,Roman"&amp;8&amp;F</oddHeader>
    <oddFooter>&amp;L&amp;"Swis721 Ex BT,Roman"&amp;5KOMUNALA PROJEKT d.o.o.
Prušnikova ulica 95, 1000 Ljubljana&amp;R&amp;P</oddFooter>
  </headerFooter>
  <rowBreaks count="7" manualBreakCount="7">
    <brk id="44" min="1" max="7" man="1"/>
    <brk id="58" min="1" max="7" man="1"/>
    <brk id="79" min="1" max="7" man="1"/>
    <brk id="104" min="1" max="7" man="1"/>
    <brk id="130" min="1" max="7" man="1"/>
    <brk id="159" min="1" max="7" man="1"/>
    <brk id="179" min="1" max="7" man="1"/>
  </rowBreaks>
</worksheet>
</file>

<file path=xl/worksheets/sheet4.xml><?xml version="1.0" encoding="utf-8"?>
<worksheet xmlns="http://schemas.openxmlformats.org/spreadsheetml/2006/main" xmlns:r="http://schemas.openxmlformats.org/officeDocument/2006/relationships">
  <sheetPr>
    <tabColor theme="4" tint="0.5999900102615356"/>
  </sheetPr>
  <dimension ref="B3:V220"/>
  <sheetViews>
    <sheetView view="pageBreakPreview" zoomScaleSheetLayoutView="100" workbookViewId="0" topLeftCell="A139">
      <selection activeCell="G163" sqref="G163"/>
    </sheetView>
  </sheetViews>
  <sheetFormatPr defaultColWidth="9.00390625" defaultRowHeight="12.75"/>
  <cols>
    <col min="1" max="1" width="9.125" style="1" customWidth="1"/>
    <col min="2" max="2" width="4.125" style="1" customWidth="1"/>
    <col min="3" max="3" width="40.625" style="43" customWidth="1"/>
    <col min="4" max="4" width="11.375" style="1" customWidth="1"/>
    <col min="5" max="5" width="4.125" style="1" customWidth="1"/>
    <col min="6" max="6" width="12.125" style="1" customWidth="1"/>
    <col min="7" max="7" width="13.00390625" style="1" customWidth="1"/>
    <col min="8" max="8" width="4.25390625" style="1" customWidth="1"/>
    <col min="9" max="9" width="9.25390625" style="186" bestFit="1" customWidth="1"/>
    <col min="10" max="11" width="9.125" style="186" customWidth="1"/>
    <col min="12" max="12" width="9.125" style="174" customWidth="1"/>
    <col min="13" max="13" width="14.125" style="174" bestFit="1" customWidth="1"/>
    <col min="14" max="16" width="9.125" style="174" customWidth="1"/>
    <col min="17" max="22" width="9.125" style="186" customWidth="1"/>
    <col min="23" max="16384" width="9.125" style="1" customWidth="1"/>
  </cols>
  <sheetData>
    <row r="3" spans="3:7" ht="18">
      <c r="C3" s="193" t="s">
        <v>35</v>
      </c>
      <c r="D3" s="193"/>
      <c r="E3" s="193"/>
      <c r="F3" s="193"/>
      <c r="G3" s="193"/>
    </row>
    <row r="4" spans="3:7" ht="15.75">
      <c r="C4" s="194" t="s">
        <v>207</v>
      </c>
      <c r="D4" s="194"/>
      <c r="E4" s="194"/>
      <c r="F4" s="194"/>
      <c r="G4" s="194"/>
    </row>
    <row r="5" spans="3:7" ht="12.75">
      <c r="C5" s="195"/>
      <c r="D5" s="196"/>
      <c r="E5" s="196"/>
      <c r="F5" s="196"/>
      <c r="G5" s="196"/>
    </row>
    <row r="6" spans="3:22" s="7" customFormat="1" ht="12">
      <c r="C6" s="7" t="s">
        <v>36</v>
      </c>
      <c r="I6" s="187"/>
      <c r="J6" s="187"/>
      <c r="K6" s="187"/>
      <c r="L6" s="175"/>
      <c r="M6" s="175"/>
      <c r="N6" s="175"/>
      <c r="O6" s="175"/>
      <c r="P6" s="175"/>
      <c r="Q6" s="187"/>
      <c r="R6" s="187"/>
      <c r="S6" s="187"/>
      <c r="T6" s="187"/>
      <c r="U6" s="187"/>
      <c r="V6" s="187"/>
    </row>
    <row r="7" spans="9:22" s="7" customFormat="1" ht="12">
      <c r="I7" s="187"/>
      <c r="J7" s="187"/>
      <c r="K7" s="187"/>
      <c r="L7" s="175"/>
      <c r="M7" s="175"/>
      <c r="N7" s="175"/>
      <c r="O7" s="175"/>
      <c r="P7" s="175"/>
      <c r="Q7" s="187"/>
      <c r="R7" s="187"/>
      <c r="S7" s="187"/>
      <c r="T7" s="187"/>
      <c r="U7" s="187"/>
      <c r="V7" s="187"/>
    </row>
    <row r="8" spans="3:22" s="7" customFormat="1" ht="12">
      <c r="C8" s="7" t="s">
        <v>37</v>
      </c>
      <c r="G8" s="14">
        <f>G78</f>
        <v>0</v>
      </c>
      <c r="I8" s="187"/>
      <c r="J8" s="187"/>
      <c r="K8" s="187"/>
      <c r="L8" s="175"/>
      <c r="M8" s="175"/>
      <c r="N8" s="175"/>
      <c r="O8" s="175"/>
      <c r="P8" s="175"/>
      <c r="Q8" s="187"/>
      <c r="R8" s="187"/>
      <c r="S8" s="187"/>
      <c r="T8" s="187"/>
      <c r="U8" s="187"/>
      <c r="V8" s="187"/>
    </row>
    <row r="9" spans="7:22" s="7" customFormat="1" ht="12">
      <c r="G9" s="14"/>
      <c r="I9" s="187"/>
      <c r="J9" s="187"/>
      <c r="K9" s="187"/>
      <c r="L9" s="175"/>
      <c r="M9" s="175"/>
      <c r="N9" s="175"/>
      <c r="O9" s="175"/>
      <c r="P9" s="175"/>
      <c r="Q9" s="187"/>
      <c r="R9" s="187"/>
      <c r="S9" s="187"/>
      <c r="T9" s="187"/>
      <c r="U9" s="187"/>
      <c r="V9" s="187"/>
    </row>
    <row r="10" spans="3:22" s="7" customFormat="1" ht="12">
      <c r="C10" s="7" t="s">
        <v>38</v>
      </c>
      <c r="G10" s="14">
        <f>G102</f>
        <v>0</v>
      </c>
      <c r="I10" s="187"/>
      <c r="J10" s="187"/>
      <c r="K10" s="187"/>
      <c r="L10" s="175"/>
      <c r="M10" s="175"/>
      <c r="N10" s="175"/>
      <c r="O10" s="175"/>
      <c r="P10" s="175"/>
      <c r="Q10" s="187"/>
      <c r="R10" s="187"/>
      <c r="S10" s="187"/>
      <c r="T10" s="187"/>
      <c r="U10" s="187"/>
      <c r="V10" s="187"/>
    </row>
    <row r="11" spans="9:22" s="7" customFormat="1" ht="12">
      <c r="I11" s="187"/>
      <c r="J11" s="187"/>
      <c r="K11" s="187"/>
      <c r="L11" s="175"/>
      <c r="M11" s="175"/>
      <c r="N11" s="175"/>
      <c r="O11" s="175"/>
      <c r="P11" s="175"/>
      <c r="Q11" s="187"/>
      <c r="R11" s="187"/>
      <c r="S11" s="187"/>
      <c r="T11" s="187"/>
      <c r="U11" s="187"/>
      <c r="V11" s="187"/>
    </row>
    <row r="12" spans="3:22" s="7" customFormat="1" ht="12">
      <c r="C12" s="8" t="s">
        <v>39</v>
      </c>
      <c r="D12" s="8"/>
      <c r="E12" s="8"/>
      <c r="F12" s="8"/>
      <c r="G12" s="48">
        <f>G134</f>
        <v>0</v>
      </c>
      <c r="I12" s="187"/>
      <c r="J12" s="187"/>
      <c r="K12" s="187"/>
      <c r="L12" s="175"/>
      <c r="M12" s="175"/>
      <c r="N12" s="175"/>
      <c r="O12" s="175"/>
      <c r="P12" s="175"/>
      <c r="Q12" s="187"/>
      <c r="R12" s="187"/>
      <c r="S12" s="187"/>
      <c r="T12" s="187"/>
      <c r="U12" s="187"/>
      <c r="V12" s="187"/>
    </row>
    <row r="13" spans="3:22" s="7" customFormat="1" ht="12">
      <c r="C13" s="8"/>
      <c r="D13" s="8"/>
      <c r="E13" s="8"/>
      <c r="F13" s="8"/>
      <c r="G13" s="48"/>
      <c r="I13" s="187"/>
      <c r="J13" s="187"/>
      <c r="K13" s="187"/>
      <c r="L13" s="175"/>
      <c r="M13" s="175"/>
      <c r="N13" s="175"/>
      <c r="O13" s="175"/>
      <c r="P13" s="175"/>
      <c r="Q13" s="187"/>
      <c r="R13" s="187"/>
      <c r="S13" s="187"/>
      <c r="T13" s="187"/>
      <c r="U13" s="187"/>
      <c r="V13" s="187"/>
    </row>
    <row r="14" spans="3:22" s="7" customFormat="1" ht="12">
      <c r="C14" s="8" t="s">
        <v>249</v>
      </c>
      <c r="D14" s="8"/>
      <c r="E14" s="8"/>
      <c r="F14" s="8"/>
      <c r="G14" s="48">
        <f>G163</f>
        <v>0</v>
      </c>
      <c r="I14" s="187"/>
      <c r="J14" s="187"/>
      <c r="K14" s="187"/>
      <c r="L14" s="175"/>
      <c r="M14" s="175"/>
      <c r="N14" s="175"/>
      <c r="O14" s="175"/>
      <c r="P14" s="175"/>
      <c r="Q14" s="187"/>
      <c r="R14" s="187"/>
      <c r="S14" s="187"/>
      <c r="T14" s="187"/>
      <c r="U14" s="187"/>
      <c r="V14" s="187"/>
    </row>
    <row r="15" spans="3:22" s="7" customFormat="1" ht="12">
      <c r="C15" s="49"/>
      <c r="D15" s="49"/>
      <c r="E15" s="49"/>
      <c r="F15" s="49"/>
      <c r="G15" s="49"/>
      <c r="I15" s="187"/>
      <c r="J15" s="187"/>
      <c r="K15" s="187"/>
      <c r="L15" s="175"/>
      <c r="M15" s="175"/>
      <c r="N15" s="175"/>
      <c r="O15" s="175"/>
      <c r="P15" s="175"/>
      <c r="Q15" s="187"/>
      <c r="R15" s="187"/>
      <c r="S15" s="187"/>
      <c r="T15" s="187"/>
      <c r="U15" s="187"/>
      <c r="V15" s="187"/>
    </row>
    <row r="16" spans="9:22" s="7" customFormat="1" ht="12.75" thickBot="1">
      <c r="I16" s="187"/>
      <c r="J16" s="187"/>
      <c r="K16" s="187"/>
      <c r="L16" s="175"/>
      <c r="M16" s="175"/>
      <c r="N16" s="175"/>
      <c r="O16" s="175"/>
      <c r="P16" s="175"/>
      <c r="Q16" s="187"/>
      <c r="R16" s="187"/>
      <c r="S16" s="187"/>
      <c r="T16" s="187"/>
      <c r="U16" s="187"/>
      <c r="V16" s="187"/>
    </row>
    <row r="17" spans="3:22" s="7" customFormat="1" ht="12.75" thickBot="1">
      <c r="C17" s="4" t="s">
        <v>40</v>
      </c>
      <c r="D17" s="5"/>
      <c r="E17" s="5"/>
      <c r="F17" s="5"/>
      <c r="G17" s="6">
        <f>SUM(G8:G16)</f>
        <v>0</v>
      </c>
      <c r="I17" s="187"/>
      <c r="J17" s="187"/>
      <c r="K17" s="187"/>
      <c r="L17" s="175"/>
      <c r="M17" s="175"/>
      <c r="N17" s="175"/>
      <c r="O17" s="175"/>
      <c r="P17" s="175"/>
      <c r="Q17" s="187"/>
      <c r="R17" s="187"/>
      <c r="S17" s="187"/>
      <c r="T17" s="187"/>
      <c r="U17" s="187"/>
      <c r="V17" s="187"/>
    </row>
    <row r="18" spans="3:22" s="7" customFormat="1" ht="12">
      <c r="C18" s="9"/>
      <c r="F18" s="9" t="s">
        <v>98</v>
      </c>
      <c r="G18" s="10">
        <v>228.63</v>
      </c>
      <c r="I18" s="187"/>
      <c r="J18" s="187"/>
      <c r="K18" s="187"/>
      <c r="L18" s="175"/>
      <c r="M18" s="175"/>
      <c r="N18" s="175"/>
      <c r="O18" s="175"/>
      <c r="P18" s="175"/>
      <c r="Q18" s="187"/>
      <c r="R18" s="187"/>
      <c r="S18" s="187"/>
      <c r="T18" s="187"/>
      <c r="U18" s="187"/>
      <c r="V18" s="187"/>
    </row>
    <row r="19" spans="3:22" s="7" customFormat="1" ht="12">
      <c r="C19" s="9"/>
      <c r="F19" s="9" t="s">
        <v>41</v>
      </c>
      <c r="G19" s="11">
        <f>G17/G18</f>
        <v>0</v>
      </c>
      <c r="I19" s="187"/>
      <c r="J19" s="187"/>
      <c r="K19" s="187"/>
      <c r="L19" s="175"/>
      <c r="M19" s="175"/>
      <c r="N19" s="175"/>
      <c r="O19" s="175"/>
      <c r="P19" s="175"/>
      <c r="Q19" s="187"/>
      <c r="R19" s="187"/>
      <c r="S19" s="187"/>
      <c r="T19" s="187"/>
      <c r="U19" s="187"/>
      <c r="V19" s="187"/>
    </row>
    <row r="20" spans="9:22" s="7" customFormat="1" ht="12">
      <c r="I20" s="187"/>
      <c r="J20" s="187"/>
      <c r="K20" s="187"/>
      <c r="L20" s="175"/>
      <c r="M20" s="175"/>
      <c r="N20" s="175"/>
      <c r="O20" s="175"/>
      <c r="P20" s="175"/>
      <c r="Q20" s="187"/>
      <c r="R20" s="187"/>
      <c r="S20" s="187"/>
      <c r="T20" s="187"/>
      <c r="U20" s="187"/>
      <c r="V20" s="187"/>
    </row>
    <row r="21" spans="3:22" s="7" customFormat="1" ht="12">
      <c r="C21" s="12"/>
      <c r="F21" s="50" t="s">
        <v>314</v>
      </c>
      <c r="G21" s="294">
        <f>G184+G201+G219</f>
        <v>0</v>
      </c>
      <c r="I21" s="187"/>
      <c r="J21" s="187"/>
      <c r="K21" s="187"/>
      <c r="L21" s="175"/>
      <c r="M21" s="175"/>
      <c r="N21" s="175"/>
      <c r="O21" s="175"/>
      <c r="P21" s="175"/>
      <c r="Q21" s="187"/>
      <c r="R21" s="187"/>
      <c r="S21" s="187"/>
      <c r="T21" s="187"/>
      <c r="U21" s="187"/>
      <c r="V21" s="187"/>
    </row>
    <row r="22" spans="9:22" s="7" customFormat="1" ht="12">
      <c r="I22" s="187"/>
      <c r="J22" s="187"/>
      <c r="K22" s="187"/>
      <c r="L22" s="175"/>
      <c r="M22" s="175"/>
      <c r="N22" s="175"/>
      <c r="O22" s="175"/>
      <c r="P22" s="175"/>
      <c r="Q22" s="187"/>
      <c r="R22" s="187"/>
      <c r="S22" s="187"/>
      <c r="T22" s="187"/>
      <c r="U22" s="187"/>
      <c r="V22" s="187"/>
    </row>
    <row r="23" spans="3:22" s="7" customFormat="1" ht="12.75" customHeight="1">
      <c r="C23" s="15" t="s">
        <v>50</v>
      </c>
      <c r="D23" s="15"/>
      <c r="E23" s="15"/>
      <c r="F23" s="197">
        <f>G17+G21</f>
        <v>0</v>
      </c>
      <c r="G23" s="197"/>
      <c r="I23" s="187"/>
      <c r="J23" s="187"/>
      <c r="K23" s="187"/>
      <c r="L23" s="175"/>
      <c r="M23" s="175"/>
      <c r="N23" s="175"/>
      <c r="O23" s="175"/>
      <c r="P23" s="175"/>
      <c r="Q23" s="187"/>
      <c r="R23" s="187"/>
      <c r="S23" s="187"/>
      <c r="T23" s="187"/>
      <c r="U23" s="187"/>
      <c r="V23" s="187"/>
    </row>
    <row r="24" spans="3:22" s="7" customFormat="1" ht="12">
      <c r="C24" s="16"/>
      <c r="I24" s="187"/>
      <c r="J24" s="187"/>
      <c r="K24" s="187"/>
      <c r="L24" s="175"/>
      <c r="M24" s="175"/>
      <c r="N24" s="175"/>
      <c r="O24" s="175"/>
      <c r="P24" s="175"/>
      <c r="Q24" s="187"/>
      <c r="R24" s="187"/>
      <c r="S24" s="187"/>
      <c r="T24" s="187"/>
      <c r="U24" s="187"/>
      <c r="V24" s="187"/>
    </row>
    <row r="25" spans="9:22" s="7" customFormat="1" ht="12">
      <c r="I25" s="187"/>
      <c r="J25" s="187"/>
      <c r="K25" s="187"/>
      <c r="L25" s="175"/>
      <c r="M25" s="175"/>
      <c r="N25" s="175"/>
      <c r="O25" s="175"/>
      <c r="P25" s="175"/>
      <c r="Q25" s="187"/>
      <c r="R25" s="187"/>
      <c r="S25" s="187"/>
      <c r="T25" s="187"/>
      <c r="U25" s="187"/>
      <c r="V25" s="187"/>
    </row>
    <row r="26" spans="3:22" s="7" customFormat="1" ht="12">
      <c r="C26" s="7" t="s">
        <v>47</v>
      </c>
      <c r="I26" s="187"/>
      <c r="J26" s="187"/>
      <c r="K26" s="187"/>
      <c r="L26" s="175"/>
      <c r="M26" s="175"/>
      <c r="N26" s="175"/>
      <c r="O26" s="175"/>
      <c r="P26" s="175"/>
      <c r="Q26" s="187"/>
      <c r="R26" s="187"/>
      <c r="S26" s="187"/>
      <c r="T26" s="187"/>
      <c r="U26" s="187"/>
      <c r="V26" s="187"/>
    </row>
    <row r="27" spans="9:22" s="7" customFormat="1" ht="12">
      <c r="I27" s="187"/>
      <c r="J27" s="187"/>
      <c r="K27" s="187"/>
      <c r="L27" s="175"/>
      <c r="M27" s="175"/>
      <c r="N27" s="175"/>
      <c r="O27" s="175"/>
      <c r="P27" s="175"/>
      <c r="Q27" s="187"/>
      <c r="R27" s="187"/>
      <c r="S27" s="187"/>
      <c r="T27" s="187"/>
      <c r="U27" s="187"/>
      <c r="V27" s="187"/>
    </row>
    <row r="28" spans="3:22" s="7" customFormat="1" ht="12">
      <c r="C28" s="7" t="s">
        <v>5</v>
      </c>
      <c r="I28" s="187"/>
      <c r="J28" s="187"/>
      <c r="K28" s="187"/>
      <c r="L28" s="175"/>
      <c r="M28" s="175"/>
      <c r="N28" s="175"/>
      <c r="O28" s="175"/>
      <c r="P28" s="175"/>
      <c r="Q28" s="187"/>
      <c r="R28" s="187"/>
      <c r="S28" s="187"/>
      <c r="T28" s="187"/>
      <c r="U28" s="187"/>
      <c r="V28" s="187"/>
    </row>
    <row r="29" spans="9:22" s="7" customFormat="1" ht="12">
      <c r="I29" s="187"/>
      <c r="J29" s="187"/>
      <c r="K29" s="187"/>
      <c r="L29" s="175"/>
      <c r="M29" s="175"/>
      <c r="N29" s="175"/>
      <c r="O29" s="175"/>
      <c r="P29" s="175"/>
      <c r="Q29" s="187"/>
      <c r="R29" s="187"/>
      <c r="S29" s="187"/>
      <c r="T29" s="187"/>
      <c r="U29" s="187"/>
      <c r="V29" s="187"/>
    </row>
    <row r="30" spans="3:22" s="7" customFormat="1" ht="12" customHeight="1">
      <c r="C30" s="198"/>
      <c r="D30" s="198"/>
      <c r="E30" s="198"/>
      <c r="F30" s="198"/>
      <c r="I30" s="187"/>
      <c r="J30" s="187"/>
      <c r="K30" s="187"/>
      <c r="L30" s="175"/>
      <c r="M30" s="175"/>
      <c r="N30" s="175"/>
      <c r="O30" s="175"/>
      <c r="P30" s="175"/>
      <c r="Q30" s="187"/>
      <c r="R30" s="187"/>
      <c r="S30" s="187"/>
      <c r="T30" s="187"/>
      <c r="U30" s="187"/>
      <c r="V30" s="187"/>
    </row>
    <row r="31" spans="3:22" s="7" customFormat="1" ht="12">
      <c r="C31" s="198"/>
      <c r="D31" s="198"/>
      <c r="E31" s="198"/>
      <c r="F31" s="198"/>
      <c r="I31" s="187"/>
      <c r="J31" s="187"/>
      <c r="K31" s="187"/>
      <c r="L31" s="175"/>
      <c r="M31" s="175"/>
      <c r="N31" s="175"/>
      <c r="O31" s="175"/>
      <c r="P31" s="175"/>
      <c r="Q31" s="187"/>
      <c r="R31" s="187"/>
      <c r="S31" s="187"/>
      <c r="T31" s="187"/>
      <c r="U31" s="187"/>
      <c r="V31" s="187"/>
    </row>
    <row r="32" spans="3:22" s="7" customFormat="1" ht="5.25" customHeight="1">
      <c r="C32" s="198"/>
      <c r="D32" s="198"/>
      <c r="E32" s="198"/>
      <c r="F32" s="198"/>
      <c r="I32" s="187"/>
      <c r="J32" s="187"/>
      <c r="K32" s="187"/>
      <c r="L32" s="175"/>
      <c r="M32" s="175"/>
      <c r="N32" s="175"/>
      <c r="O32" s="175"/>
      <c r="P32" s="175"/>
      <c r="Q32" s="187"/>
      <c r="R32" s="187"/>
      <c r="S32" s="187"/>
      <c r="T32" s="187"/>
      <c r="U32" s="187"/>
      <c r="V32" s="187"/>
    </row>
    <row r="33" spans="3:22" s="7" customFormat="1" ht="5.25" customHeight="1">
      <c r="C33" s="198"/>
      <c r="D33" s="198"/>
      <c r="E33" s="198"/>
      <c r="F33" s="198"/>
      <c r="I33" s="187"/>
      <c r="J33" s="187"/>
      <c r="K33" s="187"/>
      <c r="L33" s="175"/>
      <c r="M33" s="175"/>
      <c r="N33" s="175"/>
      <c r="O33" s="175"/>
      <c r="P33" s="175"/>
      <c r="Q33" s="187"/>
      <c r="R33" s="187"/>
      <c r="S33" s="187"/>
      <c r="T33" s="187"/>
      <c r="U33" s="187"/>
      <c r="V33" s="187"/>
    </row>
    <row r="34" spans="3:22" s="7" customFormat="1" ht="12.75" customHeight="1">
      <c r="C34" s="198" t="s">
        <v>184</v>
      </c>
      <c r="D34" s="198"/>
      <c r="E34" s="198"/>
      <c r="F34" s="198"/>
      <c r="I34" s="187"/>
      <c r="J34" s="187"/>
      <c r="K34" s="187"/>
      <c r="L34" s="175"/>
      <c r="M34" s="175"/>
      <c r="N34" s="175"/>
      <c r="O34" s="175"/>
      <c r="P34" s="175"/>
      <c r="Q34" s="187"/>
      <c r="R34" s="187"/>
      <c r="S34" s="187"/>
      <c r="T34" s="187"/>
      <c r="U34" s="187"/>
      <c r="V34" s="187"/>
    </row>
    <row r="35" spans="3:22" s="7" customFormat="1" ht="36.75" customHeight="1">
      <c r="C35" s="198"/>
      <c r="D35" s="198"/>
      <c r="E35" s="198"/>
      <c r="F35" s="198"/>
      <c r="I35" s="187"/>
      <c r="J35" s="187"/>
      <c r="K35" s="187"/>
      <c r="L35" s="175"/>
      <c r="M35" s="175"/>
      <c r="N35" s="175"/>
      <c r="O35" s="175"/>
      <c r="P35" s="175"/>
      <c r="Q35" s="187"/>
      <c r="R35" s="187"/>
      <c r="S35" s="187"/>
      <c r="T35" s="187"/>
      <c r="U35" s="187"/>
      <c r="V35" s="187"/>
    </row>
    <row r="36" spans="3:22" s="7" customFormat="1" ht="12.75" customHeight="1">
      <c r="C36" s="17"/>
      <c r="D36" s="17"/>
      <c r="E36" s="17"/>
      <c r="F36" s="17"/>
      <c r="I36" s="187"/>
      <c r="J36" s="187"/>
      <c r="K36" s="187"/>
      <c r="L36" s="175"/>
      <c r="M36" s="175"/>
      <c r="N36" s="175"/>
      <c r="O36" s="175"/>
      <c r="P36" s="175"/>
      <c r="Q36" s="187"/>
      <c r="R36" s="187"/>
      <c r="S36" s="187"/>
      <c r="T36" s="187"/>
      <c r="U36" s="187"/>
      <c r="V36" s="187"/>
    </row>
    <row r="37" spans="3:22" s="7" customFormat="1" ht="26.25" customHeight="1">
      <c r="C37" s="17" t="s">
        <v>217</v>
      </c>
      <c r="D37" s="17"/>
      <c r="E37" s="17"/>
      <c r="F37" s="17"/>
      <c r="I37" s="187"/>
      <c r="J37" s="187"/>
      <c r="K37" s="187"/>
      <c r="L37" s="175"/>
      <c r="M37" s="175"/>
      <c r="N37" s="175"/>
      <c r="O37" s="175"/>
      <c r="P37" s="175"/>
      <c r="Q37" s="187"/>
      <c r="R37" s="187"/>
      <c r="S37" s="187"/>
      <c r="T37" s="187"/>
      <c r="U37" s="187"/>
      <c r="V37" s="187"/>
    </row>
    <row r="38" spans="3:22" s="7" customFormat="1" ht="12.75" customHeight="1">
      <c r="C38" s="18"/>
      <c r="I38" s="187"/>
      <c r="J38" s="187"/>
      <c r="K38" s="187"/>
      <c r="L38" s="175"/>
      <c r="M38" s="175"/>
      <c r="N38" s="175"/>
      <c r="O38" s="175"/>
      <c r="P38" s="175"/>
      <c r="Q38" s="187"/>
      <c r="R38" s="187"/>
      <c r="S38" s="187"/>
      <c r="T38" s="187"/>
      <c r="U38" s="187"/>
      <c r="V38" s="187"/>
    </row>
    <row r="39" spans="3:22" s="7" customFormat="1" ht="12">
      <c r="C39" s="7" t="s">
        <v>44</v>
      </c>
      <c r="D39" s="19">
        <v>60</v>
      </c>
      <c r="I39" s="187"/>
      <c r="J39" s="187"/>
      <c r="K39" s="187"/>
      <c r="L39" s="175"/>
      <c r="M39" s="175"/>
      <c r="N39" s="175"/>
      <c r="O39" s="175"/>
      <c r="P39" s="175"/>
      <c r="Q39" s="187"/>
      <c r="R39" s="187"/>
      <c r="S39" s="187"/>
      <c r="T39" s="187"/>
      <c r="U39" s="187"/>
      <c r="V39" s="187"/>
    </row>
    <row r="40" spans="4:22" s="7" customFormat="1" ht="12">
      <c r="D40" s="20"/>
      <c r="I40" s="187"/>
      <c r="J40" s="187"/>
      <c r="K40" s="187"/>
      <c r="L40" s="175"/>
      <c r="M40" s="175"/>
      <c r="N40" s="175"/>
      <c r="O40" s="175"/>
      <c r="P40" s="175"/>
      <c r="Q40" s="187"/>
      <c r="R40" s="187"/>
      <c r="S40" s="187"/>
      <c r="T40" s="187"/>
      <c r="U40" s="187"/>
      <c r="V40" s="187"/>
    </row>
    <row r="41" spans="3:22" s="7" customFormat="1" ht="12">
      <c r="C41" s="7" t="s">
        <v>45</v>
      </c>
      <c r="D41" s="21">
        <v>60</v>
      </c>
      <c r="I41" s="187"/>
      <c r="J41" s="187"/>
      <c r="K41" s="187"/>
      <c r="L41" s="175"/>
      <c r="M41" s="175"/>
      <c r="N41" s="175"/>
      <c r="O41" s="175"/>
      <c r="P41" s="175"/>
      <c r="Q41" s="187"/>
      <c r="R41" s="187"/>
      <c r="S41" s="187"/>
      <c r="T41" s="187"/>
      <c r="U41" s="187"/>
      <c r="V41" s="187"/>
    </row>
    <row r="42" spans="9:22" s="7" customFormat="1" ht="12">
      <c r="I42" s="187"/>
      <c r="J42" s="187"/>
      <c r="K42" s="187"/>
      <c r="L42" s="175"/>
      <c r="M42" s="175"/>
      <c r="N42" s="175"/>
      <c r="O42" s="175"/>
      <c r="P42" s="175"/>
      <c r="Q42" s="187"/>
      <c r="R42" s="187"/>
      <c r="S42" s="187"/>
      <c r="T42" s="187"/>
      <c r="U42" s="187"/>
      <c r="V42" s="187"/>
    </row>
    <row r="43" spans="3:22" s="7" customFormat="1" ht="12">
      <c r="C43" s="15" t="s">
        <v>53</v>
      </c>
      <c r="I43" s="187"/>
      <c r="J43" s="187"/>
      <c r="K43" s="187"/>
      <c r="L43" s="175"/>
      <c r="M43" s="175"/>
      <c r="N43" s="175"/>
      <c r="O43" s="175"/>
      <c r="P43" s="175"/>
      <c r="Q43" s="187"/>
      <c r="R43" s="187"/>
      <c r="S43" s="187"/>
      <c r="T43" s="187"/>
      <c r="U43" s="187"/>
      <c r="V43" s="187"/>
    </row>
    <row r="44" spans="3:22" s="7" customFormat="1" ht="12">
      <c r="C44" s="18"/>
      <c r="I44" s="187"/>
      <c r="J44" s="187"/>
      <c r="K44" s="187"/>
      <c r="L44" s="175"/>
      <c r="M44" s="175"/>
      <c r="N44" s="175"/>
      <c r="O44" s="175"/>
      <c r="P44" s="175"/>
      <c r="Q44" s="187"/>
      <c r="R44" s="187"/>
      <c r="S44" s="187"/>
      <c r="T44" s="187"/>
      <c r="U44" s="187"/>
      <c r="V44" s="187"/>
    </row>
    <row r="45" spans="3:22" s="7" customFormat="1" ht="12">
      <c r="C45" s="18"/>
      <c r="I45" s="187"/>
      <c r="J45" s="187"/>
      <c r="K45" s="187"/>
      <c r="L45" s="175"/>
      <c r="M45" s="175"/>
      <c r="N45" s="175"/>
      <c r="O45" s="175"/>
      <c r="P45" s="175"/>
      <c r="Q45" s="187"/>
      <c r="R45" s="187"/>
      <c r="S45" s="187"/>
      <c r="T45" s="187"/>
      <c r="U45" s="187"/>
      <c r="V45" s="187"/>
    </row>
    <row r="46" spans="2:3" ht="12.75">
      <c r="B46" s="51" t="s">
        <v>36</v>
      </c>
      <c r="C46" s="1"/>
    </row>
    <row r="47" ht="12.75">
      <c r="C47" s="1"/>
    </row>
    <row r="48" spans="2:22" s="52" customFormat="1" ht="24">
      <c r="B48" s="52" t="s">
        <v>66</v>
      </c>
      <c r="C48" s="53" t="s">
        <v>42</v>
      </c>
      <c r="D48" s="54" t="s">
        <v>63</v>
      </c>
      <c r="E48" s="55" t="s">
        <v>30</v>
      </c>
      <c r="F48" s="56" t="s">
        <v>65</v>
      </c>
      <c r="G48" s="55" t="s">
        <v>64</v>
      </c>
      <c r="I48" s="188"/>
      <c r="J48" s="188"/>
      <c r="K48" s="188"/>
      <c r="L48" s="176"/>
      <c r="M48" s="176"/>
      <c r="N48" s="176"/>
      <c r="O48" s="176"/>
      <c r="P48" s="176"/>
      <c r="Q48" s="188"/>
      <c r="R48" s="188"/>
      <c r="S48" s="188"/>
      <c r="T48" s="188"/>
      <c r="U48" s="188"/>
      <c r="V48" s="188"/>
    </row>
    <row r="49" spans="2:22" s="7" customFormat="1" ht="12">
      <c r="B49" s="58"/>
      <c r="C49" s="59"/>
      <c r="D49" s="60"/>
      <c r="E49" s="60"/>
      <c r="F49" s="60"/>
      <c r="G49" s="61"/>
      <c r="I49" s="187"/>
      <c r="J49" s="187"/>
      <c r="K49" s="187"/>
      <c r="L49" s="175"/>
      <c r="M49" s="175"/>
      <c r="N49" s="175"/>
      <c r="O49" s="175"/>
      <c r="P49" s="175"/>
      <c r="Q49" s="187"/>
      <c r="R49" s="187"/>
      <c r="S49" s="187"/>
      <c r="T49" s="187"/>
      <c r="U49" s="187"/>
      <c r="V49" s="187"/>
    </row>
    <row r="50" spans="2:22" s="67" customFormat="1" ht="56.25">
      <c r="B50" s="62" t="s">
        <v>59</v>
      </c>
      <c r="C50" s="63" t="s">
        <v>181</v>
      </c>
      <c r="D50" s="64">
        <v>228.63</v>
      </c>
      <c r="E50" s="65" t="s">
        <v>30</v>
      </c>
      <c r="F50" s="150">
        <v>0</v>
      </c>
      <c r="G50" s="66">
        <f aca="true" t="shared" si="0" ref="G50:G55">D50*F50</f>
        <v>0</v>
      </c>
      <c r="I50" s="189"/>
      <c r="J50" s="189"/>
      <c r="K50" s="189"/>
      <c r="L50" s="177"/>
      <c r="M50" s="177"/>
      <c r="N50" s="177"/>
      <c r="O50" s="177"/>
      <c r="P50" s="177"/>
      <c r="Q50" s="189"/>
      <c r="R50" s="189"/>
      <c r="S50" s="189"/>
      <c r="T50" s="189"/>
      <c r="U50" s="189"/>
      <c r="V50" s="189"/>
    </row>
    <row r="51" spans="2:22" s="7" customFormat="1" ht="123.75" customHeight="1">
      <c r="B51" s="62" t="s">
        <v>57</v>
      </c>
      <c r="C51" s="63" t="s">
        <v>122</v>
      </c>
      <c r="D51" s="64">
        <v>228.63</v>
      </c>
      <c r="E51" s="65" t="s">
        <v>30</v>
      </c>
      <c r="F51" s="150">
        <v>0</v>
      </c>
      <c r="G51" s="61">
        <f t="shared" si="0"/>
        <v>0</v>
      </c>
      <c r="I51" s="187"/>
      <c r="J51" s="187"/>
      <c r="K51" s="187"/>
      <c r="L51" s="175"/>
      <c r="M51" s="175"/>
      <c r="N51" s="175"/>
      <c r="O51" s="175"/>
      <c r="P51" s="175"/>
      <c r="Q51" s="187"/>
      <c r="R51" s="187"/>
      <c r="S51" s="187"/>
      <c r="T51" s="187"/>
      <c r="U51" s="187"/>
      <c r="V51" s="187"/>
    </row>
    <row r="52" spans="2:22" s="74" customFormat="1" ht="57.75" customHeight="1">
      <c r="B52" s="69" t="s">
        <v>56</v>
      </c>
      <c r="C52" s="70" t="s">
        <v>182</v>
      </c>
      <c r="D52" s="71">
        <v>14</v>
      </c>
      <c r="E52" s="72" t="s">
        <v>30</v>
      </c>
      <c r="F52" s="151">
        <v>0</v>
      </c>
      <c r="G52" s="73">
        <f t="shared" si="0"/>
        <v>0</v>
      </c>
      <c r="I52" s="187"/>
      <c r="J52" s="187"/>
      <c r="K52" s="187"/>
      <c r="L52" s="175"/>
      <c r="M52" s="178"/>
      <c r="N52" s="175"/>
      <c r="O52" s="175"/>
      <c r="P52" s="175"/>
      <c r="Q52" s="187"/>
      <c r="R52" s="187"/>
      <c r="S52" s="187"/>
      <c r="T52" s="187"/>
      <c r="U52" s="187"/>
      <c r="V52" s="187"/>
    </row>
    <row r="53" spans="2:22" s="7" customFormat="1" ht="45.75" customHeight="1">
      <c r="B53" s="69" t="s">
        <v>60</v>
      </c>
      <c r="C53" s="70" t="s">
        <v>183</v>
      </c>
      <c r="D53" s="71">
        <v>14</v>
      </c>
      <c r="E53" s="72" t="s">
        <v>30</v>
      </c>
      <c r="F53" s="151">
        <v>0</v>
      </c>
      <c r="G53" s="73">
        <f t="shared" si="0"/>
        <v>0</v>
      </c>
      <c r="I53" s="187"/>
      <c r="J53" s="187"/>
      <c r="K53" s="187"/>
      <c r="L53" s="175"/>
      <c r="M53" s="178"/>
      <c r="N53" s="175"/>
      <c r="O53" s="175"/>
      <c r="P53" s="175"/>
      <c r="Q53" s="187"/>
      <c r="R53" s="187"/>
      <c r="S53" s="187"/>
      <c r="T53" s="187"/>
      <c r="U53" s="187"/>
      <c r="V53" s="187"/>
    </row>
    <row r="54" spans="2:22" s="7" customFormat="1" ht="35.25" customHeight="1">
      <c r="B54" s="69" t="s">
        <v>58</v>
      </c>
      <c r="C54" s="70" t="s">
        <v>43</v>
      </c>
      <c r="D54" s="71">
        <v>14</v>
      </c>
      <c r="E54" s="72" t="s">
        <v>30</v>
      </c>
      <c r="F54" s="151">
        <v>0</v>
      </c>
      <c r="G54" s="73">
        <f t="shared" si="0"/>
        <v>0</v>
      </c>
      <c r="I54" s="187"/>
      <c r="J54" s="187"/>
      <c r="K54" s="187"/>
      <c r="L54" s="175"/>
      <c r="M54" s="178"/>
      <c r="N54" s="175"/>
      <c r="O54" s="175"/>
      <c r="P54" s="175"/>
      <c r="Q54" s="187"/>
      <c r="R54" s="187"/>
      <c r="S54" s="187"/>
      <c r="T54" s="187"/>
      <c r="U54" s="187"/>
      <c r="V54" s="187"/>
    </row>
    <row r="55" spans="2:22" s="7" customFormat="1" ht="22.5">
      <c r="B55" s="76" t="s">
        <v>61</v>
      </c>
      <c r="C55" s="70" t="s">
        <v>28</v>
      </c>
      <c r="D55" s="77">
        <v>18</v>
      </c>
      <c r="E55" s="72" t="s">
        <v>30</v>
      </c>
      <c r="F55" s="152">
        <v>0</v>
      </c>
      <c r="G55" s="78">
        <f t="shared" si="0"/>
        <v>0</v>
      </c>
      <c r="I55" s="187"/>
      <c r="J55" s="187"/>
      <c r="K55" s="187"/>
      <c r="L55" s="175"/>
      <c r="M55" s="178"/>
      <c r="N55" s="175"/>
      <c r="O55" s="175"/>
      <c r="P55" s="175"/>
      <c r="Q55" s="187"/>
      <c r="R55" s="187"/>
      <c r="S55" s="187"/>
      <c r="T55" s="187"/>
      <c r="U55" s="187"/>
      <c r="V55" s="187"/>
    </row>
    <row r="56" spans="2:22" s="7" customFormat="1" ht="45">
      <c r="B56" s="62" t="s">
        <v>62</v>
      </c>
      <c r="C56" s="63" t="s">
        <v>201</v>
      </c>
      <c r="D56" s="79">
        <v>423.14480000000003</v>
      </c>
      <c r="E56" s="65"/>
      <c r="F56" s="153"/>
      <c r="G56" s="61"/>
      <c r="I56" s="187"/>
      <c r="J56" s="187"/>
      <c r="K56" s="187"/>
      <c r="L56" s="175"/>
      <c r="M56" s="173" t="e">
        <f>IF(D58+#REF!+#REF!=D56,"OK","'NAPAKA")</f>
        <v>#REF!</v>
      </c>
      <c r="N56" s="175"/>
      <c r="O56" s="175"/>
      <c r="P56" s="175"/>
      <c r="Q56" s="187"/>
      <c r="R56" s="187"/>
      <c r="S56" s="187"/>
      <c r="T56" s="187"/>
      <c r="U56" s="187"/>
      <c r="V56" s="187"/>
    </row>
    <row r="57" spans="2:22" s="7" customFormat="1" ht="36" customHeight="1">
      <c r="B57" s="80"/>
      <c r="C57" s="81" t="s">
        <v>187</v>
      </c>
      <c r="D57" s="82">
        <v>126.94344000000001</v>
      </c>
      <c r="E57" s="65" t="s">
        <v>30</v>
      </c>
      <c r="F57" s="153">
        <v>0</v>
      </c>
      <c r="G57" s="61">
        <f>D57*F57</f>
        <v>0</v>
      </c>
      <c r="I57" s="187"/>
      <c r="J57" s="187"/>
      <c r="K57" s="187"/>
      <c r="L57" s="175"/>
      <c r="M57" s="173"/>
      <c r="N57" s="175"/>
      <c r="O57" s="175"/>
      <c r="P57" s="175"/>
      <c r="Q57" s="187"/>
      <c r="R57" s="187"/>
      <c r="S57" s="187"/>
      <c r="T57" s="187"/>
      <c r="U57" s="187"/>
      <c r="V57" s="187"/>
    </row>
    <row r="58" spans="2:22" s="7" customFormat="1" ht="22.5">
      <c r="B58" s="62"/>
      <c r="C58" s="83" t="s">
        <v>185</v>
      </c>
      <c r="D58" s="82">
        <v>296.20136</v>
      </c>
      <c r="E58" s="65" t="s">
        <v>30</v>
      </c>
      <c r="F58" s="153">
        <v>0</v>
      </c>
      <c r="G58" s="61">
        <f>D58*F58</f>
        <v>0</v>
      </c>
      <c r="I58" s="187"/>
      <c r="J58" s="187"/>
      <c r="K58" s="187"/>
      <c r="L58" s="175"/>
      <c r="M58" s="175"/>
      <c r="N58" s="175"/>
      <c r="O58" s="175"/>
      <c r="P58" s="175"/>
      <c r="Q58" s="187"/>
      <c r="R58" s="187"/>
      <c r="S58" s="187"/>
      <c r="T58" s="187"/>
      <c r="U58" s="187"/>
      <c r="V58" s="187"/>
    </row>
    <row r="59" spans="2:22" s="7" customFormat="1" ht="78.75">
      <c r="B59" s="62"/>
      <c r="C59" s="63" t="s">
        <v>175</v>
      </c>
      <c r="D59" s="60"/>
      <c r="E59" s="60"/>
      <c r="F59" s="154"/>
      <c r="G59" s="61"/>
      <c r="I59" s="187"/>
      <c r="J59" s="187"/>
      <c r="K59" s="187"/>
      <c r="L59" s="175"/>
      <c r="M59" s="175"/>
      <c r="N59" s="175"/>
      <c r="O59" s="175"/>
      <c r="P59" s="175"/>
      <c r="Q59" s="187"/>
      <c r="R59" s="187"/>
      <c r="S59" s="187"/>
      <c r="T59" s="187"/>
      <c r="U59" s="187"/>
      <c r="V59" s="187"/>
    </row>
    <row r="60" spans="2:22" s="7" customFormat="1" ht="22.5">
      <c r="B60" s="62" t="s">
        <v>68</v>
      </c>
      <c r="C60" s="63" t="s">
        <v>202</v>
      </c>
      <c r="D60" s="79">
        <v>36.7952</v>
      </c>
      <c r="E60" s="65"/>
      <c r="F60" s="153"/>
      <c r="G60" s="61"/>
      <c r="I60" s="187"/>
      <c r="J60" s="187"/>
      <c r="K60" s="187"/>
      <c r="L60" s="175"/>
      <c r="M60" s="173" t="e">
        <f>IF(D62+#REF!+#REF!=D60,"OK","'NAPAKA")</f>
        <v>#REF!</v>
      </c>
      <c r="N60" s="175"/>
      <c r="O60" s="204"/>
      <c r="P60" s="175"/>
      <c r="Q60" s="187"/>
      <c r="R60" s="187"/>
      <c r="S60" s="187"/>
      <c r="T60" s="187"/>
      <c r="U60" s="187"/>
      <c r="V60" s="187"/>
    </row>
    <row r="61" spans="2:22" s="7" customFormat="1" ht="34.5" customHeight="1">
      <c r="B61" s="80"/>
      <c r="C61" s="81" t="s">
        <v>187</v>
      </c>
      <c r="D61" s="82">
        <v>11.03856</v>
      </c>
      <c r="E61" s="65" t="s">
        <v>30</v>
      </c>
      <c r="F61" s="153">
        <v>0</v>
      </c>
      <c r="G61" s="61">
        <f>D61*F61</f>
        <v>0</v>
      </c>
      <c r="I61" s="187"/>
      <c r="J61" s="187"/>
      <c r="K61" s="187"/>
      <c r="L61" s="175"/>
      <c r="M61" s="173"/>
      <c r="N61" s="175"/>
      <c r="O61" s="204"/>
      <c r="P61" s="175"/>
      <c r="Q61" s="187"/>
      <c r="R61" s="187"/>
      <c r="S61" s="187"/>
      <c r="T61" s="187"/>
      <c r="U61" s="187"/>
      <c r="V61" s="187"/>
    </row>
    <row r="62" spans="2:22" s="7" customFormat="1" ht="22.5">
      <c r="B62" s="62"/>
      <c r="C62" s="83" t="s">
        <v>185</v>
      </c>
      <c r="D62" s="82">
        <v>25.75664</v>
      </c>
      <c r="E62" s="65" t="s">
        <v>30</v>
      </c>
      <c r="F62" s="153">
        <v>0</v>
      </c>
      <c r="G62" s="61">
        <f>D62*F62</f>
        <v>0</v>
      </c>
      <c r="I62" s="187"/>
      <c r="J62" s="187"/>
      <c r="K62" s="187"/>
      <c r="L62" s="175"/>
      <c r="M62" s="179"/>
      <c r="N62" s="175"/>
      <c r="O62" s="175"/>
      <c r="P62" s="175"/>
      <c r="Q62" s="187"/>
      <c r="R62" s="187"/>
      <c r="S62" s="187"/>
      <c r="T62" s="187"/>
      <c r="U62" s="187"/>
      <c r="V62" s="187"/>
    </row>
    <row r="63" spans="2:22" s="7" customFormat="1" ht="33.75">
      <c r="B63" s="62" t="s">
        <v>69</v>
      </c>
      <c r="C63" s="63" t="s">
        <v>7</v>
      </c>
      <c r="D63" s="85">
        <v>137.178</v>
      </c>
      <c r="E63" s="65" t="s">
        <v>30</v>
      </c>
      <c r="F63" s="155">
        <v>0</v>
      </c>
      <c r="G63" s="61">
        <f>D63*F63</f>
        <v>0</v>
      </c>
      <c r="I63" s="187"/>
      <c r="J63" s="187"/>
      <c r="K63" s="187"/>
      <c r="L63" s="175"/>
      <c r="M63" s="175"/>
      <c r="N63" s="175"/>
      <c r="O63" s="175"/>
      <c r="P63" s="175"/>
      <c r="Q63" s="187"/>
      <c r="R63" s="187"/>
      <c r="S63" s="187"/>
      <c r="T63" s="187"/>
      <c r="U63" s="187"/>
      <c r="V63" s="187"/>
    </row>
    <row r="64" spans="2:13" ht="45">
      <c r="B64" s="62" t="s">
        <v>70</v>
      </c>
      <c r="C64" s="63" t="s">
        <v>123</v>
      </c>
      <c r="D64" s="86">
        <v>17.68</v>
      </c>
      <c r="E64" s="65" t="s">
        <v>30</v>
      </c>
      <c r="F64" s="153">
        <v>0</v>
      </c>
      <c r="G64" s="61">
        <f>D64*F64</f>
        <v>0</v>
      </c>
      <c r="M64" s="175"/>
    </row>
    <row r="65" spans="2:13" ht="101.25">
      <c r="B65" s="62" t="s">
        <v>71</v>
      </c>
      <c r="C65" s="63" t="s">
        <v>124</v>
      </c>
      <c r="D65" s="86">
        <v>86.3</v>
      </c>
      <c r="E65" s="65" t="s">
        <v>30</v>
      </c>
      <c r="F65" s="153">
        <v>0</v>
      </c>
      <c r="G65" s="61">
        <f>D65*F65</f>
        <v>0</v>
      </c>
      <c r="M65" s="175"/>
    </row>
    <row r="66" spans="2:7" ht="56.25" customHeight="1">
      <c r="B66" s="62" t="s">
        <v>72</v>
      </c>
      <c r="C66" s="63" t="s">
        <v>186</v>
      </c>
      <c r="D66" s="79">
        <v>216.28199999999998</v>
      </c>
      <c r="E66" s="65"/>
      <c r="F66" s="153"/>
      <c r="G66" s="61"/>
    </row>
    <row r="67" spans="2:7" ht="24" customHeight="1">
      <c r="B67" s="80"/>
      <c r="C67" s="81" t="s">
        <v>188</v>
      </c>
      <c r="D67" s="87">
        <v>137.982</v>
      </c>
      <c r="E67" s="65" t="s">
        <v>30</v>
      </c>
      <c r="F67" s="153">
        <v>0</v>
      </c>
      <c r="G67" s="61">
        <f>D67*F67</f>
        <v>0</v>
      </c>
    </row>
    <row r="68" spans="2:16" ht="24.75" customHeight="1">
      <c r="B68" s="88"/>
      <c r="C68" s="89" t="s">
        <v>189</v>
      </c>
      <c r="D68" s="86">
        <v>78.29999999999998</v>
      </c>
      <c r="E68" s="65" t="s">
        <v>30</v>
      </c>
      <c r="F68" s="153">
        <v>0</v>
      </c>
      <c r="G68" s="61">
        <f>D68*F68</f>
        <v>0</v>
      </c>
      <c r="L68" s="180"/>
      <c r="M68" s="180"/>
      <c r="N68" s="180"/>
      <c r="O68" s="180"/>
      <c r="P68" s="180"/>
    </row>
    <row r="69" spans="2:16" ht="56.25">
      <c r="B69" s="91" t="s">
        <v>73</v>
      </c>
      <c r="C69" s="92" t="s">
        <v>132</v>
      </c>
      <c r="D69" s="93">
        <v>3</v>
      </c>
      <c r="E69" s="94" t="s">
        <v>30</v>
      </c>
      <c r="F69" s="156">
        <v>0</v>
      </c>
      <c r="G69" s="95">
        <f>D69*F69</f>
        <v>0</v>
      </c>
      <c r="L69" s="180"/>
      <c r="M69" s="180"/>
      <c r="N69" s="180"/>
      <c r="O69" s="180"/>
      <c r="P69" s="180"/>
    </row>
    <row r="70" spans="2:16" ht="67.5">
      <c r="B70" s="91" t="s">
        <v>74</v>
      </c>
      <c r="C70" s="92" t="s">
        <v>79</v>
      </c>
      <c r="D70" s="93"/>
      <c r="E70" s="94"/>
      <c r="F70" s="156"/>
      <c r="G70" s="95"/>
      <c r="L70" s="180"/>
      <c r="M70" s="180"/>
      <c r="N70" s="180"/>
      <c r="O70" s="180"/>
      <c r="P70" s="180"/>
    </row>
    <row r="71" spans="2:22" s="7" customFormat="1" ht="12.75">
      <c r="B71" s="96"/>
      <c r="C71" s="97" t="s">
        <v>25</v>
      </c>
      <c r="D71" s="93">
        <v>5</v>
      </c>
      <c r="E71" s="94" t="s">
        <v>30</v>
      </c>
      <c r="F71" s="156">
        <v>0</v>
      </c>
      <c r="G71" s="95">
        <f aca="true" t="shared" si="1" ref="G71:G77">D71*F71</f>
        <v>0</v>
      </c>
      <c r="I71" s="187"/>
      <c r="J71" s="187"/>
      <c r="K71" s="187"/>
      <c r="L71" s="180"/>
      <c r="M71" s="180"/>
      <c r="N71" s="180"/>
      <c r="O71" s="180"/>
      <c r="P71" s="180"/>
      <c r="Q71" s="187"/>
      <c r="R71" s="187"/>
      <c r="S71" s="187"/>
      <c r="T71" s="187"/>
      <c r="U71" s="187"/>
      <c r="V71" s="187"/>
    </row>
    <row r="72" spans="2:22" s="60" customFormat="1" ht="12.75">
      <c r="B72" s="91"/>
      <c r="C72" s="97" t="s">
        <v>99</v>
      </c>
      <c r="D72" s="93">
        <v>6</v>
      </c>
      <c r="E72" s="94" t="s">
        <v>30</v>
      </c>
      <c r="F72" s="156">
        <v>0</v>
      </c>
      <c r="G72" s="95">
        <f t="shared" si="1"/>
        <v>0</v>
      </c>
      <c r="I72" s="190"/>
      <c r="J72" s="190"/>
      <c r="K72" s="190"/>
      <c r="L72" s="180" t="s">
        <v>174</v>
      </c>
      <c r="M72" s="180"/>
      <c r="N72" s="180"/>
      <c r="O72" s="180"/>
      <c r="P72" s="180"/>
      <c r="Q72" s="190"/>
      <c r="R72" s="190"/>
      <c r="S72" s="190"/>
      <c r="T72" s="190"/>
      <c r="U72" s="190"/>
      <c r="V72" s="190"/>
    </row>
    <row r="73" spans="2:22" s="60" customFormat="1" ht="12.75">
      <c r="B73" s="91"/>
      <c r="C73" s="97" t="s">
        <v>26</v>
      </c>
      <c r="D73" s="93">
        <v>5</v>
      </c>
      <c r="E73" s="94" t="s">
        <v>30</v>
      </c>
      <c r="F73" s="156">
        <v>0</v>
      </c>
      <c r="G73" s="95">
        <f t="shared" si="1"/>
        <v>0</v>
      </c>
      <c r="I73" s="190"/>
      <c r="J73" s="190"/>
      <c r="K73" s="190"/>
      <c r="L73" s="180"/>
      <c r="M73" s="180"/>
      <c r="N73" s="180"/>
      <c r="O73" s="180"/>
      <c r="P73" s="180"/>
      <c r="Q73" s="190"/>
      <c r="R73" s="190"/>
      <c r="S73" s="190"/>
      <c r="T73" s="190"/>
      <c r="U73" s="190"/>
      <c r="V73" s="190"/>
    </row>
    <row r="74" spans="2:22" s="60" customFormat="1" ht="12.75">
      <c r="B74" s="91"/>
      <c r="C74" s="97" t="s">
        <v>6</v>
      </c>
      <c r="D74" s="93">
        <v>5</v>
      </c>
      <c r="E74" s="94" t="s">
        <v>30</v>
      </c>
      <c r="F74" s="156">
        <v>0</v>
      </c>
      <c r="G74" s="95">
        <f t="shared" si="1"/>
        <v>0</v>
      </c>
      <c r="I74" s="190"/>
      <c r="J74" s="190"/>
      <c r="K74" s="190"/>
      <c r="L74" s="180"/>
      <c r="M74" s="180"/>
      <c r="N74" s="180"/>
      <c r="O74" s="180"/>
      <c r="P74" s="180"/>
      <c r="Q74" s="190"/>
      <c r="R74" s="190"/>
      <c r="S74" s="190"/>
      <c r="T74" s="190"/>
      <c r="U74" s="190"/>
      <c r="V74" s="190"/>
    </row>
    <row r="75" spans="2:22" s="60" customFormat="1" ht="12.75">
      <c r="B75" s="91"/>
      <c r="C75" s="97" t="s">
        <v>100</v>
      </c>
      <c r="D75" s="93">
        <v>3</v>
      </c>
      <c r="E75" s="94" t="s">
        <v>30</v>
      </c>
      <c r="F75" s="156">
        <v>0</v>
      </c>
      <c r="G75" s="95">
        <f t="shared" si="1"/>
        <v>0</v>
      </c>
      <c r="I75" s="190"/>
      <c r="J75" s="190"/>
      <c r="K75" s="190"/>
      <c r="L75" s="180"/>
      <c r="M75" s="180"/>
      <c r="N75" s="180"/>
      <c r="O75" s="180"/>
      <c r="P75" s="180"/>
      <c r="Q75" s="190"/>
      <c r="R75" s="190"/>
      <c r="S75" s="190"/>
      <c r="T75" s="190"/>
      <c r="U75" s="190"/>
      <c r="V75" s="190"/>
    </row>
    <row r="76" spans="2:22" s="60" customFormat="1" ht="22.5">
      <c r="B76" s="62" t="s">
        <v>75</v>
      </c>
      <c r="C76" s="63" t="s">
        <v>31</v>
      </c>
      <c r="D76" s="85">
        <v>685.89</v>
      </c>
      <c r="E76" s="65" t="s">
        <v>30</v>
      </c>
      <c r="F76" s="155">
        <v>0</v>
      </c>
      <c r="G76" s="61">
        <f t="shared" si="1"/>
        <v>0</v>
      </c>
      <c r="I76" s="190"/>
      <c r="J76" s="190"/>
      <c r="K76" s="190"/>
      <c r="L76" s="180"/>
      <c r="M76" s="180"/>
      <c r="N76" s="180"/>
      <c r="O76" s="180"/>
      <c r="P76" s="180"/>
      <c r="Q76" s="190"/>
      <c r="R76" s="190"/>
      <c r="S76" s="190"/>
      <c r="T76" s="190"/>
      <c r="U76" s="190"/>
      <c r="V76" s="190"/>
    </row>
    <row r="77" spans="2:22" s="100" customFormat="1" ht="22.5">
      <c r="B77" s="62" t="s">
        <v>76</v>
      </c>
      <c r="C77" s="63" t="s">
        <v>108</v>
      </c>
      <c r="D77" s="98">
        <v>0.05</v>
      </c>
      <c r="E77" s="65" t="s">
        <v>80</v>
      </c>
      <c r="F77" s="99">
        <f>SUBTOTAL(109,G49:G76)</f>
        <v>0</v>
      </c>
      <c r="G77" s="61">
        <f t="shared" si="1"/>
        <v>0</v>
      </c>
      <c r="I77" s="190"/>
      <c r="J77" s="190"/>
      <c r="K77" s="190"/>
      <c r="L77" s="180"/>
      <c r="M77" s="180"/>
      <c r="N77" s="180"/>
      <c r="O77" s="180"/>
      <c r="P77" s="180"/>
      <c r="Q77" s="190"/>
      <c r="R77" s="190"/>
      <c r="S77" s="190"/>
      <c r="T77" s="190"/>
      <c r="U77" s="190"/>
      <c r="V77" s="190"/>
    </row>
    <row r="78" spans="2:22" s="100" customFormat="1" ht="11.25">
      <c r="B78" s="101" t="s">
        <v>67</v>
      </c>
      <c r="C78" s="102"/>
      <c r="D78" s="60"/>
      <c r="E78" s="60"/>
      <c r="F78" s="154"/>
      <c r="G78" s="61">
        <f>SUBTOTAL(109,G49:G77)</f>
        <v>0</v>
      </c>
      <c r="I78" s="190"/>
      <c r="J78" s="190"/>
      <c r="K78" s="190"/>
      <c r="L78" s="181"/>
      <c r="M78" s="181"/>
      <c r="N78" s="181"/>
      <c r="O78" s="181"/>
      <c r="P78" s="181"/>
      <c r="Q78" s="190"/>
      <c r="R78" s="190"/>
      <c r="S78" s="190"/>
      <c r="T78" s="190"/>
      <c r="U78" s="190"/>
      <c r="V78" s="190"/>
    </row>
    <row r="79" spans="2:22" s="100" customFormat="1" ht="11.25">
      <c r="B79" s="101"/>
      <c r="C79" s="102"/>
      <c r="D79" s="60"/>
      <c r="E79" s="60"/>
      <c r="F79" s="154"/>
      <c r="G79" s="61"/>
      <c r="I79" s="190"/>
      <c r="J79" s="190"/>
      <c r="K79" s="190"/>
      <c r="L79" s="181"/>
      <c r="M79" s="181"/>
      <c r="N79" s="181"/>
      <c r="O79" s="181"/>
      <c r="P79" s="181"/>
      <c r="Q79" s="190"/>
      <c r="R79" s="190"/>
      <c r="S79" s="190"/>
      <c r="T79" s="190"/>
      <c r="U79" s="190"/>
      <c r="V79" s="190"/>
    </row>
    <row r="80" spans="2:22" s="100" customFormat="1" ht="12.75">
      <c r="B80" s="1"/>
      <c r="C80" s="43"/>
      <c r="D80" s="1"/>
      <c r="E80" s="1"/>
      <c r="F80" s="158"/>
      <c r="G80" s="1"/>
      <c r="I80" s="190"/>
      <c r="J80" s="190"/>
      <c r="K80" s="190"/>
      <c r="L80" s="181"/>
      <c r="M80" s="181"/>
      <c r="N80" s="181"/>
      <c r="O80" s="181"/>
      <c r="P80" s="181"/>
      <c r="Q80" s="190"/>
      <c r="R80" s="190"/>
      <c r="S80" s="190"/>
      <c r="T80" s="190"/>
      <c r="U80" s="190"/>
      <c r="V80" s="190"/>
    </row>
    <row r="81" spans="2:22" s="60" customFormat="1" ht="24">
      <c r="B81" s="52" t="s">
        <v>81</v>
      </c>
      <c r="C81" s="53" t="s">
        <v>82</v>
      </c>
      <c r="D81" s="54" t="s">
        <v>63</v>
      </c>
      <c r="E81" s="55" t="s">
        <v>30</v>
      </c>
      <c r="F81" s="159" t="s">
        <v>65</v>
      </c>
      <c r="G81" s="54" t="s">
        <v>64</v>
      </c>
      <c r="I81" s="190"/>
      <c r="J81" s="190"/>
      <c r="K81" s="190"/>
      <c r="L81" s="181"/>
      <c r="M81" s="181"/>
      <c r="N81" s="181"/>
      <c r="O81" s="181"/>
      <c r="P81" s="181"/>
      <c r="Q81" s="190"/>
      <c r="R81" s="190"/>
      <c r="S81" s="190"/>
      <c r="T81" s="190"/>
      <c r="U81" s="190"/>
      <c r="V81" s="190"/>
    </row>
    <row r="82" spans="2:22" s="100" customFormat="1" ht="11.25">
      <c r="B82" s="58"/>
      <c r="C82" s="102"/>
      <c r="D82" s="60"/>
      <c r="E82" s="60"/>
      <c r="F82" s="154"/>
      <c r="G82" s="61"/>
      <c r="I82" s="190"/>
      <c r="J82" s="190"/>
      <c r="K82" s="190"/>
      <c r="L82" s="181"/>
      <c r="M82" s="181"/>
      <c r="N82" s="181"/>
      <c r="O82" s="181"/>
      <c r="P82" s="181"/>
      <c r="Q82" s="190"/>
      <c r="R82" s="190"/>
      <c r="S82" s="190"/>
      <c r="T82" s="190"/>
      <c r="U82" s="190"/>
      <c r="V82" s="190"/>
    </row>
    <row r="83" spans="2:22" s="60" customFormat="1" ht="34.5">
      <c r="B83" s="62" t="s">
        <v>59</v>
      </c>
      <c r="C83" s="105" t="s">
        <v>96</v>
      </c>
      <c r="D83" s="106">
        <v>0.05</v>
      </c>
      <c r="E83" s="65" t="s">
        <v>80</v>
      </c>
      <c r="F83" s="157">
        <v>0</v>
      </c>
      <c r="G83" s="66">
        <f aca="true" t="shared" si="2" ref="G83:G91">D83*F83</f>
        <v>0</v>
      </c>
      <c r="I83" s="190"/>
      <c r="J83" s="190"/>
      <c r="K83" s="191"/>
      <c r="L83" s="181"/>
      <c r="M83" s="181"/>
      <c r="N83" s="181"/>
      <c r="O83" s="181"/>
      <c r="P83" s="181"/>
      <c r="Q83" s="190"/>
      <c r="R83" s="190"/>
      <c r="S83" s="190"/>
      <c r="T83" s="190"/>
      <c r="U83" s="190"/>
      <c r="V83" s="190"/>
    </row>
    <row r="84" spans="2:13" ht="78.75">
      <c r="B84" s="62" t="s">
        <v>57</v>
      </c>
      <c r="C84" s="59" t="s">
        <v>125</v>
      </c>
      <c r="D84" s="108">
        <v>220</v>
      </c>
      <c r="E84" s="65" t="s">
        <v>30</v>
      </c>
      <c r="F84" s="150">
        <v>0</v>
      </c>
      <c r="G84" s="61">
        <f t="shared" si="2"/>
        <v>0</v>
      </c>
      <c r="K84" s="191"/>
      <c r="M84" s="181"/>
    </row>
    <row r="85" spans="2:7" ht="56.25">
      <c r="B85" s="91" t="s">
        <v>56</v>
      </c>
      <c r="C85" s="92" t="s">
        <v>126</v>
      </c>
      <c r="D85" s="109">
        <v>16</v>
      </c>
      <c r="E85" s="94" t="s">
        <v>30</v>
      </c>
      <c r="F85" s="156">
        <v>0</v>
      </c>
      <c r="G85" s="95">
        <f t="shared" si="2"/>
        <v>0</v>
      </c>
    </row>
    <row r="86" spans="2:22" s="110" customFormat="1" ht="22.5">
      <c r="B86" s="91" t="s">
        <v>60</v>
      </c>
      <c r="C86" s="92" t="s">
        <v>131</v>
      </c>
      <c r="D86" s="109">
        <v>1</v>
      </c>
      <c r="E86" s="94" t="s">
        <v>30</v>
      </c>
      <c r="F86" s="156">
        <v>0</v>
      </c>
      <c r="G86" s="95">
        <f t="shared" si="2"/>
        <v>0</v>
      </c>
      <c r="I86" s="186"/>
      <c r="J86" s="186"/>
      <c r="K86" s="186"/>
      <c r="L86" s="174"/>
      <c r="M86" s="174"/>
      <c r="N86" s="174"/>
      <c r="O86" s="174"/>
      <c r="P86" s="174"/>
      <c r="Q86" s="186"/>
      <c r="R86" s="186"/>
      <c r="S86" s="186"/>
      <c r="T86" s="186"/>
      <c r="U86" s="186"/>
      <c r="V86" s="186"/>
    </row>
    <row r="87" spans="2:22" s="74" customFormat="1" ht="33.75">
      <c r="B87" s="62" t="s">
        <v>58</v>
      </c>
      <c r="C87" s="105" t="s">
        <v>105</v>
      </c>
      <c r="D87" s="108">
        <v>228.63</v>
      </c>
      <c r="E87" s="65" t="s">
        <v>30</v>
      </c>
      <c r="F87" s="150">
        <v>0</v>
      </c>
      <c r="G87" s="61">
        <f t="shared" si="2"/>
        <v>0</v>
      </c>
      <c r="I87" s="187"/>
      <c r="J87" s="187"/>
      <c r="K87" s="187"/>
      <c r="L87" s="175"/>
      <c r="M87" s="174"/>
      <c r="N87" s="175"/>
      <c r="O87" s="175"/>
      <c r="P87" s="175"/>
      <c r="Q87" s="187"/>
      <c r="R87" s="187"/>
      <c r="S87" s="187"/>
      <c r="T87" s="187"/>
      <c r="U87" s="187"/>
      <c r="V87" s="187"/>
    </row>
    <row r="88" spans="2:22" s="100" customFormat="1" ht="45">
      <c r="B88" s="62" t="s">
        <v>61</v>
      </c>
      <c r="C88" s="63" t="s">
        <v>106</v>
      </c>
      <c r="D88" s="112">
        <v>31</v>
      </c>
      <c r="E88" s="65" t="s">
        <v>30</v>
      </c>
      <c r="F88" s="160">
        <v>0</v>
      </c>
      <c r="G88" s="61">
        <f t="shared" si="2"/>
        <v>0</v>
      </c>
      <c r="I88" s="190"/>
      <c r="J88" s="190"/>
      <c r="K88" s="190"/>
      <c r="L88" s="181"/>
      <c r="M88" s="175"/>
      <c r="N88" s="181"/>
      <c r="O88" s="181"/>
      <c r="P88" s="181"/>
      <c r="Q88" s="190"/>
      <c r="R88" s="190"/>
      <c r="S88" s="190"/>
      <c r="T88" s="190"/>
      <c r="U88" s="190"/>
      <c r="V88" s="190"/>
    </row>
    <row r="89" spans="2:22" s="100" customFormat="1" ht="22.5">
      <c r="B89" s="62" t="s">
        <v>62</v>
      </c>
      <c r="C89" s="105" t="s">
        <v>83</v>
      </c>
      <c r="D89" s="108">
        <v>228.63</v>
      </c>
      <c r="E89" s="65" t="s">
        <v>30</v>
      </c>
      <c r="F89" s="150">
        <v>0</v>
      </c>
      <c r="G89" s="61">
        <f t="shared" si="2"/>
        <v>0</v>
      </c>
      <c r="I89" s="190"/>
      <c r="J89" s="190"/>
      <c r="K89" s="190"/>
      <c r="L89" s="181"/>
      <c r="M89" s="181"/>
      <c r="N89" s="181"/>
      <c r="O89" s="181"/>
      <c r="P89" s="181"/>
      <c r="Q89" s="190"/>
      <c r="R89" s="190"/>
      <c r="S89" s="190"/>
      <c r="T89" s="190"/>
      <c r="U89" s="190"/>
      <c r="V89" s="190"/>
    </row>
    <row r="90" spans="2:22" s="100" customFormat="1" ht="34.5">
      <c r="B90" s="62" t="s">
        <v>68</v>
      </c>
      <c r="C90" s="105" t="s">
        <v>103</v>
      </c>
      <c r="D90" s="112">
        <v>7</v>
      </c>
      <c r="E90" s="65" t="s">
        <v>30</v>
      </c>
      <c r="F90" s="160">
        <v>0</v>
      </c>
      <c r="G90" s="61">
        <f t="shared" si="2"/>
        <v>0</v>
      </c>
      <c r="I90" s="190"/>
      <c r="J90" s="190"/>
      <c r="K90" s="191"/>
      <c r="L90" s="181"/>
      <c r="M90" s="181"/>
      <c r="N90" s="181"/>
      <c r="O90" s="181"/>
      <c r="P90" s="181"/>
      <c r="Q90" s="190"/>
      <c r="R90" s="190"/>
      <c r="S90" s="190"/>
      <c r="T90" s="190"/>
      <c r="U90" s="190"/>
      <c r="V90" s="190"/>
    </row>
    <row r="91" spans="2:22" s="100" customFormat="1" ht="34.5">
      <c r="B91" s="62" t="s">
        <v>69</v>
      </c>
      <c r="C91" s="102" t="s">
        <v>104</v>
      </c>
      <c r="D91" s="112">
        <v>19</v>
      </c>
      <c r="E91" s="65" t="s">
        <v>30</v>
      </c>
      <c r="F91" s="160">
        <v>0</v>
      </c>
      <c r="G91" s="61">
        <f t="shared" si="2"/>
        <v>0</v>
      </c>
      <c r="I91" s="190"/>
      <c r="J91" s="190"/>
      <c r="K91" s="191"/>
      <c r="L91" s="181"/>
      <c r="M91" s="181"/>
      <c r="N91" s="181"/>
      <c r="O91" s="181"/>
      <c r="P91" s="181"/>
      <c r="Q91" s="190"/>
      <c r="R91" s="190"/>
      <c r="S91" s="190"/>
      <c r="T91" s="190"/>
      <c r="U91" s="190"/>
      <c r="V91" s="190"/>
    </row>
    <row r="92" spans="2:22" s="60" customFormat="1" ht="23.25">
      <c r="B92" s="76" t="s">
        <v>70</v>
      </c>
      <c r="C92" s="113" t="s">
        <v>101</v>
      </c>
      <c r="D92" s="114"/>
      <c r="E92" s="72"/>
      <c r="F92" s="151"/>
      <c r="G92" s="73"/>
      <c r="I92" s="190"/>
      <c r="J92" s="190"/>
      <c r="K92" s="191"/>
      <c r="L92" s="181"/>
      <c r="M92" s="181"/>
      <c r="N92" s="181"/>
      <c r="O92" s="181"/>
      <c r="P92" s="181"/>
      <c r="Q92" s="190"/>
      <c r="R92" s="190"/>
      <c r="S92" s="190"/>
      <c r="T92" s="190"/>
      <c r="U92" s="190"/>
      <c r="V92" s="190"/>
    </row>
    <row r="93" spans="2:22" s="106" customFormat="1" ht="15">
      <c r="B93" s="76"/>
      <c r="C93" s="291" t="s">
        <v>46</v>
      </c>
      <c r="D93" s="114">
        <v>2</v>
      </c>
      <c r="E93" s="72" t="s">
        <v>30</v>
      </c>
      <c r="F93" s="151">
        <v>0</v>
      </c>
      <c r="G93" s="73">
        <f>D93*F93</f>
        <v>0</v>
      </c>
      <c r="I93" s="292"/>
      <c r="J93" s="292"/>
      <c r="K93" s="293"/>
      <c r="L93" s="182"/>
      <c r="M93" s="181"/>
      <c r="N93" s="182"/>
      <c r="O93" s="182"/>
      <c r="P93" s="182"/>
      <c r="Q93" s="292"/>
      <c r="R93" s="292"/>
      <c r="S93" s="292"/>
      <c r="T93" s="292"/>
      <c r="U93" s="292"/>
      <c r="V93" s="292"/>
    </row>
    <row r="94" spans="2:22" s="60" customFormat="1" ht="34.5">
      <c r="B94" s="76" t="s">
        <v>71</v>
      </c>
      <c r="C94" s="113" t="s">
        <v>102</v>
      </c>
      <c r="D94" s="114">
        <v>2</v>
      </c>
      <c r="E94" s="72" t="s">
        <v>30</v>
      </c>
      <c r="F94" s="151">
        <v>0</v>
      </c>
      <c r="G94" s="73">
        <f aca="true" t="shared" si="3" ref="G94:G101">D94*F94</f>
        <v>0</v>
      </c>
      <c r="I94" s="190"/>
      <c r="J94" s="190"/>
      <c r="K94" s="191"/>
      <c r="L94" s="181"/>
      <c r="M94" s="182"/>
      <c r="N94" s="181"/>
      <c r="O94" s="181"/>
      <c r="P94" s="181"/>
      <c r="Q94" s="190"/>
      <c r="R94" s="190"/>
      <c r="S94" s="190"/>
      <c r="T94" s="190"/>
      <c r="U94" s="190"/>
      <c r="V94" s="190"/>
    </row>
    <row r="95" spans="2:22" s="60" customFormat="1" ht="34.5">
      <c r="B95" s="76" t="s">
        <v>72</v>
      </c>
      <c r="C95" s="113" t="s">
        <v>84</v>
      </c>
      <c r="D95" s="114">
        <v>1</v>
      </c>
      <c r="E95" s="72" t="s">
        <v>30</v>
      </c>
      <c r="F95" s="151">
        <v>0</v>
      </c>
      <c r="G95" s="73">
        <f>D95*F95</f>
        <v>0</v>
      </c>
      <c r="I95" s="190"/>
      <c r="J95" s="190"/>
      <c r="K95" s="191"/>
      <c r="L95" s="181"/>
      <c r="M95" s="181"/>
      <c r="N95" s="181"/>
      <c r="O95" s="181"/>
      <c r="P95" s="181"/>
      <c r="Q95" s="190"/>
      <c r="R95" s="190"/>
      <c r="S95" s="190"/>
      <c r="T95" s="190"/>
      <c r="U95" s="190"/>
      <c r="V95" s="190"/>
    </row>
    <row r="96" spans="2:22" s="60" customFormat="1" ht="23.25">
      <c r="B96" s="76" t="s">
        <v>73</v>
      </c>
      <c r="C96" s="115" t="s">
        <v>85</v>
      </c>
      <c r="D96" s="114">
        <v>6</v>
      </c>
      <c r="E96" s="72" t="s">
        <v>30</v>
      </c>
      <c r="F96" s="151">
        <v>0</v>
      </c>
      <c r="G96" s="73">
        <f t="shared" si="3"/>
        <v>0</v>
      </c>
      <c r="I96" s="190"/>
      <c r="J96" s="190"/>
      <c r="K96" s="191"/>
      <c r="L96" s="181"/>
      <c r="M96" s="181"/>
      <c r="N96" s="181"/>
      <c r="O96" s="181"/>
      <c r="P96" s="181"/>
      <c r="Q96" s="190"/>
      <c r="R96" s="190"/>
      <c r="S96" s="190"/>
      <c r="T96" s="190"/>
      <c r="U96" s="190"/>
      <c r="V96" s="190"/>
    </row>
    <row r="97" spans="2:22" s="60" customFormat="1" ht="45">
      <c r="B97" s="76" t="s">
        <v>74</v>
      </c>
      <c r="C97" s="115" t="s">
        <v>173</v>
      </c>
      <c r="D97" s="114">
        <v>3</v>
      </c>
      <c r="E97" s="72" t="s">
        <v>30</v>
      </c>
      <c r="F97" s="151">
        <v>0</v>
      </c>
      <c r="G97" s="73">
        <f t="shared" si="3"/>
        <v>0</v>
      </c>
      <c r="I97" s="190"/>
      <c r="J97" s="190"/>
      <c r="K97" s="190"/>
      <c r="L97" s="181"/>
      <c r="M97" s="181"/>
      <c r="N97" s="181"/>
      <c r="O97" s="181"/>
      <c r="P97" s="181"/>
      <c r="Q97" s="190"/>
      <c r="R97" s="190"/>
      <c r="S97" s="190"/>
      <c r="T97" s="190"/>
      <c r="U97" s="190"/>
      <c r="V97" s="190"/>
    </row>
    <row r="98" spans="2:22" s="60" customFormat="1" ht="22.5">
      <c r="B98" s="76" t="s">
        <v>75</v>
      </c>
      <c r="C98" s="115" t="s">
        <v>86</v>
      </c>
      <c r="D98" s="116">
        <v>228.63</v>
      </c>
      <c r="E98" s="72" t="s">
        <v>30</v>
      </c>
      <c r="F98" s="161">
        <v>0</v>
      </c>
      <c r="G98" s="73">
        <f t="shared" si="3"/>
        <v>0</v>
      </c>
      <c r="I98" s="190"/>
      <c r="J98" s="190"/>
      <c r="K98" s="190"/>
      <c r="L98" s="181"/>
      <c r="M98" s="181"/>
      <c r="N98" s="181"/>
      <c r="O98" s="181"/>
      <c r="P98" s="181"/>
      <c r="Q98" s="190"/>
      <c r="R98" s="190"/>
      <c r="S98" s="190"/>
      <c r="T98" s="190"/>
      <c r="U98" s="190"/>
      <c r="V98" s="190"/>
    </row>
    <row r="99" spans="2:22" s="60" customFormat="1" ht="33.75">
      <c r="B99" s="76" t="s">
        <v>76</v>
      </c>
      <c r="C99" s="115" t="s">
        <v>87</v>
      </c>
      <c r="D99" s="117">
        <v>3</v>
      </c>
      <c r="E99" s="118" t="s">
        <v>30</v>
      </c>
      <c r="F99" s="162">
        <v>0</v>
      </c>
      <c r="G99" s="119">
        <f t="shared" si="3"/>
        <v>0</v>
      </c>
      <c r="I99" s="190"/>
      <c r="J99" s="190"/>
      <c r="K99" s="190"/>
      <c r="L99" s="181"/>
      <c r="M99" s="181"/>
      <c r="N99" s="181"/>
      <c r="O99" s="181"/>
      <c r="P99" s="181"/>
      <c r="Q99" s="190"/>
      <c r="R99" s="190"/>
      <c r="S99" s="190"/>
      <c r="T99" s="190"/>
      <c r="U99" s="190"/>
      <c r="V99" s="190"/>
    </row>
    <row r="100" spans="2:22" s="60" customFormat="1" ht="11.25">
      <c r="B100" s="62" t="s">
        <v>77</v>
      </c>
      <c r="C100" s="105" t="s">
        <v>32</v>
      </c>
      <c r="D100" s="108">
        <v>228.63</v>
      </c>
      <c r="E100" s="65" t="s">
        <v>30</v>
      </c>
      <c r="F100" s="150">
        <v>0</v>
      </c>
      <c r="G100" s="61">
        <f t="shared" si="3"/>
        <v>0</v>
      </c>
      <c r="I100" s="190"/>
      <c r="J100" s="190"/>
      <c r="K100" s="190"/>
      <c r="L100" s="181"/>
      <c r="M100" s="181"/>
      <c r="N100" s="181"/>
      <c r="O100" s="181"/>
      <c r="P100" s="181"/>
      <c r="Q100" s="190"/>
      <c r="R100" s="190"/>
      <c r="S100" s="190"/>
      <c r="T100" s="190"/>
      <c r="U100" s="190"/>
      <c r="V100" s="190"/>
    </row>
    <row r="101" spans="2:22" s="60" customFormat="1" ht="22.5">
      <c r="B101" s="62" t="s">
        <v>78</v>
      </c>
      <c r="C101" s="63" t="s">
        <v>33</v>
      </c>
      <c r="D101" s="106">
        <v>0.1</v>
      </c>
      <c r="E101" s="65" t="s">
        <v>80</v>
      </c>
      <c r="F101" s="99">
        <f>SUBTOTAL(109,G84:G100)</f>
        <v>0</v>
      </c>
      <c r="G101" s="61">
        <f t="shared" si="3"/>
        <v>0</v>
      </c>
      <c r="I101" s="190"/>
      <c r="J101" s="190"/>
      <c r="K101" s="190"/>
      <c r="L101" s="181"/>
      <c r="M101" s="181"/>
      <c r="N101" s="181"/>
      <c r="O101" s="181"/>
      <c r="P101" s="181"/>
      <c r="Q101" s="190"/>
      <c r="R101" s="190"/>
      <c r="S101" s="190"/>
      <c r="T101" s="190"/>
      <c r="U101" s="190"/>
      <c r="V101" s="190"/>
    </row>
    <row r="102" spans="2:22" s="60" customFormat="1" ht="11.25">
      <c r="B102" s="101" t="s">
        <v>91</v>
      </c>
      <c r="C102" s="102"/>
      <c r="F102" s="154"/>
      <c r="G102" s="61">
        <f>SUBTOTAL(109,G82:G101)</f>
        <v>0</v>
      </c>
      <c r="I102" s="190"/>
      <c r="J102" s="190"/>
      <c r="K102" s="190"/>
      <c r="L102" s="181"/>
      <c r="M102" s="181"/>
      <c r="N102" s="181"/>
      <c r="O102" s="181"/>
      <c r="P102" s="181"/>
      <c r="Q102" s="190"/>
      <c r="R102" s="190"/>
      <c r="S102" s="190"/>
      <c r="T102" s="190"/>
      <c r="U102" s="190"/>
      <c r="V102" s="190"/>
    </row>
    <row r="103" spans="2:22" s="60" customFormat="1" ht="11.25">
      <c r="B103" s="101"/>
      <c r="C103" s="102"/>
      <c r="F103" s="154"/>
      <c r="G103" s="61"/>
      <c r="I103" s="190"/>
      <c r="J103" s="190"/>
      <c r="K103" s="190"/>
      <c r="L103" s="181"/>
      <c r="M103" s="181"/>
      <c r="N103" s="181"/>
      <c r="O103" s="181"/>
      <c r="P103" s="181"/>
      <c r="Q103" s="190"/>
      <c r="R103" s="190"/>
      <c r="S103" s="190"/>
      <c r="T103" s="190"/>
      <c r="U103" s="190"/>
      <c r="V103" s="190"/>
    </row>
    <row r="104" spans="2:22" s="60" customFormat="1" ht="12">
      <c r="B104" s="120"/>
      <c r="C104" s="18"/>
      <c r="D104" s="7"/>
      <c r="E104" s="7"/>
      <c r="F104" s="163"/>
      <c r="G104" s="14"/>
      <c r="I104" s="190"/>
      <c r="J104" s="190"/>
      <c r="K104" s="190"/>
      <c r="L104" s="181"/>
      <c r="M104" s="181"/>
      <c r="N104" s="181"/>
      <c r="O104" s="181"/>
      <c r="P104" s="181"/>
      <c r="Q104" s="190"/>
      <c r="R104" s="190"/>
      <c r="S104" s="190"/>
      <c r="T104" s="190"/>
      <c r="U104" s="190"/>
      <c r="V104" s="190"/>
    </row>
    <row r="105" spans="2:22" s="60" customFormat="1" ht="24">
      <c r="B105" s="52" t="s">
        <v>88</v>
      </c>
      <c r="C105" s="53" t="s">
        <v>89</v>
      </c>
      <c r="D105" s="54" t="s">
        <v>63</v>
      </c>
      <c r="E105" s="55" t="s">
        <v>30</v>
      </c>
      <c r="F105" s="159" t="s">
        <v>65</v>
      </c>
      <c r="G105" s="54" t="s">
        <v>64</v>
      </c>
      <c r="I105" s="190"/>
      <c r="J105" s="190"/>
      <c r="K105" s="190"/>
      <c r="L105" s="181"/>
      <c r="M105" s="181"/>
      <c r="N105" s="181"/>
      <c r="O105" s="181"/>
      <c r="P105" s="181"/>
      <c r="Q105" s="190"/>
      <c r="R105" s="190"/>
      <c r="S105" s="190"/>
      <c r="T105" s="190"/>
      <c r="U105" s="190"/>
      <c r="V105" s="190"/>
    </row>
    <row r="106" spans="2:22" s="60" customFormat="1" ht="11.25">
      <c r="B106" s="58"/>
      <c r="C106" s="102"/>
      <c r="F106" s="154"/>
      <c r="G106" s="61"/>
      <c r="I106" s="190"/>
      <c r="J106" s="190"/>
      <c r="K106" s="190"/>
      <c r="L106" s="181"/>
      <c r="M106" s="181"/>
      <c r="N106" s="181"/>
      <c r="O106" s="181"/>
      <c r="P106" s="181"/>
      <c r="Q106" s="190"/>
      <c r="R106" s="190"/>
      <c r="S106" s="190"/>
      <c r="T106" s="190"/>
      <c r="U106" s="190"/>
      <c r="V106" s="190"/>
    </row>
    <row r="107" spans="2:22" s="60" customFormat="1" ht="56.25">
      <c r="B107" s="62" t="s">
        <v>59</v>
      </c>
      <c r="C107" s="63" t="s">
        <v>127</v>
      </c>
      <c r="D107" s="112">
        <v>39</v>
      </c>
      <c r="E107" s="65"/>
      <c r="F107" s="150"/>
      <c r="G107" s="66"/>
      <c r="I107" s="190"/>
      <c r="J107" s="190"/>
      <c r="K107" s="190"/>
      <c r="L107" s="181"/>
      <c r="M107" s="181"/>
      <c r="N107" s="181"/>
      <c r="O107" s="181"/>
      <c r="P107" s="181"/>
      <c r="Q107" s="190"/>
      <c r="R107" s="190"/>
      <c r="S107" s="190"/>
      <c r="T107" s="190"/>
      <c r="U107" s="190"/>
      <c r="V107" s="190"/>
    </row>
    <row r="108" spans="2:22" s="60" customFormat="1" ht="11.25">
      <c r="B108" s="62"/>
      <c r="C108" s="102" t="s">
        <v>0</v>
      </c>
      <c r="D108" s="108">
        <v>234</v>
      </c>
      <c r="E108" s="65" t="s">
        <v>30</v>
      </c>
      <c r="F108" s="150">
        <v>0</v>
      </c>
      <c r="G108" s="66">
        <f>D108*F108</f>
        <v>0</v>
      </c>
      <c r="I108" s="190"/>
      <c r="J108" s="190"/>
      <c r="K108" s="190"/>
      <c r="L108" s="181"/>
      <c r="M108" s="181"/>
      <c r="N108" s="181"/>
      <c r="O108" s="181"/>
      <c r="P108" s="181"/>
      <c r="Q108" s="190"/>
      <c r="R108" s="190"/>
      <c r="S108" s="190"/>
      <c r="T108" s="190"/>
      <c r="U108" s="190"/>
      <c r="V108" s="190"/>
    </row>
    <row r="109" spans="2:22" s="60" customFormat="1" ht="125.25" customHeight="1">
      <c r="B109" s="62" t="s">
        <v>57</v>
      </c>
      <c r="C109" s="59" t="s">
        <v>128</v>
      </c>
      <c r="D109" s="106"/>
      <c r="E109" s="65"/>
      <c r="F109" s="160"/>
      <c r="G109" s="61"/>
      <c r="I109" s="190"/>
      <c r="J109" s="190"/>
      <c r="K109" s="190"/>
      <c r="L109" s="181"/>
      <c r="M109" s="181"/>
      <c r="N109" s="181"/>
      <c r="O109" s="181"/>
      <c r="P109" s="181"/>
      <c r="Q109" s="190"/>
      <c r="R109" s="190"/>
      <c r="S109" s="190"/>
      <c r="T109" s="190"/>
      <c r="U109" s="190"/>
      <c r="V109" s="190"/>
    </row>
    <row r="110" spans="2:22" s="60" customFormat="1" ht="13.5" customHeight="1">
      <c r="B110" s="121"/>
      <c r="C110" s="122" t="s">
        <v>20</v>
      </c>
      <c r="D110" s="112">
        <v>1</v>
      </c>
      <c r="E110" s="65" t="s">
        <v>30</v>
      </c>
      <c r="F110" s="160">
        <v>0</v>
      </c>
      <c r="G110" s="61">
        <f>D110*F110</f>
        <v>0</v>
      </c>
      <c r="I110" s="190"/>
      <c r="J110" s="190"/>
      <c r="K110" s="190"/>
      <c r="L110" s="181"/>
      <c r="M110" s="181"/>
      <c r="N110" s="181"/>
      <c r="O110" s="181"/>
      <c r="P110" s="181"/>
      <c r="Q110" s="190"/>
      <c r="R110" s="190"/>
      <c r="S110" s="190"/>
      <c r="T110" s="190"/>
      <c r="U110" s="190"/>
      <c r="V110" s="190"/>
    </row>
    <row r="111" spans="2:22" s="60" customFormat="1" ht="11.25">
      <c r="B111" s="121"/>
      <c r="C111" s="122" t="s">
        <v>4</v>
      </c>
      <c r="D111" s="112">
        <v>2</v>
      </c>
      <c r="E111" s="65" t="s">
        <v>30</v>
      </c>
      <c r="F111" s="160">
        <v>0</v>
      </c>
      <c r="G111" s="61">
        <f>D111*F111</f>
        <v>0</v>
      </c>
      <c r="I111" s="190">
        <v>1</v>
      </c>
      <c r="J111" s="190"/>
      <c r="K111" s="190"/>
      <c r="L111" s="181"/>
      <c r="M111" s="181"/>
      <c r="N111" s="181"/>
      <c r="O111" s="181"/>
      <c r="P111" s="181"/>
      <c r="Q111" s="190"/>
      <c r="R111" s="190"/>
      <c r="S111" s="190"/>
      <c r="T111" s="190"/>
      <c r="U111" s="190"/>
      <c r="V111" s="190"/>
    </row>
    <row r="112" spans="2:22" s="60" customFormat="1" ht="11.25">
      <c r="B112" s="62"/>
      <c r="C112" s="122" t="s">
        <v>27</v>
      </c>
      <c r="D112" s="112">
        <v>2</v>
      </c>
      <c r="E112" s="65" t="s">
        <v>30</v>
      </c>
      <c r="F112" s="160">
        <v>0</v>
      </c>
      <c r="G112" s="61">
        <f>D112*F112</f>
        <v>0</v>
      </c>
      <c r="I112" s="190">
        <v>1</v>
      </c>
      <c r="J112" s="190"/>
      <c r="K112" s="190"/>
      <c r="L112" s="181"/>
      <c r="M112" s="181"/>
      <c r="N112" s="181"/>
      <c r="O112" s="181"/>
      <c r="P112" s="181"/>
      <c r="Q112" s="190"/>
      <c r="R112" s="190"/>
      <c r="S112" s="190"/>
      <c r="T112" s="190"/>
      <c r="U112" s="190"/>
      <c r="V112" s="190"/>
    </row>
    <row r="113" spans="2:22" s="60" customFormat="1" ht="11.25">
      <c r="B113" s="88"/>
      <c r="C113" s="63" t="s">
        <v>176</v>
      </c>
      <c r="D113" s="112">
        <v>1</v>
      </c>
      <c r="E113" s="65" t="s">
        <v>30</v>
      </c>
      <c r="F113" s="160">
        <v>0</v>
      </c>
      <c r="G113" s="61">
        <f>D113*F113</f>
        <v>0</v>
      </c>
      <c r="I113" s="190">
        <v>1</v>
      </c>
      <c r="J113" s="190"/>
      <c r="K113" s="190"/>
      <c r="L113" s="181"/>
      <c r="M113" s="181"/>
      <c r="N113" s="181"/>
      <c r="O113" s="181"/>
      <c r="P113" s="181"/>
      <c r="Q113" s="190"/>
      <c r="R113" s="190"/>
      <c r="S113" s="190"/>
      <c r="T113" s="190"/>
      <c r="U113" s="190"/>
      <c r="V113" s="190"/>
    </row>
    <row r="114" spans="2:22" s="60" customFormat="1" ht="11.25">
      <c r="B114" s="121"/>
      <c r="C114" s="63" t="s">
        <v>177</v>
      </c>
      <c r="D114" s="112">
        <v>1</v>
      </c>
      <c r="E114" s="65" t="s">
        <v>30</v>
      </c>
      <c r="F114" s="160">
        <v>0</v>
      </c>
      <c r="G114" s="61">
        <f>D114*F114</f>
        <v>0</v>
      </c>
      <c r="I114" s="190">
        <v>1</v>
      </c>
      <c r="J114" s="190"/>
      <c r="K114" s="190"/>
      <c r="L114" s="181"/>
      <c r="M114" s="181"/>
      <c r="N114" s="181"/>
      <c r="O114" s="181"/>
      <c r="P114" s="181"/>
      <c r="Q114" s="190"/>
      <c r="R114" s="190"/>
      <c r="S114" s="190"/>
      <c r="T114" s="190"/>
      <c r="U114" s="190"/>
      <c r="V114" s="190"/>
    </row>
    <row r="115" spans="2:9" ht="12.75">
      <c r="B115" s="62"/>
      <c r="C115" s="123" t="s">
        <v>2</v>
      </c>
      <c r="D115" s="112">
        <v>7</v>
      </c>
      <c r="E115" s="65"/>
      <c r="F115" s="150"/>
      <c r="G115" s="61"/>
      <c r="I115" s="186">
        <v>1</v>
      </c>
    </row>
    <row r="116" spans="2:7" ht="78.75">
      <c r="B116" s="62" t="s">
        <v>56</v>
      </c>
      <c r="C116" s="102" t="s">
        <v>134</v>
      </c>
      <c r="D116" s="112"/>
      <c r="E116" s="65"/>
      <c r="F116" s="150"/>
      <c r="G116" s="61"/>
    </row>
    <row r="117" spans="2:7" ht="12.75">
      <c r="B117" s="62"/>
      <c r="C117" s="102" t="s">
        <v>1</v>
      </c>
      <c r="D117" s="112">
        <v>9</v>
      </c>
      <c r="E117" s="65" t="s">
        <v>30</v>
      </c>
      <c r="F117" s="160">
        <v>0</v>
      </c>
      <c r="G117" s="61">
        <f aca="true" t="shared" si="4" ref="G117:G123">D117*F117</f>
        <v>0</v>
      </c>
    </row>
    <row r="118" spans="2:9" ht="12.75">
      <c r="B118" s="62"/>
      <c r="C118" s="102" t="s">
        <v>34</v>
      </c>
      <c r="D118" s="112">
        <v>2</v>
      </c>
      <c r="E118" s="65" t="s">
        <v>30</v>
      </c>
      <c r="F118" s="160">
        <v>0</v>
      </c>
      <c r="G118" s="61">
        <f t="shared" si="4"/>
        <v>0</v>
      </c>
      <c r="I118" s="186">
        <v>3</v>
      </c>
    </row>
    <row r="119" spans="2:9" ht="12.75">
      <c r="B119" s="121"/>
      <c r="C119" s="201" t="s">
        <v>11</v>
      </c>
      <c r="D119" s="112">
        <v>2</v>
      </c>
      <c r="E119" s="65" t="s">
        <v>30</v>
      </c>
      <c r="F119" s="160">
        <v>0</v>
      </c>
      <c r="G119" s="61">
        <f t="shared" si="4"/>
        <v>0</v>
      </c>
      <c r="I119" s="186">
        <v>4</v>
      </c>
    </row>
    <row r="120" spans="2:7" ht="12.75">
      <c r="B120" s="88"/>
      <c r="C120" s="102" t="s">
        <v>129</v>
      </c>
      <c r="D120" s="112">
        <v>1</v>
      </c>
      <c r="E120" s="65" t="s">
        <v>30</v>
      </c>
      <c r="F120" s="160">
        <v>0</v>
      </c>
      <c r="G120" s="61">
        <f t="shared" si="4"/>
        <v>0</v>
      </c>
    </row>
    <row r="121" spans="2:7" ht="12.75">
      <c r="B121" s="88"/>
      <c r="C121" s="201" t="s">
        <v>10</v>
      </c>
      <c r="D121" s="112">
        <v>2</v>
      </c>
      <c r="E121" s="65" t="s">
        <v>30</v>
      </c>
      <c r="F121" s="160">
        <v>0</v>
      </c>
      <c r="G121" s="61">
        <f t="shared" si="4"/>
        <v>0</v>
      </c>
    </row>
    <row r="122" spans="2:7" ht="12.75">
      <c r="B122" s="88"/>
      <c r="C122" s="201" t="s">
        <v>178</v>
      </c>
      <c r="D122" s="112">
        <v>1</v>
      </c>
      <c r="E122" s="65" t="s">
        <v>30</v>
      </c>
      <c r="F122" s="160">
        <v>0</v>
      </c>
      <c r="G122" s="61">
        <f t="shared" si="4"/>
        <v>0</v>
      </c>
    </row>
    <row r="123" spans="2:7" ht="12.75">
      <c r="B123" s="88"/>
      <c r="C123" s="102" t="s">
        <v>8</v>
      </c>
      <c r="D123" s="112">
        <v>2</v>
      </c>
      <c r="E123" s="65" t="s">
        <v>30</v>
      </c>
      <c r="F123" s="160">
        <v>0</v>
      </c>
      <c r="G123" s="61">
        <f t="shared" si="4"/>
        <v>0</v>
      </c>
    </row>
    <row r="124" spans="2:9" ht="12.75">
      <c r="B124" s="62"/>
      <c r="C124" s="123" t="s">
        <v>90</v>
      </c>
      <c r="D124" s="112">
        <v>19</v>
      </c>
      <c r="E124" s="65"/>
      <c r="F124" s="150"/>
      <c r="G124" s="61"/>
      <c r="H124" s="60"/>
      <c r="I124" s="190">
        <v>1</v>
      </c>
    </row>
    <row r="125" spans="2:7" ht="45">
      <c r="B125" s="62" t="s">
        <v>60</v>
      </c>
      <c r="C125" s="63" t="s">
        <v>93</v>
      </c>
      <c r="D125" s="112"/>
      <c r="E125" s="65"/>
      <c r="F125" s="150"/>
      <c r="G125" s="61"/>
    </row>
    <row r="126" spans="2:7" ht="12.75">
      <c r="B126" s="121"/>
      <c r="C126" s="123" t="s">
        <v>3</v>
      </c>
      <c r="D126" s="112">
        <v>2</v>
      </c>
      <c r="E126" s="65" t="s">
        <v>30</v>
      </c>
      <c r="F126" s="160">
        <v>0</v>
      </c>
      <c r="G126" s="61">
        <f>D126*F126</f>
        <v>0</v>
      </c>
    </row>
    <row r="127" spans="2:7" ht="12.75">
      <c r="B127" s="88"/>
      <c r="C127" s="102" t="s">
        <v>48</v>
      </c>
      <c r="D127" s="112">
        <v>1</v>
      </c>
      <c r="E127" s="65" t="s">
        <v>30</v>
      </c>
      <c r="F127" s="160">
        <v>0</v>
      </c>
      <c r="G127" s="61">
        <f>D127*F127</f>
        <v>0</v>
      </c>
    </row>
    <row r="128" spans="2:9" ht="12.75">
      <c r="B128" s="62" t="s">
        <v>58</v>
      </c>
      <c r="C128" s="102" t="s">
        <v>179</v>
      </c>
      <c r="D128" s="112">
        <v>1</v>
      </c>
      <c r="E128" s="65" t="s">
        <v>30</v>
      </c>
      <c r="F128" s="160">
        <v>0</v>
      </c>
      <c r="G128" s="61">
        <f>D128*F128</f>
        <v>0</v>
      </c>
      <c r="I128" s="186">
        <v>1</v>
      </c>
    </row>
    <row r="129" spans="2:9" ht="22.5">
      <c r="B129" s="121" t="s">
        <v>61</v>
      </c>
      <c r="C129" s="295" t="s">
        <v>94</v>
      </c>
      <c r="D129" s="112">
        <v>1</v>
      </c>
      <c r="E129" s="296" t="s">
        <v>30</v>
      </c>
      <c r="F129" s="160">
        <v>0</v>
      </c>
      <c r="G129" s="61">
        <f>D129*F129</f>
        <v>0</v>
      </c>
      <c r="I129" s="186">
        <v>1</v>
      </c>
    </row>
    <row r="130" spans="2:9" ht="12.75">
      <c r="B130" s="121"/>
      <c r="C130" s="124" t="s">
        <v>130</v>
      </c>
      <c r="D130" s="125">
        <v>5</v>
      </c>
      <c r="E130" s="126"/>
      <c r="F130" s="164"/>
      <c r="G130" s="127"/>
      <c r="I130" s="186">
        <v>1</v>
      </c>
    </row>
    <row r="131" spans="2:7" ht="22.5">
      <c r="B131" s="62" t="s">
        <v>62</v>
      </c>
      <c r="C131" s="63" t="s">
        <v>49</v>
      </c>
      <c r="D131" s="117">
        <v>2</v>
      </c>
      <c r="E131" s="118" t="s">
        <v>30</v>
      </c>
      <c r="F131" s="162">
        <v>0</v>
      </c>
      <c r="G131" s="119">
        <f>D131*F131</f>
        <v>0</v>
      </c>
    </row>
    <row r="132" spans="2:7" ht="33.75">
      <c r="B132" s="62" t="s">
        <v>68</v>
      </c>
      <c r="C132" s="102" t="s">
        <v>97</v>
      </c>
      <c r="D132" s="106">
        <v>0.1</v>
      </c>
      <c r="E132" s="65" t="s">
        <v>80</v>
      </c>
      <c r="F132" s="99">
        <f>SUBTOTAL(109,G106:G131)</f>
        <v>0</v>
      </c>
      <c r="G132" s="61">
        <f>D132*F132</f>
        <v>0</v>
      </c>
    </row>
    <row r="133" spans="2:7" ht="22.5">
      <c r="B133" s="62" t="s">
        <v>69</v>
      </c>
      <c r="C133" s="102" t="s">
        <v>95</v>
      </c>
      <c r="D133" s="106">
        <v>0.1</v>
      </c>
      <c r="E133" s="65" t="s">
        <v>80</v>
      </c>
      <c r="F133" s="99">
        <f>+F132</f>
        <v>0</v>
      </c>
      <c r="G133" s="61">
        <f>D133*F133</f>
        <v>0</v>
      </c>
    </row>
    <row r="134" spans="2:7" ht="12.75">
      <c r="B134" s="128" t="s">
        <v>92</v>
      </c>
      <c r="C134" s="122"/>
      <c r="D134" s="129"/>
      <c r="E134" s="129"/>
      <c r="F134" s="165"/>
      <c r="G134" s="130">
        <f>SUBTOTAL(109,G106:G133)</f>
        <v>0</v>
      </c>
    </row>
    <row r="135" spans="2:7" ht="12.75">
      <c r="B135" s="128"/>
      <c r="C135" s="122"/>
      <c r="D135" s="129"/>
      <c r="E135" s="129"/>
      <c r="F135" s="165"/>
      <c r="G135" s="130"/>
    </row>
    <row r="136" ht="12.75">
      <c r="F136" s="158"/>
    </row>
    <row r="137" spans="2:8" ht="24">
      <c r="B137" s="22" t="s">
        <v>271</v>
      </c>
      <c r="C137" s="132" t="s">
        <v>249</v>
      </c>
      <c r="D137" s="24" t="s">
        <v>63</v>
      </c>
      <c r="E137" s="25" t="s">
        <v>30</v>
      </c>
      <c r="F137" s="168" t="s">
        <v>65</v>
      </c>
      <c r="G137" s="24" t="s">
        <v>64</v>
      </c>
      <c r="H137" s="40"/>
    </row>
    <row r="138" spans="2:8" ht="12.75">
      <c r="B138" s="28"/>
      <c r="C138" s="133"/>
      <c r="D138" s="30"/>
      <c r="E138" s="30"/>
      <c r="F138" s="169"/>
      <c r="G138" s="31"/>
      <c r="H138" s="40"/>
    </row>
    <row r="139" spans="2:8" ht="45">
      <c r="B139" s="32" t="s">
        <v>59</v>
      </c>
      <c r="C139" s="33" t="s">
        <v>250</v>
      </c>
      <c r="D139" s="134">
        <v>15</v>
      </c>
      <c r="E139" s="35"/>
      <c r="F139" s="170">
        <v>0</v>
      </c>
      <c r="G139" s="135">
        <f>D139*F139</f>
        <v>0</v>
      </c>
      <c r="H139" s="40"/>
    </row>
    <row r="140" spans="2:8" ht="22.5">
      <c r="B140" s="32" t="s">
        <v>57</v>
      </c>
      <c r="C140" s="29" t="s">
        <v>251</v>
      </c>
      <c r="D140" s="134">
        <v>1</v>
      </c>
      <c r="E140" s="35" t="s">
        <v>30</v>
      </c>
      <c r="F140" s="170">
        <v>0</v>
      </c>
      <c r="G140" s="135">
        <f>D140*F140</f>
        <v>0</v>
      </c>
      <c r="H140" s="40"/>
    </row>
    <row r="141" spans="2:8" ht="22.5">
      <c r="B141" s="32" t="s">
        <v>56</v>
      </c>
      <c r="C141" s="29" t="s">
        <v>252</v>
      </c>
      <c r="D141" s="297">
        <v>230</v>
      </c>
      <c r="E141" s="35"/>
      <c r="F141" s="304"/>
      <c r="G141" s="31"/>
      <c r="H141" s="40"/>
    </row>
    <row r="142" spans="2:8" ht="33.75">
      <c r="B142" s="32"/>
      <c r="C142" s="133" t="s">
        <v>253</v>
      </c>
      <c r="D142" s="298">
        <v>115</v>
      </c>
      <c r="E142" s="35" t="s">
        <v>30</v>
      </c>
      <c r="F142" s="304">
        <v>0</v>
      </c>
      <c r="G142" s="31">
        <f>D142*F142</f>
        <v>0</v>
      </c>
      <c r="H142" s="40"/>
    </row>
    <row r="143" spans="2:8" ht="22.5">
      <c r="B143" s="32"/>
      <c r="C143" s="133" t="s">
        <v>254</v>
      </c>
      <c r="D143" s="298">
        <v>115</v>
      </c>
      <c r="E143" s="35" t="s">
        <v>30</v>
      </c>
      <c r="F143" s="304">
        <v>0</v>
      </c>
      <c r="G143" s="31">
        <f>D143*F143</f>
        <v>0</v>
      </c>
      <c r="H143" s="40"/>
    </row>
    <row r="144" spans="2:8" ht="78.75">
      <c r="B144" s="32" t="s">
        <v>60</v>
      </c>
      <c r="C144" s="33" t="s">
        <v>255</v>
      </c>
      <c r="D144" s="298">
        <v>230</v>
      </c>
      <c r="E144" s="35" t="s">
        <v>30</v>
      </c>
      <c r="F144" s="304">
        <v>0</v>
      </c>
      <c r="G144" s="31">
        <f aca="true" t="shared" si="5" ref="G144:G151">D144*F144</f>
        <v>0</v>
      </c>
      <c r="H144" s="40"/>
    </row>
    <row r="145" spans="2:8" ht="22.5">
      <c r="B145" s="32" t="s">
        <v>58</v>
      </c>
      <c r="C145" s="33" t="s">
        <v>256</v>
      </c>
      <c r="D145" s="106">
        <v>0.1</v>
      </c>
      <c r="E145" s="35" t="s">
        <v>80</v>
      </c>
      <c r="F145" s="299">
        <f>SUBTOTAL(109,G138:G144)</f>
        <v>0</v>
      </c>
      <c r="G145" s="31">
        <f>D145*F145</f>
        <v>0</v>
      </c>
      <c r="H145" s="40"/>
    </row>
    <row r="146" spans="2:8" ht="12.75">
      <c r="B146" s="32"/>
      <c r="C146" s="300" t="s">
        <v>257</v>
      </c>
      <c r="D146" s="301">
        <f>+F145+G145</f>
        <v>0</v>
      </c>
      <c r="E146" s="302"/>
      <c r="F146" s="170"/>
      <c r="G146" s="31"/>
      <c r="H146" s="40"/>
    </row>
    <row r="147" spans="2:8" ht="12.75">
      <c r="B147" s="32"/>
      <c r="C147" s="133"/>
      <c r="D147" s="134"/>
      <c r="E147" s="35"/>
      <c r="F147" s="170"/>
      <c r="G147" s="31"/>
      <c r="H147" s="40"/>
    </row>
    <row r="148" spans="2:8" ht="56.25">
      <c r="B148" s="32" t="s">
        <v>61</v>
      </c>
      <c r="C148" s="29" t="s">
        <v>258</v>
      </c>
      <c r="D148" s="145">
        <v>230</v>
      </c>
      <c r="E148" s="35" t="s">
        <v>30</v>
      </c>
      <c r="F148" s="45">
        <v>0</v>
      </c>
      <c r="G148" s="31">
        <f t="shared" si="5"/>
        <v>0</v>
      </c>
      <c r="H148" s="40"/>
    </row>
    <row r="149" spans="2:8" ht="22.5">
      <c r="B149" s="32" t="s">
        <v>62</v>
      </c>
      <c r="C149" s="29" t="s">
        <v>259</v>
      </c>
      <c r="D149" s="134">
        <v>15</v>
      </c>
      <c r="E149" s="35" t="s">
        <v>30</v>
      </c>
      <c r="F149" s="170">
        <v>0</v>
      </c>
      <c r="G149" s="31">
        <f t="shared" si="5"/>
        <v>0</v>
      </c>
      <c r="H149" s="40"/>
    </row>
    <row r="150" spans="2:8" ht="12.75">
      <c r="B150" s="32" t="s">
        <v>68</v>
      </c>
      <c r="C150" s="29" t="s">
        <v>260</v>
      </c>
      <c r="D150" s="145">
        <v>230</v>
      </c>
      <c r="E150" s="35" t="s">
        <v>30</v>
      </c>
      <c r="F150" s="44">
        <v>0</v>
      </c>
      <c r="G150" s="31">
        <f t="shared" si="5"/>
        <v>0</v>
      </c>
      <c r="H150" s="40"/>
    </row>
    <row r="151" spans="2:8" ht="22.5">
      <c r="B151" s="32" t="s">
        <v>69</v>
      </c>
      <c r="C151" s="29" t="s">
        <v>261</v>
      </c>
      <c r="D151" s="134">
        <v>15</v>
      </c>
      <c r="E151" s="35" t="s">
        <v>30</v>
      </c>
      <c r="F151" s="170">
        <v>0</v>
      </c>
      <c r="G151" s="31">
        <f t="shared" si="5"/>
        <v>0</v>
      </c>
      <c r="H151" s="40"/>
    </row>
    <row r="152" spans="2:8" ht="22.5">
      <c r="B152" s="32" t="s">
        <v>70</v>
      </c>
      <c r="C152" s="29" t="s">
        <v>262</v>
      </c>
      <c r="D152" s="145">
        <v>230</v>
      </c>
      <c r="E152" s="35" t="s">
        <v>30</v>
      </c>
      <c r="F152" s="44">
        <v>0</v>
      </c>
      <c r="G152" s="31">
        <f>D152*F152</f>
        <v>0</v>
      </c>
      <c r="H152" s="40"/>
    </row>
    <row r="153" spans="2:8" ht="22.5">
      <c r="B153" s="32" t="s">
        <v>71</v>
      </c>
      <c r="C153" s="133" t="s">
        <v>263</v>
      </c>
      <c r="D153" s="106">
        <v>0.1</v>
      </c>
      <c r="E153" s="35" t="s">
        <v>80</v>
      </c>
      <c r="F153" s="299">
        <f>SUBTOTAL(109,G148:G152)</f>
        <v>0</v>
      </c>
      <c r="G153" s="31">
        <f aca="true" t="shared" si="6" ref="G153:G160">D153*F153</f>
        <v>0</v>
      </c>
      <c r="H153" s="40"/>
    </row>
    <row r="154" spans="2:8" ht="12.75">
      <c r="B154" s="32"/>
      <c r="C154" s="300" t="s">
        <v>264</v>
      </c>
      <c r="D154" s="299">
        <f>+F153+G153</f>
        <v>0</v>
      </c>
      <c r="E154" s="35"/>
      <c r="F154" s="170"/>
      <c r="G154" s="31"/>
      <c r="H154" s="40"/>
    </row>
    <row r="155" spans="2:8" ht="12.75">
      <c r="B155" s="32"/>
      <c r="C155" s="148"/>
      <c r="D155" s="134"/>
      <c r="E155" s="35"/>
      <c r="F155" s="170"/>
      <c r="G155" s="31"/>
      <c r="H155" s="40"/>
    </row>
    <row r="156" spans="2:8" ht="22.5">
      <c r="B156" s="32" t="s">
        <v>72</v>
      </c>
      <c r="C156" s="303" t="s">
        <v>265</v>
      </c>
      <c r="D156" s="134"/>
      <c r="E156" s="35"/>
      <c r="F156" s="170"/>
      <c r="G156" s="31"/>
      <c r="H156" s="40"/>
    </row>
    <row r="157" spans="2:8" ht="12.75">
      <c r="B157" s="32"/>
      <c r="C157" s="148" t="s">
        <v>29</v>
      </c>
      <c r="D157" s="145">
        <v>230</v>
      </c>
      <c r="E157" s="35" t="s">
        <v>30</v>
      </c>
      <c r="F157" s="170">
        <v>0</v>
      </c>
      <c r="G157" s="31">
        <f t="shared" si="6"/>
        <v>0</v>
      </c>
      <c r="H157" s="40"/>
    </row>
    <row r="158" spans="2:8" ht="12.75">
      <c r="B158" s="32"/>
      <c r="C158" s="147" t="s">
        <v>266</v>
      </c>
      <c r="D158" s="134">
        <v>40</v>
      </c>
      <c r="E158" s="35" t="s">
        <v>30</v>
      </c>
      <c r="F158" s="170">
        <v>0</v>
      </c>
      <c r="G158" s="31">
        <f t="shared" si="6"/>
        <v>0</v>
      </c>
      <c r="H158" s="40"/>
    </row>
    <row r="159" spans="2:8" ht="33.75">
      <c r="B159" s="32" t="s">
        <v>73</v>
      </c>
      <c r="C159" s="33" t="s">
        <v>267</v>
      </c>
      <c r="D159" s="134">
        <v>15</v>
      </c>
      <c r="E159" s="35" t="s">
        <v>30</v>
      </c>
      <c r="F159" s="170">
        <v>0</v>
      </c>
      <c r="G159" s="31">
        <f t="shared" si="6"/>
        <v>0</v>
      </c>
      <c r="H159" s="40"/>
    </row>
    <row r="160" spans="2:8" ht="22.5">
      <c r="B160" s="32" t="s">
        <v>74</v>
      </c>
      <c r="C160" s="303" t="s">
        <v>268</v>
      </c>
      <c r="D160" s="106">
        <v>0.1</v>
      </c>
      <c r="E160" s="35" t="s">
        <v>80</v>
      </c>
      <c r="F160" s="299">
        <f>SUBTOTAL(109,G156:G159)</f>
        <v>0</v>
      </c>
      <c r="G160" s="31">
        <f t="shared" si="6"/>
        <v>0</v>
      </c>
      <c r="H160" s="40"/>
    </row>
    <row r="161" spans="2:8" ht="12.75">
      <c r="B161" s="32"/>
      <c r="C161" s="300" t="s">
        <v>269</v>
      </c>
      <c r="D161" s="31">
        <f>+F160+G160</f>
        <v>0</v>
      </c>
      <c r="E161" s="35"/>
      <c r="F161" s="170"/>
      <c r="G161" s="31"/>
      <c r="H161" s="40"/>
    </row>
    <row r="162" spans="2:8" ht="12.75">
      <c r="B162" s="32"/>
      <c r="C162" s="133"/>
      <c r="D162" s="134"/>
      <c r="E162" s="35"/>
      <c r="F162" s="170"/>
      <c r="G162" s="31"/>
      <c r="H162" s="40"/>
    </row>
    <row r="163" spans="2:8" ht="12.75">
      <c r="B163" s="38" t="s">
        <v>270</v>
      </c>
      <c r="C163" s="133"/>
      <c r="D163" s="30"/>
      <c r="E163" s="30"/>
      <c r="F163" s="170"/>
      <c r="G163" s="31">
        <f>SUBTOTAL(109,G138:G162)</f>
        <v>0</v>
      </c>
      <c r="H163" s="40"/>
    </row>
    <row r="164" spans="2:8" ht="12.75">
      <c r="B164" s="40"/>
      <c r="C164" s="41"/>
      <c r="D164" s="40"/>
      <c r="E164" s="40"/>
      <c r="F164" s="166"/>
      <c r="G164" s="40"/>
      <c r="H164" s="40"/>
    </row>
    <row r="165" spans="3:22" s="40" customFormat="1" ht="12.75">
      <c r="C165" s="41"/>
      <c r="F165" s="166"/>
      <c r="I165" s="183"/>
      <c r="J165" s="183"/>
      <c r="K165" s="183"/>
      <c r="L165" s="183"/>
      <c r="M165" s="183"/>
      <c r="N165" s="183"/>
      <c r="O165" s="183"/>
      <c r="P165" s="183"/>
      <c r="Q165" s="183"/>
      <c r="R165" s="183"/>
      <c r="S165" s="183"/>
      <c r="T165" s="183"/>
      <c r="U165" s="183"/>
      <c r="V165" s="183"/>
    </row>
    <row r="166" spans="2:22" s="40" customFormat="1" ht="12.75">
      <c r="B166" s="131" t="s">
        <v>272</v>
      </c>
      <c r="C166" s="41"/>
      <c r="F166" s="166"/>
      <c r="I166" s="183"/>
      <c r="J166" s="183"/>
      <c r="K166" s="183"/>
      <c r="L166" s="183"/>
      <c r="M166" s="183"/>
      <c r="N166" s="183"/>
      <c r="O166" s="183"/>
      <c r="P166" s="183"/>
      <c r="Q166" s="183"/>
      <c r="R166" s="183"/>
      <c r="S166" s="183"/>
      <c r="T166" s="183"/>
      <c r="U166" s="183"/>
      <c r="V166" s="183"/>
    </row>
    <row r="167" spans="3:22" s="40" customFormat="1" ht="12.75">
      <c r="C167" s="41"/>
      <c r="F167" s="167"/>
      <c r="I167" s="183"/>
      <c r="J167" s="183"/>
      <c r="K167" s="183"/>
      <c r="L167" s="183"/>
      <c r="M167" s="183"/>
      <c r="N167" s="183"/>
      <c r="O167" s="183"/>
      <c r="P167" s="183"/>
      <c r="Q167" s="183"/>
      <c r="R167" s="183"/>
      <c r="S167" s="183"/>
      <c r="T167" s="183"/>
      <c r="U167" s="183"/>
      <c r="V167" s="183"/>
    </row>
    <row r="168" spans="2:22" s="40" customFormat="1" ht="24">
      <c r="B168" s="22" t="s">
        <v>273</v>
      </c>
      <c r="C168" s="132" t="s">
        <v>274</v>
      </c>
      <c r="D168" s="24" t="s">
        <v>63</v>
      </c>
      <c r="E168" s="25" t="s">
        <v>30</v>
      </c>
      <c r="F168" s="168" t="s">
        <v>65</v>
      </c>
      <c r="G168" s="24" t="s">
        <v>64</v>
      </c>
      <c r="I168" s="183"/>
      <c r="J168" s="183"/>
      <c r="K168" s="183"/>
      <c r="L168" s="183"/>
      <c r="M168" s="183"/>
      <c r="N168" s="183"/>
      <c r="O168" s="183"/>
      <c r="P168" s="183"/>
      <c r="Q168" s="183"/>
      <c r="R168" s="183"/>
      <c r="S168" s="183"/>
      <c r="T168" s="183"/>
      <c r="U168" s="183"/>
      <c r="V168" s="183"/>
    </row>
    <row r="169" spans="2:22" s="40" customFormat="1" ht="12.75">
      <c r="B169" s="28"/>
      <c r="C169" s="133"/>
      <c r="D169" s="30"/>
      <c r="E169" s="30"/>
      <c r="F169" s="169"/>
      <c r="G169" s="31"/>
      <c r="I169" s="183"/>
      <c r="J169" s="183"/>
      <c r="K169" s="183"/>
      <c r="L169" s="183"/>
      <c r="M169" s="183"/>
      <c r="N169" s="183"/>
      <c r="O169" s="183"/>
      <c r="P169" s="183"/>
      <c r="Q169" s="183"/>
      <c r="R169" s="183"/>
      <c r="S169" s="183"/>
      <c r="T169" s="183"/>
      <c r="U169" s="183"/>
      <c r="V169" s="183"/>
    </row>
    <row r="170" spans="2:22" s="40" customFormat="1" ht="37.5" customHeight="1">
      <c r="B170" s="32" t="s">
        <v>59</v>
      </c>
      <c r="C170" s="33" t="s">
        <v>275</v>
      </c>
      <c r="D170" s="134">
        <v>30</v>
      </c>
      <c r="E170" s="35"/>
      <c r="F170" s="170">
        <v>0</v>
      </c>
      <c r="G170" s="135">
        <f>D170*F170</f>
        <v>0</v>
      </c>
      <c r="I170" s="183"/>
      <c r="J170" s="183"/>
      <c r="K170" s="183"/>
      <c r="L170" s="183"/>
      <c r="M170" s="183"/>
      <c r="N170" s="183"/>
      <c r="O170" s="183"/>
      <c r="P170" s="183"/>
      <c r="Q170" s="183"/>
      <c r="R170" s="183"/>
      <c r="S170" s="183"/>
      <c r="T170" s="183"/>
      <c r="U170" s="183"/>
      <c r="V170" s="183"/>
    </row>
    <row r="171" spans="2:22" s="40" customFormat="1" ht="104.25" customHeight="1">
      <c r="B171" s="32" t="s">
        <v>57</v>
      </c>
      <c r="C171" s="29" t="s">
        <v>276</v>
      </c>
      <c r="D171" s="30"/>
      <c r="E171" s="30"/>
      <c r="F171" s="170"/>
      <c r="G171" s="31"/>
      <c r="I171" s="183"/>
      <c r="J171" s="183"/>
      <c r="K171" s="183"/>
      <c r="L171" s="183"/>
      <c r="M171" s="183"/>
      <c r="N171" s="183"/>
      <c r="O171" s="183"/>
      <c r="P171" s="183"/>
      <c r="Q171" s="183"/>
      <c r="R171" s="183"/>
      <c r="S171" s="183"/>
      <c r="T171" s="183"/>
      <c r="U171" s="183"/>
      <c r="V171" s="183"/>
    </row>
    <row r="172" spans="2:22" s="40" customFormat="1" ht="33.75" customHeight="1">
      <c r="B172" s="32"/>
      <c r="C172" s="133" t="s">
        <v>277</v>
      </c>
      <c r="D172" s="34">
        <v>66.9</v>
      </c>
      <c r="E172" s="35" t="s">
        <v>30</v>
      </c>
      <c r="F172" s="44">
        <v>0</v>
      </c>
      <c r="G172" s="135">
        <f>D172*F172</f>
        <v>0</v>
      </c>
      <c r="I172" s="183"/>
      <c r="J172" s="183"/>
      <c r="K172" s="183"/>
      <c r="L172" s="183"/>
      <c r="M172" s="183"/>
      <c r="N172" s="183"/>
      <c r="O172" s="183"/>
      <c r="P172" s="183"/>
      <c r="Q172" s="183"/>
      <c r="R172" s="183"/>
      <c r="S172" s="183"/>
      <c r="T172" s="183"/>
      <c r="U172" s="183"/>
      <c r="V172" s="183"/>
    </row>
    <row r="173" spans="2:22" s="40" customFormat="1" ht="33.75">
      <c r="B173" s="136"/>
      <c r="C173" s="137" t="s">
        <v>278</v>
      </c>
      <c r="D173" s="138">
        <v>3.2</v>
      </c>
      <c r="E173" s="35" t="s">
        <v>30</v>
      </c>
      <c r="F173" s="44">
        <v>0</v>
      </c>
      <c r="G173" s="135">
        <f>D173*F173</f>
        <v>0</v>
      </c>
      <c r="I173" s="183"/>
      <c r="J173" s="192"/>
      <c r="K173" s="183"/>
      <c r="L173" s="183"/>
      <c r="M173" s="183"/>
      <c r="N173" s="183"/>
      <c r="O173" s="183"/>
      <c r="P173" s="183"/>
      <c r="Q173" s="183"/>
      <c r="R173" s="183"/>
      <c r="S173" s="183"/>
      <c r="T173" s="183"/>
      <c r="U173" s="183"/>
      <c r="V173" s="183"/>
    </row>
    <row r="174" spans="2:22" s="40" customFormat="1" ht="22.5">
      <c r="B174" s="32"/>
      <c r="C174" s="133" t="s">
        <v>305</v>
      </c>
      <c r="D174" s="34">
        <v>16.6</v>
      </c>
      <c r="E174" s="35" t="s">
        <v>30</v>
      </c>
      <c r="F174" s="44">
        <v>0</v>
      </c>
      <c r="G174" s="135">
        <f>D174*F174</f>
        <v>0</v>
      </c>
      <c r="I174" s="183"/>
      <c r="J174" s="192"/>
      <c r="K174" s="183"/>
      <c r="L174" s="183"/>
      <c r="M174" s="183"/>
      <c r="N174" s="183"/>
      <c r="O174" s="183"/>
      <c r="P174" s="183"/>
      <c r="Q174" s="183"/>
      <c r="R174" s="183"/>
      <c r="S174" s="183"/>
      <c r="T174" s="183"/>
      <c r="U174" s="183"/>
      <c r="V174" s="183"/>
    </row>
    <row r="175" spans="2:22" s="40" customFormat="1" ht="78.75">
      <c r="B175" s="32"/>
      <c r="C175" s="33" t="s">
        <v>306</v>
      </c>
      <c r="D175" s="140"/>
      <c r="E175" s="35"/>
      <c r="F175" s="170"/>
      <c r="G175" s="135"/>
      <c r="I175" s="183"/>
      <c r="J175" s="183"/>
      <c r="K175" s="183"/>
      <c r="L175" s="183"/>
      <c r="M175" s="183"/>
      <c r="N175" s="183"/>
      <c r="O175" s="183"/>
      <c r="P175" s="183"/>
      <c r="Q175" s="183"/>
      <c r="R175" s="183"/>
      <c r="S175" s="183"/>
      <c r="T175" s="183"/>
      <c r="U175" s="183"/>
      <c r="V175" s="183"/>
    </row>
    <row r="176" spans="2:22" s="40" customFormat="1" ht="92.25" customHeight="1">
      <c r="B176" s="32" t="s">
        <v>56</v>
      </c>
      <c r="C176" s="33" t="s">
        <v>279</v>
      </c>
      <c r="D176" s="34">
        <v>122</v>
      </c>
      <c r="E176" s="35" t="s">
        <v>30</v>
      </c>
      <c r="F176" s="44">
        <v>0</v>
      </c>
      <c r="G176" s="31">
        <f aca="true" t="shared" si="7" ref="G176:G183">D176*F176</f>
        <v>0</v>
      </c>
      <c r="I176" s="183"/>
      <c r="J176" s="183"/>
      <c r="K176" s="183"/>
      <c r="L176" s="183"/>
      <c r="M176" s="183"/>
      <c r="N176" s="183"/>
      <c r="O176" s="183"/>
      <c r="P176" s="183"/>
      <c r="Q176" s="183"/>
      <c r="R176" s="183"/>
      <c r="S176" s="183"/>
      <c r="T176" s="183"/>
      <c r="U176" s="183"/>
      <c r="V176" s="183"/>
    </row>
    <row r="177" spans="2:22" s="40" customFormat="1" ht="15" customHeight="1">
      <c r="B177" s="141" t="s">
        <v>60</v>
      </c>
      <c r="C177" s="142" t="s">
        <v>308</v>
      </c>
      <c r="D177" s="134">
        <v>1</v>
      </c>
      <c r="E177" s="35" t="s">
        <v>30</v>
      </c>
      <c r="F177" s="170">
        <v>0</v>
      </c>
      <c r="G177" s="31">
        <f t="shared" si="7"/>
        <v>0</v>
      </c>
      <c r="I177" s="183"/>
      <c r="J177" s="183"/>
      <c r="K177" s="183"/>
      <c r="L177" s="183"/>
      <c r="M177" s="183"/>
      <c r="N177" s="183"/>
      <c r="O177" s="183"/>
      <c r="P177" s="183"/>
      <c r="Q177" s="183"/>
      <c r="R177" s="183"/>
      <c r="S177" s="183"/>
      <c r="T177" s="183"/>
      <c r="U177" s="183"/>
      <c r="V177" s="183"/>
    </row>
    <row r="178" spans="2:22" s="40" customFormat="1" ht="24.75" customHeight="1">
      <c r="B178" s="32" t="s">
        <v>58</v>
      </c>
      <c r="C178" s="33" t="s">
        <v>307</v>
      </c>
      <c r="D178" s="134">
        <v>3</v>
      </c>
      <c r="E178" s="35" t="s">
        <v>30</v>
      </c>
      <c r="F178" s="170">
        <v>0</v>
      </c>
      <c r="G178" s="31">
        <f t="shared" si="7"/>
        <v>0</v>
      </c>
      <c r="I178" s="183"/>
      <c r="J178" s="183"/>
      <c r="K178" s="183"/>
      <c r="L178" s="183"/>
      <c r="M178" s="183"/>
      <c r="N178" s="183"/>
      <c r="O178" s="183"/>
      <c r="P178" s="183"/>
      <c r="Q178" s="183"/>
      <c r="R178" s="183"/>
      <c r="S178" s="183"/>
      <c r="T178" s="183"/>
      <c r="U178" s="183"/>
      <c r="V178" s="183"/>
    </row>
    <row r="179" spans="2:22" s="40" customFormat="1" ht="24.75" customHeight="1">
      <c r="B179" s="141" t="s">
        <v>312</v>
      </c>
      <c r="C179" s="185" t="s">
        <v>313</v>
      </c>
      <c r="D179" s="134">
        <v>4</v>
      </c>
      <c r="E179" s="35" t="s">
        <v>30</v>
      </c>
      <c r="F179" s="170">
        <v>0</v>
      </c>
      <c r="G179" s="31">
        <f>D179*F179</f>
        <v>0</v>
      </c>
      <c r="I179" s="183"/>
      <c r="J179" s="183"/>
      <c r="K179" s="183"/>
      <c r="L179" s="183"/>
      <c r="M179" s="183"/>
      <c r="N179" s="183"/>
      <c r="O179" s="183"/>
      <c r="P179" s="183"/>
      <c r="Q179" s="183"/>
      <c r="R179" s="183"/>
      <c r="S179" s="183"/>
      <c r="T179" s="183"/>
      <c r="U179" s="183"/>
      <c r="V179" s="183"/>
    </row>
    <row r="180" spans="2:22" s="40" customFormat="1" ht="33.75">
      <c r="B180" s="32" t="s">
        <v>61</v>
      </c>
      <c r="C180" s="33" t="s">
        <v>280</v>
      </c>
      <c r="D180" s="134">
        <v>15</v>
      </c>
      <c r="E180" s="35" t="s">
        <v>30</v>
      </c>
      <c r="F180" s="170">
        <v>0</v>
      </c>
      <c r="G180" s="31">
        <f t="shared" si="7"/>
        <v>0</v>
      </c>
      <c r="I180" s="183"/>
      <c r="J180" s="183"/>
      <c r="K180" s="183"/>
      <c r="L180" s="184"/>
      <c r="M180" s="183"/>
      <c r="N180" s="184"/>
      <c r="O180" s="184"/>
      <c r="P180" s="184"/>
      <c r="Q180" s="184"/>
      <c r="R180" s="184"/>
      <c r="S180" s="184"/>
      <c r="T180" s="183"/>
      <c r="U180" s="183"/>
      <c r="V180" s="183"/>
    </row>
    <row r="181" spans="2:22" s="40" customFormat="1" ht="22.5">
      <c r="B181" s="32" t="s">
        <v>62</v>
      </c>
      <c r="C181" s="33" t="s">
        <v>281</v>
      </c>
      <c r="D181" s="134">
        <v>15</v>
      </c>
      <c r="E181" s="35" t="s">
        <v>30</v>
      </c>
      <c r="F181" s="170">
        <v>0</v>
      </c>
      <c r="G181" s="31">
        <f t="shared" si="7"/>
        <v>0</v>
      </c>
      <c r="I181" s="183"/>
      <c r="J181" s="183"/>
      <c r="K181" s="183"/>
      <c r="L181" s="184"/>
      <c r="M181" s="184"/>
      <c r="N181" s="184"/>
      <c r="O181" s="184"/>
      <c r="P181" s="184"/>
      <c r="Q181" s="184"/>
      <c r="R181" s="184"/>
      <c r="S181" s="184"/>
      <c r="T181" s="183"/>
      <c r="U181" s="183"/>
      <c r="V181" s="183"/>
    </row>
    <row r="182" spans="2:22" s="40" customFormat="1" ht="33.75">
      <c r="B182" s="32" t="s">
        <v>68</v>
      </c>
      <c r="C182" s="33" t="s">
        <v>282</v>
      </c>
      <c r="D182" s="134">
        <v>15</v>
      </c>
      <c r="E182" s="35" t="s">
        <v>30</v>
      </c>
      <c r="F182" s="170">
        <v>0</v>
      </c>
      <c r="G182" s="31">
        <f t="shared" si="7"/>
        <v>0</v>
      </c>
      <c r="I182" s="183"/>
      <c r="J182" s="183"/>
      <c r="K182" s="183"/>
      <c r="L182" s="183"/>
      <c r="M182" s="184"/>
      <c r="N182" s="183"/>
      <c r="O182" s="183"/>
      <c r="P182" s="183"/>
      <c r="Q182" s="183"/>
      <c r="R182" s="183"/>
      <c r="S182" s="183"/>
      <c r="T182" s="183"/>
      <c r="U182" s="183"/>
      <c r="V182" s="183"/>
    </row>
    <row r="183" spans="2:22" s="40" customFormat="1" ht="22.5">
      <c r="B183" s="32" t="s">
        <v>69</v>
      </c>
      <c r="C183" s="33" t="s">
        <v>283</v>
      </c>
      <c r="D183" s="106">
        <v>0.15</v>
      </c>
      <c r="E183" s="35" t="s">
        <v>80</v>
      </c>
      <c r="F183" s="144">
        <f>SUBTOTAL(109,G169:G182)</f>
        <v>0</v>
      </c>
      <c r="G183" s="31">
        <f t="shared" si="7"/>
        <v>0</v>
      </c>
      <c r="I183" s="183"/>
      <c r="J183" s="183"/>
      <c r="K183" s="183"/>
      <c r="L183" s="183"/>
      <c r="M183" s="183"/>
      <c r="N183" s="183"/>
      <c r="O183" s="183"/>
      <c r="P183" s="183"/>
      <c r="Q183" s="183"/>
      <c r="R183" s="183"/>
      <c r="S183" s="183"/>
      <c r="T183" s="183"/>
      <c r="U183" s="183"/>
      <c r="V183" s="183"/>
    </row>
    <row r="184" spans="2:22" s="40" customFormat="1" ht="12.75">
      <c r="B184" s="38" t="s">
        <v>67</v>
      </c>
      <c r="C184" s="133"/>
      <c r="D184" s="30"/>
      <c r="E184" s="30"/>
      <c r="F184" s="170"/>
      <c r="G184" s="31">
        <f>SUBTOTAL(109,G169:G183)</f>
        <v>0</v>
      </c>
      <c r="I184" s="183"/>
      <c r="J184" s="183"/>
      <c r="K184" s="183"/>
      <c r="L184" s="183"/>
      <c r="M184" s="183"/>
      <c r="N184" s="183"/>
      <c r="O184" s="183"/>
      <c r="P184" s="183"/>
      <c r="Q184" s="183"/>
      <c r="R184" s="183"/>
      <c r="S184" s="183"/>
      <c r="T184" s="183"/>
      <c r="U184" s="183"/>
      <c r="V184" s="183"/>
    </row>
    <row r="185" spans="3:22" s="40" customFormat="1" ht="12.75">
      <c r="C185" s="41"/>
      <c r="F185" s="167"/>
      <c r="I185" s="183"/>
      <c r="J185" s="183"/>
      <c r="K185" s="183"/>
      <c r="L185" s="183"/>
      <c r="M185" s="183"/>
      <c r="N185" s="183"/>
      <c r="O185" s="183"/>
      <c r="P185" s="183"/>
      <c r="Q185" s="183"/>
      <c r="R185" s="183"/>
      <c r="S185" s="183"/>
      <c r="T185" s="183"/>
      <c r="U185" s="183"/>
      <c r="V185" s="183"/>
    </row>
    <row r="186" spans="3:22" s="40" customFormat="1" ht="12.75">
      <c r="C186" s="41"/>
      <c r="F186" s="167"/>
      <c r="I186" s="183"/>
      <c r="J186" s="183"/>
      <c r="K186" s="183"/>
      <c r="L186" s="183"/>
      <c r="M186" s="183"/>
      <c r="N186" s="183"/>
      <c r="O186" s="183"/>
      <c r="P186" s="183"/>
      <c r="Q186" s="183"/>
      <c r="R186" s="183"/>
      <c r="S186" s="183"/>
      <c r="T186" s="183"/>
      <c r="U186" s="183"/>
      <c r="V186" s="183"/>
    </row>
    <row r="187" spans="2:22" s="40" customFormat="1" ht="24">
      <c r="B187" s="22" t="s">
        <v>284</v>
      </c>
      <c r="C187" s="132" t="s">
        <v>285</v>
      </c>
      <c r="D187" s="24" t="s">
        <v>63</v>
      </c>
      <c r="E187" s="25" t="s">
        <v>30</v>
      </c>
      <c r="F187" s="168" t="s">
        <v>65</v>
      </c>
      <c r="G187" s="24" t="s">
        <v>64</v>
      </c>
      <c r="I187" s="183"/>
      <c r="J187" s="183"/>
      <c r="K187" s="183"/>
      <c r="L187" s="183"/>
      <c r="M187" s="183"/>
      <c r="N187" s="183"/>
      <c r="O187" s="183"/>
      <c r="P187" s="183"/>
      <c r="Q187" s="183"/>
      <c r="R187" s="183"/>
      <c r="S187" s="183"/>
      <c r="T187" s="183"/>
      <c r="U187" s="183"/>
      <c r="V187" s="183"/>
    </row>
    <row r="188" spans="2:22" s="40" customFormat="1" ht="12.75">
      <c r="B188" s="28"/>
      <c r="C188" s="133"/>
      <c r="D188" s="30"/>
      <c r="E188" s="30"/>
      <c r="F188" s="169"/>
      <c r="G188" s="31"/>
      <c r="I188" s="183"/>
      <c r="J188" s="183"/>
      <c r="K188" s="183"/>
      <c r="L188" s="183"/>
      <c r="M188" s="183"/>
      <c r="N188" s="183"/>
      <c r="O188" s="183"/>
      <c r="P188" s="183"/>
      <c r="Q188" s="183"/>
      <c r="R188" s="183"/>
      <c r="S188" s="183"/>
      <c r="T188" s="183"/>
      <c r="U188" s="183"/>
      <c r="V188" s="183"/>
    </row>
    <row r="189" spans="2:22" s="40" customFormat="1" ht="33.75">
      <c r="B189" s="32" t="s">
        <v>59</v>
      </c>
      <c r="C189" s="33" t="s">
        <v>286</v>
      </c>
      <c r="D189" s="106">
        <v>0.05</v>
      </c>
      <c r="E189" s="35" t="s">
        <v>80</v>
      </c>
      <c r="F189" s="44">
        <v>0</v>
      </c>
      <c r="G189" s="135">
        <f>D189*F189</f>
        <v>0</v>
      </c>
      <c r="I189" s="183"/>
      <c r="J189" s="183"/>
      <c r="K189" s="183"/>
      <c r="L189" s="183"/>
      <c r="M189" s="183"/>
      <c r="N189" s="183"/>
      <c r="O189" s="183"/>
      <c r="P189" s="183"/>
      <c r="Q189" s="183"/>
      <c r="R189" s="183"/>
      <c r="S189" s="183"/>
      <c r="T189" s="183"/>
      <c r="U189" s="183"/>
      <c r="V189" s="183"/>
    </row>
    <row r="190" spans="2:22" s="40" customFormat="1" ht="33.75">
      <c r="B190" s="32" t="s">
        <v>57</v>
      </c>
      <c r="C190" s="29" t="s">
        <v>287</v>
      </c>
      <c r="D190" s="145">
        <v>144.29999999999998</v>
      </c>
      <c r="E190" s="35" t="s">
        <v>30</v>
      </c>
      <c r="F190" s="44">
        <v>0</v>
      </c>
      <c r="G190" s="135">
        <f>D190*F190</f>
        <v>0</v>
      </c>
      <c r="I190" s="183"/>
      <c r="J190" s="183"/>
      <c r="K190" s="183"/>
      <c r="L190" s="183"/>
      <c r="M190" s="183"/>
      <c r="N190" s="183"/>
      <c r="O190" s="183"/>
      <c r="P190" s="183"/>
      <c r="Q190" s="183"/>
      <c r="R190" s="183"/>
      <c r="S190" s="183"/>
      <c r="T190" s="183"/>
      <c r="U190" s="183"/>
      <c r="V190" s="183"/>
    </row>
    <row r="191" spans="2:22" s="40" customFormat="1" ht="45">
      <c r="B191" s="32" t="s">
        <v>56</v>
      </c>
      <c r="C191" s="133" t="s">
        <v>288</v>
      </c>
      <c r="D191" s="146">
        <v>15</v>
      </c>
      <c r="E191" s="35" t="s">
        <v>30</v>
      </c>
      <c r="F191" s="172">
        <v>0</v>
      </c>
      <c r="G191" s="135">
        <f>D191*F191</f>
        <v>0</v>
      </c>
      <c r="I191" s="183"/>
      <c r="J191" s="183"/>
      <c r="K191" s="183"/>
      <c r="L191" s="183"/>
      <c r="M191" s="183"/>
      <c r="N191" s="183"/>
      <c r="O191" s="183"/>
      <c r="P191" s="183"/>
      <c r="Q191" s="183"/>
      <c r="R191" s="183"/>
      <c r="S191" s="183"/>
      <c r="T191" s="183"/>
      <c r="U191" s="183"/>
      <c r="V191" s="183"/>
    </row>
    <row r="192" spans="2:22" s="40" customFormat="1" ht="22.5">
      <c r="B192" s="32" t="s">
        <v>60</v>
      </c>
      <c r="C192" s="133" t="s">
        <v>289</v>
      </c>
      <c r="D192" s="146">
        <v>15</v>
      </c>
      <c r="E192" s="35" t="s">
        <v>30</v>
      </c>
      <c r="F192" s="172">
        <v>0</v>
      </c>
      <c r="G192" s="135">
        <f>D192*F192</f>
        <v>0</v>
      </c>
      <c r="I192" s="183"/>
      <c r="J192" s="183"/>
      <c r="K192" s="183"/>
      <c r="L192" s="183"/>
      <c r="M192" s="183"/>
      <c r="N192" s="183"/>
      <c r="O192" s="183"/>
      <c r="P192" s="183"/>
      <c r="Q192" s="183"/>
      <c r="R192" s="183"/>
      <c r="S192" s="183"/>
      <c r="T192" s="183"/>
      <c r="U192" s="183"/>
      <c r="V192" s="183"/>
    </row>
    <row r="193" spans="2:22" s="40" customFormat="1" ht="22.5">
      <c r="B193" s="32" t="s">
        <v>58</v>
      </c>
      <c r="C193" s="33" t="s">
        <v>290</v>
      </c>
      <c r="D193" s="34">
        <v>20.9</v>
      </c>
      <c r="E193" s="35" t="s">
        <v>30</v>
      </c>
      <c r="F193" s="44">
        <v>0</v>
      </c>
      <c r="G193" s="31">
        <f aca="true" t="shared" si="8" ref="G193:G200">D193*F193</f>
        <v>0</v>
      </c>
      <c r="I193" s="183"/>
      <c r="J193" s="183"/>
      <c r="K193" s="183"/>
      <c r="L193" s="183"/>
      <c r="M193" s="183"/>
      <c r="N193" s="183"/>
      <c r="O193" s="183"/>
      <c r="P193" s="183"/>
      <c r="Q193" s="183"/>
      <c r="R193" s="183"/>
      <c r="S193" s="183"/>
      <c r="T193" s="183"/>
      <c r="U193" s="183"/>
      <c r="V193" s="183"/>
    </row>
    <row r="194" spans="2:22" s="40" customFormat="1" ht="33.75">
      <c r="B194" s="32" t="s">
        <v>61</v>
      </c>
      <c r="C194" s="33" t="s">
        <v>291</v>
      </c>
      <c r="D194" s="34">
        <v>123.4</v>
      </c>
      <c r="E194" s="35" t="s">
        <v>30</v>
      </c>
      <c r="F194" s="44">
        <v>0</v>
      </c>
      <c r="G194" s="31">
        <f>D194*F194</f>
        <v>0</v>
      </c>
      <c r="I194" s="183"/>
      <c r="J194" s="183"/>
      <c r="K194" s="183"/>
      <c r="L194" s="183"/>
      <c r="M194" s="183"/>
      <c r="N194" s="183"/>
      <c r="O194" s="183"/>
      <c r="P194" s="183"/>
      <c r="Q194" s="183"/>
      <c r="R194" s="183"/>
      <c r="S194" s="183"/>
      <c r="T194" s="183"/>
      <c r="U194" s="183"/>
      <c r="V194" s="183"/>
    </row>
    <row r="195" spans="2:22" s="40" customFormat="1" ht="45">
      <c r="B195" s="32" t="s">
        <v>62</v>
      </c>
      <c r="C195" s="33" t="s">
        <v>292</v>
      </c>
      <c r="D195" s="146">
        <v>15</v>
      </c>
      <c r="E195" s="35" t="s">
        <v>30</v>
      </c>
      <c r="F195" s="172">
        <v>0</v>
      </c>
      <c r="G195" s="31">
        <f t="shared" si="8"/>
        <v>0</v>
      </c>
      <c r="I195" s="183"/>
      <c r="J195" s="183"/>
      <c r="K195" s="183"/>
      <c r="L195" s="183"/>
      <c r="M195" s="183"/>
      <c r="N195" s="183"/>
      <c r="O195" s="183"/>
      <c r="P195" s="183"/>
      <c r="Q195" s="183"/>
      <c r="R195" s="183"/>
      <c r="S195" s="183"/>
      <c r="T195" s="183"/>
      <c r="U195" s="183"/>
      <c r="V195" s="183"/>
    </row>
    <row r="196" spans="2:22" s="40" customFormat="1" ht="22.5">
      <c r="B196" s="32" t="s">
        <v>68</v>
      </c>
      <c r="C196" s="33" t="s">
        <v>293</v>
      </c>
      <c r="D196" s="146">
        <v>15</v>
      </c>
      <c r="E196" s="35" t="s">
        <v>30</v>
      </c>
      <c r="F196" s="172">
        <v>0</v>
      </c>
      <c r="G196" s="31">
        <f t="shared" si="8"/>
        <v>0</v>
      </c>
      <c r="I196" s="183"/>
      <c r="J196" s="183"/>
      <c r="K196" s="183"/>
      <c r="L196" s="183"/>
      <c r="M196" s="183"/>
      <c r="N196" s="183"/>
      <c r="O196" s="183"/>
      <c r="P196" s="183"/>
      <c r="Q196" s="183"/>
      <c r="R196" s="183"/>
      <c r="S196" s="183"/>
      <c r="T196" s="183"/>
      <c r="U196" s="183"/>
      <c r="V196" s="183"/>
    </row>
    <row r="197" spans="2:22" s="40" customFormat="1" ht="22.5">
      <c r="B197" s="32" t="s">
        <v>69</v>
      </c>
      <c r="C197" s="33" t="s">
        <v>294</v>
      </c>
      <c r="D197" s="34">
        <v>122</v>
      </c>
      <c r="E197" s="35" t="s">
        <v>30</v>
      </c>
      <c r="F197" s="170">
        <v>0</v>
      </c>
      <c r="G197" s="31">
        <f t="shared" si="8"/>
        <v>0</v>
      </c>
      <c r="I197" s="183"/>
      <c r="J197" s="183"/>
      <c r="K197" s="183"/>
      <c r="L197" s="183"/>
      <c r="M197" s="183"/>
      <c r="N197" s="183"/>
      <c r="O197" s="183"/>
      <c r="P197" s="183"/>
      <c r="Q197" s="183"/>
      <c r="R197" s="183"/>
      <c r="S197" s="183"/>
      <c r="T197" s="183"/>
      <c r="U197" s="183"/>
      <c r="V197" s="183"/>
    </row>
    <row r="198" spans="2:22" s="40" customFormat="1" ht="22.5">
      <c r="B198" s="32" t="s">
        <v>70</v>
      </c>
      <c r="C198" s="33" t="s">
        <v>295</v>
      </c>
      <c r="D198" s="34">
        <v>144.3</v>
      </c>
      <c r="E198" s="35" t="s">
        <v>30</v>
      </c>
      <c r="F198" s="44">
        <v>0</v>
      </c>
      <c r="G198" s="31">
        <f t="shared" si="8"/>
        <v>0</v>
      </c>
      <c r="I198" s="183"/>
      <c r="J198" s="183"/>
      <c r="K198" s="183"/>
      <c r="L198" s="183"/>
      <c r="M198" s="183"/>
      <c r="N198" s="183"/>
      <c r="O198" s="183"/>
      <c r="P198" s="183"/>
      <c r="Q198" s="183"/>
      <c r="R198" s="183"/>
      <c r="S198" s="183"/>
      <c r="T198" s="183"/>
      <c r="U198" s="183"/>
      <c r="V198" s="183"/>
    </row>
    <row r="199" spans="2:22" s="40" customFormat="1" ht="12.75">
      <c r="B199" s="32" t="s">
        <v>71</v>
      </c>
      <c r="C199" s="33" t="s">
        <v>32</v>
      </c>
      <c r="D199" s="34">
        <v>144.3</v>
      </c>
      <c r="E199" s="35" t="s">
        <v>30</v>
      </c>
      <c r="F199" s="44">
        <v>0</v>
      </c>
      <c r="G199" s="31">
        <f t="shared" si="8"/>
        <v>0</v>
      </c>
      <c r="I199" s="183"/>
      <c r="J199" s="183"/>
      <c r="K199" s="183"/>
      <c r="L199" s="183"/>
      <c r="M199" s="183"/>
      <c r="N199" s="183"/>
      <c r="O199" s="183"/>
      <c r="P199" s="183"/>
      <c r="Q199" s="183"/>
      <c r="R199" s="183"/>
      <c r="S199" s="183"/>
      <c r="T199" s="183"/>
      <c r="U199" s="183"/>
      <c r="V199" s="183"/>
    </row>
    <row r="200" spans="2:22" s="40" customFormat="1" ht="22.5">
      <c r="B200" s="32" t="s">
        <v>72</v>
      </c>
      <c r="C200" s="33" t="s">
        <v>296</v>
      </c>
      <c r="D200" s="106">
        <v>0.1</v>
      </c>
      <c r="E200" s="35" t="s">
        <v>80</v>
      </c>
      <c r="F200" s="144">
        <f>SUBTOTAL(109,G190:G199)</f>
        <v>0</v>
      </c>
      <c r="G200" s="31">
        <f t="shared" si="8"/>
        <v>0</v>
      </c>
      <c r="I200" s="183"/>
      <c r="J200" s="183"/>
      <c r="K200" s="183"/>
      <c r="L200" s="183"/>
      <c r="M200" s="183"/>
      <c r="N200" s="183"/>
      <c r="O200" s="183"/>
      <c r="P200" s="183"/>
      <c r="Q200" s="183"/>
      <c r="R200" s="183"/>
      <c r="S200" s="183"/>
      <c r="T200" s="183"/>
      <c r="U200" s="183"/>
      <c r="V200" s="183"/>
    </row>
    <row r="201" spans="2:22" s="40" customFormat="1" ht="12.75">
      <c r="B201" s="38" t="s">
        <v>91</v>
      </c>
      <c r="C201" s="133"/>
      <c r="D201" s="30"/>
      <c r="E201" s="30"/>
      <c r="F201" s="170"/>
      <c r="G201" s="31">
        <f>SUBTOTAL(109,G188:G200)</f>
        <v>0</v>
      </c>
      <c r="I201" s="183"/>
      <c r="J201" s="183"/>
      <c r="K201" s="183"/>
      <c r="L201" s="183"/>
      <c r="M201" s="183"/>
      <c r="N201" s="183"/>
      <c r="O201" s="183"/>
      <c r="P201" s="183"/>
      <c r="Q201" s="183"/>
      <c r="R201" s="183"/>
      <c r="S201" s="183"/>
      <c r="T201" s="183"/>
      <c r="U201" s="183"/>
      <c r="V201" s="183"/>
    </row>
    <row r="202" spans="3:22" s="40" customFormat="1" ht="12.75">
      <c r="C202" s="41"/>
      <c r="F202" s="167"/>
      <c r="I202" s="183"/>
      <c r="J202" s="183"/>
      <c r="K202" s="183"/>
      <c r="L202" s="183"/>
      <c r="M202" s="183"/>
      <c r="N202" s="183"/>
      <c r="O202" s="183"/>
      <c r="P202" s="183"/>
      <c r="Q202" s="183"/>
      <c r="R202" s="183"/>
      <c r="S202" s="183"/>
      <c r="T202" s="183"/>
      <c r="U202" s="183"/>
      <c r="V202" s="183"/>
    </row>
    <row r="203" spans="3:22" s="40" customFormat="1" ht="12.75">
      <c r="C203" s="41"/>
      <c r="F203" s="167"/>
      <c r="I203" s="183"/>
      <c r="J203" s="183"/>
      <c r="K203" s="183"/>
      <c r="L203" s="183"/>
      <c r="M203" s="183"/>
      <c r="N203" s="183"/>
      <c r="O203" s="183"/>
      <c r="P203" s="183"/>
      <c r="Q203" s="183"/>
      <c r="R203" s="183"/>
      <c r="S203" s="183"/>
      <c r="T203" s="183"/>
      <c r="U203" s="183"/>
      <c r="V203" s="183"/>
    </row>
    <row r="204" spans="2:22" s="40" customFormat="1" ht="24">
      <c r="B204" s="22" t="s">
        <v>297</v>
      </c>
      <c r="C204" s="132" t="s">
        <v>298</v>
      </c>
      <c r="D204" s="24" t="s">
        <v>63</v>
      </c>
      <c r="E204" s="25" t="s">
        <v>30</v>
      </c>
      <c r="F204" s="168" t="s">
        <v>65</v>
      </c>
      <c r="G204" s="24" t="s">
        <v>64</v>
      </c>
      <c r="I204" s="183"/>
      <c r="J204" s="183"/>
      <c r="K204" s="183"/>
      <c r="L204" s="183"/>
      <c r="M204" s="183"/>
      <c r="N204" s="183"/>
      <c r="O204" s="183"/>
      <c r="P204" s="183"/>
      <c r="Q204" s="183"/>
      <c r="R204" s="183"/>
      <c r="S204" s="183"/>
      <c r="T204" s="183"/>
      <c r="U204" s="183"/>
      <c r="V204" s="183"/>
    </row>
    <row r="205" spans="2:22" s="40" customFormat="1" ht="12.75">
      <c r="B205" s="28"/>
      <c r="C205" s="133"/>
      <c r="D205" s="30"/>
      <c r="E205" s="30"/>
      <c r="F205" s="169"/>
      <c r="G205" s="31"/>
      <c r="I205" s="183"/>
      <c r="J205" s="183"/>
      <c r="K205" s="183"/>
      <c r="L205" s="183"/>
      <c r="M205" s="183"/>
      <c r="N205" s="183"/>
      <c r="O205" s="183"/>
      <c r="P205" s="183"/>
      <c r="Q205" s="183"/>
      <c r="R205" s="183"/>
      <c r="S205" s="183"/>
      <c r="T205" s="183"/>
      <c r="U205" s="183"/>
      <c r="V205" s="183"/>
    </row>
    <row r="206" spans="2:22" s="40" customFormat="1" ht="12.75">
      <c r="B206" s="32" t="s">
        <v>59</v>
      </c>
      <c r="C206" s="33" t="s">
        <v>299</v>
      </c>
      <c r="D206" s="145">
        <v>132.1</v>
      </c>
      <c r="E206" s="35" t="s">
        <v>30</v>
      </c>
      <c r="F206" s="44">
        <v>0</v>
      </c>
      <c r="G206" s="135">
        <f>D206*F206</f>
        <v>0</v>
      </c>
      <c r="I206" s="183"/>
      <c r="J206" s="183"/>
      <c r="K206" s="183"/>
      <c r="L206" s="183"/>
      <c r="M206" s="183"/>
      <c r="N206" s="183"/>
      <c r="O206" s="183"/>
      <c r="P206" s="183"/>
      <c r="Q206" s="183"/>
      <c r="R206" s="183"/>
      <c r="S206" s="183"/>
      <c r="T206" s="183"/>
      <c r="U206" s="183"/>
      <c r="V206" s="183"/>
    </row>
    <row r="207" spans="2:22" s="40" customFormat="1" ht="12.75">
      <c r="B207" s="32" t="s">
        <v>57</v>
      </c>
      <c r="C207" s="29" t="s">
        <v>300</v>
      </c>
      <c r="D207" s="145">
        <v>110</v>
      </c>
      <c r="E207" s="35" t="s">
        <v>30</v>
      </c>
      <c r="F207" s="44">
        <v>0</v>
      </c>
      <c r="G207" s="135">
        <f>D207*F207</f>
        <v>0</v>
      </c>
      <c r="I207" s="183"/>
      <c r="J207" s="183"/>
      <c r="K207" s="183"/>
      <c r="L207" s="183"/>
      <c r="M207" s="183"/>
      <c r="N207" s="183"/>
      <c r="O207" s="183"/>
      <c r="P207" s="183"/>
      <c r="Q207" s="183"/>
      <c r="R207" s="183"/>
      <c r="S207" s="183"/>
      <c r="T207" s="183"/>
      <c r="U207" s="183"/>
      <c r="V207" s="183"/>
    </row>
    <row r="208" spans="2:22" s="40" customFormat="1" ht="12.75">
      <c r="B208" s="141" t="s">
        <v>56</v>
      </c>
      <c r="C208" s="29" t="s">
        <v>309</v>
      </c>
      <c r="D208" s="145">
        <v>7.6</v>
      </c>
      <c r="E208" s="35" t="s">
        <v>30</v>
      </c>
      <c r="F208" s="44">
        <v>0</v>
      </c>
      <c r="G208" s="135">
        <f>D208*F208</f>
        <v>0</v>
      </c>
      <c r="I208" s="183"/>
      <c r="J208" s="183"/>
      <c r="K208" s="183"/>
      <c r="L208" s="183"/>
      <c r="M208" s="183"/>
      <c r="N208" s="183"/>
      <c r="O208" s="183"/>
      <c r="P208" s="183"/>
      <c r="Q208" s="183"/>
      <c r="R208" s="183"/>
      <c r="S208" s="183"/>
      <c r="T208" s="183"/>
      <c r="U208" s="183"/>
      <c r="V208" s="183"/>
    </row>
    <row r="209" spans="2:22" s="40" customFormat="1" ht="12.75">
      <c r="B209" s="141" t="s">
        <v>60</v>
      </c>
      <c r="C209" s="29" t="s">
        <v>310</v>
      </c>
      <c r="D209" s="145">
        <v>4.6</v>
      </c>
      <c r="E209" s="35" t="s">
        <v>30</v>
      </c>
      <c r="F209" s="44">
        <v>0</v>
      </c>
      <c r="G209" s="135">
        <f>D209*F209</f>
        <v>0</v>
      </c>
      <c r="I209" s="183"/>
      <c r="J209" s="183"/>
      <c r="K209" s="183"/>
      <c r="L209" s="183"/>
      <c r="M209" s="183"/>
      <c r="N209" s="183"/>
      <c r="O209" s="183"/>
      <c r="P209" s="183"/>
      <c r="Q209" s="183"/>
      <c r="R209" s="183"/>
      <c r="S209" s="183"/>
      <c r="T209" s="183"/>
      <c r="U209" s="183"/>
      <c r="V209" s="183"/>
    </row>
    <row r="210" spans="2:22" s="40" customFormat="1" ht="12.75">
      <c r="B210" s="141" t="s">
        <v>58</v>
      </c>
      <c r="C210" s="29" t="s">
        <v>311</v>
      </c>
      <c r="D210" s="145">
        <v>12</v>
      </c>
      <c r="E210" s="35" t="s">
        <v>30</v>
      </c>
      <c r="F210" s="44">
        <v>0</v>
      </c>
      <c r="G210" s="135">
        <f>D210*F210</f>
        <v>0</v>
      </c>
      <c r="I210" s="183"/>
      <c r="J210" s="183"/>
      <c r="K210" s="183"/>
      <c r="L210" s="183"/>
      <c r="M210" s="183"/>
      <c r="N210" s="183"/>
      <c r="O210" s="183"/>
      <c r="P210" s="183"/>
      <c r="Q210" s="183"/>
      <c r="R210" s="183"/>
      <c r="S210" s="183"/>
      <c r="T210" s="183"/>
      <c r="U210" s="183"/>
      <c r="V210" s="183"/>
    </row>
    <row r="211" spans="2:22" s="40" customFormat="1" ht="47.25" customHeight="1">
      <c r="B211" s="32" t="s">
        <v>61</v>
      </c>
      <c r="C211" s="29" t="s">
        <v>301</v>
      </c>
      <c r="D211" s="106"/>
      <c r="E211" s="35"/>
      <c r="F211" s="170"/>
      <c r="G211" s="31"/>
      <c r="I211" s="183"/>
      <c r="J211" s="183"/>
      <c r="K211" s="183"/>
      <c r="L211" s="183"/>
      <c r="M211" s="183"/>
      <c r="N211" s="183"/>
      <c r="O211" s="183"/>
      <c r="P211" s="183"/>
      <c r="Q211" s="183"/>
      <c r="R211" s="183"/>
      <c r="S211" s="183"/>
      <c r="T211" s="183"/>
      <c r="U211" s="183"/>
      <c r="V211" s="183"/>
    </row>
    <row r="212" spans="2:22" s="40" customFormat="1" ht="12.75">
      <c r="B212" s="32"/>
      <c r="C212" s="147"/>
      <c r="D212" s="146">
        <v>15</v>
      </c>
      <c r="E212" s="35" t="s">
        <v>30</v>
      </c>
      <c r="F212" s="172">
        <v>0</v>
      </c>
      <c r="G212" s="31">
        <f>D212*F212</f>
        <v>0</v>
      </c>
      <c r="I212" s="183"/>
      <c r="J212" s="183"/>
      <c r="K212" s="183"/>
      <c r="L212" s="183"/>
      <c r="M212" s="183"/>
      <c r="N212" s="183"/>
      <c r="O212" s="183"/>
      <c r="P212" s="183"/>
      <c r="Q212" s="183"/>
      <c r="R212" s="183"/>
      <c r="S212" s="183"/>
      <c r="T212" s="183"/>
      <c r="U212" s="183"/>
      <c r="V212" s="183"/>
    </row>
    <row r="213" spans="2:22" s="40" customFormat="1" ht="90">
      <c r="B213" s="32" t="s">
        <v>62</v>
      </c>
      <c r="C213" s="33" t="s">
        <v>302</v>
      </c>
      <c r="D213" s="134"/>
      <c r="E213" s="35"/>
      <c r="F213" s="170"/>
      <c r="G213" s="31"/>
      <c r="I213" s="183"/>
      <c r="J213" s="183"/>
      <c r="K213" s="183"/>
      <c r="L213" s="183"/>
      <c r="M213" s="183"/>
      <c r="N213" s="183"/>
      <c r="O213" s="183"/>
      <c r="P213" s="183"/>
      <c r="Q213" s="183"/>
      <c r="R213" s="183"/>
      <c r="S213" s="183"/>
      <c r="T213" s="183"/>
      <c r="U213" s="183"/>
      <c r="V213" s="183"/>
    </row>
    <row r="214" spans="2:22" s="40" customFormat="1" ht="12.75">
      <c r="B214" s="32"/>
      <c r="C214" s="148"/>
      <c r="D214" s="146">
        <v>15</v>
      </c>
      <c r="E214" s="35" t="s">
        <v>30</v>
      </c>
      <c r="F214" s="172">
        <v>0</v>
      </c>
      <c r="G214" s="31">
        <f>D214*F214</f>
        <v>0</v>
      </c>
      <c r="I214" s="183"/>
      <c r="J214" s="183"/>
      <c r="K214" s="183"/>
      <c r="L214" s="183"/>
      <c r="M214" s="183"/>
      <c r="N214" s="183"/>
      <c r="O214" s="183"/>
      <c r="P214" s="183"/>
      <c r="Q214" s="183"/>
      <c r="R214" s="183"/>
      <c r="S214" s="183"/>
      <c r="T214" s="183"/>
      <c r="U214" s="183"/>
      <c r="V214" s="183"/>
    </row>
    <row r="215" spans="2:22" s="40" customFormat="1" ht="12.75">
      <c r="B215" s="32" t="s">
        <v>68</v>
      </c>
      <c r="C215" s="133" t="s">
        <v>303</v>
      </c>
      <c r="D215" s="106">
        <v>0.1</v>
      </c>
      <c r="E215" s="35" t="s">
        <v>80</v>
      </c>
      <c r="F215" s="149">
        <f>SUBTOTAL(109,G205:G214)</f>
        <v>0</v>
      </c>
      <c r="G215" s="31">
        <f>D215*F215</f>
        <v>0</v>
      </c>
      <c r="I215" s="183"/>
      <c r="J215" s="183"/>
      <c r="K215" s="183"/>
      <c r="L215" s="183"/>
      <c r="M215" s="183"/>
      <c r="N215" s="183"/>
      <c r="O215" s="183"/>
      <c r="P215" s="183"/>
      <c r="Q215" s="183"/>
      <c r="R215" s="183"/>
      <c r="S215" s="183"/>
      <c r="T215" s="183"/>
      <c r="U215" s="183"/>
      <c r="V215" s="183"/>
    </row>
    <row r="216" spans="2:22" s="40" customFormat="1" ht="33.75">
      <c r="B216" s="32" t="s">
        <v>69</v>
      </c>
      <c r="C216" s="133" t="s">
        <v>304</v>
      </c>
      <c r="D216" s="106">
        <v>0.1</v>
      </c>
      <c r="E216" s="35" t="s">
        <v>80</v>
      </c>
      <c r="F216" s="144">
        <f>+F215</f>
        <v>0</v>
      </c>
      <c r="G216" s="31">
        <f>D216*F216</f>
        <v>0</v>
      </c>
      <c r="I216" s="183"/>
      <c r="J216" s="183"/>
      <c r="K216" s="183"/>
      <c r="L216" s="183"/>
      <c r="M216" s="183"/>
      <c r="N216" s="183"/>
      <c r="O216" s="183"/>
      <c r="P216" s="183"/>
      <c r="Q216" s="183"/>
      <c r="R216" s="183"/>
      <c r="S216" s="183"/>
      <c r="T216" s="183"/>
      <c r="U216" s="183"/>
      <c r="V216" s="183"/>
    </row>
    <row r="217" spans="2:22" s="40" customFormat="1" ht="12.75">
      <c r="B217" s="32"/>
      <c r="C217" s="133"/>
      <c r="D217" s="134"/>
      <c r="E217" s="35"/>
      <c r="F217" s="39"/>
      <c r="G217" s="31"/>
      <c r="I217" s="183"/>
      <c r="J217" s="183"/>
      <c r="K217" s="183"/>
      <c r="L217" s="183"/>
      <c r="M217" s="183"/>
      <c r="N217" s="183"/>
      <c r="O217" s="183"/>
      <c r="P217" s="183"/>
      <c r="Q217" s="183"/>
      <c r="R217" s="183"/>
      <c r="S217" s="183"/>
      <c r="T217" s="183"/>
      <c r="U217" s="183"/>
      <c r="V217" s="183"/>
    </row>
    <row r="218" spans="2:22" s="40" customFormat="1" ht="12.75">
      <c r="B218" s="32"/>
      <c r="C218" s="133"/>
      <c r="D218" s="134"/>
      <c r="E218" s="35"/>
      <c r="F218" s="39"/>
      <c r="G218" s="31"/>
      <c r="I218" s="183"/>
      <c r="J218" s="183"/>
      <c r="K218" s="183"/>
      <c r="L218" s="183"/>
      <c r="M218" s="183"/>
      <c r="N218" s="183"/>
      <c r="O218" s="183"/>
      <c r="P218" s="183"/>
      <c r="Q218" s="183"/>
      <c r="R218" s="183"/>
      <c r="S218" s="183"/>
      <c r="T218" s="183"/>
      <c r="U218" s="183"/>
      <c r="V218" s="183"/>
    </row>
    <row r="219" spans="2:22" s="40" customFormat="1" ht="12.75">
      <c r="B219" s="38" t="s">
        <v>92</v>
      </c>
      <c r="C219" s="133"/>
      <c r="D219" s="30"/>
      <c r="E219" s="30"/>
      <c r="F219" s="39"/>
      <c r="G219" s="31">
        <f>SUBTOTAL(109,G205:G218)</f>
        <v>0</v>
      </c>
      <c r="I219" s="183"/>
      <c r="J219" s="183"/>
      <c r="K219" s="183"/>
      <c r="L219" s="183"/>
      <c r="M219" s="183"/>
      <c r="N219" s="183"/>
      <c r="O219" s="183"/>
      <c r="P219" s="183"/>
      <c r="Q219" s="183"/>
      <c r="R219" s="183"/>
      <c r="S219" s="183"/>
      <c r="T219" s="183"/>
      <c r="U219" s="183"/>
      <c r="V219" s="183"/>
    </row>
    <row r="220" spans="3:22" s="40" customFormat="1" ht="12.75">
      <c r="C220" s="41"/>
      <c r="I220" s="183"/>
      <c r="J220" s="183"/>
      <c r="K220" s="183"/>
      <c r="L220" s="183"/>
      <c r="M220" s="183"/>
      <c r="N220" s="183"/>
      <c r="O220" s="183"/>
      <c r="P220" s="183"/>
      <c r="Q220" s="183"/>
      <c r="R220" s="183"/>
      <c r="S220" s="183"/>
      <c r="T220" s="183"/>
      <c r="U220" s="183"/>
      <c r="V220" s="183"/>
    </row>
  </sheetData>
  <sheetProtection password="CF77" sheet="1"/>
  <mergeCells count="6">
    <mergeCell ref="C3:G3"/>
    <mergeCell ref="C4:G4"/>
    <mergeCell ref="C5:G5"/>
    <mergeCell ref="F23:G23"/>
    <mergeCell ref="C30:F33"/>
    <mergeCell ref="C34:F35"/>
  </mergeCells>
  <printOptions/>
  <pageMargins left="0.7" right="0.7" top="0.75" bottom="0.75" header="0.3" footer="0.3"/>
  <pageSetup horizontalDpi="600" verticalDpi="600" orientation="portrait" paperSize="9" scale="91" r:id="rId1"/>
  <headerFooter>
    <oddHeader>&amp;L&amp;"Swis721 Ex BT,Roman"&amp;8&amp;A&amp;C&amp;"Team MT,Običajno"&amp;13KOMUNALA PROJEKT D.O.O.&amp;R&amp;"Swis721 Ex BT,Roman"&amp;8&amp;F</oddHeader>
    <oddFooter>&amp;L&amp;"Swis721 Ex BT,Roman"&amp;5KOMUNALA PROJEKT d.o.o.
Prušnikova ulica 95, 1000 Ljubljana&amp;R&amp;P</oddFooter>
  </headerFooter>
  <rowBreaks count="7" manualBreakCount="7">
    <brk id="44" min="1" max="7" man="1"/>
    <brk id="58" min="1" max="7" man="1"/>
    <brk id="79" min="1" max="7" man="1"/>
    <brk id="103" min="1" max="7" man="1"/>
    <brk id="135" min="1" max="7" man="1"/>
    <brk id="164" min="1" max="7" man="1"/>
    <brk id="185" min="1" max="7" man="1"/>
  </rowBreaks>
</worksheet>
</file>

<file path=xl/worksheets/sheet5.xml><?xml version="1.0" encoding="utf-8"?>
<worksheet xmlns="http://schemas.openxmlformats.org/spreadsheetml/2006/main" xmlns:r="http://schemas.openxmlformats.org/officeDocument/2006/relationships">
  <sheetPr>
    <tabColor theme="4" tint="0.5999900102615356"/>
  </sheetPr>
  <dimension ref="B3:V183"/>
  <sheetViews>
    <sheetView view="pageBreakPreview" zoomScaleSheetLayoutView="100" workbookViewId="0" topLeftCell="A116">
      <selection activeCell="F180" sqref="F180"/>
    </sheetView>
  </sheetViews>
  <sheetFormatPr defaultColWidth="9.00390625" defaultRowHeight="12.75"/>
  <cols>
    <col min="1" max="1" width="9.125" style="1" customWidth="1"/>
    <col min="2" max="2" width="4.125" style="1" customWidth="1"/>
    <col min="3" max="3" width="40.625" style="43" customWidth="1"/>
    <col min="4" max="4" width="11.375" style="1" customWidth="1"/>
    <col min="5" max="5" width="4.125" style="1" customWidth="1"/>
    <col min="6" max="6" width="12.125" style="1" customWidth="1"/>
    <col min="7" max="7" width="13.00390625" style="1" customWidth="1"/>
    <col min="8" max="8" width="4.25390625" style="1" customWidth="1"/>
    <col min="9" max="9" width="9.25390625" style="186" bestFit="1" customWidth="1"/>
    <col min="10" max="11" width="9.125" style="186" customWidth="1"/>
    <col min="12" max="12" width="9.125" style="174" customWidth="1"/>
    <col min="13" max="13" width="14.125" style="174" bestFit="1" customWidth="1"/>
    <col min="14" max="16" width="9.125" style="174" customWidth="1"/>
    <col min="17" max="22" width="9.125" style="186" customWidth="1"/>
    <col min="23" max="16384" width="9.125" style="1" customWidth="1"/>
  </cols>
  <sheetData>
    <row r="3" spans="3:7" ht="18">
      <c r="C3" s="193" t="s">
        <v>35</v>
      </c>
      <c r="D3" s="193"/>
      <c r="E3" s="193"/>
      <c r="F3" s="193"/>
      <c r="G3" s="193"/>
    </row>
    <row r="4" spans="3:7" ht="15.75">
      <c r="C4" s="194" t="s">
        <v>208</v>
      </c>
      <c r="D4" s="194"/>
      <c r="E4" s="194"/>
      <c r="F4" s="194"/>
      <c r="G4" s="194"/>
    </row>
    <row r="5" spans="3:7" ht="12.75">
      <c r="C5" s="195"/>
      <c r="D5" s="196"/>
      <c r="E5" s="196"/>
      <c r="F5" s="196"/>
      <c r="G5" s="196"/>
    </row>
    <row r="6" spans="3:22" s="7" customFormat="1" ht="12">
      <c r="C6" s="7" t="s">
        <v>36</v>
      </c>
      <c r="I6" s="187"/>
      <c r="J6" s="187"/>
      <c r="K6" s="187"/>
      <c r="L6" s="175"/>
      <c r="M6" s="175"/>
      <c r="N6" s="175"/>
      <c r="O6" s="175"/>
      <c r="P6" s="175"/>
      <c r="Q6" s="187"/>
      <c r="R6" s="187"/>
      <c r="S6" s="187"/>
      <c r="T6" s="187"/>
      <c r="U6" s="187"/>
      <c r="V6" s="187"/>
    </row>
    <row r="7" spans="9:22" s="7" customFormat="1" ht="12">
      <c r="I7" s="187"/>
      <c r="J7" s="187"/>
      <c r="K7" s="187"/>
      <c r="L7" s="175"/>
      <c r="M7" s="175"/>
      <c r="N7" s="175"/>
      <c r="O7" s="175"/>
      <c r="P7" s="175"/>
      <c r="Q7" s="187"/>
      <c r="R7" s="187"/>
      <c r="S7" s="187"/>
      <c r="T7" s="187"/>
      <c r="U7" s="187"/>
      <c r="V7" s="187"/>
    </row>
    <row r="8" spans="3:22" s="7" customFormat="1" ht="12">
      <c r="C8" s="7" t="s">
        <v>37</v>
      </c>
      <c r="G8" s="14">
        <f>G76</f>
        <v>0</v>
      </c>
      <c r="I8" s="187"/>
      <c r="J8" s="187"/>
      <c r="K8" s="187"/>
      <c r="L8" s="175"/>
      <c r="M8" s="175"/>
      <c r="N8" s="175"/>
      <c r="O8" s="175"/>
      <c r="P8" s="175"/>
      <c r="Q8" s="187"/>
      <c r="R8" s="187"/>
      <c r="S8" s="187"/>
      <c r="T8" s="187"/>
      <c r="U8" s="187"/>
      <c r="V8" s="187"/>
    </row>
    <row r="9" spans="7:22" s="7" customFormat="1" ht="12">
      <c r="G9" s="14"/>
      <c r="I9" s="187"/>
      <c r="J9" s="187"/>
      <c r="K9" s="187"/>
      <c r="L9" s="175"/>
      <c r="M9" s="175"/>
      <c r="N9" s="175"/>
      <c r="O9" s="175"/>
      <c r="P9" s="175"/>
      <c r="Q9" s="187"/>
      <c r="R9" s="187"/>
      <c r="S9" s="187"/>
      <c r="T9" s="187"/>
      <c r="U9" s="187"/>
      <c r="V9" s="187"/>
    </row>
    <row r="10" spans="3:22" s="7" customFormat="1" ht="12">
      <c r="C10" s="7" t="s">
        <v>38</v>
      </c>
      <c r="G10" s="14">
        <f>G101</f>
        <v>0</v>
      </c>
      <c r="I10" s="187"/>
      <c r="J10" s="187"/>
      <c r="K10" s="187"/>
      <c r="L10" s="175"/>
      <c r="M10" s="175"/>
      <c r="N10" s="175"/>
      <c r="O10" s="175"/>
      <c r="P10" s="175"/>
      <c r="Q10" s="187"/>
      <c r="R10" s="187"/>
      <c r="S10" s="187"/>
      <c r="T10" s="187"/>
      <c r="U10" s="187"/>
      <c r="V10" s="187"/>
    </row>
    <row r="11" spans="9:22" s="7" customFormat="1" ht="12">
      <c r="I11" s="187"/>
      <c r="J11" s="187"/>
      <c r="K11" s="187"/>
      <c r="L11" s="175"/>
      <c r="M11" s="175"/>
      <c r="N11" s="175"/>
      <c r="O11" s="175"/>
      <c r="P11" s="175"/>
      <c r="Q11" s="187"/>
      <c r="R11" s="187"/>
      <c r="S11" s="187"/>
      <c r="T11" s="187"/>
      <c r="U11" s="187"/>
      <c r="V11" s="187"/>
    </row>
    <row r="12" spans="3:22" s="7" customFormat="1" ht="12">
      <c r="C12" s="8" t="s">
        <v>39</v>
      </c>
      <c r="D12" s="8"/>
      <c r="E12" s="8"/>
      <c r="F12" s="8"/>
      <c r="G12" s="48">
        <f>G130</f>
        <v>0</v>
      </c>
      <c r="I12" s="187"/>
      <c r="J12" s="187"/>
      <c r="K12" s="187"/>
      <c r="L12" s="175"/>
      <c r="M12" s="175"/>
      <c r="N12" s="175"/>
      <c r="O12" s="175"/>
      <c r="P12" s="175"/>
      <c r="Q12" s="187"/>
      <c r="R12" s="187"/>
      <c r="S12" s="187"/>
      <c r="T12" s="187"/>
      <c r="U12" s="187"/>
      <c r="V12" s="187"/>
    </row>
    <row r="13" spans="3:22" s="7" customFormat="1" ht="12">
      <c r="C13" s="49"/>
      <c r="D13" s="49"/>
      <c r="E13" s="49"/>
      <c r="F13" s="49"/>
      <c r="G13" s="49"/>
      <c r="I13" s="187"/>
      <c r="J13" s="187"/>
      <c r="K13" s="187"/>
      <c r="L13" s="175"/>
      <c r="M13" s="175"/>
      <c r="N13" s="175"/>
      <c r="O13" s="175"/>
      <c r="P13" s="175"/>
      <c r="Q13" s="187"/>
      <c r="R13" s="187"/>
      <c r="S13" s="187"/>
      <c r="T13" s="187"/>
      <c r="U13" s="187"/>
      <c r="V13" s="187"/>
    </row>
    <row r="14" spans="9:22" s="7" customFormat="1" ht="12.75" thickBot="1">
      <c r="I14" s="187"/>
      <c r="J14" s="187"/>
      <c r="K14" s="187"/>
      <c r="L14" s="175"/>
      <c r="M14" s="175"/>
      <c r="N14" s="175"/>
      <c r="O14" s="175"/>
      <c r="P14" s="175"/>
      <c r="Q14" s="187"/>
      <c r="R14" s="187"/>
      <c r="S14" s="187"/>
      <c r="T14" s="187"/>
      <c r="U14" s="187"/>
      <c r="V14" s="187"/>
    </row>
    <row r="15" spans="3:22" s="7" customFormat="1" ht="12.75" thickBot="1">
      <c r="C15" s="4" t="s">
        <v>40</v>
      </c>
      <c r="D15" s="5"/>
      <c r="E15" s="5"/>
      <c r="F15" s="5"/>
      <c r="G15" s="6">
        <f>SUM(G8:G14)</f>
        <v>0</v>
      </c>
      <c r="I15" s="187"/>
      <c r="J15" s="187"/>
      <c r="K15" s="187"/>
      <c r="L15" s="175"/>
      <c r="M15" s="175"/>
      <c r="N15" s="175"/>
      <c r="O15" s="175"/>
      <c r="P15" s="175"/>
      <c r="Q15" s="187"/>
      <c r="R15" s="187"/>
      <c r="S15" s="187"/>
      <c r="T15" s="187"/>
      <c r="U15" s="187"/>
      <c r="V15" s="187"/>
    </row>
    <row r="16" spans="3:22" s="7" customFormat="1" ht="12">
      <c r="C16" s="9"/>
      <c r="F16" s="9" t="s">
        <v>98</v>
      </c>
      <c r="G16" s="10">
        <v>165.92</v>
      </c>
      <c r="I16" s="187"/>
      <c r="J16" s="187"/>
      <c r="K16" s="187"/>
      <c r="L16" s="175"/>
      <c r="M16" s="175"/>
      <c r="N16" s="175"/>
      <c r="O16" s="175"/>
      <c r="P16" s="175"/>
      <c r="Q16" s="187"/>
      <c r="R16" s="187"/>
      <c r="S16" s="187"/>
      <c r="T16" s="187"/>
      <c r="U16" s="187"/>
      <c r="V16" s="187"/>
    </row>
    <row r="17" spans="3:22" s="7" customFormat="1" ht="12">
      <c r="C17" s="9"/>
      <c r="F17" s="9" t="s">
        <v>41</v>
      </c>
      <c r="G17" s="11">
        <f>G15/G16</f>
        <v>0</v>
      </c>
      <c r="I17" s="187"/>
      <c r="J17" s="187"/>
      <c r="K17" s="187"/>
      <c r="L17" s="175"/>
      <c r="M17" s="175"/>
      <c r="N17" s="175"/>
      <c r="O17" s="175"/>
      <c r="P17" s="175"/>
      <c r="Q17" s="187"/>
      <c r="R17" s="187"/>
      <c r="S17" s="187"/>
      <c r="T17" s="187"/>
      <c r="U17" s="187"/>
      <c r="V17" s="187"/>
    </row>
    <row r="18" spans="9:22" s="7" customFormat="1" ht="12">
      <c r="I18" s="187"/>
      <c r="J18" s="187"/>
      <c r="K18" s="187"/>
      <c r="L18" s="175"/>
      <c r="M18" s="175"/>
      <c r="N18" s="175"/>
      <c r="O18" s="175"/>
      <c r="P18" s="175"/>
      <c r="Q18" s="187"/>
      <c r="R18" s="187"/>
      <c r="S18" s="187"/>
      <c r="T18" s="187"/>
      <c r="U18" s="187"/>
      <c r="V18" s="187"/>
    </row>
    <row r="19" spans="3:22" s="7" customFormat="1" ht="12">
      <c r="C19" s="12"/>
      <c r="F19" s="50" t="s">
        <v>314</v>
      </c>
      <c r="G19" s="14">
        <f>G150+G167+G182</f>
        <v>0</v>
      </c>
      <c r="I19" s="187"/>
      <c r="J19" s="187"/>
      <c r="K19" s="187"/>
      <c r="L19" s="175"/>
      <c r="M19" s="175"/>
      <c r="N19" s="175"/>
      <c r="O19" s="175"/>
      <c r="P19" s="175"/>
      <c r="Q19" s="187"/>
      <c r="R19" s="187"/>
      <c r="S19" s="187"/>
      <c r="T19" s="187"/>
      <c r="U19" s="187"/>
      <c r="V19" s="187"/>
    </row>
    <row r="20" spans="9:22" s="7" customFormat="1" ht="12">
      <c r="I20" s="187"/>
      <c r="J20" s="187"/>
      <c r="K20" s="187"/>
      <c r="L20" s="175"/>
      <c r="M20" s="175"/>
      <c r="N20" s="175"/>
      <c r="O20" s="175"/>
      <c r="P20" s="175"/>
      <c r="Q20" s="187"/>
      <c r="R20" s="187"/>
      <c r="S20" s="187"/>
      <c r="T20" s="187"/>
      <c r="U20" s="187"/>
      <c r="V20" s="187"/>
    </row>
    <row r="21" spans="3:22" s="7" customFormat="1" ht="12.75" customHeight="1">
      <c r="C21" s="15" t="s">
        <v>50</v>
      </c>
      <c r="D21" s="15"/>
      <c r="E21" s="15"/>
      <c r="F21" s="197">
        <f>G15+G19</f>
        <v>0</v>
      </c>
      <c r="G21" s="197"/>
      <c r="I21" s="187"/>
      <c r="J21" s="187"/>
      <c r="K21" s="187"/>
      <c r="L21" s="175"/>
      <c r="M21" s="175"/>
      <c r="N21" s="175"/>
      <c r="O21" s="175"/>
      <c r="P21" s="175"/>
      <c r="Q21" s="187"/>
      <c r="R21" s="187"/>
      <c r="S21" s="187"/>
      <c r="T21" s="187"/>
      <c r="U21" s="187"/>
      <c r="V21" s="187"/>
    </row>
    <row r="22" spans="3:22" s="7" customFormat="1" ht="12">
      <c r="C22" s="16"/>
      <c r="I22" s="187"/>
      <c r="J22" s="187"/>
      <c r="K22" s="187"/>
      <c r="L22" s="175"/>
      <c r="M22" s="175"/>
      <c r="N22" s="175"/>
      <c r="O22" s="175"/>
      <c r="P22" s="175"/>
      <c r="Q22" s="187"/>
      <c r="R22" s="187"/>
      <c r="S22" s="187"/>
      <c r="T22" s="187"/>
      <c r="U22" s="187"/>
      <c r="V22" s="187"/>
    </row>
    <row r="23" spans="9:22" s="7" customFormat="1" ht="12">
      <c r="I23" s="187"/>
      <c r="J23" s="187"/>
      <c r="K23" s="187"/>
      <c r="L23" s="175"/>
      <c r="M23" s="175"/>
      <c r="N23" s="175"/>
      <c r="O23" s="175"/>
      <c r="P23" s="175"/>
      <c r="Q23" s="187"/>
      <c r="R23" s="187"/>
      <c r="S23" s="187"/>
      <c r="T23" s="187"/>
      <c r="U23" s="187"/>
      <c r="V23" s="187"/>
    </row>
    <row r="24" spans="3:22" s="7" customFormat="1" ht="12">
      <c r="C24" s="7" t="s">
        <v>47</v>
      </c>
      <c r="I24" s="187"/>
      <c r="J24" s="187"/>
      <c r="K24" s="187"/>
      <c r="L24" s="175"/>
      <c r="M24" s="175"/>
      <c r="N24" s="175"/>
      <c r="O24" s="175"/>
      <c r="P24" s="175"/>
      <c r="Q24" s="187"/>
      <c r="R24" s="187"/>
      <c r="S24" s="187"/>
      <c r="T24" s="187"/>
      <c r="U24" s="187"/>
      <c r="V24" s="187"/>
    </row>
    <row r="25" spans="9:22" s="7" customFormat="1" ht="12">
      <c r="I25" s="187"/>
      <c r="J25" s="187"/>
      <c r="K25" s="187"/>
      <c r="L25" s="175"/>
      <c r="M25" s="175"/>
      <c r="N25" s="175"/>
      <c r="O25" s="175"/>
      <c r="P25" s="175"/>
      <c r="Q25" s="187"/>
      <c r="R25" s="187"/>
      <c r="S25" s="187"/>
      <c r="T25" s="187"/>
      <c r="U25" s="187"/>
      <c r="V25" s="187"/>
    </row>
    <row r="26" spans="3:22" s="7" customFormat="1" ht="12">
      <c r="C26" s="7" t="s">
        <v>5</v>
      </c>
      <c r="I26" s="187"/>
      <c r="J26" s="187"/>
      <c r="K26" s="187"/>
      <c r="L26" s="175"/>
      <c r="M26" s="175"/>
      <c r="N26" s="175"/>
      <c r="O26" s="175"/>
      <c r="P26" s="175"/>
      <c r="Q26" s="187"/>
      <c r="R26" s="187"/>
      <c r="S26" s="187"/>
      <c r="T26" s="187"/>
      <c r="U26" s="187"/>
      <c r="V26" s="187"/>
    </row>
    <row r="27" spans="9:22" s="7" customFormat="1" ht="12">
      <c r="I27" s="187"/>
      <c r="J27" s="187"/>
      <c r="K27" s="187"/>
      <c r="L27" s="175"/>
      <c r="M27" s="175"/>
      <c r="N27" s="175"/>
      <c r="O27" s="175"/>
      <c r="P27" s="175"/>
      <c r="Q27" s="187"/>
      <c r="R27" s="187"/>
      <c r="S27" s="187"/>
      <c r="T27" s="187"/>
      <c r="U27" s="187"/>
      <c r="V27" s="187"/>
    </row>
    <row r="28" spans="3:22" s="7" customFormat="1" ht="12" customHeight="1">
      <c r="C28" s="198"/>
      <c r="D28" s="198"/>
      <c r="E28" s="198"/>
      <c r="F28" s="198"/>
      <c r="I28" s="187"/>
      <c r="J28" s="187"/>
      <c r="K28" s="187"/>
      <c r="L28" s="175"/>
      <c r="M28" s="175"/>
      <c r="N28" s="175"/>
      <c r="O28" s="175"/>
      <c r="P28" s="175"/>
      <c r="Q28" s="187"/>
      <c r="R28" s="187"/>
      <c r="S28" s="187"/>
      <c r="T28" s="187"/>
      <c r="U28" s="187"/>
      <c r="V28" s="187"/>
    </row>
    <row r="29" spans="3:22" s="7" customFormat="1" ht="12">
      <c r="C29" s="198"/>
      <c r="D29" s="198"/>
      <c r="E29" s="198"/>
      <c r="F29" s="198"/>
      <c r="I29" s="187"/>
      <c r="J29" s="187"/>
      <c r="K29" s="187"/>
      <c r="L29" s="175"/>
      <c r="M29" s="175"/>
      <c r="N29" s="175"/>
      <c r="O29" s="175"/>
      <c r="P29" s="175"/>
      <c r="Q29" s="187"/>
      <c r="R29" s="187"/>
      <c r="S29" s="187"/>
      <c r="T29" s="187"/>
      <c r="U29" s="187"/>
      <c r="V29" s="187"/>
    </row>
    <row r="30" spans="3:22" s="7" customFormat="1" ht="5.25" customHeight="1">
      <c r="C30" s="198"/>
      <c r="D30" s="198"/>
      <c r="E30" s="198"/>
      <c r="F30" s="198"/>
      <c r="I30" s="187"/>
      <c r="J30" s="187"/>
      <c r="K30" s="187"/>
      <c r="L30" s="175"/>
      <c r="M30" s="175"/>
      <c r="N30" s="175"/>
      <c r="O30" s="175"/>
      <c r="P30" s="175"/>
      <c r="Q30" s="187"/>
      <c r="R30" s="187"/>
      <c r="S30" s="187"/>
      <c r="T30" s="187"/>
      <c r="U30" s="187"/>
      <c r="V30" s="187"/>
    </row>
    <row r="31" spans="3:22" s="7" customFormat="1" ht="5.25" customHeight="1">
      <c r="C31" s="198"/>
      <c r="D31" s="198"/>
      <c r="E31" s="198"/>
      <c r="F31" s="198"/>
      <c r="I31" s="187"/>
      <c r="J31" s="187"/>
      <c r="K31" s="187"/>
      <c r="L31" s="175"/>
      <c r="M31" s="175"/>
      <c r="N31" s="175"/>
      <c r="O31" s="175"/>
      <c r="P31" s="175"/>
      <c r="Q31" s="187"/>
      <c r="R31" s="187"/>
      <c r="S31" s="187"/>
      <c r="T31" s="187"/>
      <c r="U31" s="187"/>
      <c r="V31" s="187"/>
    </row>
    <row r="32" spans="3:22" s="7" customFormat="1" ht="12.75" customHeight="1">
      <c r="C32" s="198" t="s">
        <v>184</v>
      </c>
      <c r="D32" s="198"/>
      <c r="E32" s="198"/>
      <c r="F32" s="198"/>
      <c r="I32" s="187"/>
      <c r="J32" s="187"/>
      <c r="K32" s="187"/>
      <c r="L32" s="175"/>
      <c r="M32" s="175"/>
      <c r="N32" s="175"/>
      <c r="O32" s="175"/>
      <c r="P32" s="175"/>
      <c r="Q32" s="187"/>
      <c r="R32" s="187"/>
      <c r="S32" s="187"/>
      <c r="T32" s="187"/>
      <c r="U32" s="187"/>
      <c r="V32" s="187"/>
    </row>
    <row r="33" spans="3:22" s="7" customFormat="1" ht="36.75" customHeight="1">
      <c r="C33" s="198"/>
      <c r="D33" s="198"/>
      <c r="E33" s="198"/>
      <c r="F33" s="198"/>
      <c r="I33" s="187"/>
      <c r="J33" s="187"/>
      <c r="K33" s="187"/>
      <c r="L33" s="175"/>
      <c r="M33" s="175"/>
      <c r="N33" s="175"/>
      <c r="O33" s="175"/>
      <c r="P33" s="175"/>
      <c r="Q33" s="187"/>
      <c r="R33" s="187"/>
      <c r="S33" s="187"/>
      <c r="T33" s="187"/>
      <c r="U33" s="187"/>
      <c r="V33" s="187"/>
    </row>
    <row r="34" spans="3:22" s="7" customFormat="1" ht="12.75" customHeight="1">
      <c r="C34" s="17"/>
      <c r="D34" s="17"/>
      <c r="E34" s="17"/>
      <c r="F34" s="17"/>
      <c r="I34" s="187"/>
      <c r="J34" s="187"/>
      <c r="K34" s="187"/>
      <c r="L34" s="175"/>
      <c r="M34" s="175"/>
      <c r="N34" s="175"/>
      <c r="O34" s="175"/>
      <c r="P34" s="175"/>
      <c r="Q34" s="187"/>
      <c r="R34" s="187"/>
      <c r="S34" s="187"/>
      <c r="T34" s="187"/>
      <c r="U34" s="187"/>
      <c r="V34" s="187"/>
    </row>
    <row r="35" spans="3:22" s="7" customFormat="1" ht="26.25" customHeight="1">
      <c r="C35" s="17" t="s">
        <v>214</v>
      </c>
      <c r="D35" s="17"/>
      <c r="E35" s="17"/>
      <c r="F35" s="17"/>
      <c r="I35" s="187"/>
      <c r="J35" s="187"/>
      <c r="K35" s="187"/>
      <c r="L35" s="175"/>
      <c r="M35" s="175"/>
      <c r="N35" s="175"/>
      <c r="O35" s="175"/>
      <c r="P35" s="175"/>
      <c r="Q35" s="187"/>
      <c r="R35" s="187"/>
      <c r="S35" s="187"/>
      <c r="T35" s="187"/>
      <c r="U35" s="187"/>
      <c r="V35" s="187"/>
    </row>
    <row r="36" spans="3:22" s="7" customFormat="1" ht="12.75" customHeight="1">
      <c r="C36" s="18"/>
      <c r="I36" s="187"/>
      <c r="J36" s="187"/>
      <c r="K36" s="187"/>
      <c r="L36" s="175"/>
      <c r="M36" s="175"/>
      <c r="N36" s="175"/>
      <c r="O36" s="175"/>
      <c r="P36" s="175"/>
      <c r="Q36" s="187"/>
      <c r="R36" s="187"/>
      <c r="S36" s="187"/>
      <c r="T36" s="187"/>
      <c r="U36" s="187"/>
      <c r="V36" s="187"/>
    </row>
    <row r="37" spans="3:22" s="7" customFormat="1" ht="12">
      <c r="C37" s="7" t="s">
        <v>44</v>
      </c>
      <c r="D37" s="19">
        <v>60</v>
      </c>
      <c r="I37" s="187"/>
      <c r="J37" s="187"/>
      <c r="K37" s="187"/>
      <c r="L37" s="175"/>
      <c r="M37" s="175"/>
      <c r="N37" s="175"/>
      <c r="O37" s="175"/>
      <c r="P37" s="175"/>
      <c r="Q37" s="187"/>
      <c r="R37" s="187"/>
      <c r="S37" s="187"/>
      <c r="T37" s="187"/>
      <c r="U37" s="187"/>
      <c r="V37" s="187"/>
    </row>
    <row r="38" spans="4:22" s="7" customFormat="1" ht="12">
      <c r="D38" s="20"/>
      <c r="I38" s="187"/>
      <c r="J38" s="187"/>
      <c r="K38" s="187"/>
      <c r="L38" s="175"/>
      <c r="M38" s="175"/>
      <c r="N38" s="175"/>
      <c r="O38" s="175"/>
      <c r="P38" s="175"/>
      <c r="Q38" s="187"/>
      <c r="R38" s="187"/>
      <c r="S38" s="187"/>
      <c r="T38" s="187"/>
      <c r="U38" s="187"/>
      <c r="V38" s="187"/>
    </row>
    <row r="39" spans="3:22" s="7" customFormat="1" ht="12">
      <c r="C39" s="7" t="s">
        <v>45</v>
      </c>
      <c r="D39" s="21">
        <v>60</v>
      </c>
      <c r="I39" s="187"/>
      <c r="J39" s="187"/>
      <c r="K39" s="187"/>
      <c r="L39" s="175"/>
      <c r="M39" s="175"/>
      <c r="N39" s="175"/>
      <c r="O39" s="175"/>
      <c r="P39" s="175"/>
      <c r="Q39" s="187"/>
      <c r="R39" s="187"/>
      <c r="S39" s="187"/>
      <c r="T39" s="187"/>
      <c r="U39" s="187"/>
      <c r="V39" s="187"/>
    </row>
    <row r="40" spans="9:22" s="7" customFormat="1" ht="12">
      <c r="I40" s="187"/>
      <c r="J40" s="187"/>
      <c r="K40" s="187"/>
      <c r="L40" s="175"/>
      <c r="M40" s="175"/>
      <c r="N40" s="175"/>
      <c r="O40" s="175"/>
      <c r="P40" s="175"/>
      <c r="Q40" s="187"/>
      <c r="R40" s="187"/>
      <c r="S40" s="187"/>
      <c r="T40" s="187"/>
      <c r="U40" s="187"/>
      <c r="V40" s="187"/>
    </row>
    <row r="41" spans="3:22" s="7" customFormat="1" ht="12">
      <c r="C41" s="15" t="s">
        <v>53</v>
      </c>
      <c r="I41" s="187"/>
      <c r="J41" s="187"/>
      <c r="K41" s="187"/>
      <c r="L41" s="175"/>
      <c r="M41" s="175"/>
      <c r="N41" s="175"/>
      <c r="O41" s="175"/>
      <c r="P41" s="175"/>
      <c r="Q41" s="187"/>
      <c r="R41" s="187"/>
      <c r="S41" s="187"/>
      <c r="T41" s="187"/>
      <c r="U41" s="187"/>
      <c r="V41" s="187"/>
    </row>
    <row r="42" spans="3:22" s="7" customFormat="1" ht="12">
      <c r="C42" s="18"/>
      <c r="I42" s="187"/>
      <c r="J42" s="187"/>
      <c r="K42" s="187"/>
      <c r="L42" s="175"/>
      <c r="M42" s="175"/>
      <c r="N42" s="175"/>
      <c r="O42" s="175"/>
      <c r="P42" s="175"/>
      <c r="Q42" s="187"/>
      <c r="R42" s="187"/>
      <c r="S42" s="187"/>
      <c r="T42" s="187"/>
      <c r="U42" s="187"/>
      <c r="V42" s="187"/>
    </row>
    <row r="43" spans="3:22" s="7" customFormat="1" ht="12">
      <c r="C43" s="18"/>
      <c r="I43" s="187"/>
      <c r="J43" s="187"/>
      <c r="K43" s="187"/>
      <c r="L43" s="175"/>
      <c r="M43" s="175"/>
      <c r="N43" s="175"/>
      <c r="O43" s="175"/>
      <c r="P43" s="175"/>
      <c r="Q43" s="187"/>
      <c r="R43" s="187"/>
      <c r="S43" s="187"/>
      <c r="T43" s="187"/>
      <c r="U43" s="187"/>
      <c r="V43" s="187"/>
    </row>
    <row r="44" spans="2:3" ht="12.75">
      <c r="B44" s="51" t="s">
        <v>36</v>
      </c>
      <c r="C44" s="1"/>
    </row>
    <row r="45" ht="12.75">
      <c r="C45" s="1"/>
    </row>
    <row r="46" spans="2:22" s="52" customFormat="1" ht="24">
      <c r="B46" s="52" t="s">
        <v>66</v>
      </c>
      <c r="C46" s="53" t="s">
        <v>42</v>
      </c>
      <c r="D46" s="54" t="s">
        <v>63</v>
      </c>
      <c r="E46" s="55" t="s">
        <v>30</v>
      </c>
      <c r="F46" s="56" t="s">
        <v>65</v>
      </c>
      <c r="G46" s="55" t="s">
        <v>64</v>
      </c>
      <c r="I46" s="188"/>
      <c r="J46" s="188"/>
      <c r="K46" s="188"/>
      <c r="L46" s="176"/>
      <c r="M46" s="176"/>
      <c r="N46" s="176"/>
      <c r="O46" s="176"/>
      <c r="P46" s="176"/>
      <c r="Q46" s="188"/>
      <c r="R46" s="188"/>
      <c r="S46" s="188"/>
      <c r="T46" s="188"/>
      <c r="U46" s="188"/>
      <c r="V46" s="188"/>
    </row>
    <row r="47" spans="2:22" s="7" customFormat="1" ht="12">
      <c r="B47" s="58"/>
      <c r="C47" s="59"/>
      <c r="D47" s="60"/>
      <c r="E47" s="60"/>
      <c r="F47" s="60"/>
      <c r="G47" s="61"/>
      <c r="I47" s="187"/>
      <c r="J47" s="187"/>
      <c r="K47" s="187"/>
      <c r="L47" s="175"/>
      <c r="M47" s="175"/>
      <c r="N47" s="175"/>
      <c r="O47" s="175"/>
      <c r="P47" s="175"/>
      <c r="Q47" s="187"/>
      <c r="R47" s="187"/>
      <c r="S47" s="187"/>
      <c r="T47" s="187"/>
      <c r="U47" s="187"/>
      <c r="V47" s="187"/>
    </row>
    <row r="48" spans="2:22" s="67" customFormat="1" ht="56.25">
      <c r="B48" s="62" t="s">
        <v>59</v>
      </c>
      <c r="C48" s="63" t="s">
        <v>181</v>
      </c>
      <c r="D48" s="64">
        <v>165.92</v>
      </c>
      <c r="E48" s="65" t="s">
        <v>30</v>
      </c>
      <c r="F48" s="150">
        <v>0</v>
      </c>
      <c r="G48" s="66">
        <f aca="true" t="shared" si="0" ref="G48:G53">D48*F48</f>
        <v>0</v>
      </c>
      <c r="I48" s="189"/>
      <c r="J48" s="189"/>
      <c r="K48" s="189"/>
      <c r="L48" s="177"/>
      <c r="M48" s="177"/>
      <c r="N48" s="177"/>
      <c r="O48" s="177"/>
      <c r="P48" s="177"/>
      <c r="Q48" s="189"/>
      <c r="R48" s="189"/>
      <c r="S48" s="189"/>
      <c r="T48" s="189"/>
      <c r="U48" s="189"/>
      <c r="V48" s="189"/>
    </row>
    <row r="49" spans="2:22" s="7" customFormat="1" ht="123.75" customHeight="1">
      <c r="B49" s="62" t="s">
        <v>57</v>
      </c>
      <c r="C49" s="63" t="s">
        <v>122</v>
      </c>
      <c r="D49" s="64">
        <v>165.92</v>
      </c>
      <c r="E49" s="65" t="s">
        <v>30</v>
      </c>
      <c r="F49" s="150">
        <v>0</v>
      </c>
      <c r="G49" s="61">
        <f t="shared" si="0"/>
        <v>0</v>
      </c>
      <c r="I49" s="187"/>
      <c r="J49" s="187"/>
      <c r="K49" s="187"/>
      <c r="L49" s="175"/>
      <c r="M49" s="175"/>
      <c r="N49" s="175"/>
      <c r="O49" s="175"/>
      <c r="P49" s="175"/>
      <c r="Q49" s="187"/>
      <c r="R49" s="187"/>
      <c r="S49" s="187"/>
      <c r="T49" s="187"/>
      <c r="U49" s="187"/>
      <c r="V49" s="187"/>
    </row>
    <row r="50" spans="2:22" s="74" customFormat="1" ht="57.75" customHeight="1">
      <c r="B50" s="69" t="s">
        <v>56</v>
      </c>
      <c r="C50" s="70" t="s">
        <v>182</v>
      </c>
      <c r="D50" s="71">
        <v>7</v>
      </c>
      <c r="E50" s="72" t="s">
        <v>30</v>
      </c>
      <c r="F50" s="151">
        <v>0</v>
      </c>
      <c r="G50" s="73">
        <f t="shared" si="0"/>
        <v>0</v>
      </c>
      <c r="I50" s="187"/>
      <c r="J50" s="187"/>
      <c r="K50" s="187"/>
      <c r="L50" s="175"/>
      <c r="M50" s="178"/>
      <c r="N50" s="175"/>
      <c r="O50" s="175"/>
      <c r="P50" s="175"/>
      <c r="Q50" s="187"/>
      <c r="R50" s="187"/>
      <c r="S50" s="187"/>
      <c r="T50" s="187"/>
      <c r="U50" s="187"/>
      <c r="V50" s="187"/>
    </row>
    <row r="51" spans="2:22" s="7" customFormat="1" ht="45.75" customHeight="1">
      <c r="B51" s="69" t="s">
        <v>60</v>
      </c>
      <c r="C51" s="70" t="s">
        <v>183</v>
      </c>
      <c r="D51" s="71">
        <v>7</v>
      </c>
      <c r="E51" s="72" t="s">
        <v>30</v>
      </c>
      <c r="F51" s="151">
        <v>0</v>
      </c>
      <c r="G51" s="73">
        <f t="shared" si="0"/>
        <v>0</v>
      </c>
      <c r="I51" s="187"/>
      <c r="J51" s="187"/>
      <c r="K51" s="187"/>
      <c r="L51" s="175"/>
      <c r="M51" s="178"/>
      <c r="N51" s="175"/>
      <c r="O51" s="175"/>
      <c r="P51" s="175"/>
      <c r="Q51" s="187"/>
      <c r="R51" s="187"/>
      <c r="S51" s="187"/>
      <c r="T51" s="187"/>
      <c r="U51" s="187"/>
      <c r="V51" s="187"/>
    </row>
    <row r="52" spans="2:22" s="7" customFormat="1" ht="35.25" customHeight="1">
      <c r="B52" s="69" t="s">
        <v>58</v>
      </c>
      <c r="C52" s="70" t="s">
        <v>43</v>
      </c>
      <c r="D52" s="71">
        <v>8</v>
      </c>
      <c r="E52" s="72" t="s">
        <v>30</v>
      </c>
      <c r="F52" s="151">
        <v>0</v>
      </c>
      <c r="G52" s="73">
        <f t="shared" si="0"/>
        <v>0</v>
      </c>
      <c r="I52" s="187"/>
      <c r="J52" s="187"/>
      <c r="K52" s="187"/>
      <c r="L52" s="175"/>
      <c r="M52" s="178"/>
      <c r="N52" s="175"/>
      <c r="O52" s="175"/>
      <c r="P52" s="175"/>
      <c r="Q52" s="187"/>
      <c r="R52" s="187"/>
      <c r="S52" s="187"/>
      <c r="T52" s="187"/>
      <c r="U52" s="187"/>
      <c r="V52" s="187"/>
    </row>
    <row r="53" spans="2:22" s="7" customFormat="1" ht="22.5">
      <c r="B53" s="76" t="s">
        <v>61</v>
      </c>
      <c r="C53" s="70" t="s">
        <v>28</v>
      </c>
      <c r="D53" s="77">
        <v>9</v>
      </c>
      <c r="E53" s="72" t="s">
        <v>30</v>
      </c>
      <c r="F53" s="152">
        <v>0</v>
      </c>
      <c r="G53" s="78">
        <f t="shared" si="0"/>
        <v>0</v>
      </c>
      <c r="I53" s="187"/>
      <c r="J53" s="187"/>
      <c r="K53" s="187"/>
      <c r="L53" s="175"/>
      <c r="M53" s="178"/>
      <c r="N53" s="175"/>
      <c r="O53" s="175"/>
      <c r="P53" s="175"/>
      <c r="Q53" s="187"/>
      <c r="R53" s="187"/>
      <c r="S53" s="187"/>
      <c r="T53" s="187"/>
      <c r="U53" s="187"/>
      <c r="V53" s="187"/>
    </row>
    <row r="54" spans="2:22" s="7" customFormat="1" ht="45">
      <c r="B54" s="62" t="s">
        <v>62</v>
      </c>
      <c r="C54" s="63" t="s">
        <v>201</v>
      </c>
      <c r="D54" s="79">
        <v>307.28000000000003</v>
      </c>
      <c r="E54" s="65"/>
      <c r="F54" s="153"/>
      <c r="G54" s="61"/>
      <c r="I54" s="187"/>
      <c r="J54" s="187"/>
      <c r="K54" s="187"/>
      <c r="L54" s="175"/>
      <c r="M54" s="173" t="e">
        <f>IF(D56+#REF!+#REF!=D54,"OK","'NAPAKA")</f>
        <v>#REF!</v>
      </c>
      <c r="N54" s="175"/>
      <c r="O54" s="175"/>
      <c r="P54" s="175"/>
      <c r="Q54" s="187"/>
      <c r="R54" s="187"/>
      <c r="S54" s="187"/>
      <c r="T54" s="187"/>
      <c r="U54" s="187"/>
      <c r="V54" s="187"/>
    </row>
    <row r="55" spans="2:22" s="7" customFormat="1" ht="36" customHeight="1">
      <c r="B55" s="80"/>
      <c r="C55" s="81" t="s">
        <v>187</v>
      </c>
      <c r="D55" s="82">
        <v>92.18400000000001</v>
      </c>
      <c r="E55" s="65" t="s">
        <v>30</v>
      </c>
      <c r="F55" s="153">
        <v>0</v>
      </c>
      <c r="G55" s="61">
        <f>D55*F55</f>
        <v>0</v>
      </c>
      <c r="I55" s="187"/>
      <c r="J55" s="187"/>
      <c r="K55" s="187"/>
      <c r="L55" s="175"/>
      <c r="M55" s="173"/>
      <c r="N55" s="175"/>
      <c r="O55" s="175"/>
      <c r="P55" s="175"/>
      <c r="Q55" s="187"/>
      <c r="R55" s="187"/>
      <c r="S55" s="187"/>
      <c r="T55" s="187"/>
      <c r="U55" s="187"/>
      <c r="V55" s="187"/>
    </row>
    <row r="56" spans="2:22" s="7" customFormat="1" ht="22.5">
      <c r="B56" s="62"/>
      <c r="C56" s="83" t="s">
        <v>185</v>
      </c>
      <c r="D56" s="82">
        <v>215.096</v>
      </c>
      <c r="E56" s="65" t="s">
        <v>30</v>
      </c>
      <c r="F56" s="153">
        <v>0</v>
      </c>
      <c r="G56" s="61">
        <f>D56*F56</f>
        <v>0</v>
      </c>
      <c r="I56" s="187"/>
      <c r="J56" s="187"/>
      <c r="K56" s="187"/>
      <c r="L56" s="175"/>
      <c r="M56" s="175"/>
      <c r="N56" s="175"/>
      <c r="O56" s="175"/>
      <c r="P56" s="175"/>
      <c r="Q56" s="187"/>
      <c r="R56" s="187"/>
      <c r="S56" s="187"/>
      <c r="T56" s="187"/>
      <c r="U56" s="187"/>
      <c r="V56" s="187"/>
    </row>
    <row r="57" spans="2:22" s="7" customFormat="1" ht="78.75">
      <c r="B57" s="62"/>
      <c r="C57" s="63" t="s">
        <v>175</v>
      </c>
      <c r="D57" s="60"/>
      <c r="E57" s="60"/>
      <c r="F57" s="154"/>
      <c r="G57" s="61"/>
      <c r="I57" s="187"/>
      <c r="J57" s="187"/>
      <c r="K57" s="187"/>
      <c r="L57" s="175"/>
      <c r="M57" s="175"/>
      <c r="N57" s="175"/>
      <c r="O57" s="175"/>
      <c r="P57" s="175"/>
      <c r="Q57" s="187"/>
      <c r="R57" s="187"/>
      <c r="S57" s="187"/>
      <c r="T57" s="187"/>
      <c r="U57" s="187"/>
      <c r="V57" s="187"/>
    </row>
    <row r="58" spans="2:22" s="7" customFormat="1" ht="22.5">
      <c r="B58" s="62" t="s">
        <v>68</v>
      </c>
      <c r="C58" s="63" t="s">
        <v>202</v>
      </c>
      <c r="D58" s="79">
        <v>26.72</v>
      </c>
      <c r="E58" s="65"/>
      <c r="F58" s="153"/>
      <c r="G58" s="61"/>
      <c r="I58" s="187"/>
      <c r="J58" s="187"/>
      <c r="K58" s="187"/>
      <c r="L58" s="175"/>
      <c r="M58" s="173" t="e">
        <f>IF(D60+#REF!+#REF!=D58,"OK","'NAPAKA")</f>
        <v>#REF!</v>
      </c>
      <c r="N58" s="175"/>
      <c r="O58" s="204"/>
      <c r="P58" s="175"/>
      <c r="Q58" s="187"/>
      <c r="R58" s="187"/>
      <c r="S58" s="187"/>
      <c r="T58" s="187"/>
      <c r="U58" s="187"/>
      <c r="V58" s="187"/>
    </row>
    <row r="59" spans="2:22" s="7" customFormat="1" ht="34.5" customHeight="1">
      <c r="B59" s="80"/>
      <c r="C59" s="81" t="s">
        <v>187</v>
      </c>
      <c r="D59" s="82">
        <v>8.016</v>
      </c>
      <c r="E59" s="65" t="s">
        <v>30</v>
      </c>
      <c r="F59" s="153">
        <v>0</v>
      </c>
      <c r="G59" s="61">
        <f>D59*F59</f>
        <v>0</v>
      </c>
      <c r="I59" s="187"/>
      <c r="J59" s="187"/>
      <c r="K59" s="187"/>
      <c r="L59" s="175"/>
      <c r="M59" s="173"/>
      <c r="N59" s="175"/>
      <c r="O59" s="204"/>
      <c r="P59" s="175"/>
      <c r="Q59" s="187"/>
      <c r="R59" s="187"/>
      <c r="S59" s="187"/>
      <c r="T59" s="187"/>
      <c r="U59" s="187"/>
      <c r="V59" s="187"/>
    </row>
    <row r="60" spans="2:22" s="7" customFormat="1" ht="22.5">
      <c r="B60" s="62"/>
      <c r="C60" s="83" t="s">
        <v>185</v>
      </c>
      <c r="D60" s="82">
        <v>18.703999999999997</v>
      </c>
      <c r="E60" s="65" t="s">
        <v>30</v>
      </c>
      <c r="F60" s="153">
        <v>0</v>
      </c>
      <c r="G60" s="61">
        <f>D60*F60</f>
        <v>0</v>
      </c>
      <c r="I60" s="187"/>
      <c r="J60" s="187"/>
      <c r="K60" s="187"/>
      <c r="L60" s="175"/>
      <c r="M60" s="179"/>
      <c r="N60" s="175"/>
      <c r="O60" s="175"/>
      <c r="P60" s="175"/>
      <c r="Q60" s="187"/>
      <c r="R60" s="187"/>
      <c r="S60" s="187"/>
      <c r="T60" s="187"/>
      <c r="U60" s="187"/>
      <c r="V60" s="187"/>
    </row>
    <row r="61" spans="2:22" s="7" customFormat="1" ht="33.75">
      <c r="B61" s="62" t="s">
        <v>69</v>
      </c>
      <c r="C61" s="63" t="s">
        <v>7</v>
      </c>
      <c r="D61" s="85">
        <v>99.55199999999999</v>
      </c>
      <c r="E61" s="65" t="s">
        <v>30</v>
      </c>
      <c r="F61" s="155">
        <v>0</v>
      </c>
      <c r="G61" s="61">
        <f>D61*F61</f>
        <v>0</v>
      </c>
      <c r="I61" s="187"/>
      <c r="J61" s="187"/>
      <c r="K61" s="187"/>
      <c r="L61" s="175"/>
      <c r="M61" s="175"/>
      <c r="N61" s="175"/>
      <c r="O61" s="175"/>
      <c r="P61" s="175"/>
      <c r="Q61" s="187"/>
      <c r="R61" s="187"/>
      <c r="S61" s="187"/>
      <c r="T61" s="187"/>
      <c r="U61" s="187"/>
      <c r="V61" s="187"/>
    </row>
    <row r="62" spans="2:13" ht="45">
      <c r="B62" s="62" t="s">
        <v>70</v>
      </c>
      <c r="C62" s="63" t="s">
        <v>123</v>
      </c>
      <c r="D62" s="86">
        <v>12.83</v>
      </c>
      <c r="E62" s="65" t="s">
        <v>30</v>
      </c>
      <c r="F62" s="153">
        <v>0</v>
      </c>
      <c r="G62" s="61">
        <f>D62*F62</f>
        <v>0</v>
      </c>
      <c r="M62" s="175"/>
    </row>
    <row r="63" spans="2:13" ht="101.25">
      <c r="B63" s="62" t="s">
        <v>71</v>
      </c>
      <c r="C63" s="63" t="s">
        <v>124</v>
      </c>
      <c r="D63" s="86">
        <v>62.63</v>
      </c>
      <c r="E63" s="65" t="s">
        <v>30</v>
      </c>
      <c r="F63" s="153">
        <v>0</v>
      </c>
      <c r="G63" s="61">
        <f>D63*F63</f>
        <v>0</v>
      </c>
      <c r="M63" s="175"/>
    </row>
    <row r="64" spans="2:7" ht="56.25" customHeight="1">
      <c r="B64" s="62" t="s">
        <v>72</v>
      </c>
      <c r="C64" s="63" t="s">
        <v>186</v>
      </c>
      <c r="D64" s="79">
        <v>156.448</v>
      </c>
      <c r="E64" s="65"/>
      <c r="F64" s="153"/>
      <c r="G64" s="61"/>
    </row>
    <row r="65" spans="2:7" ht="24" customHeight="1">
      <c r="B65" s="80"/>
      <c r="C65" s="81" t="s">
        <v>188</v>
      </c>
      <c r="D65" s="87">
        <v>100.20000000000002</v>
      </c>
      <c r="E65" s="65" t="s">
        <v>30</v>
      </c>
      <c r="F65" s="153">
        <v>0</v>
      </c>
      <c r="G65" s="61">
        <f>D65*F65</f>
        <v>0</v>
      </c>
    </row>
    <row r="66" spans="2:16" ht="24.75" customHeight="1">
      <c r="B66" s="88"/>
      <c r="C66" s="89" t="s">
        <v>189</v>
      </c>
      <c r="D66" s="86">
        <v>56.24799999999999</v>
      </c>
      <c r="E66" s="65" t="s">
        <v>30</v>
      </c>
      <c r="F66" s="153">
        <v>0</v>
      </c>
      <c r="G66" s="61">
        <f>D66*F66</f>
        <v>0</v>
      </c>
      <c r="L66" s="180"/>
      <c r="M66" s="180"/>
      <c r="N66" s="180"/>
      <c r="O66" s="180"/>
      <c r="P66" s="180"/>
    </row>
    <row r="67" spans="2:16" ht="56.25">
      <c r="B67" s="91" t="s">
        <v>73</v>
      </c>
      <c r="C67" s="92" t="s">
        <v>132</v>
      </c>
      <c r="D67" s="93">
        <v>2</v>
      </c>
      <c r="E67" s="94" t="s">
        <v>30</v>
      </c>
      <c r="F67" s="156">
        <v>0</v>
      </c>
      <c r="G67" s="95">
        <f>D67*F67</f>
        <v>0</v>
      </c>
      <c r="L67" s="180"/>
      <c r="M67" s="180"/>
      <c r="N67" s="180"/>
      <c r="O67" s="180"/>
      <c r="P67" s="180"/>
    </row>
    <row r="68" spans="2:16" ht="67.5">
      <c r="B68" s="91" t="s">
        <v>74</v>
      </c>
      <c r="C68" s="92" t="s">
        <v>79</v>
      </c>
      <c r="D68" s="93"/>
      <c r="E68" s="94"/>
      <c r="F68" s="156"/>
      <c r="G68" s="95"/>
      <c r="L68" s="180"/>
      <c r="M68" s="180"/>
      <c r="N68" s="180"/>
      <c r="O68" s="180"/>
      <c r="P68" s="180"/>
    </row>
    <row r="69" spans="2:22" s="7" customFormat="1" ht="12.75">
      <c r="B69" s="96"/>
      <c r="C69" s="97" t="s">
        <v>25</v>
      </c>
      <c r="D69" s="93">
        <v>10</v>
      </c>
      <c r="E69" s="94" t="s">
        <v>30</v>
      </c>
      <c r="F69" s="156">
        <v>0</v>
      </c>
      <c r="G69" s="95">
        <f aca="true" t="shared" si="1" ref="G69:G75">D69*F69</f>
        <v>0</v>
      </c>
      <c r="I69" s="187"/>
      <c r="J69" s="187"/>
      <c r="K69" s="187"/>
      <c r="L69" s="180"/>
      <c r="M69" s="180"/>
      <c r="N69" s="180"/>
      <c r="O69" s="180"/>
      <c r="P69" s="180"/>
      <c r="Q69" s="187"/>
      <c r="R69" s="187"/>
      <c r="S69" s="187"/>
      <c r="T69" s="187"/>
      <c r="U69" s="187"/>
      <c r="V69" s="187"/>
    </row>
    <row r="70" spans="2:22" s="60" customFormat="1" ht="12.75">
      <c r="B70" s="91"/>
      <c r="C70" s="97" t="s">
        <v>99</v>
      </c>
      <c r="D70" s="93">
        <v>2</v>
      </c>
      <c r="E70" s="94" t="s">
        <v>30</v>
      </c>
      <c r="F70" s="156">
        <v>0</v>
      </c>
      <c r="G70" s="95">
        <f t="shared" si="1"/>
        <v>0</v>
      </c>
      <c r="I70" s="190"/>
      <c r="J70" s="190"/>
      <c r="K70" s="190"/>
      <c r="L70" s="180" t="s">
        <v>174</v>
      </c>
      <c r="M70" s="180"/>
      <c r="N70" s="180"/>
      <c r="O70" s="180"/>
      <c r="P70" s="180"/>
      <c r="Q70" s="190"/>
      <c r="R70" s="190"/>
      <c r="S70" s="190"/>
      <c r="T70" s="190"/>
      <c r="U70" s="190"/>
      <c r="V70" s="190"/>
    </row>
    <row r="71" spans="2:22" s="60" customFormat="1" ht="12.75">
      <c r="B71" s="91"/>
      <c r="C71" s="97" t="s">
        <v>26</v>
      </c>
      <c r="D71" s="93">
        <v>10</v>
      </c>
      <c r="E71" s="94" t="s">
        <v>30</v>
      </c>
      <c r="F71" s="156">
        <v>0</v>
      </c>
      <c r="G71" s="95">
        <f t="shared" si="1"/>
        <v>0</v>
      </c>
      <c r="I71" s="190"/>
      <c r="J71" s="190"/>
      <c r="K71" s="190"/>
      <c r="L71" s="180"/>
      <c r="M71" s="180"/>
      <c r="N71" s="180"/>
      <c r="O71" s="180"/>
      <c r="P71" s="180"/>
      <c r="Q71" s="190"/>
      <c r="R71" s="190"/>
      <c r="S71" s="190"/>
      <c r="T71" s="190"/>
      <c r="U71" s="190"/>
      <c r="V71" s="190"/>
    </row>
    <row r="72" spans="2:22" s="60" customFormat="1" ht="12.75">
      <c r="B72" s="91"/>
      <c r="C72" s="97" t="s">
        <v>6</v>
      </c>
      <c r="D72" s="93">
        <v>10</v>
      </c>
      <c r="E72" s="94" t="s">
        <v>30</v>
      </c>
      <c r="F72" s="156">
        <v>0</v>
      </c>
      <c r="G72" s="95">
        <f t="shared" si="1"/>
        <v>0</v>
      </c>
      <c r="I72" s="190"/>
      <c r="J72" s="190"/>
      <c r="K72" s="190"/>
      <c r="L72" s="180"/>
      <c r="M72" s="180"/>
      <c r="N72" s="180"/>
      <c r="O72" s="180"/>
      <c r="P72" s="180"/>
      <c r="Q72" s="190"/>
      <c r="R72" s="190"/>
      <c r="S72" s="190"/>
      <c r="T72" s="190"/>
      <c r="U72" s="190"/>
      <c r="V72" s="190"/>
    </row>
    <row r="73" spans="2:22" s="60" customFormat="1" ht="12.75">
      <c r="B73" s="91"/>
      <c r="C73" s="97" t="s">
        <v>100</v>
      </c>
      <c r="D73" s="93">
        <v>2</v>
      </c>
      <c r="E73" s="94" t="s">
        <v>30</v>
      </c>
      <c r="F73" s="156">
        <v>0</v>
      </c>
      <c r="G73" s="95">
        <f t="shared" si="1"/>
        <v>0</v>
      </c>
      <c r="I73" s="190"/>
      <c r="J73" s="190"/>
      <c r="K73" s="190"/>
      <c r="L73" s="180"/>
      <c r="M73" s="180"/>
      <c r="N73" s="180"/>
      <c r="O73" s="180"/>
      <c r="P73" s="180"/>
      <c r="Q73" s="190"/>
      <c r="R73" s="190"/>
      <c r="S73" s="190"/>
      <c r="T73" s="190"/>
      <c r="U73" s="190"/>
      <c r="V73" s="190"/>
    </row>
    <row r="74" spans="2:22" s="60" customFormat="1" ht="22.5">
      <c r="B74" s="62" t="s">
        <v>75</v>
      </c>
      <c r="C74" s="63" t="s">
        <v>31</v>
      </c>
      <c r="D74" s="85">
        <v>497.76</v>
      </c>
      <c r="E74" s="65" t="s">
        <v>30</v>
      </c>
      <c r="F74" s="155">
        <v>0</v>
      </c>
      <c r="G74" s="61">
        <f t="shared" si="1"/>
        <v>0</v>
      </c>
      <c r="I74" s="190"/>
      <c r="J74" s="190"/>
      <c r="K74" s="190"/>
      <c r="L74" s="180"/>
      <c r="M74" s="180"/>
      <c r="N74" s="180"/>
      <c r="O74" s="180"/>
      <c r="P74" s="180"/>
      <c r="Q74" s="190"/>
      <c r="R74" s="190"/>
      <c r="S74" s="190"/>
      <c r="T74" s="190"/>
      <c r="U74" s="190"/>
      <c r="V74" s="190"/>
    </row>
    <row r="75" spans="2:22" s="100" customFormat="1" ht="22.5">
      <c r="B75" s="62" t="s">
        <v>76</v>
      </c>
      <c r="C75" s="63" t="s">
        <v>108</v>
      </c>
      <c r="D75" s="98">
        <v>0.05</v>
      </c>
      <c r="E75" s="65" t="s">
        <v>80</v>
      </c>
      <c r="F75" s="99">
        <f>SUBTOTAL(109,G47:G74)</f>
        <v>0</v>
      </c>
      <c r="G75" s="61">
        <f t="shared" si="1"/>
        <v>0</v>
      </c>
      <c r="I75" s="190"/>
      <c r="J75" s="190"/>
      <c r="K75" s="190"/>
      <c r="L75" s="180"/>
      <c r="M75" s="180"/>
      <c r="N75" s="180"/>
      <c r="O75" s="180"/>
      <c r="P75" s="180"/>
      <c r="Q75" s="190"/>
      <c r="R75" s="190"/>
      <c r="S75" s="190"/>
      <c r="T75" s="190"/>
      <c r="U75" s="190"/>
      <c r="V75" s="190"/>
    </row>
    <row r="76" spans="2:22" s="100" customFormat="1" ht="11.25">
      <c r="B76" s="101" t="s">
        <v>67</v>
      </c>
      <c r="C76" s="102"/>
      <c r="D76" s="60"/>
      <c r="E76" s="60"/>
      <c r="F76" s="154"/>
      <c r="G76" s="61">
        <f>SUBTOTAL(109,G47:G75)</f>
        <v>0</v>
      </c>
      <c r="I76" s="190"/>
      <c r="J76" s="190"/>
      <c r="K76" s="190"/>
      <c r="L76" s="181"/>
      <c r="M76" s="181"/>
      <c r="N76" s="181"/>
      <c r="O76" s="181"/>
      <c r="P76" s="181"/>
      <c r="Q76" s="190"/>
      <c r="R76" s="190"/>
      <c r="S76" s="190"/>
      <c r="T76" s="190"/>
      <c r="U76" s="190"/>
      <c r="V76" s="190"/>
    </row>
    <row r="77" spans="2:22" s="100" customFormat="1" ht="11.25">
      <c r="B77" s="101"/>
      <c r="C77" s="102"/>
      <c r="D77" s="60"/>
      <c r="E77" s="60"/>
      <c r="F77" s="154"/>
      <c r="G77" s="61"/>
      <c r="I77" s="190"/>
      <c r="J77" s="190"/>
      <c r="K77" s="190"/>
      <c r="L77" s="181"/>
      <c r="M77" s="181"/>
      <c r="N77" s="181"/>
      <c r="O77" s="181"/>
      <c r="P77" s="181"/>
      <c r="Q77" s="190"/>
      <c r="R77" s="190"/>
      <c r="S77" s="190"/>
      <c r="T77" s="190"/>
      <c r="U77" s="190"/>
      <c r="V77" s="190"/>
    </row>
    <row r="78" spans="2:22" s="100" customFormat="1" ht="12.75">
      <c r="B78" s="1"/>
      <c r="C78" s="43"/>
      <c r="D78" s="1"/>
      <c r="E78" s="1"/>
      <c r="F78" s="158"/>
      <c r="G78" s="1"/>
      <c r="I78" s="190"/>
      <c r="J78" s="190"/>
      <c r="K78" s="190"/>
      <c r="L78" s="181"/>
      <c r="M78" s="181"/>
      <c r="N78" s="181"/>
      <c r="O78" s="181"/>
      <c r="P78" s="181"/>
      <c r="Q78" s="190"/>
      <c r="R78" s="190"/>
      <c r="S78" s="190"/>
      <c r="T78" s="190"/>
      <c r="U78" s="190"/>
      <c r="V78" s="190"/>
    </row>
    <row r="79" spans="2:22" s="60" customFormat="1" ht="24">
      <c r="B79" s="52" t="s">
        <v>81</v>
      </c>
      <c r="C79" s="53" t="s">
        <v>82</v>
      </c>
      <c r="D79" s="54" t="s">
        <v>63</v>
      </c>
      <c r="E79" s="55" t="s">
        <v>30</v>
      </c>
      <c r="F79" s="159" t="s">
        <v>65</v>
      </c>
      <c r="G79" s="54" t="s">
        <v>64</v>
      </c>
      <c r="I79" s="190"/>
      <c r="J79" s="190"/>
      <c r="K79" s="190"/>
      <c r="L79" s="181"/>
      <c r="M79" s="181"/>
      <c r="N79" s="181"/>
      <c r="O79" s="181"/>
      <c r="P79" s="181"/>
      <c r="Q79" s="190"/>
      <c r="R79" s="190"/>
      <c r="S79" s="190"/>
      <c r="T79" s="190"/>
      <c r="U79" s="190"/>
      <c r="V79" s="190"/>
    </row>
    <row r="80" spans="2:22" s="100" customFormat="1" ht="11.25">
      <c r="B80" s="58"/>
      <c r="C80" s="102"/>
      <c r="D80" s="60"/>
      <c r="E80" s="60"/>
      <c r="F80" s="154"/>
      <c r="G80" s="61"/>
      <c r="I80" s="190"/>
      <c r="J80" s="190"/>
      <c r="K80" s="190"/>
      <c r="L80" s="181"/>
      <c r="M80" s="181"/>
      <c r="N80" s="181"/>
      <c r="O80" s="181"/>
      <c r="P80" s="181"/>
      <c r="Q80" s="190"/>
      <c r="R80" s="190"/>
      <c r="S80" s="190"/>
      <c r="T80" s="190"/>
      <c r="U80" s="190"/>
      <c r="V80" s="190"/>
    </row>
    <row r="81" spans="2:22" s="60" customFormat="1" ht="34.5">
      <c r="B81" s="62" t="s">
        <v>59</v>
      </c>
      <c r="C81" s="105" t="s">
        <v>96</v>
      </c>
      <c r="D81" s="106">
        <v>0.05</v>
      </c>
      <c r="E81" s="65" t="s">
        <v>80</v>
      </c>
      <c r="F81" s="157">
        <v>0</v>
      </c>
      <c r="G81" s="66">
        <f aca="true" t="shared" si="2" ref="G81:G89">D81*F81</f>
        <v>0</v>
      </c>
      <c r="I81" s="190"/>
      <c r="J81" s="190"/>
      <c r="K81" s="191"/>
      <c r="L81" s="181"/>
      <c r="M81" s="181"/>
      <c r="N81" s="181"/>
      <c r="O81" s="181"/>
      <c r="P81" s="181"/>
      <c r="Q81" s="190"/>
      <c r="R81" s="190"/>
      <c r="S81" s="190"/>
      <c r="T81" s="190"/>
      <c r="U81" s="190"/>
      <c r="V81" s="190"/>
    </row>
    <row r="82" spans="2:13" ht="78.75">
      <c r="B82" s="62" t="s">
        <v>57</v>
      </c>
      <c r="C82" s="59" t="s">
        <v>125</v>
      </c>
      <c r="D82" s="108">
        <v>150</v>
      </c>
      <c r="E82" s="65" t="s">
        <v>30</v>
      </c>
      <c r="F82" s="150">
        <v>0</v>
      </c>
      <c r="G82" s="61">
        <f t="shared" si="2"/>
        <v>0</v>
      </c>
      <c r="K82" s="191"/>
      <c r="M82" s="181"/>
    </row>
    <row r="83" spans="2:7" ht="56.25">
      <c r="B83" s="91" t="s">
        <v>56</v>
      </c>
      <c r="C83" s="92" t="s">
        <v>126</v>
      </c>
      <c r="D83" s="109">
        <v>16</v>
      </c>
      <c r="E83" s="94" t="s">
        <v>30</v>
      </c>
      <c r="F83" s="156">
        <v>0</v>
      </c>
      <c r="G83" s="95">
        <f t="shared" si="2"/>
        <v>0</v>
      </c>
    </row>
    <row r="84" spans="2:22" s="110" customFormat="1" ht="22.5">
      <c r="B84" s="91" t="s">
        <v>60</v>
      </c>
      <c r="C84" s="92" t="s">
        <v>131</v>
      </c>
      <c r="D84" s="109">
        <v>1</v>
      </c>
      <c r="E84" s="94" t="s">
        <v>30</v>
      </c>
      <c r="F84" s="156">
        <v>0</v>
      </c>
      <c r="G84" s="95">
        <f t="shared" si="2"/>
        <v>0</v>
      </c>
      <c r="I84" s="186"/>
      <c r="J84" s="186"/>
      <c r="K84" s="186"/>
      <c r="L84" s="174"/>
      <c r="M84" s="174"/>
      <c r="N84" s="174"/>
      <c r="O84" s="174"/>
      <c r="P84" s="174"/>
      <c r="Q84" s="186"/>
      <c r="R84" s="186"/>
      <c r="S84" s="186"/>
      <c r="T84" s="186"/>
      <c r="U84" s="186"/>
      <c r="V84" s="186"/>
    </row>
    <row r="85" spans="2:22" s="74" customFormat="1" ht="33.75">
      <c r="B85" s="62" t="s">
        <v>58</v>
      </c>
      <c r="C85" s="105" t="s">
        <v>105</v>
      </c>
      <c r="D85" s="108">
        <v>165.92</v>
      </c>
      <c r="E85" s="65" t="s">
        <v>30</v>
      </c>
      <c r="F85" s="150">
        <v>0</v>
      </c>
      <c r="G85" s="61">
        <f t="shared" si="2"/>
        <v>0</v>
      </c>
      <c r="I85" s="187"/>
      <c r="J85" s="187"/>
      <c r="K85" s="187"/>
      <c r="L85" s="175"/>
      <c r="M85" s="174"/>
      <c r="N85" s="175"/>
      <c r="O85" s="175"/>
      <c r="P85" s="175"/>
      <c r="Q85" s="187"/>
      <c r="R85" s="187"/>
      <c r="S85" s="187"/>
      <c r="T85" s="187"/>
      <c r="U85" s="187"/>
      <c r="V85" s="187"/>
    </row>
    <row r="86" spans="2:22" s="100" customFormat="1" ht="45">
      <c r="B86" s="62" t="s">
        <v>61</v>
      </c>
      <c r="C86" s="63" t="s">
        <v>106</v>
      </c>
      <c r="D86" s="112">
        <v>36</v>
      </c>
      <c r="E86" s="65" t="s">
        <v>30</v>
      </c>
      <c r="F86" s="160">
        <v>0</v>
      </c>
      <c r="G86" s="61">
        <f t="shared" si="2"/>
        <v>0</v>
      </c>
      <c r="I86" s="190"/>
      <c r="J86" s="190"/>
      <c r="K86" s="190"/>
      <c r="L86" s="181"/>
      <c r="M86" s="175"/>
      <c r="N86" s="181"/>
      <c r="O86" s="181"/>
      <c r="P86" s="181"/>
      <c r="Q86" s="190"/>
      <c r="R86" s="190"/>
      <c r="S86" s="190"/>
      <c r="T86" s="190"/>
      <c r="U86" s="190"/>
      <c r="V86" s="190"/>
    </row>
    <row r="87" spans="2:22" s="100" customFormat="1" ht="22.5">
      <c r="B87" s="62" t="s">
        <v>62</v>
      </c>
      <c r="C87" s="105" t="s">
        <v>83</v>
      </c>
      <c r="D87" s="108">
        <v>165.92</v>
      </c>
      <c r="E87" s="65" t="s">
        <v>30</v>
      </c>
      <c r="F87" s="150">
        <v>0</v>
      </c>
      <c r="G87" s="61">
        <f t="shared" si="2"/>
        <v>0</v>
      </c>
      <c r="I87" s="190"/>
      <c r="J87" s="190"/>
      <c r="K87" s="190"/>
      <c r="L87" s="181"/>
      <c r="M87" s="181"/>
      <c r="N87" s="181"/>
      <c r="O87" s="181"/>
      <c r="P87" s="181"/>
      <c r="Q87" s="190"/>
      <c r="R87" s="190"/>
      <c r="S87" s="190"/>
      <c r="T87" s="190"/>
      <c r="U87" s="190"/>
      <c r="V87" s="190"/>
    </row>
    <row r="88" spans="2:22" s="100" customFormat="1" ht="34.5">
      <c r="B88" s="62" t="s">
        <v>68</v>
      </c>
      <c r="C88" s="105" t="s">
        <v>103</v>
      </c>
      <c r="D88" s="112">
        <v>7</v>
      </c>
      <c r="E88" s="65" t="s">
        <v>30</v>
      </c>
      <c r="F88" s="160">
        <v>0</v>
      </c>
      <c r="G88" s="61">
        <f t="shared" si="2"/>
        <v>0</v>
      </c>
      <c r="I88" s="190"/>
      <c r="J88" s="190"/>
      <c r="K88" s="191"/>
      <c r="L88" s="181"/>
      <c r="M88" s="181"/>
      <c r="N88" s="181"/>
      <c r="O88" s="181"/>
      <c r="P88" s="181"/>
      <c r="Q88" s="190"/>
      <c r="R88" s="190"/>
      <c r="S88" s="190"/>
      <c r="T88" s="190"/>
      <c r="U88" s="190"/>
      <c r="V88" s="190"/>
    </row>
    <row r="89" spans="2:22" s="100" customFormat="1" ht="34.5">
      <c r="B89" s="62" t="s">
        <v>69</v>
      </c>
      <c r="C89" s="102" t="s">
        <v>104</v>
      </c>
      <c r="D89" s="112">
        <v>19</v>
      </c>
      <c r="E89" s="65" t="s">
        <v>30</v>
      </c>
      <c r="F89" s="160">
        <v>0</v>
      </c>
      <c r="G89" s="61">
        <f t="shared" si="2"/>
        <v>0</v>
      </c>
      <c r="I89" s="190"/>
      <c r="J89" s="190"/>
      <c r="K89" s="191"/>
      <c r="L89" s="181"/>
      <c r="M89" s="181"/>
      <c r="N89" s="181"/>
      <c r="O89" s="181"/>
      <c r="P89" s="181"/>
      <c r="Q89" s="190"/>
      <c r="R89" s="190"/>
      <c r="S89" s="190"/>
      <c r="T89" s="190"/>
      <c r="U89" s="190"/>
      <c r="V89" s="190"/>
    </row>
    <row r="90" spans="2:22" s="60" customFormat="1" ht="23.25">
      <c r="B90" s="76" t="s">
        <v>70</v>
      </c>
      <c r="C90" s="113" t="s">
        <v>101</v>
      </c>
      <c r="D90" s="114"/>
      <c r="E90" s="72"/>
      <c r="F90" s="151"/>
      <c r="G90" s="73"/>
      <c r="I90" s="190"/>
      <c r="J90" s="190"/>
      <c r="K90" s="191"/>
      <c r="L90" s="181"/>
      <c r="M90" s="181"/>
      <c r="N90" s="181"/>
      <c r="O90" s="181"/>
      <c r="P90" s="181"/>
      <c r="Q90" s="190"/>
      <c r="R90" s="190"/>
      <c r="S90" s="190"/>
      <c r="T90" s="190"/>
      <c r="U90" s="190"/>
      <c r="V90" s="190"/>
    </row>
    <row r="91" spans="2:22" s="60" customFormat="1" ht="15">
      <c r="B91" s="88"/>
      <c r="C91" s="291" t="s">
        <v>205</v>
      </c>
      <c r="D91" s="114">
        <v>3</v>
      </c>
      <c r="E91" s="72" t="s">
        <v>30</v>
      </c>
      <c r="F91" s="151">
        <v>0</v>
      </c>
      <c r="G91" s="73">
        <f>D91*F91</f>
        <v>0</v>
      </c>
      <c r="I91" s="190"/>
      <c r="J91" s="190"/>
      <c r="K91" s="191"/>
      <c r="L91" s="181"/>
      <c r="M91" s="181"/>
      <c r="N91" s="181"/>
      <c r="O91" s="181"/>
      <c r="P91" s="181"/>
      <c r="Q91" s="190"/>
      <c r="R91" s="190"/>
      <c r="S91" s="190"/>
      <c r="T91" s="190"/>
      <c r="U91" s="190"/>
      <c r="V91" s="190"/>
    </row>
    <row r="92" spans="2:22" s="60" customFormat="1" ht="15">
      <c r="B92" s="88"/>
      <c r="C92" s="291" t="s">
        <v>46</v>
      </c>
      <c r="D92" s="114">
        <v>2</v>
      </c>
      <c r="E92" s="72" t="s">
        <v>30</v>
      </c>
      <c r="F92" s="151">
        <v>0</v>
      </c>
      <c r="G92" s="73">
        <f>D92*F92</f>
        <v>0</v>
      </c>
      <c r="I92" s="190"/>
      <c r="J92" s="190"/>
      <c r="K92" s="191"/>
      <c r="L92" s="181"/>
      <c r="M92" s="181"/>
      <c r="N92" s="181"/>
      <c r="O92" s="181"/>
      <c r="P92" s="181"/>
      <c r="Q92" s="190"/>
      <c r="R92" s="190"/>
      <c r="S92" s="190"/>
      <c r="T92" s="190"/>
      <c r="U92" s="190"/>
      <c r="V92" s="190"/>
    </row>
    <row r="93" spans="2:22" s="106" customFormat="1" ht="15">
      <c r="B93" s="76"/>
      <c r="C93" s="291" t="s">
        <v>133</v>
      </c>
      <c r="D93" s="114">
        <v>3</v>
      </c>
      <c r="E93" s="72" t="s">
        <v>30</v>
      </c>
      <c r="F93" s="151">
        <v>0</v>
      </c>
      <c r="G93" s="73">
        <f>D93*F93</f>
        <v>0</v>
      </c>
      <c r="I93" s="292"/>
      <c r="J93" s="292"/>
      <c r="K93" s="293"/>
      <c r="L93" s="182"/>
      <c r="M93" s="181"/>
      <c r="N93" s="182"/>
      <c r="O93" s="182"/>
      <c r="P93" s="182"/>
      <c r="Q93" s="292"/>
      <c r="R93" s="292"/>
      <c r="S93" s="292"/>
      <c r="T93" s="292"/>
      <c r="U93" s="292"/>
      <c r="V93" s="292"/>
    </row>
    <row r="94" spans="2:22" s="60" customFormat="1" ht="34.5">
      <c r="B94" s="76" t="s">
        <v>71</v>
      </c>
      <c r="C94" s="113" t="s">
        <v>102</v>
      </c>
      <c r="D94" s="114">
        <v>2</v>
      </c>
      <c r="E94" s="72" t="s">
        <v>30</v>
      </c>
      <c r="F94" s="151">
        <v>0</v>
      </c>
      <c r="G94" s="73">
        <f aca="true" t="shared" si="3" ref="G94:G100">D94*F94</f>
        <v>0</v>
      </c>
      <c r="I94" s="190"/>
      <c r="J94" s="190"/>
      <c r="K94" s="191"/>
      <c r="L94" s="181"/>
      <c r="M94" s="182"/>
      <c r="N94" s="181"/>
      <c r="O94" s="181"/>
      <c r="P94" s="181"/>
      <c r="Q94" s="190"/>
      <c r="R94" s="190"/>
      <c r="S94" s="190"/>
      <c r="T94" s="190"/>
      <c r="U94" s="190"/>
      <c r="V94" s="190"/>
    </row>
    <row r="95" spans="2:22" s="60" customFormat="1" ht="23.25">
      <c r="B95" s="76" t="s">
        <v>72</v>
      </c>
      <c r="C95" s="115" t="s">
        <v>85</v>
      </c>
      <c r="D95" s="114">
        <v>6</v>
      </c>
      <c r="E95" s="72" t="s">
        <v>30</v>
      </c>
      <c r="F95" s="151">
        <v>0</v>
      </c>
      <c r="G95" s="73">
        <f t="shared" si="3"/>
        <v>0</v>
      </c>
      <c r="I95" s="190"/>
      <c r="J95" s="190"/>
      <c r="K95" s="191"/>
      <c r="L95" s="181"/>
      <c r="M95" s="181"/>
      <c r="N95" s="181"/>
      <c r="O95" s="181"/>
      <c r="P95" s="181"/>
      <c r="Q95" s="190"/>
      <c r="R95" s="190"/>
      <c r="S95" s="190"/>
      <c r="T95" s="190"/>
      <c r="U95" s="190"/>
      <c r="V95" s="190"/>
    </row>
    <row r="96" spans="2:22" s="60" customFormat="1" ht="45">
      <c r="B96" s="76" t="s">
        <v>73</v>
      </c>
      <c r="C96" s="115" t="s">
        <v>173</v>
      </c>
      <c r="D96" s="114">
        <v>3</v>
      </c>
      <c r="E96" s="72" t="s">
        <v>30</v>
      </c>
      <c r="F96" s="151">
        <v>0</v>
      </c>
      <c r="G96" s="73">
        <f t="shared" si="3"/>
        <v>0</v>
      </c>
      <c r="I96" s="190"/>
      <c r="J96" s="190"/>
      <c r="K96" s="190"/>
      <c r="L96" s="181"/>
      <c r="M96" s="181"/>
      <c r="N96" s="181"/>
      <c r="O96" s="181"/>
      <c r="P96" s="181"/>
      <c r="Q96" s="190"/>
      <c r="R96" s="190"/>
      <c r="S96" s="190"/>
      <c r="T96" s="190"/>
      <c r="U96" s="190"/>
      <c r="V96" s="190"/>
    </row>
    <row r="97" spans="2:22" s="60" customFormat="1" ht="22.5">
      <c r="B97" s="76" t="s">
        <v>74</v>
      </c>
      <c r="C97" s="115" t="s">
        <v>86</v>
      </c>
      <c r="D97" s="116">
        <v>165.92</v>
      </c>
      <c r="E97" s="72" t="s">
        <v>30</v>
      </c>
      <c r="F97" s="161">
        <v>0</v>
      </c>
      <c r="G97" s="73">
        <f t="shared" si="3"/>
        <v>0</v>
      </c>
      <c r="I97" s="190"/>
      <c r="J97" s="190"/>
      <c r="K97" s="190"/>
      <c r="L97" s="181"/>
      <c r="M97" s="181"/>
      <c r="N97" s="181"/>
      <c r="O97" s="181"/>
      <c r="P97" s="181"/>
      <c r="Q97" s="190"/>
      <c r="R97" s="190"/>
      <c r="S97" s="190"/>
      <c r="T97" s="190"/>
      <c r="U97" s="190"/>
      <c r="V97" s="190"/>
    </row>
    <row r="98" spans="2:22" s="60" customFormat="1" ht="33.75">
      <c r="B98" s="76" t="s">
        <v>75</v>
      </c>
      <c r="C98" s="115" t="s">
        <v>87</v>
      </c>
      <c r="D98" s="117">
        <v>3</v>
      </c>
      <c r="E98" s="118" t="s">
        <v>30</v>
      </c>
      <c r="F98" s="162">
        <v>0</v>
      </c>
      <c r="G98" s="119">
        <f t="shared" si="3"/>
        <v>0</v>
      </c>
      <c r="I98" s="190"/>
      <c r="J98" s="190"/>
      <c r="K98" s="190"/>
      <c r="L98" s="181"/>
      <c r="M98" s="181"/>
      <c r="N98" s="181"/>
      <c r="O98" s="181"/>
      <c r="P98" s="181"/>
      <c r="Q98" s="190"/>
      <c r="R98" s="190"/>
      <c r="S98" s="190"/>
      <c r="T98" s="190"/>
      <c r="U98" s="190"/>
      <c r="V98" s="190"/>
    </row>
    <row r="99" spans="2:22" s="60" customFormat="1" ht="11.25">
      <c r="B99" s="62" t="s">
        <v>76</v>
      </c>
      <c r="C99" s="105" t="s">
        <v>32</v>
      </c>
      <c r="D99" s="108">
        <v>165.92</v>
      </c>
      <c r="E99" s="65" t="s">
        <v>30</v>
      </c>
      <c r="F99" s="150">
        <v>0</v>
      </c>
      <c r="G99" s="61">
        <f t="shared" si="3"/>
        <v>0</v>
      </c>
      <c r="I99" s="190"/>
      <c r="J99" s="190"/>
      <c r="K99" s="190"/>
      <c r="L99" s="181"/>
      <c r="M99" s="181"/>
      <c r="N99" s="181"/>
      <c r="O99" s="181"/>
      <c r="P99" s="181"/>
      <c r="Q99" s="190"/>
      <c r="R99" s="190"/>
      <c r="S99" s="190"/>
      <c r="T99" s="190"/>
      <c r="U99" s="190"/>
      <c r="V99" s="190"/>
    </row>
    <row r="100" spans="2:22" s="60" customFormat="1" ht="22.5">
      <c r="B100" s="62" t="s">
        <v>77</v>
      </c>
      <c r="C100" s="63" t="s">
        <v>33</v>
      </c>
      <c r="D100" s="106">
        <v>0.1</v>
      </c>
      <c r="E100" s="65" t="s">
        <v>80</v>
      </c>
      <c r="F100" s="99">
        <f>SUBTOTAL(109,G82:G99)</f>
        <v>0</v>
      </c>
      <c r="G100" s="61">
        <f t="shared" si="3"/>
        <v>0</v>
      </c>
      <c r="I100" s="190"/>
      <c r="J100" s="190"/>
      <c r="K100" s="190"/>
      <c r="L100" s="181"/>
      <c r="M100" s="181"/>
      <c r="N100" s="181"/>
      <c r="O100" s="181"/>
      <c r="P100" s="181"/>
      <c r="Q100" s="190"/>
      <c r="R100" s="190"/>
      <c r="S100" s="190"/>
      <c r="T100" s="190"/>
      <c r="U100" s="190"/>
      <c r="V100" s="190"/>
    </row>
    <row r="101" spans="2:22" s="60" customFormat="1" ht="11.25">
      <c r="B101" s="101" t="s">
        <v>91</v>
      </c>
      <c r="C101" s="102"/>
      <c r="F101" s="154"/>
      <c r="G101" s="61">
        <f>SUBTOTAL(109,G80:G100)</f>
        <v>0</v>
      </c>
      <c r="I101" s="190"/>
      <c r="J101" s="190"/>
      <c r="K101" s="190"/>
      <c r="L101" s="181"/>
      <c r="M101" s="181"/>
      <c r="N101" s="181"/>
      <c r="O101" s="181"/>
      <c r="P101" s="181"/>
      <c r="Q101" s="190"/>
      <c r="R101" s="190"/>
      <c r="S101" s="190"/>
      <c r="T101" s="190"/>
      <c r="U101" s="190"/>
      <c r="V101" s="190"/>
    </row>
    <row r="102" spans="2:22" s="60" customFormat="1" ht="11.25">
      <c r="B102" s="101"/>
      <c r="C102" s="102"/>
      <c r="F102" s="154"/>
      <c r="G102" s="61"/>
      <c r="I102" s="190"/>
      <c r="J102" s="190"/>
      <c r="K102" s="190"/>
      <c r="L102" s="181"/>
      <c r="M102" s="181"/>
      <c r="N102" s="181"/>
      <c r="O102" s="181"/>
      <c r="P102" s="181"/>
      <c r="Q102" s="190"/>
      <c r="R102" s="190"/>
      <c r="S102" s="190"/>
      <c r="T102" s="190"/>
      <c r="U102" s="190"/>
      <c r="V102" s="190"/>
    </row>
    <row r="103" spans="2:22" s="60" customFormat="1" ht="12">
      <c r="B103" s="120"/>
      <c r="C103" s="18"/>
      <c r="D103" s="7"/>
      <c r="E103" s="7"/>
      <c r="F103" s="163"/>
      <c r="G103" s="14"/>
      <c r="I103" s="190"/>
      <c r="J103" s="190"/>
      <c r="K103" s="190"/>
      <c r="L103" s="181"/>
      <c r="M103" s="181"/>
      <c r="N103" s="181"/>
      <c r="O103" s="181"/>
      <c r="P103" s="181"/>
      <c r="Q103" s="190"/>
      <c r="R103" s="190"/>
      <c r="S103" s="190"/>
      <c r="T103" s="190"/>
      <c r="U103" s="190"/>
      <c r="V103" s="190"/>
    </row>
    <row r="104" spans="2:22" s="60" customFormat="1" ht="24">
      <c r="B104" s="52" t="s">
        <v>88</v>
      </c>
      <c r="C104" s="53" t="s">
        <v>89</v>
      </c>
      <c r="D104" s="54" t="s">
        <v>63</v>
      </c>
      <c r="E104" s="55" t="s">
        <v>30</v>
      </c>
      <c r="F104" s="159" t="s">
        <v>65</v>
      </c>
      <c r="G104" s="54" t="s">
        <v>64</v>
      </c>
      <c r="I104" s="190"/>
      <c r="J104" s="190"/>
      <c r="K104" s="190"/>
      <c r="L104" s="181"/>
      <c r="M104" s="181"/>
      <c r="N104" s="181"/>
      <c r="O104" s="181"/>
      <c r="P104" s="181"/>
      <c r="Q104" s="190"/>
      <c r="R104" s="190"/>
      <c r="S104" s="190"/>
      <c r="T104" s="190"/>
      <c r="U104" s="190"/>
      <c r="V104" s="190"/>
    </row>
    <row r="105" spans="2:22" s="60" customFormat="1" ht="11.25">
      <c r="B105" s="58"/>
      <c r="C105" s="102"/>
      <c r="F105" s="154"/>
      <c r="G105" s="61"/>
      <c r="I105" s="190"/>
      <c r="J105" s="190"/>
      <c r="K105" s="190"/>
      <c r="L105" s="181"/>
      <c r="M105" s="181"/>
      <c r="N105" s="181"/>
      <c r="O105" s="181"/>
      <c r="P105" s="181"/>
      <c r="Q105" s="190"/>
      <c r="R105" s="190"/>
      <c r="S105" s="190"/>
      <c r="T105" s="190"/>
      <c r="U105" s="190"/>
      <c r="V105" s="190"/>
    </row>
    <row r="106" spans="2:22" s="60" customFormat="1" ht="56.25">
      <c r="B106" s="62" t="s">
        <v>59</v>
      </c>
      <c r="C106" s="63" t="s">
        <v>127</v>
      </c>
      <c r="D106" s="112">
        <v>29</v>
      </c>
      <c r="E106" s="65"/>
      <c r="F106" s="150"/>
      <c r="G106" s="66"/>
      <c r="I106" s="190"/>
      <c r="J106" s="190"/>
      <c r="K106" s="190"/>
      <c r="L106" s="181"/>
      <c r="M106" s="181"/>
      <c r="N106" s="181"/>
      <c r="O106" s="181"/>
      <c r="P106" s="181"/>
      <c r="Q106" s="190"/>
      <c r="R106" s="190"/>
      <c r="S106" s="190"/>
      <c r="T106" s="190"/>
      <c r="U106" s="190"/>
      <c r="V106" s="190"/>
    </row>
    <row r="107" spans="2:22" s="60" customFormat="1" ht="11.25">
      <c r="B107" s="62"/>
      <c r="C107" s="102" t="s">
        <v>0</v>
      </c>
      <c r="D107" s="108">
        <v>174</v>
      </c>
      <c r="E107" s="65" t="s">
        <v>30</v>
      </c>
      <c r="F107" s="150">
        <v>0</v>
      </c>
      <c r="G107" s="66">
        <f>D107*F107</f>
        <v>0</v>
      </c>
      <c r="I107" s="190"/>
      <c r="J107" s="190"/>
      <c r="K107" s="190"/>
      <c r="L107" s="181"/>
      <c r="M107" s="181"/>
      <c r="N107" s="181"/>
      <c r="O107" s="181"/>
      <c r="P107" s="181"/>
      <c r="Q107" s="190"/>
      <c r="R107" s="190"/>
      <c r="S107" s="190"/>
      <c r="T107" s="190"/>
      <c r="U107" s="190"/>
      <c r="V107" s="190"/>
    </row>
    <row r="108" spans="2:22" s="60" customFormat="1" ht="125.25" customHeight="1">
      <c r="B108" s="62" t="s">
        <v>57</v>
      </c>
      <c r="C108" s="59" t="s">
        <v>128</v>
      </c>
      <c r="D108" s="106"/>
      <c r="E108" s="65"/>
      <c r="F108" s="160"/>
      <c r="G108" s="61"/>
      <c r="I108" s="190"/>
      <c r="J108" s="190"/>
      <c r="K108" s="190"/>
      <c r="L108" s="181"/>
      <c r="M108" s="181"/>
      <c r="N108" s="181"/>
      <c r="O108" s="181"/>
      <c r="P108" s="181"/>
      <c r="Q108" s="190"/>
      <c r="R108" s="190"/>
      <c r="S108" s="190"/>
      <c r="T108" s="190"/>
      <c r="U108" s="190"/>
      <c r="V108" s="190"/>
    </row>
    <row r="109" spans="2:22" s="60" customFormat="1" ht="11.25">
      <c r="B109" s="121"/>
      <c r="C109" s="122" t="s">
        <v>4</v>
      </c>
      <c r="D109" s="112">
        <v>2</v>
      </c>
      <c r="E109" s="65" t="s">
        <v>30</v>
      </c>
      <c r="F109" s="160">
        <v>0</v>
      </c>
      <c r="G109" s="61">
        <f>D109*F109</f>
        <v>0</v>
      </c>
      <c r="I109" s="190">
        <v>1</v>
      </c>
      <c r="J109" s="190"/>
      <c r="K109" s="190"/>
      <c r="L109" s="181"/>
      <c r="M109" s="181"/>
      <c r="N109" s="181"/>
      <c r="O109" s="181"/>
      <c r="P109" s="181"/>
      <c r="Q109" s="190"/>
      <c r="R109" s="190"/>
      <c r="S109" s="190"/>
      <c r="T109" s="190"/>
      <c r="U109" s="190"/>
      <c r="V109" s="190"/>
    </row>
    <row r="110" spans="2:22" s="60" customFormat="1" ht="11.25">
      <c r="B110" s="62"/>
      <c r="C110" s="122" t="s">
        <v>27</v>
      </c>
      <c r="D110" s="112">
        <v>2</v>
      </c>
      <c r="E110" s="65" t="s">
        <v>30</v>
      </c>
      <c r="F110" s="160">
        <v>0</v>
      </c>
      <c r="G110" s="61">
        <f>D110*F110</f>
        <v>0</v>
      </c>
      <c r="I110" s="190">
        <v>1</v>
      </c>
      <c r="J110" s="190"/>
      <c r="K110" s="190"/>
      <c r="L110" s="181"/>
      <c r="M110" s="181"/>
      <c r="N110" s="181"/>
      <c r="O110" s="181"/>
      <c r="P110" s="181"/>
      <c r="Q110" s="190"/>
      <c r="R110" s="190"/>
      <c r="S110" s="190"/>
      <c r="T110" s="190"/>
      <c r="U110" s="190"/>
      <c r="V110" s="190"/>
    </row>
    <row r="111" spans="2:22" s="60" customFormat="1" ht="11.25">
      <c r="B111" s="88"/>
      <c r="C111" s="63" t="s">
        <v>13</v>
      </c>
      <c r="D111" s="112">
        <v>2</v>
      </c>
      <c r="E111" s="65" t="s">
        <v>30</v>
      </c>
      <c r="F111" s="160">
        <v>0</v>
      </c>
      <c r="G111" s="61">
        <f>D111*F111</f>
        <v>0</v>
      </c>
      <c r="I111" s="190">
        <v>1</v>
      </c>
      <c r="J111" s="190"/>
      <c r="K111" s="190"/>
      <c r="L111" s="181"/>
      <c r="M111" s="181"/>
      <c r="N111" s="181"/>
      <c r="O111" s="181"/>
      <c r="P111" s="181"/>
      <c r="Q111" s="190"/>
      <c r="R111" s="190"/>
      <c r="S111" s="190"/>
      <c r="T111" s="190"/>
      <c r="U111" s="190"/>
      <c r="V111" s="190"/>
    </row>
    <row r="112" spans="2:22" s="60" customFormat="1" ht="11.25">
      <c r="B112" s="121"/>
      <c r="C112" s="63" t="s">
        <v>177</v>
      </c>
      <c r="D112" s="112">
        <v>1</v>
      </c>
      <c r="E112" s="65" t="s">
        <v>30</v>
      </c>
      <c r="F112" s="160">
        <v>0</v>
      </c>
      <c r="G112" s="61">
        <f>D112*F112</f>
        <v>0</v>
      </c>
      <c r="I112" s="190">
        <v>1</v>
      </c>
      <c r="J112" s="190"/>
      <c r="K112" s="190"/>
      <c r="L112" s="181"/>
      <c r="M112" s="181"/>
      <c r="N112" s="181"/>
      <c r="O112" s="181"/>
      <c r="P112" s="181"/>
      <c r="Q112" s="190"/>
      <c r="R112" s="190"/>
      <c r="S112" s="190"/>
      <c r="T112" s="190"/>
      <c r="U112" s="190"/>
      <c r="V112" s="190"/>
    </row>
    <row r="113" spans="2:9" ht="12.75">
      <c r="B113" s="62"/>
      <c r="C113" s="123" t="s">
        <v>2</v>
      </c>
      <c r="D113" s="112">
        <v>7</v>
      </c>
      <c r="E113" s="65"/>
      <c r="F113" s="150"/>
      <c r="G113" s="61"/>
      <c r="I113" s="186">
        <v>1</v>
      </c>
    </row>
    <row r="114" spans="2:7" ht="78.75">
      <c r="B114" s="62" t="s">
        <v>56</v>
      </c>
      <c r="C114" s="102" t="s">
        <v>134</v>
      </c>
      <c r="D114" s="112"/>
      <c r="E114" s="65"/>
      <c r="F114" s="150"/>
      <c r="G114" s="61"/>
    </row>
    <row r="115" spans="2:7" ht="12.75">
      <c r="B115" s="62"/>
      <c r="C115" s="102" t="s">
        <v>1</v>
      </c>
      <c r="D115" s="112">
        <v>8</v>
      </c>
      <c r="E115" s="65" t="s">
        <v>30</v>
      </c>
      <c r="F115" s="160">
        <v>0</v>
      </c>
      <c r="G115" s="61">
        <f>D115*F115</f>
        <v>0</v>
      </c>
    </row>
    <row r="116" spans="2:9" ht="12.75">
      <c r="B116" s="62"/>
      <c r="C116" s="102" t="s">
        <v>34</v>
      </c>
      <c r="D116" s="112">
        <v>4</v>
      </c>
      <c r="E116" s="65" t="s">
        <v>30</v>
      </c>
      <c r="F116" s="160">
        <v>0</v>
      </c>
      <c r="G116" s="61">
        <f>D116*F116</f>
        <v>0</v>
      </c>
      <c r="I116" s="186">
        <v>3</v>
      </c>
    </row>
    <row r="117" spans="2:7" ht="12.75">
      <c r="B117" s="88"/>
      <c r="C117" s="102" t="s">
        <v>8</v>
      </c>
      <c r="D117" s="112">
        <v>2</v>
      </c>
      <c r="E117" s="65" t="s">
        <v>30</v>
      </c>
      <c r="F117" s="160">
        <v>0</v>
      </c>
      <c r="G117" s="61">
        <f>D117*F117</f>
        <v>0</v>
      </c>
    </row>
    <row r="118" spans="2:7" ht="12.75">
      <c r="B118" s="88"/>
      <c r="C118" s="201" t="s">
        <v>178</v>
      </c>
      <c r="D118" s="112">
        <v>2</v>
      </c>
      <c r="E118" s="65" t="s">
        <v>30</v>
      </c>
      <c r="F118" s="160">
        <v>0</v>
      </c>
      <c r="G118" s="61">
        <f>D118*F118</f>
        <v>0</v>
      </c>
    </row>
    <row r="119" spans="2:7" ht="12.75">
      <c r="B119" s="88"/>
      <c r="C119" s="102" t="s">
        <v>129</v>
      </c>
      <c r="D119" s="112">
        <v>3</v>
      </c>
      <c r="E119" s="65" t="s">
        <v>30</v>
      </c>
      <c r="F119" s="160">
        <v>0</v>
      </c>
      <c r="G119" s="61">
        <f>D119*F119</f>
        <v>0</v>
      </c>
    </row>
    <row r="120" spans="2:9" ht="12.75">
      <c r="B120" s="62"/>
      <c r="C120" s="123" t="s">
        <v>90</v>
      </c>
      <c r="D120" s="112">
        <v>19</v>
      </c>
      <c r="E120" s="65"/>
      <c r="F120" s="150"/>
      <c r="G120" s="61"/>
      <c r="H120" s="60"/>
      <c r="I120" s="190">
        <v>1</v>
      </c>
    </row>
    <row r="121" spans="2:7" ht="45">
      <c r="B121" s="62" t="s">
        <v>60</v>
      </c>
      <c r="C121" s="63" t="s">
        <v>93</v>
      </c>
      <c r="D121" s="112"/>
      <c r="E121" s="65"/>
      <c r="F121" s="150"/>
      <c r="G121" s="61"/>
    </row>
    <row r="122" spans="2:7" ht="12.75">
      <c r="B122" s="88"/>
      <c r="C122" s="123" t="s">
        <v>23</v>
      </c>
      <c r="D122" s="112">
        <v>3</v>
      </c>
      <c r="E122" s="65" t="s">
        <v>30</v>
      </c>
      <c r="F122" s="160">
        <v>0</v>
      </c>
      <c r="G122" s="61">
        <f>D122*F122</f>
        <v>0</v>
      </c>
    </row>
    <row r="123" spans="2:7" ht="12.75">
      <c r="B123" s="121"/>
      <c r="C123" s="123" t="s">
        <v>3</v>
      </c>
      <c r="D123" s="112">
        <v>2</v>
      </c>
      <c r="E123" s="65" t="s">
        <v>30</v>
      </c>
      <c r="F123" s="160">
        <v>0</v>
      </c>
      <c r="G123" s="61">
        <f>D123*F123</f>
        <v>0</v>
      </c>
    </row>
    <row r="124" spans="2:7" ht="12.75">
      <c r="B124" s="88"/>
      <c r="C124" s="123" t="s">
        <v>24</v>
      </c>
      <c r="D124" s="112">
        <v>3</v>
      </c>
      <c r="E124" s="65" t="s">
        <v>30</v>
      </c>
      <c r="F124" s="160">
        <v>0</v>
      </c>
      <c r="G124" s="61">
        <f>D124*F124</f>
        <v>0</v>
      </c>
    </row>
    <row r="125" spans="2:7" ht="12.75">
      <c r="B125" s="88"/>
      <c r="C125" s="102" t="s">
        <v>48</v>
      </c>
      <c r="D125" s="112">
        <v>2</v>
      </c>
      <c r="E125" s="65" t="s">
        <v>30</v>
      </c>
      <c r="F125" s="160">
        <v>0</v>
      </c>
      <c r="G125" s="61">
        <f>D125*F125</f>
        <v>0</v>
      </c>
    </row>
    <row r="126" spans="2:9" ht="12.75">
      <c r="B126" s="121"/>
      <c r="C126" s="124" t="s">
        <v>130</v>
      </c>
      <c r="D126" s="125">
        <v>10</v>
      </c>
      <c r="E126" s="126"/>
      <c r="F126" s="164"/>
      <c r="G126" s="127"/>
      <c r="I126" s="186">
        <v>1</v>
      </c>
    </row>
    <row r="127" spans="2:7" ht="22.5">
      <c r="B127" s="62" t="s">
        <v>58</v>
      </c>
      <c r="C127" s="63" t="s">
        <v>49</v>
      </c>
      <c r="D127" s="117">
        <v>2</v>
      </c>
      <c r="E127" s="118" t="s">
        <v>30</v>
      </c>
      <c r="F127" s="162">
        <v>0</v>
      </c>
      <c r="G127" s="119">
        <f>D127*F127</f>
        <v>0</v>
      </c>
    </row>
    <row r="128" spans="2:7" ht="33.75">
      <c r="B128" s="62" t="s">
        <v>61</v>
      </c>
      <c r="C128" s="102" t="s">
        <v>97</v>
      </c>
      <c r="D128" s="106">
        <v>0.1</v>
      </c>
      <c r="E128" s="65" t="s">
        <v>80</v>
      </c>
      <c r="F128" s="99">
        <f>SUBTOTAL(109,G105:G127)</f>
        <v>0</v>
      </c>
      <c r="G128" s="61">
        <f>D128*F128</f>
        <v>0</v>
      </c>
    </row>
    <row r="129" spans="2:7" ht="22.5">
      <c r="B129" s="62" t="s">
        <v>62</v>
      </c>
      <c r="C129" s="102" t="s">
        <v>95</v>
      </c>
      <c r="D129" s="106">
        <v>0.1</v>
      </c>
      <c r="E129" s="65" t="s">
        <v>80</v>
      </c>
      <c r="F129" s="99">
        <f>+F128</f>
        <v>0</v>
      </c>
      <c r="G129" s="61">
        <f>D129*F129</f>
        <v>0</v>
      </c>
    </row>
    <row r="130" spans="2:7" ht="12.75">
      <c r="B130" s="128" t="s">
        <v>92</v>
      </c>
      <c r="C130" s="122"/>
      <c r="D130" s="129"/>
      <c r="E130" s="129"/>
      <c r="F130" s="165"/>
      <c r="G130" s="130">
        <f>SUBTOTAL(109,G105:G129)</f>
        <v>0</v>
      </c>
    </row>
    <row r="131" spans="2:7" ht="12.75">
      <c r="B131" s="128"/>
      <c r="C131" s="122"/>
      <c r="D131" s="129"/>
      <c r="E131" s="129"/>
      <c r="F131" s="165"/>
      <c r="G131" s="130"/>
    </row>
    <row r="132" spans="3:22" s="40" customFormat="1" ht="12.75">
      <c r="C132" s="41"/>
      <c r="F132" s="166"/>
      <c r="I132" s="183"/>
      <c r="J132" s="183"/>
      <c r="K132" s="183"/>
      <c r="L132" s="183"/>
      <c r="M132" s="183"/>
      <c r="N132" s="183"/>
      <c r="O132" s="183"/>
      <c r="P132" s="183"/>
      <c r="Q132" s="183"/>
      <c r="R132" s="183"/>
      <c r="S132" s="183"/>
      <c r="T132" s="183"/>
      <c r="U132" s="183"/>
      <c r="V132" s="183"/>
    </row>
    <row r="133" spans="2:22" s="40" customFormat="1" ht="12.75">
      <c r="B133" s="131" t="s">
        <v>272</v>
      </c>
      <c r="C133" s="41"/>
      <c r="F133" s="166"/>
      <c r="I133" s="183"/>
      <c r="J133" s="183"/>
      <c r="K133" s="183"/>
      <c r="L133" s="183"/>
      <c r="M133" s="183"/>
      <c r="N133" s="183"/>
      <c r="O133" s="183"/>
      <c r="P133" s="183"/>
      <c r="Q133" s="183"/>
      <c r="R133" s="183"/>
      <c r="S133" s="183"/>
      <c r="T133" s="183"/>
      <c r="U133" s="183"/>
      <c r="V133" s="183"/>
    </row>
    <row r="134" spans="3:22" s="40" customFormat="1" ht="12.75">
      <c r="C134" s="41"/>
      <c r="F134" s="167"/>
      <c r="I134" s="183"/>
      <c r="J134" s="183"/>
      <c r="K134" s="183"/>
      <c r="L134" s="183"/>
      <c r="M134" s="183"/>
      <c r="N134" s="183"/>
      <c r="O134" s="183"/>
      <c r="P134" s="183"/>
      <c r="Q134" s="183"/>
      <c r="R134" s="183"/>
      <c r="S134" s="183"/>
      <c r="T134" s="183"/>
      <c r="U134" s="183"/>
      <c r="V134" s="183"/>
    </row>
    <row r="135" spans="2:22" s="40" customFormat="1" ht="24">
      <c r="B135" s="22" t="s">
        <v>273</v>
      </c>
      <c r="C135" s="132" t="s">
        <v>274</v>
      </c>
      <c r="D135" s="24" t="s">
        <v>63</v>
      </c>
      <c r="E135" s="25" t="s">
        <v>30</v>
      </c>
      <c r="F135" s="168" t="s">
        <v>65</v>
      </c>
      <c r="G135" s="24" t="s">
        <v>64</v>
      </c>
      <c r="I135" s="183"/>
      <c r="J135" s="183"/>
      <c r="K135" s="183"/>
      <c r="L135" s="183"/>
      <c r="M135" s="183"/>
      <c r="N135" s="183"/>
      <c r="O135" s="183"/>
      <c r="P135" s="183"/>
      <c r="Q135" s="183"/>
      <c r="R135" s="183"/>
      <c r="S135" s="183"/>
      <c r="T135" s="183"/>
      <c r="U135" s="183"/>
      <c r="V135" s="183"/>
    </row>
    <row r="136" spans="2:22" s="40" customFormat="1" ht="12.75">
      <c r="B136" s="28"/>
      <c r="C136" s="133"/>
      <c r="D136" s="30"/>
      <c r="E136" s="30"/>
      <c r="F136" s="169"/>
      <c r="G136" s="31"/>
      <c r="I136" s="183"/>
      <c r="J136" s="183"/>
      <c r="K136" s="183"/>
      <c r="L136" s="183"/>
      <c r="M136" s="183"/>
      <c r="N136" s="183"/>
      <c r="O136" s="183"/>
      <c r="P136" s="183"/>
      <c r="Q136" s="183"/>
      <c r="R136" s="183"/>
      <c r="S136" s="183"/>
      <c r="T136" s="183"/>
      <c r="U136" s="183"/>
      <c r="V136" s="183"/>
    </row>
    <row r="137" spans="2:22" s="40" customFormat="1" ht="37.5" customHeight="1">
      <c r="B137" s="32" t="s">
        <v>59</v>
      </c>
      <c r="C137" s="33" t="s">
        <v>275</v>
      </c>
      <c r="D137" s="134">
        <v>20</v>
      </c>
      <c r="E137" s="35"/>
      <c r="F137" s="170">
        <v>0</v>
      </c>
      <c r="G137" s="135">
        <f>D137*F137</f>
        <v>0</v>
      </c>
      <c r="I137" s="183"/>
      <c r="J137" s="183"/>
      <c r="K137" s="183"/>
      <c r="L137" s="183"/>
      <c r="M137" s="183"/>
      <c r="N137" s="183"/>
      <c r="O137" s="183"/>
      <c r="P137" s="183"/>
      <c r="Q137" s="183"/>
      <c r="R137" s="183"/>
      <c r="S137" s="183"/>
      <c r="T137" s="183"/>
      <c r="U137" s="183"/>
      <c r="V137" s="183"/>
    </row>
    <row r="138" spans="2:22" s="40" customFormat="1" ht="104.25" customHeight="1">
      <c r="B138" s="32" t="s">
        <v>57</v>
      </c>
      <c r="C138" s="29" t="s">
        <v>276</v>
      </c>
      <c r="D138" s="30"/>
      <c r="E138" s="30"/>
      <c r="F138" s="170"/>
      <c r="G138" s="31"/>
      <c r="I138" s="183"/>
      <c r="J138" s="183"/>
      <c r="K138" s="183"/>
      <c r="L138" s="183"/>
      <c r="M138" s="183"/>
      <c r="N138" s="183"/>
      <c r="O138" s="183"/>
      <c r="P138" s="183"/>
      <c r="Q138" s="183"/>
      <c r="R138" s="183"/>
      <c r="S138" s="183"/>
      <c r="T138" s="183"/>
      <c r="U138" s="183"/>
      <c r="V138" s="183"/>
    </row>
    <row r="139" spans="2:22" s="40" customFormat="1" ht="33.75" customHeight="1">
      <c r="B139" s="32"/>
      <c r="C139" s="133" t="s">
        <v>277</v>
      </c>
      <c r="D139" s="34">
        <v>19.5</v>
      </c>
      <c r="E139" s="35" t="s">
        <v>30</v>
      </c>
      <c r="F139" s="44">
        <v>0</v>
      </c>
      <c r="G139" s="135">
        <f>D139*F139</f>
        <v>0</v>
      </c>
      <c r="I139" s="183"/>
      <c r="J139" s="183"/>
      <c r="K139" s="183"/>
      <c r="L139" s="183"/>
      <c r="M139" s="183"/>
      <c r="N139" s="183"/>
      <c r="O139" s="183"/>
      <c r="P139" s="183"/>
      <c r="Q139" s="183"/>
      <c r="R139" s="183"/>
      <c r="S139" s="183"/>
      <c r="T139" s="183"/>
      <c r="U139" s="183"/>
      <c r="V139" s="183"/>
    </row>
    <row r="140" spans="2:22" s="40" customFormat="1" ht="33.75">
      <c r="B140" s="136"/>
      <c r="C140" s="137" t="s">
        <v>278</v>
      </c>
      <c r="D140" s="138">
        <v>31.8</v>
      </c>
      <c r="E140" s="35" t="s">
        <v>30</v>
      </c>
      <c r="F140" s="44">
        <v>0</v>
      </c>
      <c r="G140" s="135">
        <f>D140*F140</f>
        <v>0</v>
      </c>
      <c r="I140" s="183"/>
      <c r="J140" s="192"/>
      <c r="K140" s="183"/>
      <c r="L140" s="183"/>
      <c r="M140" s="183"/>
      <c r="N140" s="183"/>
      <c r="O140" s="183"/>
      <c r="P140" s="183"/>
      <c r="Q140" s="183"/>
      <c r="R140" s="183"/>
      <c r="S140" s="183"/>
      <c r="T140" s="183"/>
      <c r="U140" s="183"/>
      <c r="V140" s="183"/>
    </row>
    <row r="141" spans="2:22" s="40" customFormat="1" ht="22.5">
      <c r="B141" s="32"/>
      <c r="C141" s="133" t="s">
        <v>305</v>
      </c>
      <c r="D141" s="34">
        <v>1</v>
      </c>
      <c r="E141" s="35" t="s">
        <v>30</v>
      </c>
      <c r="F141" s="44">
        <v>0</v>
      </c>
      <c r="G141" s="135">
        <f>D141*F141</f>
        <v>0</v>
      </c>
      <c r="I141" s="183"/>
      <c r="J141" s="192"/>
      <c r="K141" s="183"/>
      <c r="L141" s="183"/>
      <c r="M141" s="183"/>
      <c r="N141" s="183"/>
      <c r="O141" s="183"/>
      <c r="P141" s="183"/>
      <c r="Q141" s="183"/>
      <c r="R141" s="183"/>
      <c r="S141" s="183"/>
      <c r="T141" s="183"/>
      <c r="U141" s="183"/>
      <c r="V141" s="183"/>
    </row>
    <row r="142" spans="2:22" s="40" customFormat="1" ht="78.75">
      <c r="B142" s="32"/>
      <c r="C142" s="33" t="s">
        <v>306</v>
      </c>
      <c r="D142" s="140"/>
      <c r="E142" s="35"/>
      <c r="F142" s="170"/>
      <c r="G142" s="135"/>
      <c r="I142" s="183"/>
      <c r="J142" s="183"/>
      <c r="K142" s="183"/>
      <c r="L142" s="183"/>
      <c r="M142" s="183"/>
      <c r="N142" s="183"/>
      <c r="O142" s="183"/>
      <c r="P142" s="183"/>
      <c r="Q142" s="183"/>
      <c r="R142" s="183"/>
      <c r="S142" s="183"/>
      <c r="T142" s="183"/>
      <c r="U142" s="183"/>
      <c r="V142" s="183"/>
    </row>
    <row r="143" spans="2:22" s="40" customFormat="1" ht="92.25" customHeight="1">
      <c r="B143" s="32" t="s">
        <v>56</v>
      </c>
      <c r="C143" s="33" t="s">
        <v>279</v>
      </c>
      <c r="D143" s="34">
        <v>70.2</v>
      </c>
      <c r="E143" s="35" t="s">
        <v>30</v>
      </c>
      <c r="F143" s="44">
        <v>0</v>
      </c>
      <c r="G143" s="31">
        <f aca="true" t="shared" si="4" ref="G143:G149">D143*F143</f>
        <v>0</v>
      </c>
      <c r="I143" s="183"/>
      <c r="J143" s="183"/>
      <c r="K143" s="183"/>
      <c r="L143" s="183"/>
      <c r="M143" s="183"/>
      <c r="N143" s="183"/>
      <c r="O143" s="183"/>
      <c r="P143" s="183"/>
      <c r="Q143" s="183"/>
      <c r="R143" s="183"/>
      <c r="S143" s="183"/>
      <c r="T143" s="183"/>
      <c r="U143" s="183"/>
      <c r="V143" s="183"/>
    </row>
    <row r="144" spans="2:22" s="40" customFormat="1" ht="15" customHeight="1">
      <c r="B144" s="141" t="s">
        <v>60</v>
      </c>
      <c r="C144" s="142" t="s">
        <v>308</v>
      </c>
      <c r="D144" s="134">
        <v>0</v>
      </c>
      <c r="E144" s="35" t="s">
        <v>30</v>
      </c>
      <c r="F144" s="170">
        <v>0</v>
      </c>
      <c r="G144" s="31">
        <f t="shared" si="4"/>
        <v>0</v>
      </c>
      <c r="I144" s="183"/>
      <c r="J144" s="183"/>
      <c r="K144" s="183"/>
      <c r="L144" s="183"/>
      <c r="M144" s="183"/>
      <c r="N144" s="183"/>
      <c r="O144" s="183"/>
      <c r="P144" s="183"/>
      <c r="Q144" s="183"/>
      <c r="R144" s="183"/>
      <c r="S144" s="183"/>
      <c r="T144" s="183"/>
      <c r="U144" s="183"/>
      <c r="V144" s="183"/>
    </row>
    <row r="145" spans="2:22" s="40" customFormat="1" ht="24.75" customHeight="1">
      <c r="B145" s="32" t="s">
        <v>58</v>
      </c>
      <c r="C145" s="33" t="s">
        <v>307</v>
      </c>
      <c r="D145" s="134">
        <v>0</v>
      </c>
      <c r="E145" s="35" t="s">
        <v>30</v>
      </c>
      <c r="F145" s="170">
        <v>0</v>
      </c>
      <c r="G145" s="31">
        <f t="shared" si="4"/>
        <v>0</v>
      </c>
      <c r="I145" s="183"/>
      <c r="J145" s="183"/>
      <c r="K145" s="183"/>
      <c r="L145" s="183"/>
      <c r="M145" s="183"/>
      <c r="N145" s="183"/>
      <c r="O145" s="183"/>
      <c r="P145" s="183"/>
      <c r="Q145" s="183"/>
      <c r="R145" s="183"/>
      <c r="S145" s="183"/>
      <c r="T145" s="183"/>
      <c r="U145" s="183"/>
      <c r="V145" s="183"/>
    </row>
    <row r="146" spans="2:22" s="40" customFormat="1" ht="33.75">
      <c r="B146" s="32" t="s">
        <v>61</v>
      </c>
      <c r="C146" s="33" t="s">
        <v>280</v>
      </c>
      <c r="D146" s="134">
        <v>10</v>
      </c>
      <c r="E146" s="35" t="s">
        <v>30</v>
      </c>
      <c r="F146" s="170">
        <v>0</v>
      </c>
      <c r="G146" s="31">
        <f t="shared" si="4"/>
        <v>0</v>
      </c>
      <c r="I146" s="183"/>
      <c r="J146" s="183"/>
      <c r="K146" s="183"/>
      <c r="L146" s="184"/>
      <c r="M146" s="183"/>
      <c r="N146" s="184"/>
      <c r="O146" s="184"/>
      <c r="P146" s="184"/>
      <c r="Q146" s="184"/>
      <c r="R146" s="184"/>
      <c r="S146" s="184"/>
      <c r="T146" s="183"/>
      <c r="U146" s="183"/>
      <c r="V146" s="183"/>
    </row>
    <row r="147" spans="2:22" s="40" customFormat="1" ht="22.5">
      <c r="B147" s="32" t="s">
        <v>62</v>
      </c>
      <c r="C147" s="33" t="s">
        <v>281</v>
      </c>
      <c r="D147" s="134">
        <v>10</v>
      </c>
      <c r="E147" s="35" t="s">
        <v>30</v>
      </c>
      <c r="F147" s="170">
        <v>0</v>
      </c>
      <c r="G147" s="31">
        <f t="shared" si="4"/>
        <v>0</v>
      </c>
      <c r="I147" s="183"/>
      <c r="J147" s="183"/>
      <c r="K147" s="183"/>
      <c r="L147" s="184"/>
      <c r="M147" s="184"/>
      <c r="N147" s="184"/>
      <c r="O147" s="184"/>
      <c r="P147" s="184"/>
      <c r="Q147" s="184"/>
      <c r="R147" s="184"/>
      <c r="S147" s="184"/>
      <c r="T147" s="183"/>
      <c r="U147" s="183"/>
      <c r="V147" s="183"/>
    </row>
    <row r="148" spans="2:22" s="40" customFormat="1" ht="33.75">
      <c r="B148" s="32" t="s">
        <v>68</v>
      </c>
      <c r="C148" s="33" t="s">
        <v>282</v>
      </c>
      <c r="D148" s="134">
        <v>10</v>
      </c>
      <c r="E148" s="35" t="s">
        <v>30</v>
      </c>
      <c r="F148" s="170">
        <v>0</v>
      </c>
      <c r="G148" s="31">
        <f t="shared" si="4"/>
        <v>0</v>
      </c>
      <c r="I148" s="183"/>
      <c r="J148" s="183"/>
      <c r="K148" s="183"/>
      <c r="L148" s="183"/>
      <c r="M148" s="184"/>
      <c r="N148" s="183"/>
      <c r="O148" s="183"/>
      <c r="P148" s="183"/>
      <c r="Q148" s="183"/>
      <c r="R148" s="183"/>
      <c r="S148" s="183"/>
      <c r="T148" s="183"/>
      <c r="U148" s="183"/>
      <c r="V148" s="183"/>
    </row>
    <row r="149" spans="2:22" s="40" customFormat="1" ht="22.5">
      <c r="B149" s="32" t="s">
        <v>69</v>
      </c>
      <c r="C149" s="33" t="s">
        <v>283</v>
      </c>
      <c r="D149" s="106">
        <v>0.15</v>
      </c>
      <c r="E149" s="35" t="s">
        <v>80</v>
      </c>
      <c r="F149" s="144">
        <f>SUBTOTAL(109,G136:G148)</f>
        <v>0</v>
      </c>
      <c r="G149" s="31">
        <f t="shared" si="4"/>
        <v>0</v>
      </c>
      <c r="I149" s="183"/>
      <c r="J149" s="183"/>
      <c r="K149" s="183"/>
      <c r="L149" s="183"/>
      <c r="M149" s="183"/>
      <c r="N149" s="183"/>
      <c r="O149" s="183"/>
      <c r="P149" s="183"/>
      <c r="Q149" s="183"/>
      <c r="R149" s="183"/>
      <c r="S149" s="183"/>
      <c r="T149" s="183"/>
      <c r="U149" s="183"/>
      <c r="V149" s="183"/>
    </row>
    <row r="150" spans="2:22" s="40" customFormat="1" ht="12.75">
      <c r="B150" s="38" t="s">
        <v>67</v>
      </c>
      <c r="C150" s="133"/>
      <c r="D150" s="30"/>
      <c r="E150" s="30"/>
      <c r="F150" s="170"/>
      <c r="G150" s="31">
        <f>SUBTOTAL(109,G136:G149)</f>
        <v>0</v>
      </c>
      <c r="I150" s="183"/>
      <c r="J150" s="183"/>
      <c r="K150" s="183"/>
      <c r="L150" s="183"/>
      <c r="M150" s="183"/>
      <c r="N150" s="183"/>
      <c r="O150" s="183"/>
      <c r="P150" s="183"/>
      <c r="Q150" s="183"/>
      <c r="R150" s="183"/>
      <c r="S150" s="183"/>
      <c r="T150" s="183"/>
      <c r="U150" s="183"/>
      <c r="V150" s="183"/>
    </row>
    <row r="151" spans="3:22" s="40" customFormat="1" ht="12.75">
      <c r="C151" s="41"/>
      <c r="F151" s="167"/>
      <c r="I151" s="183"/>
      <c r="J151" s="183"/>
      <c r="K151" s="183"/>
      <c r="L151" s="183"/>
      <c r="M151" s="183"/>
      <c r="N151" s="183"/>
      <c r="O151" s="183"/>
      <c r="P151" s="183"/>
      <c r="Q151" s="183"/>
      <c r="R151" s="183"/>
      <c r="S151" s="183"/>
      <c r="T151" s="183"/>
      <c r="U151" s="183"/>
      <c r="V151" s="183"/>
    </row>
    <row r="152" spans="3:22" s="40" customFormat="1" ht="12.75">
      <c r="C152" s="41"/>
      <c r="F152" s="167"/>
      <c r="I152" s="183"/>
      <c r="J152" s="183"/>
      <c r="K152" s="183"/>
      <c r="L152" s="183"/>
      <c r="M152" s="183"/>
      <c r="N152" s="183"/>
      <c r="O152" s="183"/>
      <c r="P152" s="183"/>
      <c r="Q152" s="183"/>
      <c r="R152" s="183"/>
      <c r="S152" s="183"/>
      <c r="T152" s="183"/>
      <c r="U152" s="183"/>
      <c r="V152" s="183"/>
    </row>
    <row r="153" spans="2:22" s="40" customFormat="1" ht="24">
      <c r="B153" s="22" t="s">
        <v>284</v>
      </c>
      <c r="C153" s="132" t="s">
        <v>285</v>
      </c>
      <c r="D153" s="24" t="s">
        <v>63</v>
      </c>
      <c r="E153" s="25" t="s">
        <v>30</v>
      </c>
      <c r="F153" s="168" t="s">
        <v>65</v>
      </c>
      <c r="G153" s="24" t="s">
        <v>64</v>
      </c>
      <c r="I153" s="183"/>
      <c r="J153" s="183"/>
      <c r="K153" s="183"/>
      <c r="L153" s="183"/>
      <c r="M153" s="183"/>
      <c r="N153" s="183"/>
      <c r="O153" s="183"/>
      <c r="P153" s="183"/>
      <c r="Q153" s="183"/>
      <c r="R153" s="183"/>
      <c r="S153" s="183"/>
      <c r="T153" s="183"/>
      <c r="U153" s="183"/>
      <c r="V153" s="183"/>
    </row>
    <row r="154" spans="2:22" s="40" customFormat="1" ht="12.75">
      <c r="B154" s="28"/>
      <c r="C154" s="133"/>
      <c r="D154" s="30"/>
      <c r="E154" s="30"/>
      <c r="F154" s="169"/>
      <c r="G154" s="31"/>
      <c r="I154" s="183"/>
      <c r="J154" s="183"/>
      <c r="K154" s="183"/>
      <c r="L154" s="183"/>
      <c r="M154" s="183"/>
      <c r="N154" s="183"/>
      <c r="O154" s="183"/>
      <c r="P154" s="183"/>
      <c r="Q154" s="183"/>
      <c r="R154" s="183"/>
      <c r="S154" s="183"/>
      <c r="T154" s="183"/>
      <c r="U154" s="183"/>
      <c r="V154" s="183"/>
    </row>
    <row r="155" spans="2:22" s="40" customFormat="1" ht="33.75">
      <c r="B155" s="32" t="s">
        <v>59</v>
      </c>
      <c r="C155" s="33" t="s">
        <v>286</v>
      </c>
      <c r="D155" s="106">
        <v>0.05</v>
      </c>
      <c r="E155" s="35" t="s">
        <v>80</v>
      </c>
      <c r="F155" s="44">
        <v>0</v>
      </c>
      <c r="G155" s="135">
        <f>D155*F155</f>
        <v>0</v>
      </c>
      <c r="I155" s="183"/>
      <c r="J155" s="183"/>
      <c r="K155" s="183"/>
      <c r="L155" s="183"/>
      <c r="M155" s="183"/>
      <c r="N155" s="183"/>
      <c r="O155" s="183"/>
      <c r="P155" s="183"/>
      <c r="Q155" s="183"/>
      <c r="R155" s="183"/>
      <c r="S155" s="183"/>
      <c r="T155" s="183"/>
      <c r="U155" s="183"/>
      <c r="V155" s="183"/>
    </row>
    <row r="156" spans="2:22" s="40" customFormat="1" ht="33.75">
      <c r="B156" s="32" t="s">
        <v>57</v>
      </c>
      <c r="C156" s="29" t="s">
        <v>287</v>
      </c>
      <c r="D156" s="145">
        <v>70.2</v>
      </c>
      <c r="E156" s="35" t="s">
        <v>30</v>
      </c>
      <c r="F156" s="44">
        <v>0</v>
      </c>
      <c r="G156" s="135">
        <f>D156*F156</f>
        <v>0</v>
      </c>
      <c r="I156" s="183"/>
      <c r="J156" s="183"/>
      <c r="K156" s="183"/>
      <c r="L156" s="183"/>
      <c r="M156" s="183"/>
      <c r="N156" s="183"/>
      <c r="O156" s="183"/>
      <c r="P156" s="183"/>
      <c r="Q156" s="183"/>
      <c r="R156" s="183"/>
      <c r="S156" s="183"/>
      <c r="T156" s="183"/>
      <c r="U156" s="183"/>
      <c r="V156" s="183"/>
    </row>
    <row r="157" spans="2:22" s="40" customFormat="1" ht="45">
      <c r="B157" s="32" t="s">
        <v>56</v>
      </c>
      <c r="C157" s="133" t="s">
        <v>288</v>
      </c>
      <c r="D157" s="146">
        <v>10</v>
      </c>
      <c r="E157" s="35" t="s">
        <v>30</v>
      </c>
      <c r="F157" s="172">
        <v>0</v>
      </c>
      <c r="G157" s="135">
        <f>D157*F157</f>
        <v>0</v>
      </c>
      <c r="I157" s="183"/>
      <c r="J157" s="183"/>
      <c r="K157" s="183"/>
      <c r="L157" s="183"/>
      <c r="M157" s="183"/>
      <c r="N157" s="183"/>
      <c r="O157" s="183"/>
      <c r="P157" s="183"/>
      <c r="Q157" s="183"/>
      <c r="R157" s="183"/>
      <c r="S157" s="183"/>
      <c r="T157" s="183"/>
      <c r="U157" s="183"/>
      <c r="V157" s="183"/>
    </row>
    <row r="158" spans="2:22" s="40" customFormat="1" ht="22.5">
      <c r="B158" s="32" t="s">
        <v>60</v>
      </c>
      <c r="C158" s="133" t="s">
        <v>289</v>
      </c>
      <c r="D158" s="146">
        <v>10</v>
      </c>
      <c r="E158" s="35" t="s">
        <v>30</v>
      </c>
      <c r="F158" s="172">
        <v>0</v>
      </c>
      <c r="G158" s="135">
        <f>D158*F158</f>
        <v>0</v>
      </c>
      <c r="I158" s="183"/>
      <c r="J158" s="183"/>
      <c r="K158" s="183"/>
      <c r="L158" s="183"/>
      <c r="M158" s="183"/>
      <c r="N158" s="183"/>
      <c r="O158" s="183"/>
      <c r="P158" s="183"/>
      <c r="Q158" s="183"/>
      <c r="R158" s="183"/>
      <c r="S158" s="183"/>
      <c r="T158" s="183"/>
      <c r="U158" s="183"/>
      <c r="V158" s="183"/>
    </row>
    <row r="159" spans="2:22" s="40" customFormat="1" ht="22.5">
      <c r="B159" s="32" t="s">
        <v>58</v>
      </c>
      <c r="C159" s="33" t="s">
        <v>290</v>
      </c>
      <c r="D159" s="34">
        <v>0</v>
      </c>
      <c r="E159" s="35" t="s">
        <v>30</v>
      </c>
      <c r="F159" s="44">
        <v>0</v>
      </c>
      <c r="G159" s="31">
        <f aca="true" t="shared" si="5" ref="G159:G166">D159*F159</f>
        <v>0</v>
      </c>
      <c r="I159" s="183"/>
      <c r="J159" s="183"/>
      <c r="K159" s="183"/>
      <c r="L159" s="183"/>
      <c r="M159" s="183"/>
      <c r="N159" s="183"/>
      <c r="O159" s="183"/>
      <c r="P159" s="183"/>
      <c r="Q159" s="183"/>
      <c r="R159" s="183"/>
      <c r="S159" s="183"/>
      <c r="T159" s="183"/>
      <c r="U159" s="183"/>
      <c r="V159" s="183"/>
    </row>
    <row r="160" spans="2:22" s="40" customFormat="1" ht="33.75">
      <c r="B160" s="32" t="s">
        <v>61</v>
      </c>
      <c r="C160" s="33" t="s">
        <v>291</v>
      </c>
      <c r="D160" s="34">
        <v>70.2</v>
      </c>
      <c r="E160" s="35" t="s">
        <v>30</v>
      </c>
      <c r="F160" s="44">
        <v>0</v>
      </c>
      <c r="G160" s="31">
        <f>D160*F160</f>
        <v>0</v>
      </c>
      <c r="I160" s="183"/>
      <c r="J160" s="183"/>
      <c r="K160" s="183"/>
      <c r="L160" s="183"/>
      <c r="M160" s="183"/>
      <c r="N160" s="183"/>
      <c r="O160" s="183"/>
      <c r="P160" s="183"/>
      <c r="Q160" s="183"/>
      <c r="R160" s="183"/>
      <c r="S160" s="183"/>
      <c r="T160" s="183"/>
      <c r="U160" s="183"/>
      <c r="V160" s="183"/>
    </row>
    <row r="161" spans="2:22" s="40" customFormat="1" ht="45">
      <c r="B161" s="32" t="s">
        <v>62</v>
      </c>
      <c r="C161" s="33" t="s">
        <v>292</v>
      </c>
      <c r="D161" s="146">
        <v>10</v>
      </c>
      <c r="E161" s="35" t="s">
        <v>30</v>
      </c>
      <c r="F161" s="172">
        <v>0</v>
      </c>
      <c r="G161" s="31">
        <f t="shared" si="5"/>
        <v>0</v>
      </c>
      <c r="I161" s="183"/>
      <c r="J161" s="183"/>
      <c r="K161" s="183"/>
      <c r="L161" s="183"/>
      <c r="M161" s="183"/>
      <c r="N161" s="183"/>
      <c r="O161" s="183"/>
      <c r="P161" s="183"/>
      <c r="Q161" s="183"/>
      <c r="R161" s="183"/>
      <c r="S161" s="183"/>
      <c r="T161" s="183"/>
      <c r="U161" s="183"/>
      <c r="V161" s="183"/>
    </row>
    <row r="162" spans="2:22" s="40" customFormat="1" ht="22.5">
      <c r="B162" s="32" t="s">
        <v>68</v>
      </c>
      <c r="C162" s="33" t="s">
        <v>293</v>
      </c>
      <c r="D162" s="146">
        <v>10</v>
      </c>
      <c r="E162" s="35" t="s">
        <v>30</v>
      </c>
      <c r="F162" s="172">
        <v>0</v>
      </c>
      <c r="G162" s="31">
        <f t="shared" si="5"/>
        <v>0</v>
      </c>
      <c r="I162" s="183"/>
      <c r="J162" s="183"/>
      <c r="K162" s="183"/>
      <c r="L162" s="183"/>
      <c r="M162" s="183"/>
      <c r="N162" s="183"/>
      <c r="O162" s="183"/>
      <c r="P162" s="183"/>
      <c r="Q162" s="183"/>
      <c r="R162" s="183"/>
      <c r="S162" s="183"/>
      <c r="T162" s="183"/>
      <c r="U162" s="183"/>
      <c r="V162" s="183"/>
    </row>
    <row r="163" spans="2:22" s="40" customFormat="1" ht="22.5">
      <c r="B163" s="32" t="s">
        <v>69</v>
      </c>
      <c r="C163" s="33" t="s">
        <v>294</v>
      </c>
      <c r="D163" s="34">
        <v>70.2</v>
      </c>
      <c r="E163" s="35" t="s">
        <v>30</v>
      </c>
      <c r="F163" s="170">
        <v>0</v>
      </c>
      <c r="G163" s="31">
        <f t="shared" si="5"/>
        <v>0</v>
      </c>
      <c r="I163" s="183"/>
      <c r="J163" s="183"/>
      <c r="K163" s="183"/>
      <c r="L163" s="183"/>
      <c r="M163" s="183"/>
      <c r="N163" s="183"/>
      <c r="O163" s="183"/>
      <c r="P163" s="183"/>
      <c r="Q163" s="183"/>
      <c r="R163" s="183"/>
      <c r="S163" s="183"/>
      <c r="T163" s="183"/>
      <c r="U163" s="183"/>
      <c r="V163" s="183"/>
    </row>
    <row r="164" spans="2:22" s="40" customFormat="1" ht="22.5">
      <c r="B164" s="32" t="s">
        <v>70</v>
      </c>
      <c r="C164" s="33" t="s">
        <v>295</v>
      </c>
      <c r="D164" s="34">
        <v>70.2</v>
      </c>
      <c r="E164" s="35" t="s">
        <v>30</v>
      </c>
      <c r="F164" s="44">
        <v>0</v>
      </c>
      <c r="G164" s="31">
        <f t="shared" si="5"/>
        <v>0</v>
      </c>
      <c r="I164" s="183"/>
      <c r="J164" s="183"/>
      <c r="K164" s="183"/>
      <c r="L164" s="183"/>
      <c r="M164" s="183"/>
      <c r="N164" s="183"/>
      <c r="O164" s="183"/>
      <c r="P164" s="183"/>
      <c r="Q164" s="183"/>
      <c r="R164" s="183"/>
      <c r="S164" s="183"/>
      <c r="T164" s="183"/>
      <c r="U164" s="183"/>
      <c r="V164" s="183"/>
    </row>
    <row r="165" spans="2:22" s="40" customFormat="1" ht="12.75">
      <c r="B165" s="32" t="s">
        <v>71</v>
      </c>
      <c r="C165" s="33" t="s">
        <v>32</v>
      </c>
      <c r="D165" s="34">
        <v>70.2</v>
      </c>
      <c r="E165" s="35" t="s">
        <v>30</v>
      </c>
      <c r="F165" s="44">
        <v>0</v>
      </c>
      <c r="G165" s="31">
        <f t="shared" si="5"/>
        <v>0</v>
      </c>
      <c r="I165" s="183"/>
      <c r="J165" s="183"/>
      <c r="K165" s="183"/>
      <c r="L165" s="183"/>
      <c r="M165" s="183"/>
      <c r="N165" s="183"/>
      <c r="O165" s="183"/>
      <c r="P165" s="183"/>
      <c r="Q165" s="183"/>
      <c r="R165" s="183"/>
      <c r="S165" s="183"/>
      <c r="T165" s="183"/>
      <c r="U165" s="183"/>
      <c r="V165" s="183"/>
    </row>
    <row r="166" spans="2:22" s="40" customFormat="1" ht="22.5">
      <c r="B166" s="32" t="s">
        <v>72</v>
      </c>
      <c r="C166" s="33" t="s">
        <v>296</v>
      </c>
      <c r="D166" s="106">
        <v>0.1</v>
      </c>
      <c r="E166" s="35" t="s">
        <v>80</v>
      </c>
      <c r="F166" s="144">
        <f>SUBTOTAL(109,G156:G165)</f>
        <v>0</v>
      </c>
      <c r="G166" s="31">
        <f t="shared" si="5"/>
        <v>0</v>
      </c>
      <c r="I166" s="183"/>
      <c r="J166" s="183"/>
      <c r="K166" s="183"/>
      <c r="L166" s="183"/>
      <c r="M166" s="183"/>
      <c r="N166" s="183"/>
      <c r="O166" s="183"/>
      <c r="P166" s="183"/>
      <c r="Q166" s="183"/>
      <c r="R166" s="183"/>
      <c r="S166" s="183"/>
      <c r="T166" s="183"/>
      <c r="U166" s="183"/>
      <c r="V166" s="183"/>
    </row>
    <row r="167" spans="2:22" s="40" customFormat="1" ht="12.75">
      <c r="B167" s="38" t="s">
        <v>91</v>
      </c>
      <c r="C167" s="133"/>
      <c r="D167" s="30"/>
      <c r="E167" s="30"/>
      <c r="F167" s="170"/>
      <c r="G167" s="31">
        <f>SUBTOTAL(109,G154:G166)</f>
        <v>0</v>
      </c>
      <c r="I167" s="183"/>
      <c r="J167" s="183"/>
      <c r="K167" s="183"/>
      <c r="L167" s="183"/>
      <c r="M167" s="183"/>
      <c r="N167" s="183"/>
      <c r="O167" s="183"/>
      <c r="P167" s="183"/>
      <c r="Q167" s="183"/>
      <c r="R167" s="183"/>
      <c r="S167" s="183"/>
      <c r="T167" s="183"/>
      <c r="U167" s="183"/>
      <c r="V167" s="183"/>
    </row>
    <row r="168" spans="3:22" s="40" customFormat="1" ht="12.75">
      <c r="C168" s="41"/>
      <c r="F168" s="167"/>
      <c r="I168" s="183"/>
      <c r="J168" s="183"/>
      <c r="K168" s="183"/>
      <c r="L168" s="183"/>
      <c r="M168" s="183"/>
      <c r="N168" s="183"/>
      <c r="O168" s="183"/>
      <c r="P168" s="183"/>
      <c r="Q168" s="183"/>
      <c r="R168" s="183"/>
      <c r="S168" s="183"/>
      <c r="T168" s="183"/>
      <c r="U168" s="183"/>
      <c r="V168" s="183"/>
    </row>
    <row r="169" spans="3:22" s="40" customFormat="1" ht="12.75">
      <c r="C169" s="41"/>
      <c r="F169" s="167"/>
      <c r="I169" s="183"/>
      <c r="J169" s="183"/>
      <c r="K169" s="183"/>
      <c r="L169" s="183"/>
      <c r="M169" s="183"/>
      <c r="N169" s="183"/>
      <c r="O169" s="183"/>
      <c r="P169" s="183"/>
      <c r="Q169" s="183"/>
      <c r="R169" s="183"/>
      <c r="S169" s="183"/>
      <c r="T169" s="183"/>
      <c r="U169" s="183"/>
      <c r="V169" s="183"/>
    </row>
    <row r="170" spans="2:22" s="40" customFormat="1" ht="24">
      <c r="B170" s="22" t="s">
        <v>297</v>
      </c>
      <c r="C170" s="132" t="s">
        <v>298</v>
      </c>
      <c r="D170" s="24" t="s">
        <v>63</v>
      </c>
      <c r="E170" s="25" t="s">
        <v>30</v>
      </c>
      <c r="F170" s="168" t="s">
        <v>65</v>
      </c>
      <c r="G170" s="24" t="s">
        <v>64</v>
      </c>
      <c r="I170" s="183"/>
      <c r="J170" s="183"/>
      <c r="K170" s="183"/>
      <c r="L170" s="183"/>
      <c r="M170" s="183"/>
      <c r="N170" s="183"/>
      <c r="O170" s="183"/>
      <c r="P170" s="183"/>
      <c r="Q170" s="183"/>
      <c r="R170" s="183"/>
      <c r="S170" s="183"/>
      <c r="T170" s="183"/>
      <c r="U170" s="183"/>
      <c r="V170" s="183"/>
    </row>
    <row r="171" spans="2:22" s="40" customFormat="1" ht="12.75">
      <c r="B171" s="28"/>
      <c r="C171" s="133"/>
      <c r="D171" s="30"/>
      <c r="E171" s="30"/>
      <c r="F171" s="169"/>
      <c r="G171" s="31"/>
      <c r="I171" s="183"/>
      <c r="J171" s="183"/>
      <c r="K171" s="183"/>
      <c r="L171" s="183"/>
      <c r="M171" s="183"/>
      <c r="N171" s="183"/>
      <c r="O171" s="183"/>
      <c r="P171" s="183"/>
      <c r="Q171" s="183"/>
      <c r="R171" s="183"/>
      <c r="S171" s="183"/>
      <c r="T171" s="183"/>
      <c r="U171" s="183"/>
      <c r="V171" s="183"/>
    </row>
    <row r="172" spans="2:22" s="40" customFormat="1" ht="12.75">
      <c r="B172" s="32" t="s">
        <v>59</v>
      </c>
      <c r="C172" s="33" t="s">
        <v>299</v>
      </c>
      <c r="D172" s="145">
        <v>70.2</v>
      </c>
      <c r="E172" s="35" t="s">
        <v>30</v>
      </c>
      <c r="F172" s="44">
        <v>0</v>
      </c>
      <c r="G172" s="135">
        <f>D172*F172</f>
        <v>0</v>
      </c>
      <c r="I172" s="183"/>
      <c r="J172" s="183"/>
      <c r="K172" s="183"/>
      <c r="L172" s="183"/>
      <c r="M172" s="183"/>
      <c r="N172" s="183"/>
      <c r="O172" s="183"/>
      <c r="P172" s="183"/>
      <c r="Q172" s="183"/>
      <c r="R172" s="183"/>
      <c r="S172" s="183"/>
      <c r="T172" s="183"/>
      <c r="U172" s="183"/>
      <c r="V172" s="183"/>
    </row>
    <row r="173" spans="2:22" s="40" customFormat="1" ht="12.75">
      <c r="B173" s="32" t="s">
        <v>57</v>
      </c>
      <c r="C173" s="29" t="s">
        <v>300</v>
      </c>
      <c r="D173" s="145">
        <v>69.2</v>
      </c>
      <c r="E173" s="35" t="s">
        <v>30</v>
      </c>
      <c r="F173" s="44">
        <v>0</v>
      </c>
      <c r="G173" s="135">
        <f>D173*F173</f>
        <v>0</v>
      </c>
      <c r="I173" s="183"/>
      <c r="J173" s="183"/>
      <c r="K173" s="183"/>
      <c r="L173" s="183"/>
      <c r="M173" s="183"/>
      <c r="N173" s="183"/>
      <c r="O173" s="183"/>
      <c r="P173" s="183"/>
      <c r="Q173" s="183"/>
      <c r="R173" s="183"/>
      <c r="S173" s="183"/>
      <c r="T173" s="183"/>
      <c r="U173" s="183"/>
      <c r="V173" s="183"/>
    </row>
    <row r="174" spans="2:22" s="40" customFormat="1" ht="47.25" customHeight="1">
      <c r="B174" s="32" t="s">
        <v>56</v>
      </c>
      <c r="C174" s="29" t="s">
        <v>301</v>
      </c>
      <c r="D174" s="106"/>
      <c r="E174" s="35"/>
      <c r="F174" s="170"/>
      <c r="G174" s="31"/>
      <c r="I174" s="183"/>
      <c r="J174" s="183"/>
      <c r="K174" s="183"/>
      <c r="L174" s="183"/>
      <c r="M174" s="183"/>
      <c r="N174" s="183"/>
      <c r="O174" s="183"/>
      <c r="P174" s="183"/>
      <c r="Q174" s="183"/>
      <c r="R174" s="183"/>
      <c r="S174" s="183"/>
      <c r="T174" s="183"/>
      <c r="U174" s="183"/>
      <c r="V174" s="183"/>
    </row>
    <row r="175" spans="2:22" s="40" customFormat="1" ht="12.75">
      <c r="B175" s="32"/>
      <c r="C175" s="147"/>
      <c r="D175" s="146">
        <v>10</v>
      </c>
      <c r="E175" s="35" t="s">
        <v>30</v>
      </c>
      <c r="F175" s="172">
        <v>0</v>
      </c>
      <c r="G175" s="31">
        <f>D175*F175</f>
        <v>0</v>
      </c>
      <c r="I175" s="183"/>
      <c r="J175" s="183"/>
      <c r="K175" s="183"/>
      <c r="L175" s="183"/>
      <c r="M175" s="183"/>
      <c r="N175" s="183"/>
      <c r="O175" s="183"/>
      <c r="P175" s="183"/>
      <c r="Q175" s="183"/>
      <c r="R175" s="183"/>
      <c r="S175" s="183"/>
      <c r="T175" s="183"/>
      <c r="U175" s="183"/>
      <c r="V175" s="183"/>
    </row>
    <row r="176" spans="2:22" s="40" customFormat="1" ht="90">
      <c r="B176" s="32" t="s">
        <v>60</v>
      </c>
      <c r="C176" s="33" t="s">
        <v>302</v>
      </c>
      <c r="D176" s="134"/>
      <c r="E176" s="35"/>
      <c r="F176" s="170"/>
      <c r="G176" s="31"/>
      <c r="I176" s="183"/>
      <c r="J176" s="183"/>
      <c r="K176" s="183"/>
      <c r="L176" s="183"/>
      <c r="M176" s="183"/>
      <c r="N176" s="183"/>
      <c r="O176" s="183"/>
      <c r="P176" s="183"/>
      <c r="Q176" s="183"/>
      <c r="R176" s="183"/>
      <c r="S176" s="183"/>
      <c r="T176" s="183"/>
      <c r="U176" s="183"/>
      <c r="V176" s="183"/>
    </row>
    <row r="177" spans="2:22" s="40" customFormat="1" ht="12.75">
      <c r="B177" s="32"/>
      <c r="C177" s="148"/>
      <c r="D177" s="146">
        <v>10</v>
      </c>
      <c r="E177" s="35" t="s">
        <v>30</v>
      </c>
      <c r="F177" s="172">
        <v>0</v>
      </c>
      <c r="G177" s="31">
        <f>D177*F177</f>
        <v>0</v>
      </c>
      <c r="I177" s="183"/>
      <c r="J177" s="183"/>
      <c r="K177" s="183"/>
      <c r="L177" s="183"/>
      <c r="M177" s="183"/>
      <c r="N177" s="183"/>
      <c r="O177" s="183"/>
      <c r="P177" s="183"/>
      <c r="Q177" s="183"/>
      <c r="R177" s="183"/>
      <c r="S177" s="183"/>
      <c r="T177" s="183"/>
      <c r="U177" s="183"/>
      <c r="V177" s="183"/>
    </row>
    <row r="178" spans="2:22" s="40" customFormat="1" ht="12.75">
      <c r="B178" s="32" t="s">
        <v>58</v>
      </c>
      <c r="C178" s="133" t="s">
        <v>303</v>
      </c>
      <c r="D178" s="106">
        <v>0.1</v>
      </c>
      <c r="E178" s="35" t="s">
        <v>80</v>
      </c>
      <c r="F178" s="149">
        <f>SUBTOTAL(109,G171:G177)</f>
        <v>0</v>
      </c>
      <c r="G178" s="31">
        <f>D178*F178</f>
        <v>0</v>
      </c>
      <c r="I178" s="183"/>
      <c r="J178" s="183"/>
      <c r="K178" s="183"/>
      <c r="L178" s="183"/>
      <c r="M178" s="183"/>
      <c r="N178" s="183"/>
      <c r="O178" s="183"/>
      <c r="P178" s="183"/>
      <c r="Q178" s="183"/>
      <c r="R178" s="183"/>
      <c r="S178" s="183"/>
      <c r="T178" s="183"/>
      <c r="U178" s="183"/>
      <c r="V178" s="183"/>
    </row>
    <row r="179" spans="2:22" s="40" customFormat="1" ht="33.75">
      <c r="B179" s="32" t="s">
        <v>61</v>
      </c>
      <c r="C179" s="133" t="s">
        <v>304</v>
      </c>
      <c r="D179" s="106">
        <v>0.1</v>
      </c>
      <c r="E179" s="35" t="s">
        <v>80</v>
      </c>
      <c r="F179" s="144">
        <f>+F178</f>
        <v>0</v>
      </c>
      <c r="G179" s="31">
        <f>D179*F179</f>
        <v>0</v>
      </c>
      <c r="I179" s="183"/>
      <c r="J179" s="183"/>
      <c r="K179" s="183"/>
      <c r="L179" s="183"/>
      <c r="M179" s="183"/>
      <c r="N179" s="183"/>
      <c r="O179" s="183"/>
      <c r="P179" s="183"/>
      <c r="Q179" s="183"/>
      <c r="R179" s="183"/>
      <c r="S179" s="183"/>
      <c r="T179" s="183"/>
      <c r="U179" s="183"/>
      <c r="V179" s="183"/>
    </row>
    <row r="180" spans="2:22" s="40" customFormat="1" ht="12.75">
      <c r="B180" s="32"/>
      <c r="C180" s="133"/>
      <c r="D180" s="134"/>
      <c r="E180" s="35"/>
      <c r="F180" s="39"/>
      <c r="G180" s="31"/>
      <c r="I180" s="183"/>
      <c r="J180" s="183"/>
      <c r="K180" s="183"/>
      <c r="L180" s="183"/>
      <c r="M180" s="183"/>
      <c r="N180" s="183"/>
      <c r="O180" s="183"/>
      <c r="P180" s="183"/>
      <c r="Q180" s="183"/>
      <c r="R180" s="183"/>
      <c r="S180" s="183"/>
      <c r="T180" s="183"/>
      <c r="U180" s="183"/>
      <c r="V180" s="183"/>
    </row>
    <row r="181" spans="2:22" s="40" customFormat="1" ht="12.75">
      <c r="B181" s="32"/>
      <c r="C181" s="133"/>
      <c r="D181" s="134"/>
      <c r="E181" s="35"/>
      <c r="F181" s="39"/>
      <c r="G181" s="31"/>
      <c r="I181" s="183"/>
      <c r="J181" s="183"/>
      <c r="K181" s="183"/>
      <c r="L181" s="183"/>
      <c r="M181" s="183"/>
      <c r="N181" s="183"/>
      <c r="O181" s="183"/>
      <c r="P181" s="183"/>
      <c r="Q181" s="183"/>
      <c r="R181" s="183"/>
      <c r="S181" s="183"/>
      <c r="T181" s="183"/>
      <c r="U181" s="183"/>
      <c r="V181" s="183"/>
    </row>
    <row r="182" spans="2:22" s="40" customFormat="1" ht="12.75">
      <c r="B182" s="38" t="s">
        <v>92</v>
      </c>
      <c r="C182" s="133"/>
      <c r="D182" s="30"/>
      <c r="E182" s="30"/>
      <c r="F182" s="39"/>
      <c r="G182" s="31">
        <f>SUBTOTAL(109,G171:G181)</f>
        <v>0</v>
      </c>
      <c r="I182" s="183"/>
      <c r="J182" s="183"/>
      <c r="K182" s="183"/>
      <c r="L182" s="183"/>
      <c r="M182" s="183"/>
      <c r="N182" s="183"/>
      <c r="O182" s="183"/>
      <c r="P182" s="183"/>
      <c r="Q182" s="183"/>
      <c r="R182" s="183"/>
      <c r="S182" s="183"/>
      <c r="T182" s="183"/>
      <c r="U182" s="183"/>
      <c r="V182" s="183"/>
    </row>
    <row r="183" spans="3:22" s="40" customFormat="1" ht="12.75">
      <c r="C183" s="41"/>
      <c r="I183" s="183"/>
      <c r="J183" s="183"/>
      <c r="K183" s="183"/>
      <c r="L183" s="183"/>
      <c r="M183" s="183"/>
      <c r="N183" s="183"/>
      <c r="O183" s="183"/>
      <c r="P183" s="183"/>
      <c r="Q183" s="183"/>
      <c r="R183" s="183"/>
      <c r="S183" s="183"/>
      <c r="T183" s="183"/>
      <c r="U183" s="183"/>
      <c r="V183" s="183"/>
    </row>
  </sheetData>
  <sheetProtection password="CF77" sheet="1"/>
  <mergeCells count="6">
    <mergeCell ref="C3:G3"/>
    <mergeCell ref="C4:G4"/>
    <mergeCell ref="C5:G5"/>
    <mergeCell ref="F21:G21"/>
    <mergeCell ref="C28:F31"/>
    <mergeCell ref="C32:F33"/>
  </mergeCells>
  <printOptions/>
  <pageMargins left="0.7" right="0.7" top="0.75" bottom="0.75" header="0.3" footer="0.3"/>
  <pageSetup horizontalDpi="600" verticalDpi="600" orientation="portrait" paperSize="9" scale="91" r:id="rId1"/>
  <headerFooter>
    <oddHeader>&amp;L&amp;"Swis721 Ex BT,Roman"&amp;8&amp;A&amp;C&amp;"Team MT,Običajno"&amp;13KOMUNALA PROJEKT D.O.O.&amp;R&amp;"Swis721 Ex BT,Roman"&amp;8&amp;F</oddHeader>
    <oddFooter>&amp;L&amp;"Swis721 Ex BT,Roman"&amp;5KOMUNALA PROJEKT d.o.o.
Prušnikova ulica 95, 1000 Ljubljana&amp;R&amp;P</oddFooter>
  </headerFooter>
  <rowBreaks count="6" manualBreakCount="6">
    <brk id="42" min="1" max="7" man="1"/>
    <brk id="56" min="1" max="7" man="1"/>
    <brk id="77" min="1" max="7" man="1"/>
    <brk id="102" min="1" max="7" man="1"/>
    <brk id="131" min="1" max="7" man="1"/>
    <brk id="151" min="1" max="7" man="1"/>
  </rowBreaks>
</worksheet>
</file>

<file path=xl/worksheets/sheet6.xml><?xml version="1.0" encoding="utf-8"?>
<worksheet xmlns="http://schemas.openxmlformats.org/spreadsheetml/2006/main" xmlns:r="http://schemas.openxmlformats.org/officeDocument/2006/relationships">
  <sheetPr>
    <tabColor theme="4" tint="0.5999900102615356"/>
  </sheetPr>
  <dimension ref="B3:W165"/>
  <sheetViews>
    <sheetView view="pageBreakPreview" zoomScaleSheetLayoutView="100" workbookViewId="0" topLeftCell="A122">
      <selection activeCell="F162" sqref="F162"/>
    </sheetView>
  </sheetViews>
  <sheetFormatPr defaultColWidth="9.00390625" defaultRowHeight="12.75"/>
  <cols>
    <col min="1" max="1" width="9.125" style="1" customWidth="1"/>
    <col min="2" max="2" width="4.125" style="1" customWidth="1"/>
    <col min="3" max="3" width="40.625" style="43" customWidth="1"/>
    <col min="4" max="4" width="11.375" style="1" customWidth="1"/>
    <col min="5" max="5" width="4.125" style="1" customWidth="1"/>
    <col min="6" max="6" width="12.125" style="1" customWidth="1"/>
    <col min="7" max="7" width="13.00390625" style="1" customWidth="1"/>
    <col min="8" max="8" width="4.25390625" style="1" customWidth="1"/>
    <col min="9" max="9" width="9.25390625" style="186" bestFit="1" customWidth="1"/>
    <col min="10" max="11" width="9.125" style="186" customWidth="1"/>
    <col min="12" max="12" width="9.125" style="174" customWidth="1"/>
    <col min="13" max="13" width="14.125" style="174" bestFit="1" customWidth="1"/>
    <col min="14" max="16" width="9.125" style="174" customWidth="1"/>
    <col min="17" max="23" width="9.125" style="186" customWidth="1"/>
    <col min="24" max="16384" width="9.125" style="1" customWidth="1"/>
  </cols>
  <sheetData>
    <row r="3" spans="3:7" ht="18">
      <c r="C3" s="193" t="s">
        <v>35</v>
      </c>
      <c r="D3" s="193"/>
      <c r="E3" s="193"/>
      <c r="F3" s="193"/>
      <c r="G3" s="193"/>
    </row>
    <row r="4" spans="3:7" ht="15.75">
      <c r="C4" s="194" t="s">
        <v>209</v>
      </c>
      <c r="D4" s="194"/>
      <c r="E4" s="194"/>
      <c r="F4" s="194"/>
      <c r="G4" s="194"/>
    </row>
    <row r="5" spans="3:7" ht="12.75">
      <c r="C5" s="195"/>
      <c r="D5" s="196"/>
      <c r="E5" s="196"/>
      <c r="F5" s="196"/>
      <c r="G5" s="196"/>
    </row>
    <row r="6" spans="3:23" s="7" customFormat="1" ht="12">
      <c r="C6" s="7" t="s">
        <v>36</v>
      </c>
      <c r="I6" s="187"/>
      <c r="J6" s="187"/>
      <c r="K6" s="187"/>
      <c r="L6" s="175"/>
      <c r="M6" s="175"/>
      <c r="N6" s="175"/>
      <c r="O6" s="175"/>
      <c r="P6" s="175"/>
      <c r="Q6" s="187"/>
      <c r="R6" s="187"/>
      <c r="S6" s="187"/>
      <c r="T6" s="187"/>
      <c r="U6" s="187"/>
      <c r="V6" s="187"/>
      <c r="W6" s="187"/>
    </row>
    <row r="7" spans="9:23" s="7" customFormat="1" ht="12">
      <c r="I7" s="187"/>
      <c r="J7" s="187"/>
      <c r="K7" s="187"/>
      <c r="L7" s="175"/>
      <c r="M7" s="175"/>
      <c r="N7" s="175"/>
      <c r="O7" s="175"/>
      <c r="P7" s="175"/>
      <c r="Q7" s="187"/>
      <c r="R7" s="187"/>
      <c r="S7" s="187"/>
      <c r="T7" s="187"/>
      <c r="U7" s="187"/>
      <c r="V7" s="187"/>
      <c r="W7" s="187"/>
    </row>
    <row r="8" spans="3:23" s="7" customFormat="1" ht="12">
      <c r="C8" s="7" t="s">
        <v>37</v>
      </c>
      <c r="G8" s="14">
        <f>G76</f>
        <v>0</v>
      </c>
      <c r="I8" s="187"/>
      <c r="J8" s="187"/>
      <c r="K8" s="187"/>
      <c r="L8" s="175"/>
      <c r="M8" s="175"/>
      <c r="N8" s="175"/>
      <c r="O8" s="175"/>
      <c r="P8" s="175"/>
      <c r="Q8" s="187"/>
      <c r="R8" s="187"/>
      <c r="S8" s="187"/>
      <c r="T8" s="187"/>
      <c r="U8" s="187"/>
      <c r="V8" s="187"/>
      <c r="W8" s="187"/>
    </row>
    <row r="9" spans="7:23" s="7" customFormat="1" ht="12">
      <c r="G9" s="14"/>
      <c r="I9" s="187"/>
      <c r="J9" s="187"/>
      <c r="K9" s="187"/>
      <c r="L9" s="175"/>
      <c r="M9" s="175"/>
      <c r="N9" s="175"/>
      <c r="O9" s="175"/>
      <c r="P9" s="175"/>
      <c r="Q9" s="187"/>
      <c r="R9" s="187"/>
      <c r="S9" s="187"/>
      <c r="T9" s="187"/>
      <c r="U9" s="187"/>
      <c r="V9" s="187"/>
      <c r="W9" s="187"/>
    </row>
    <row r="10" spans="3:23" s="7" customFormat="1" ht="12">
      <c r="C10" s="7" t="s">
        <v>38</v>
      </c>
      <c r="G10" s="14">
        <f>G96</f>
        <v>0</v>
      </c>
      <c r="I10" s="187"/>
      <c r="J10" s="187"/>
      <c r="K10" s="187"/>
      <c r="L10" s="175"/>
      <c r="M10" s="175"/>
      <c r="N10" s="175"/>
      <c r="O10" s="175"/>
      <c r="P10" s="175"/>
      <c r="Q10" s="187"/>
      <c r="R10" s="187"/>
      <c r="S10" s="187"/>
      <c r="T10" s="187"/>
      <c r="U10" s="187"/>
      <c r="V10" s="187"/>
      <c r="W10" s="187"/>
    </row>
    <row r="11" spans="9:23" s="7" customFormat="1" ht="12">
      <c r="I11" s="187"/>
      <c r="J11" s="187"/>
      <c r="K11" s="187"/>
      <c r="L11" s="175"/>
      <c r="M11" s="175"/>
      <c r="N11" s="175"/>
      <c r="O11" s="175"/>
      <c r="P11" s="175"/>
      <c r="Q11" s="187"/>
      <c r="R11" s="187"/>
      <c r="S11" s="187"/>
      <c r="T11" s="187"/>
      <c r="U11" s="187"/>
      <c r="V11" s="187"/>
      <c r="W11" s="187"/>
    </row>
    <row r="12" spans="3:23" s="7" customFormat="1" ht="12">
      <c r="C12" s="8" t="s">
        <v>39</v>
      </c>
      <c r="D12" s="8"/>
      <c r="E12" s="8"/>
      <c r="F12" s="8"/>
      <c r="G12" s="48">
        <f>G112</f>
        <v>0</v>
      </c>
      <c r="I12" s="187"/>
      <c r="J12" s="187"/>
      <c r="K12" s="187"/>
      <c r="L12" s="175"/>
      <c r="M12" s="175"/>
      <c r="N12" s="175"/>
      <c r="O12" s="175"/>
      <c r="P12" s="175"/>
      <c r="Q12" s="187"/>
      <c r="R12" s="187"/>
      <c r="S12" s="187"/>
      <c r="T12" s="187"/>
      <c r="U12" s="187"/>
      <c r="V12" s="187"/>
      <c r="W12" s="187"/>
    </row>
    <row r="13" spans="3:23" s="7" customFormat="1" ht="12">
      <c r="C13" s="49"/>
      <c r="D13" s="49"/>
      <c r="E13" s="49"/>
      <c r="F13" s="49"/>
      <c r="G13" s="49"/>
      <c r="I13" s="187"/>
      <c r="J13" s="187"/>
      <c r="K13" s="187"/>
      <c r="L13" s="175"/>
      <c r="M13" s="175"/>
      <c r="N13" s="175"/>
      <c r="O13" s="175"/>
      <c r="P13" s="175"/>
      <c r="Q13" s="187"/>
      <c r="R13" s="187"/>
      <c r="S13" s="187"/>
      <c r="T13" s="187"/>
      <c r="U13" s="187"/>
      <c r="V13" s="187"/>
      <c r="W13" s="187"/>
    </row>
    <row r="14" spans="9:23" s="7" customFormat="1" ht="12.75" thickBot="1">
      <c r="I14" s="187"/>
      <c r="J14" s="187"/>
      <c r="K14" s="187"/>
      <c r="L14" s="175"/>
      <c r="M14" s="175"/>
      <c r="N14" s="175"/>
      <c r="O14" s="175"/>
      <c r="P14" s="175"/>
      <c r="Q14" s="187"/>
      <c r="R14" s="187"/>
      <c r="S14" s="187"/>
      <c r="T14" s="187"/>
      <c r="U14" s="187"/>
      <c r="V14" s="187"/>
      <c r="W14" s="187"/>
    </row>
    <row r="15" spans="3:23" s="7" customFormat="1" ht="12.75" thickBot="1">
      <c r="C15" s="4" t="s">
        <v>40</v>
      </c>
      <c r="D15" s="5"/>
      <c r="E15" s="5"/>
      <c r="F15" s="5"/>
      <c r="G15" s="6">
        <f>SUM(G8:G14)</f>
        <v>0</v>
      </c>
      <c r="I15" s="187"/>
      <c r="J15" s="187"/>
      <c r="K15" s="187"/>
      <c r="L15" s="175"/>
      <c r="M15" s="175"/>
      <c r="N15" s="175"/>
      <c r="O15" s="175"/>
      <c r="P15" s="175"/>
      <c r="Q15" s="187"/>
      <c r="R15" s="187"/>
      <c r="S15" s="187"/>
      <c r="T15" s="187"/>
      <c r="U15" s="187"/>
      <c r="V15" s="187"/>
      <c r="W15" s="187"/>
    </row>
    <row r="16" spans="3:23" s="7" customFormat="1" ht="12">
      <c r="C16" s="9"/>
      <c r="F16" s="9" t="s">
        <v>98</v>
      </c>
      <c r="G16" s="10">
        <v>22.39</v>
      </c>
      <c r="I16" s="187"/>
      <c r="J16" s="187"/>
      <c r="K16" s="187"/>
      <c r="L16" s="175"/>
      <c r="M16" s="175"/>
      <c r="N16" s="175"/>
      <c r="O16" s="175"/>
      <c r="P16" s="175"/>
      <c r="Q16" s="187"/>
      <c r="R16" s="187"/>
      <c r="S16" s="187"/>
      <c r="T16" s="187"/>
      <c r="U16" s="187"/>
      <c r="V16" s="187"/>
      <c r="W16" s="187"/>
    </row>
    <row r="17" spans="3:23" s="7" customFormat="1" ht="12">
      <c r="C17" s="9"/>
      <c r="F17" s="9" t="s">
        <v>41</v>
      </c>
      <c r="G17" s="11">
        <f>G15/G16</f>
        <v>0</v>
      </c>
      <c r="I17" s="187"/>
      <c r="J17" s="187"/>
      <c r="K17" s="187"/>
      <c r="L17" s="175"/>
      <c r="M17" s="175"/>
      <c r="N17" s="175"/>
      <c r="O17" s="175"/>
      <c r="P17" s="175"/>
      <c r="Q17" s="187"/>
      <c r="R17" s="187"/>
      <c r="S17" s="187"/>
      <c r="T17" s="187"/>
      <c r="U17" s="187"/>
      <c r="V17" s="187"/>
      <c r="W17" s="187"/>
    </row>
    <row r="18" spans="9:23" s="7" customFormat="1" ht="12">
      <c r="I18" s="187"/>
      <c r="J18" s="187"/>
      <c r="K18" s="187"/>
      <c r="L18" s="175"/>
      <c r="M18" s="175"/>
      <c r="N18" s="175"/>
      <c r="O18" s="175"/>
      <c r="P18" s="175"/>
      <c r="Q18" s="187"/>
      <c r="R18" s="187"/>
      <c r="S18" s="187"/>
      <c r="T18" s="187"/>
      <c r="U18" s="187"/>
      <c r="V18" s="187"/>
      <c r="W18" s="187"/>
    </row>
    <row r="19" spans="3:23" s="7" customFormat="1" ht="12">
      <c r="C19" s="12"/>
      <c r="F19" s="50" t="s">
        <v>314</v>
      </c>
      <c r="G19" s="14">
        <f>G132+G149+G164</f>
        <v>0</v>
      </c>
      <c r="I19" s="187"/>
      <c r="J19" s="187"/>
      <c r="K19" s="187"/>
      <c r="L19" s="175"/>
      <c r="M19" s="175"/>
      <c r="N19" s="175"/>
      <c r="O19" s="175"/>
      <c r="P19" s="175"/>
      <c r="Q19" s="187"/>
      <c r="R19" s="187"/>
      <c r="S19" s="187"/>
      <c r="T19" s="187"/>
      <c r="U19" s="187"/>
      <c r="V19" s="187"/>
      <c r="W19" s="187"/>
    </row>
    <row r="20" spans="9:23" s="7" customFormat="1" ht="12">
      <c r="I20" s="187"/>
      <c r="J20" s="187"/>
      <c r="K20" s="187"/>
      <c r="L20" s="175"/>
      <c r="M20" s="175"/>
      <c r="N20" s="175"/>
      <c r="O20" s="175"/>
      <c r="P20" s="175"/>
      <c r="Q20" s="187"/>
      <c r="R20" s="187"/>
      <c r="S20" s="187"/>
      <c r="T20" s="187"/>
      <c r="U20" s="187"/>
      <c r="V20" s="187"/>
      <c r="W20" s="187"/>
    </row>
    <row r="21" spans="3:23" s="7" customFormat="1" ht="12.75" customHeight="1">
      <c r="C21" s="15" t="s">
        <v>50</v>
      </c>
      <c r="D21" s="15"/>
      <c r="E21" s="15"/>
      <c r="F21" s="197">
        <f>G15+G19</f>
        <v>0</v>
      </c>
      <c r="G21" s="197"/>
      <c r="I21" s="187"/>
      <c r="J21" s="187"/>
      <c r="K21" s="187"/>
      <c r="L21" s="175"/>
      <c r="M21" s="175"/>
      <c r="N21" s="175"/>
      <c r="O21" s="175"/>
      <c r="P21" s="175"/>
      <c r="Q21" s="187"/>
      <c r="R21" s="187"/>
      <c r="S21" s="187"/>
      <c r="T21" s="187"/>
      <c r="U21" s="187"/>
      <c r="V21" s="187"/>
      <c r="W21" s="187"/>
    </row>
    <row r="22" spans="3:23" s="7" customFormat="1" ht="12">
      <c r="C22" s="16"/>
      <c r="I22" s="187"/>
      <c r="J22" s="187"/>
      <c r="K22" s="187"/>
      <c r="L22" s="175"/>
      <c r="M22" s="175"/>
      <c r="N22" s="175"/>
      <c r="O22" s="175"/>
      <c r="P22" s="175"/>
      <c r="Q22" s="187"/>
      <c r="R22" s="187"/>
      <c r="S22" s="187"/>
      <c r="T22" s="187"/>
      <c r="U22" s="187"/>
      <c r="V22" s="187"/>
      <c r="W22" s="187"/>
    </row>
    <row r="23" spans="9:23" s="7" customFormat="1" ht="12">
      <c r="I23" s="187"/>
      <c r="J23" s="187"/>
      <c r="K23" s="187"/>
      <c r="L23" s="175"/>
      <c r="M23" s="175"/>
      <c r="N23" s="175"/>
      <c r="O23" s="175"/>
      <c r="P23" s="175"/>
      <c r="Q23" s="187"/>
      <c r="R23" s="187"/>
      <c r="S23" s="187"/>
      <c r="T23" s="187"/>
      <c r="U23" s="187"/>
      <c r="V23" s="187"/>
      <c r="W23" s="187"/>
    </row>
    <row r="24" spans="3:23" s="7" customFormat="1" ht="12">
      <c r="C24" s="7" t="s">
        <v>47</v>
      </c>
      <c r="I24" s="187"/>
      <c r="J24" s="187"/>
      <c r="K24" s="187"/>
      <c r="L24" s="175"/>
      <c r="M24" s="175"/>
      <c r="N24" s="175"/>
      <c r="O24" s="175"/>
      <c r="P24" s="175"/>
      <c r="Q24" s="187"/>
      <c r="R24" s="187"/>
      <c r="S24" s="187"/>
      <c r="T24" s="187"/>
      <c r="U24" s="187"/>
      <c r="V24" s="187"/>
      <c r="W24" s="187"/>
    </row>
    <row r="25" spans="9:23" s="7" customFormat="1" ht="12">
      <c r="I25" s="187"/>
      <c r="J25" s="187"/>
      <c r="K25" s="187"/>
      <c r="L25" s="175"/>
      <c r="M25" s="175"/>
      <c r="N25" s="175"/>
      <c r="O25" s="175"/>
      <c r="P25" s="175"/>
      <c r="Q25" s="187"/>
      <c r="R25" s="187"/>
      <c r="S25" s="187"/>
      <c r="T25" s="187"/>
      <c r="U25" s="187"/>
      <c r="V25" s="187"/>
      <c r="W25" s="187"/>
    </row>
    <row r="26" spans="3:23" s="7" customFormat="1" ht="12">
      <c r="C26" s="7" t="s">
        <v>5</v>
      </c>
      <c r="I26" s="187"/>
      <c r="J26" s="187"/>
      <c r="K26" s="187"/>
      <c r="L26" s="175"/>
      <c r="M26" s="175"/>
      <c r="N26" s="175"/>
      <c r="O26" s="175"/>
      <c r="P26" s="175"/>
      <c r="Q26" s="187"/>
      <c r="R26" s="187"/>
      <c r="S26" s="187"/>
      <c r="T26" s="187"/>
      <c r="U26" s="187"/>
      <c r="V26" s="187"/>
      <c r="W26" s="187"/>
    </row>
    <row r="27" spans="9:23" s="7" customFormat="1" ht="12">
      <c r="I27" s="187"/>
      <c r="J27" s="187"/>
      <c r="K27" s="187"/>
      <c r="L27" s="175"/>
      <c r="M27" s="175"/>
      <c r="N27" s="175"/>
      <c r="O27" s="175"/>
      <c r="P27" s="175"/>
      <c r="Q27" s="187"/>
      <c r="R27" s="187"/>
      <c r="S27" s="187"/>
      <c r="T27" s="187"/>
      <c r="U27" s="187"/>
      <c r="V27" s="187"/>
      <c r="W27" s="187"/>
    </row>
    <row r="28" spans="3:23" s="7" customFormat="1" ht="12" customHeight="1">
      <c r="C28" s="198"/>
      <c r="D28" s="198"/>
      <c r="E28" s="198"/>
      <c r="F28" s="198"/>
      <c r="I28" s="187"/>
      <c r="J28" s="187"/>
      <c r="K28" s="187"/>
      <c r="L28" s="175"/>
      <c r="M28" s="175"/>
      <c r="N28" s="175"/>
      <c r="O28" s="175"/>
      <c r="P28" s="175"/>
      <c r="Q28" s="187"/>
      <c r="R28" s="187"/>
      <c r="S28" s="187"/>
      <c r="T28" s="187"/>
      <c r="U28" s="187"/>
      <c r="V28" s="187"/>
      <c r="W28" s="187"/>
    </row>
    <row r="29" spans="3:23" s="7" customFormat="1" ht="12">
      <c r="C29" s="198"/>
      <c r="D29" s="198"/>
      <c r="E29" s="198"/>
      <c r="F29" s="198"/>
      <c r="I29" s="187"/>
      <c r="J29" s="187"/>
      <c r="K29" s="187"/>
      <c r="L29" s="175"/>
      <c r="M29" s="175"/>
      <c r="N29" s="175"/>
      <c r="O29" s="175"/>
      <c r="P29" s="175"/>
      <c r="Q29" s="187"/>
      <c r="R29" s="187"/>
      <c r="S29" s="187"/>
      <c r="T29" s="187"/>
      <c r="U29" s="187"/>
      <c r="V29" s="187"/>
      <c r="W29" s="187"/>
    </row>
    <row r="30" spans="3:23" s="7" customFormat="1" ht="5.25" customHeight="1">
      <c r="C30" s="198"/>
      <c r="D30" s="198"/>
      <c r="E30" s="198"/>
      <c r="F30" s="198"/>
      <c r="I30" s="187"/>
      <c r="J30" s="187"/>
      <c r="K30" s="187"/>
      <c r="L30" s="175"/>
      <c r="M30" s="175"/>
      <c r="N30" s="175"/>
      <c r="O30" s="175"/>
      <c r="P30" s="175"/>
      <c r="Q30" s="187"/>
      <c r="R30" s="187"/>
      <c r="S30" s="187"/>
      <c r="T30" s="187"/>
      <c r="U30" s="187"/>
      <c r="V30" s="187"/>
      <c r="W30" s="187"/>
    </row>
    <row r="31" spans="3:23" s="7" customFormat="1" ht="5.25" customHeight="1">
      <c r="C31" s="198"/>
      <c r="D31" s="198"/>
      <c r="E31" s="198"/>
      <c r="F31" s="198"/>
      <c r="I31" s="187"/>
      <c r="J31" s="187"/>
      <c r="K31" s="187"/>
      <c r="L31" s="175"/>
      <c r="M31" s="175"/>
      <c r="N31" s="175"/>
      <c r="O31" s="175"/>
      <c r="P31" s="175"/>
      <c r="Q31" s="187"/>
      <c r="R31" s="187"/>
      <c r="S31" s="187"/>
      <c r="T31" s="187"/>
      <c r="U31" s="187"/>
      <c r="V31" s="187"/>
      <c r="W31" s="187"/>
    </row>
    <row r="32" spans="3:23" s="7" customFormat="1" ht="12.75" customHeight="1">
      <c r="C32" s="198" t="s">
        <v>184</v>
      </c>
      <c r="D32" s="198"/>
      <c r="E32" s="198"/>
      <c r="F32" s="198"/>
      <c r="I32" s="187"/>
      <c r="J32" s="187"/>
      <c r="K32" s="187"/>
      <c r="L32" s="175"/>
      <c r="M32" s="175"/>
      <c r="N32" s="175"/>
      <c r="O32" s="175"/>
      <c r="P32" s="175"/>
      <c r="Q32" s="187"/>
      <c r="R32" s="187"/>
      <c r="S32" s="187"/>
      <c r="T32" s="187"/>
      <c r="U32" s="187"/>
      <c r="V32" s="187"/>
      <c r="W32" s="187"/>
    </row>
    <row r="33" spans="3:23" s="7" customFormat="1" ht="36.75" customHeight="1">
      <c r="C33" s="198"/>
      <c r="D33" s="198"/>
      <c r="E33" s="198"/>
      <c r="F33" s="198"/>
      <c r="I33" s="187"/>
      <c r="J33" s="187"/>
      <c r="K33" s="187"/>
      <c r="L33" s="175"/>
      <c r="M33" s="175"/>
      <c r="N33" s="175"/>
      <c r="O33" s="175"/>
      <c r="P33" s="175"/>
      <c r="Q33" s="187"/>
      <c r="R33" s="187"/>
      <c r="S33" s="187"/>
      <c r="T33" s="187"/>
      <c r="U33" s="187"/>
      <c r="V33" s="187"/>
      <c r="W33" s="187"/>
    </row>
    <row r="34" spans="3:23" s="7" customFormat="1" ht="12.75" customHeight="1">
      <c r="C34" s="17"/>
      <c r="D34" s="17"/>
      <c r="E34" s="17"/>
      <c r="F34" s="17"/>
      <c r="I34" s="187"/>
      <c r="J34" s="187"/>
      <c r="K34" s="187"/>
      <c r="L34" s="175"/>
      <c r="M34" s="175"/>
      <c r="N34" s="175"/>
      <c r="O34" s="175"/>
      <c r="P34" s="175"/>
      <c r="Q34" s="187"/>
      <c r="R34" s="187"/>
      <c r="S34" s="187"/>
      <c r="T34" s="187"/>
      <c r="U34" s="187"/>
      <c r="V34" s="187"/>
      <c r="W34" s="187"/>
    </row>
    <row r="35" spans="3:23" s="7" customFormat="1" ht="26.25" customHeight="1">
      <c r="C35" s="17" t="s">
        <v>216</v>
      </c>
      <c r="D35" s="17"/>
      <c r="E35" s="17"/>
      <c r="F35" s="17"/>
      <c r="I35" s="187"/>
      <c r="J35" s="187"/>
      <c r="K35" s="187"/>
      <c r="L35" s="175"/>
      <c r="M35" s="175"/>
      <c r="N35" s="175"/>
      <c r="O35" s="175"/>
      <c r="P35" s="175"/>
      <c r="Q35" s="187"/>
      <c r="R35" s="187"/>
      <c r="S35" s="187"/>
      <c r="T35" s="187"/>
      <c r="U35" s="187"/>
      <c r="V35" s="187"/>
      <c r="W35" s="187"/>
    </row>
    <row r="36" spans="3:23" s="7" customFormat="1" ht="12.75" customHeight="1">
      <c r="C36" s="18"/>
      <c r="I36" s="187"/>
      <c r="J36" s="187"/>
      <c r="K36" s="187"/>
      <c r="L36" s="175"/>
      <c r="M36" s="175"/>
      <c r="N36" s="175"/>
      <c r="O36" s="175"/>
      <c r="P36" s="175"/>
      <c r="Q36" s="187"/>
      <c r="R36" s="187"/>
      <c r="S36" s="187"/>
      <c r="T36" s="187"/>
      <c r="U36" s="187"/>
      <c r="V36" s="187"/>
      <c r="W36" s="187"/>
    </row>
    <row r="37" spans="3:23" s="7" customFormat="1" ht="12">
      <c r="C37" s="7" t="s">
        <v>44</v>
      </c>
      <c r="D37" s="19">
        <v>60</v>
      </c>
      <c r="I37" s="187"/>
      <c r="J37" s="187"/>
      <c r="K37" s="187"/>
      <c r="L37" s="175"/>
      <c r="M37" s="175"/>
      <c r="N37" s="175"/>
      <c r="O37" s="175"/>
      <c r="P37" s="175"/>
      <c r="Q37" s="187"/>
      <c r="R37" s="187"/>
      <c r="S37" s="187"/>
      <c r="T37" s="187"/>
      <c r="U37" s="187"/>
      <c r="V37" s="187"/>
      <c r="W37" s="187"/>
    </row>
    <row r="38" spans="4:23" s="7" customFormat="1" ht="12">
      <c r="D38" s="20"/>
      <c r="I38" s="187"/>
      <c r="J38" s="187"/>
      <c r="K38" s="187"/>
      <c r="L38" s="175"/>
      <c r="M38" s="175"/>
      <c r="N38" s="175"/>
      <c r="O38" s="175"/>
      <c r="P38" s="175"/>
      <c r="Q38" s="187"/>
      <c r="R38" s="187"/>
      <c r="S38" s="187"/>
      <c r="T38" s="187"/>
      <c r="U38" s="187"/>
      <c r="V38" s="187"/>
      <c r="W38" s="187"/>
    </row>
    <row r="39" spans="3:23" s="7" customFormat="1" ht="12">
      <c r="C39" s="7" t="s">
        <v>45</v>
      </c>
      <c r="D39" s="21">
        <v>60</v>
      </c>
      <c r="I39" s="187"/>
      <c r="J39" s="187"/>
      <c r="K39" s="187"/>
      <c r="L39" s="175"/>
      <c r="M39" s="175"/>
      <c r="N39" s="175"/>
      <c r="O39" s="175"/>
      <c r="P39" s="175"/>
      <c r="Q39" s="187"/>
      <c r="R39" s="187"/>
      <c r="S39" s="187"/>
      <c r="T39" s="187"/>
      <c r="U39" s="187"/>
      <c r="V39" s="187"/>
      <c r="W39" s="187"/>
    </row>
    <row r="40" spans="9:23" s="7" customFormat="1" ht="12">
      <c r="I40" s="187"/>
      <c r="J40" s="187"/>
      <c r="K40" s="187"/>
      <c r="L40" s="175"/>
      <c r="M40" s="175"/>
      <c r="N40" s="175"/>
      <c r="O40" s="175"/>
      <c r="P40" s="175"/>
      <c r="Q40" s="187"/>
      <c r="R40" s="187"/>
      <c r="S40" s="187"/>
      <c r="T40" s="187"/>
      <c r="U40" s="187"/>
      <c r="V40" s="187"/>
      <c r="W40" s="187"/>
    </row>
    <row r="41" spans="3:23" s="7" customFormat="1" ht="12">
      <c r="C41" s="15" t="s">
        <v>53</v>
      </c>
      <c r="I41" s="187"/>
      <c r="J41" s="187"/>
      <c r="K41" s="187"/>
      <c r="L41" s="175"/>
      <c r="M41" s="175"/>
      <c r="N41" s="175"/>
      <c r="O41" s="175"/>
      <c r="P41" s="175"/>
      <c r="Q41" s="187"/>
      <c r="R41" s="187"/>
      <c r="S41" s="187"/>
      <c r="T41" s="187"/>
      <c r="U41" s="187"/>
      <c r="V41" s="187"/>
      <c r="W41" s="187"/>
    </row>
    <row r="42" spans="3:23" s="7" customFormat="1" ht="12">
      <c r="C42" s="18"/>
      <c r="I42" s="187"/>
      <c r="J42" s="187"/>
      <c r="K42" s="187"/>
      <c r="L42" s="175"/>
      <c r="M42" s="175"/>
      <c r="N42" s="175"/>
      <c r="O42" s="175"/>
      <c r="P42" s="175"/>
      <c r="Q42" s="187"/>
      <c r="R42" s="187"/>
      <c r="S42" s="187"/>
      <c r="T42" s="187"/>
      <c r="U42" s="187"/>
      <c r="V42" s="187"/>
      <c r="W42" s="187"/>
    </row>
    <row r="43" spans="3:23" s="7" customFormat="1" ht="12">
      <c r="C43" s="18"/>
      <c r="I43" s="187"/>
      <c r="J43" s="187"/>
      <c r="K43" s="187"/>
      <c r="L43" s="175"/>
      <c r="M43" s="175"/>
      <c r="N43" s="175"/>
      <c r="O43" s="175"/>
      <c r="P43" s="175"/>
      <c r="Q43" s="187"/>
      <c r="R43" s="187"/>
      <c r="S43" s="187"/>
      <c r="T43" s="187"/>
      <c r="U43" s="187"/>
      <c r="V43" s="187"/>
      <c r="W43" s="187"/>
    </row>
    <row r="44" spans="2:3" ht="12.75">
      <c r="B44" s="51" t="s">
        <v>36</v>
      </c>
      <c r="C44" s="1"/>
    </row>
    <row r="45" ht="12.75">
      <c r="C45" s="1"/>
    </row>
    <row r="46" spans="2:23" s="52" customFormat="1" ht="24">
      <c r="B46" s="52" t="s">
        <v>66</v>
      </c>
      <c r="C46" s="53" t="s">
        <v>42</v>
      </c>
      <c r="D46" s="54" t="s">
        <v>63</v>
      </c>
      <c r="E46" s="55" t="s">
        <v>30</v>
      </c>
      <c r="F46" s="56" t="s">
        <v>65</v>
      </c>
      <c r="G46" s="55" t="s">
        <v>64</v>
      </c>
      <c r="I46" s="188"/>
      <c r="J46" s="188"/>
      <c r="K46" s="188"/>
      <c r="L46" s="176"/>
      <c r="M46" s="176"/>
      <c r="N46" s="176"/>
      <c r="O46" s="176"/>
      <c r="P46" s="176"/>
      <c r="Q46" s="188"/>
      <c r="R46" s="188"/>
      <c r="S46" s="188"/>
      <c r="T46" s="188"/>
      <c r="U46" s="188"/>
      <c r="V46" s="188"/>
      <c r="W46" s="188"/>
    </row>
    <row r="47" spans="2:23" s="7" customFormat="1" ht="12">
      <c r="B47" s="58"/>
      <c r="C47" s="59"/>
      <c r="D47" s="60"/>
      <c r="E47" s="60"/>
      <c r="F47" s="60"/>
      <c r="G47" s="61"/>
      <c r="I47" s="187"/>
      <c r="J47" s="187"/>
      <c r="K47" s="187"/>
      <c r="L47" s="175"/>
      <c r="M47" s="175"/>
      <c r="N47" s="175"/>
      <c r="O47" s="175"/>
      <c r="P47" s="175"/>
      <c r="Q47" s="187"/>
      <c r="R47" s="187"/>
      <c r="S47" s="187"/>
      <c r="T47" s="187"/>
      <c r="U47" s="187"/>
      <c r="V47" s="187"/>
      <c r="W47" s="187"/>
    </row>
    <row r="48" spans="2:23" s="67" customFormat="1" ht="56.25">
      <c r="B48" s="62" t="s">
        <v>59</v>
      </c>
      <c r="C48" s="63" t="s">
        <v>181</v>
      </c>
      <c r="D48" s="64">
        <v>22.39</v>
      </c>
      <c r="E48" s="65" t="s">
        <v>30</v>
      </c>
      <c r="F48" s="150">
        <v>0</v>
      </c>
      <c r="G48" s="66">
        <f aca="true" t="shared" si="0" ref="G48:G53">D48*F48</f>
        <v>0</v>
      </c>
      <c r="I48" s="189"/>
      <c r="J48" s="189"/>
      <c r="K48" s="189"/>
      <c r="L48" s="177"/>
      <c r="M48" s="177"/>
      <c r="N48" s="177"/>
      <c r="O48" s="177"/>
      <c r="P48" s="177"/>
      <c r="Q48" s="189"/>
      <c r="R48" s="189"/>
      <c r="S48" s="189"/>
      <c r="T48" s="189"/>
      <c r="U48" s="189"/>
      <c r="V48" s="189"/>
      <c r="W48" s="189"/>
    </row>
    <row r="49" spans="2:23" s="7" customFormat="1" ht="123.75" customHeight="1">
      <c r="B49" s="62" t="s">
        <v>57</v>
      </c>
      <c r="C49" s="63" t="s">
        <v>122</v>
      </c>
      <c r="D49" s="64">
        <v>22.39</v>
      </c>
      <c r="E49" s="65" t="s">
        <v>30</v>
      </c>
      <c r="F49" s="150">
        <v>0</v>
      </c>
      <c r="G49" s="61">
        <f t="shared" si="0"/>
        <v>0</v>
      </c>
      <c r="I49" s="187"/>
      <c r="J49" s="187"/>
      <c r="K49" s="187"/>
      <c r="L49" s="175"/>
      <c r="M49" s="175"/>
      <c r="N49" s="175"/>
      <c r="O49" s="175"/>
      <c r="P49" s="175"/>
      <c r="Q49" s="187"/>
      <c r="R49" s="187"/>
      <c r="S49" s="187"/>
      <c r="T49" s="187"/>
      <c r="U49" s="187"/>
      <c r="V49" s="187"/>
      <c r="W49" s="187"/>
    </row>
    <row r="50" spans="2:23" s="74" customFormat="1" ht="57.75" customHeight="1">
      <c r="B50" s="69" t="s">
        <v>56</v>
      </c>
      <c r="C50" s="70" t="s">
        <v>182</v>
      </c>
      <c r="D50" s="71">
        <v>1</v>
      </c>
      <c r="E50" s="72" t="s">
        <v>30</v>
      </c>
      <c r="F50" s="151">
        <v>0</v>
      </c>
      <c r="G50" s="73">
        <f t="shared" si="0"/>
        <v>0</v>
      </c>
      <c r="I50" s="187"/>
      <c r="J50" s="187"/>
      <c r="K50" s="187"/>
      <c r="L50" s="175"/>
      <c r="M50" s="178"/>
      <c r="N50" s="175"/>
      <c r="O50" s="175"/>
      <c r="P50" s="175"/>
      <c r="Q50" s="187"/>
      <c r="R50" s="187"/>
      <c r="S50" s="187"/>
      <c r="T50" s="187"/>
      <c r="U50" s="187"/>
      <c r="V50" s="187"/>
      <c r="W50" s="187"/>
    </row>
    <row r="51" spans="2:23" s="7" customFormat="1" ht="45.75" customHeight="1">
      <c r="B51" s="69" t="s">
        <v>60</v>
      </c>
      <c r="C51" s="70" t="s">
        <v>183</v>
      </c>
      <c r="D51" s="71">
        <v>1</v>
      </c>
      <c r="E51" s="72" t="s">
        <v>30</v>
      </c>
      <c r="F51" s="151">
        <v>0</v>
      </c>
      <c r="G51" s="73">
        <f t="shared" si="0"/>
        <v>0</v>
      </c>
      <c r="I51" s="187"/>
      <c r="J51" s="187"/>
      <c r="K51" s="187"/>
      <c r="L51" s="175"/>
      <c r="M51" s="178"/>
      <c r="N51" s="175"/>
      <c r="O51" s="175"/>
      <c r="P51" s="175"/>
      <c r="Q51" s="187"/>
      <c r="R51" s="187"/>
      <c r="S51" s="187"/>
      <c r="T51" s="187"/>
      <c r="U51" s="187"/>
      <c r="V51" s="187"/>
      <c r="W51" s="187"/>
    </row>
    <row r="52" spans="2:23" s="7" customFormat="1" ht="35.25" customHeight="1">
      <c r="B52" s="69" t="s">
        <v>58</v>
      </c>
      <c r="C52" s="70" t="s">
        <v>43</v>
      </c>
      <c r="D52" s="71">
        <v>2</v>
      </c>
      <c r="E52" s="72" t="s">
        <v>30</v>
      </c>
      <c r="F52" s="151">
        <v>0</v>
      </c>
      <c r="G52" s="73">
        <f t="shared" si="0"/>
        <v>0</v>
      </c>
      <c r="I52" s="187"/>
      <c r="J52" s="187"/>
      <c r="K52" s="187"/>
      <c r="L52" s="175"/>
      <c r="M52" s="178"/>
      <c r="N52" s="175"/>
      <c r="O52" s="175"/>
      <c r="P52" s="175"/>
      <c r="Q52" s="187"/>
      <c r="R52" s="187"/>
      <c r="S52" s="187"/>
      <c r="T52" s="187"/>
      <c r="U52" s="187"/>
      <c r="V52" s="187"/>
      <c r="W52" s="187"/>
    </row>
    <row r="53" spans="2:23" s="7" customFormat="1" ht="22.5">
      <c r="B53" s="76" t="s">
        <v>61</v>
      </c>
      <c r="C53" s="70" t="s">
        <v>28</v>
      </c>
      <c r="D53" s="77">
        <v>2</v>
      </c>
      <c r="E53" s="72" t="s">
        <v>30</v>
      </c>
      <c r="F53" s="152">
        <v>0</v>
      </c>
      <c r="G53" s="78">
        <f t="shared" si="0"/>
        <v>0</v>
      </c>
      <c r="I53" s="187"/>
      <c r="J53" s="187"/>
      <c r="K53" s="187"/>
      <c r="L53" s="175"/>
      <c r="M53" s="178"/>
      <c r="N53" s="175"/>
      <c r="O53" s="175"/>
      <c r="P53" s="175"/>
      <c r="Q53" s="187"/>
      <c r="R53" s="187"/>
      <c r="S53" s="187"/>
      <c r="T53" s="187"/>
      <c r="U53" s="187"/>
      <c r="V53" s="187"/>
      <c r="W53" s="187"/>
    </row>
    <row r="54" spans="2:23" s="7" customFormat="1" ht="45">
      <c r="B54" s="62" t="s">
        <v>62</v>
      </c>
      <c r="C54" s="63" t="s">
        <v>201</v>
      </c>
      <c r="D54" s="79">
        <v>38.934400000000004</v>
      </c>
      <c r="E54" s="65"/>
      <c r="F54" s="153"/>
      <c r="G54" s="61"/>
      <c r="I54" s="187"/>
      <c r="J54" s="187"/>
      <c r="K54" s="187"/>
      <c r="L54" s="175"/>
      <c r="M54" s="173" t="e">
        <f>IF(D56+#REF!+#REF!=D54,"OK","'NAPAKA")</f>
        <v>#REF!</v>
      </c>
      <c r="N54" s="175"/>
      <c r="O54" s="175"/>
      <c r="P54" s="175"/>
      <c r="Q54" s="187"/>
      <c r="R54" s="187"/>
      <c r="S54" s="187"/>
      <c r="T54" s="187"/>
      <c r="U54" s="187"/>
      <c r="V54" s="187"/>
      <c r="W54" s="187"/>
    </row>
    <row r="55" spans="2:23" s="7" customFormat="1" ht="36" customHeight="1">
      <c r="B55" s="80"/>
      <c r="C55" s="81" t="s">
        <v>187</v>
      </c>
      <c r="D55" s="82">
        <v>11.68032</v>
      </c>
      <c r="E55" s="65" t="s">
        <v>30</v>
      </c>
      <c r="F55" s="153">
        <v>0</v>
      </c>
      <c r="G55" s="61">
        <f>D55*F55</f>
        <v>0</v>
      </c>
      <c r="I55" s="187"/>
      <c r="J55" s="187"/>
      <c r="K55" s="187"/>
      <c r="L55" s="175"/>
      <c r="M55" s="173"/>
      <c r="N55" s="175"/>
      <c r="O55" s="175"/>
      <c r="P55" s="175"/>
      <c r="Q55" s="187"/>
      <c r="R55" s="187"/>
      <c r="S55" s="187"/>
      <c r="T55" s="187"/>
      <c r="U55" s="187"/>
      <c r="V55" s="187"/>
      <c r="W55" s="187"/>
    </row>
    <row r="56" spans="2:23" s="7" customFormat="1" ht="22.5">
      <c r="B56" s="62"/>
      <c r="C56" s="83" t="s">
        <v>185</v>
      </c>
      <c r="D56" s="82">
        <v>27.254080000000002</v>
      </c>
      <c r="E56" s="65" t="s">
        <v>30</v>
      </c>
      <c r="F56" s="153">
        <v>0</v>
      </c>
      <c r="G56" s="61">
        <f>D56*F56</f>
        <v>0</v>
      </c>
      <c r="I56" s="187"/>
      <c r="J56" s="187"/>
      <c r="K56" s="187"/>
      <c r="L56" s="175"/>
      <c r="M56" s="175"/>
      <c r="N56" s="175"/>
      <c r="O56" s="175"/>
      <c r="P56" s="175"/>
      <c r="Q56" s="187"/>
      <c r="R56" s="187"/>
      <c r="S56" s="187"/>
      <c r="T56" s="187"/>
      <c r="U56" s="187"/>
      <c r="V56" s="187"/>
      <c r="W56" s="187"/>
    </row>
    <row r="57" spans="2:23" s="7" customFormat="1" ht="78.75">
      <c r="B57" s="62"/>
      <c r="C57" s="63" t="s">
        <v>175</v>
      </c>
      <c r="D57" s="60"/>
      <c r="E57" s="60"/>
      <c r="F57" s="154"/>
      <c r="G57" s="61"/>
      <c r="I57" s="187"/>
      <c r="J57" s="187"/>
      <c r="K57" s="187"/>
      <c r="L57" s="175"/>
      <c r="M57" s="175"/>
      <c r="N57" s="175"/>
      <c r="O57" s="175"/>
      <c r="P57" s="175"/>
      <c r="Q57" s="187"/>
      <c r="R57" s="187"/>
      <c r="S57" s="187"/>
      <c r="T57" s="187"/>
      <c r="U57" s="187"/>
      <c r="V57" s="187"/>
      <c r="W57" s="187"/>
    </row>
    <row r="58" spans="2:23" s="7" customFormat="1" ht="22.5">
      <c r="B58" s="62" t="s">
        <v>68</v>
      </c>
      <c r="C58" s="63" t="s">
        <v>202</v>
      </c>
      <c r="D58" s="79">
        <v>3.3856</v>
      </c>
      <c r="E58" s="65"/>
      <c r="F58" s="153"/>
      <c r="G58" s="61"/>
      <c r="I58" s="187"/>
      <c r="J58" s="187"/>
      <c r="K58" s="187"/>
      <c r="L58" s="175"/>
      <c r="M58" s="173" t="e">
        <f>IF(D60+#REF!+#REF!=D58,"OK","'NAPAKA")</f>
        <v>#REF!</v>
      </c>
      <c r="N58" s="175"/>
      <c r="O58" s="204"/>
      <c r="P58" s="175"/>
      <c r="Q58" s="187"/>
      <c r="R58" s="187"/>
      <c r="S58" s="187"/>
      <c r="T58" s="187"/>
      <c r="U58" s="187"/>
      <c r="V58" s="187"/>
      <c r="W58" s="187"/>
    </row>
    <row r="59" spans="2:23" s="7" customFormat="1" ht="34.5" customHeight="1">
      <c r="B59" s="80"/>
      <c r="C59" s="81" t="s">
        <v>187</v>
      </c>
      <c r="D59" s="82">
        <v>1.01568</v>
      </c>
      <c r="E59" s="65" t="s">
        <v>30</v>
      </c>
      <c r="F59" s="153">
        <v>0</v>
      </c>
      <c r="G59" s="61">
        <f>D59*F59</f>
        <v>0</v>
      </c>
      <c r="I59" s="187"/>
      <c r="J59" s="187"/>
      <c r="K59" s="187"/>
      <c r="L59" s="175"/>
      <c r="M59" s="173"/>
      <c r="N59" s="175"/>
      <c r="O59" s="204"/>
      <c r="P59" s="175"/>
      <c r="Q59" s="187"/>
      <c r="R59" s="187"/>
      <c r="S59" s="187"/>
      <c r="T59" s="187"/>
      <c r="U59" s="187"/>
      <c r="V59" s="187"/>
      <c r="W59" s="187"/>
    </row>
    <row r="60" spans="2:23" s="7" customFormat="1" ht="22.5">
      <c r="B60" s="62"/>
      <c r="C60" s="83" t="s">
        <v>185</v>
      </c>
      <c r="D60" s="82">
        <v>2.36992</v>
      </c>
      <c r="E60" s="65" t="s">
        <v>30</v>
      </c>
      <c r="F60" s="153">
        <v>0</v>
      </c>
      <c r="G60" s="61">
        <f>D60*F60</f>
        <v>0</v>
      </c>
      <c r="I60" s="187"/>
      <c r="J60" s="187"/>
      <c r="K60" s="187"/>
      <c r="L60" s="175"/>
      <c r="M60" s="179"/>
      <c r="N60" s="175"/>
      <c r="O60" s="175"/>
      <c r="P60" s="175"/>
      <c r="Q60" s="187"/>
      <c r="R60" s="187"/>
      <c r="S60" s="187"/>
      <c r="T60" s="187"/>
      <c r="U60" s="187"/>
      <c r="V60" s="187"/>
      <c r="W60" s="187"/>
    </row>
    <row r="61" spans="2:23" s="7" customFormat="1" ht="33.75">
      <c r="B61" s="62" t="s">
        <v>69</v>
      </c>
      <c r="C61" s="63" t="s">
        <v>7</v>
      </c>
      <c r="D61" s="85">
        <v>13.434</v>
      </c>
      <c r="E61" s="65" t="s">
        <v>30</v>
      </c>
      <c r="F61" s="155">
        <v>0</v>
      </c>
      <c r="G61" s="61">
        <f>D61*F61</f>
        <v>0</v>
      </c>
      <c r="I61" s="187"/>
      <c r="J61" s="187"/>
      <c r="K61" s="187"/>
      <c r="L61" s="175"/>
      <c r="M61" s="175"/>
      <c r="N61" s="175"/>
      <c r="O61" s="175"/>
      <c r="P61" s="175"/>
      <c r="Q61" s="187"/>
      <c r="R61" s="187"/>
      <c r="S61" s="187"/>
      <c r="T61" s="187"/>
      <c r="U61" s="187"/>
      <c r="V61" s="187"/>
      <c r="W61" s="187"/>
    </row>
    <row r="62" spans="2:13" ht="45">
      <c r="B62" s="62" t="s">
        <v>70</v>
      </c>
      <c r="C62" s="63" t="s">
        <v>123</v>
      </c>
      <c r="D62" s="86">
        <v>1.62</v>
      </c>
      <c r="E62" s="65" t="s">
        <v>30</v>
      </c>
      <c r="F62" s="153">
        <v>0</v>
      </c>
      <c r="G62" s="61">
        <f>D62*F62</f>
        <v>0</v>
      </c>
      <c r="M62" s="175"/>
    </row>
    <row r="63" spans="2:13" ht="101.25">
      <c r="B63" s="62" t="s">
        <v>71</v>
      </c>
      <c r="C63" s="63" t="s">
        <v>124</v>
      </c>
      <c r="D63" s="86">
        <v>7.31</v>
      </c>
      <c r="E63" s="65" t="s">
        <v>30</v>
      </c>
      <c r="F63" s="153">
        <v>0</v>
      </c>
      <c r="G63" s="61">
        <f>D63*F63</f>
        <v>0</v>
      </c>
      <c r="M63" s="175"/>
    </row>
    <row r="64" spans="2:7" ht="56.25" customHeight="1">
      <c r="B64" s="62" t="s">
        <v>72</v>
      </c>
      <c r="C64" s="63" t="s">
        <v>186</v>
      </c>
      <c r="D64" s="79">
        <v>19.896</v>
      </c>
      <c r="E64" s="65"/>
      <c r="F64" s="153"/>
      <c r="G64" s="61"/>
    </row>
    <row r="65" spans="2:7" ht="24" customHeight="1">
      <c r="B65" s="80"/>
      <c r="C65" s="81" t="s">
        <v>188</v>
      </c>
      <c r="D65" s="87">
        <v>12.696</v>
      </c>
      <c r="E65" s="65" t="s">
        <v>30</v>
      </c>
      <c r="F65" s="153">
        <v>0</v>
      </c>
      <c r="G65" s="61">
        <f>D65*F65</f>
        <v>0</v>
      </c>
    </row>
    <row r="66" spans="2:16" ht="24.75" customHeight="1">
      <c r="B66" s="88"/>
      <c r="C66" s="89" t="s">
        <v>189</v>
      </c>
      <c r="D66" s="86">
        <v>7.200000000000001</v>
      </c>
      <c r="E66" s="65" t="s">
        <v>30</v>
      </c>
      <c r="F66" s="153">
        <v>0</v>
      </c>
      <c r="G66" s="61">
        <f>D66*F66</f>
        <v>0</v>
      </c>
      <c r="L66" s="180"/>
      <c r="M66" s="180"/>
      <c r="N66" s="180"/>
      <c r="O66" s="180"/>
      <c r="P66" s="180"/>
    </row>
    <row r="67" spans="2:16" ht="56.25">
      <c r="B67" s="91" t="s">
        <v>73</v>
      </c>
      <c r="C67" s="92" t="s">
        <v>132</v>
      </c>
      <c r="D67" s="93">
        <v>1</v>
      </c>
      <c r="E67" s="94" t="s">
        <v>30</v>
      </c>
      <c r="F67" s="156">
        <v>0</v>
      </c>
      <c r="G67" s="95">
        <f>D67*F67</f>
        <v>0</v>
      </c>
      <c r="L67" s="180"/>
      <c r="M67" s="180"/>
      <c r="N67" s="180"/>
      <c r="O67" s="180"/>
      <c r="P67" s="180"/>
    </row>
    <row r="68" spans="2:16" ht="67.5">
      <c r="B68" s="91" t="s">
        <v>74</v>
      </c>
      <c r="C68" s="92" t="s">
        <v>79</v>
      </c>
      <c r="D68" s="93"/>
      <c r="E68" s="94"/>
      <c r="F68" s="156"/>
      <c r="G68" s="95"/>
      <c r="L68" s="180"/>
      <c r="M68" s="180"/>
      <c r="N68" s="180"/>
      <c r="O68" s="180"/>
      <c r="P68" s="180"/>
    </row>
    <row r="69" spans="2:23" s="7" customFormat="1" ht="12.75">
      <c r="B69" s="96"/>
      <c r="C69" s="97" t="s">
        <v>25</v>
      </c>
      <c r="D69" s="93">
        <v>1</v>
      </c>
      <c r="E69" s="94" t="s">
        <v>30</v>
      </c>
      <c r="F69" s="156">
        <v>0</v>
      </c>
      <c r="G69" s="95">
        <f aca="true" t="shared" si="1" ref="G69:G75">D69*F69</f>
        <v>0</v>
      </c>
      <c r="I69" s="187"/>
      <c r="J69" s="187"/>
      <c r="K69" s="187"/>
      <c r="L69" s="180"/>
      <c r="M69" s="180"/>
      <c r="N69" s="180"/>
      <c r="O69" s="180"/>
      <c r="P69" s="180"/>
      <c r="Q69" s="187"/>
      <c r="R69" s="187"/>
      <c r="S69" s="187"/>
      <c r="T69" s="187"/>
      <c r="U69" s="187"/>
      <c r="V69" s="187"/>
      <c r="W69" s="187"/>
    </row>
    <row r="70" spans="2:23" s="60" customFormat="1" ht="12.75">
      <c r="B70" s="91"/>
      <c r="C70" s="97" t="s">
        <v>99</v>
      </c>
      <c r="D70" s="93">
        <v>1</v>
      </c>
      <c r="E70" s="94" t="s">
        <v>30</v>
      </c>
      <c r="F70" s="156">
        <v>0</v>
      </c>
      <c r="G70" s="95">
        <f t="shared" si="1"/>
        <v>0</v>
      </c>
      <c r="I70" s="190"/>
      <c r="J70" s="190"/>
      <c r="K70" s="190"/>
      <c r="L70" s="180" t="s">
        <v>174</v>
      </c>
      <c r="M70" s="180"/>
      <c r="N70" s="180"/>
      <c r="O70" s="180"/>
      <c r="P70" s="180"/>
      <c r="Q70" s="190"/>
      <c r="R70" s="190"/>
      <c r="S70" s="190"/>
      <c r="T70" s="190"/>
      <c r="U70" s="190"/>
      <c r="V70" s="190"/>
      <c r="W70" s="190"/>
    </row>
    <row r="71" spans="2:23" s="60" customFormat="1" ht="12.75">
      <c r="B71" s="91"/>
      <c r="C71" s="97" t="s">
        <v>26</v>
      </c>
      <c r="D71" s="93">
        <v>1</v>
      </c>
      <c r="E71" s="94" t="s">
        <v>30</v>
      </c>
      <c r="F71" s="156">
        <v>0</v>
      </c>
      <c r="G71" s="95">
        <f t="shared" si="1"/>
        <v>0</v>
      </c>
      <c r="I71" s="190"/>
      <c r="J71" s="190"/>
      <c r="K71" s="190"/>
      <c r="L71" s="180"/>
      <c r="M71" s="180"/>
      <c r="N71" s="180"/>
      <c r="O71" s="180"/>
      <c r="P71" s="180"/>
      <c r="Q71" s="190"/>
      <c r="R71" s="190"/>
      <c r="S71" s="190"/>
      <c r="T71" s="190"/>
      <c r="U71" s="190"/>
      <c r="V71" s="190"/>
      <c r="W71" s="190"/>
    </row>
    <row r="72" spans="2:23" s="60" customFormat="1" ht="12.75">
      <c r="B72" s="91"/>
      <c r="C72" s="97" t="s">
        <v>6</v>
      </c>
      <c r="D72" s="93">
        <v>1</v>
      </c>
      <c r="E72" s="94" t="s">
        <v>30</v>
      </c>
      <c r="F72" s="156">
        <v>0</v>
      </c>
      <c r="G72" s="95">
        <f t="shared" si="1"/>
        <v>0</v>
      </c>
      <c r="I72" s="190"/>
      <c r="J72" s="190"/>
      <c r="K72" s="190"/>
      <c r="L72" s="180"/>
      <c r="M72" s="180"/>
      <c r="N72" s="180"/>
      <c r="O72" s="180"/>
      <c r="P72" s="180"/>
      <c r="Q72" s="190"/>
      <c r="R72" s="190"/>
      <c r="S72" s="190"/>
      <c r="T72" s="190"/>
      <c r="U72" s="190"/>
      <c r="V72" s="190"/>
      <c r="W72" s="190"/>
    </row>
    <row r="73" spans="2:23" s="60" customFormat="1" ht="12.75">
      <c r="B73" s="91"/>
      <c r="C73" s="97" t="s">
        <v>100</v>
      </c>
      <c r="D73" s="93">
        <v>1</v>
      </c>
      <c r="E73" s="94" t="s">
        <v>30</v>
      </c>
      <c r="F73" s="156">
        <v>0</v>
      </c>
      <c r="G73" s="95">
        <f t="shared" si="1"/>
        <v>0</v>
      </c>
      <c r="I73" s="190"/>
      <c r="J73" s="190"/>
      <c r="K73" s="190"/>
      <c r="L73" s="180"/>
      <c r="M73" s="180"/>
      <c r="N73" s="180"/>
      <c r="O73" s="180"/>
      <c r="P73" s="180"/>
      <c r="Q73" s="190"/>
      <c r="R73" s="190"/>
      <c r="S73" s="190"/>
      <c r="T73" s="190"/>
      <c r="U73" s="190"/>
      <c r="V73" s="190"/>
      <c r="W73" s="190"/>
    </row>
    <row r="74" spans="2:23" s="60" customFormat="1" ht="22.5">
      <c r="B74" s="62" t="s">
        <v>75</v>
      </c>
      <c r="C74" s="63" t="s">
        <v>31</v>
      </c>
      <c r="D74" s="85">
        <v>67.17</v>
      </c>
      <c r="E74" s="65" t="s">
        <v>30</v>
      </c>
      <c r="F74" s="155">
        <v>0</v>
      </c>
      <c r="G74" s="61">
        <f t="shared" si="1"/>
        <v>0</v>
      </c>
      <c r="I74" s="190"/>
      <c r="J74" s="190"/>
      <c r="K74" s="190"/>
      <c r="L74" s="180"/>
      <c r="M74" s="180"/>
      <c r="N74" s="180"/>
      <c r="O74" s="180"/>
      <c r="P74" s="180"/>
      <c r="Q74" s="190"/>
      <c r="R74" s="190"/>
      <c r="S74" s="190"/>
      <c r="T74" s="190"/>
      <c r="U74" s="190"/>
      <c r="V74" s="190"/>
      <c r="W74" s="190"/>
    </row>
    <row r="75" spans="2:23" s="100" customFormat="1" ht="22.5">
      <c r="B75" s="62" t="s">
        <v>76</v>
      </c>
      <c r="C75" s="63" t="s">
        <v>108</v>
      </c>
      <c r="D75" s="98">
        <v>0.05</v>
      </c>
      <c r="E75" s="65" t="s">
        <v>80</v>
      </c>
      <c r="F75" s="99">
        <f>SUBTOTAL(109,G47:G74)</f>
        <v>0</v>
      </c>
      <c r="G75" s="61">
        <f t="shared" si="1"/>
        <v>0</v>
      </c>
      <c r="I75" s="190"/>
      <c r="J75" s="190"/>
      <c r="K75" s="190"/>
      <c r="L75" s="180"/>
      <c r="M75" s="180"/>
      <c r="N75" s="180"/>
      <c r="O75" s="180"/>
      <c r="P75" s="180"/>
      <c r="Q75" s="190"/>
      <c r="R75" s="190"/>
      <c r="S75" s="190"/>
      <c r="T75" s="190"/>
      <c r="U75" s="190"/>
      <c r="V75" s="190"/>
      <c r="W75" s="190"/>
    </row>
    <row r="76" spans="2:23" s="100" customFormat="1" ht="11.25">
      <c r="B76" s="101" t="s">
        <v>67</v>
      </c>
      <c r="C76" s="102"/>
      <c r="D76" s="60"/>
      <c r="E76" s="60"/>
      <c r="F76" s="154"/>
      <c r="G76" s="61">
        <f>SUBTOTAL(109,G47:G75)</f>
        <v>0</v>
      </c>
      <c r="I76" s="190"/>
      <c r="J76" s="190"/>
      <c r="K76" s="190"/>
      <c r="L76" s="181"/>
      <c r="M76" s="181"/>
      <c r="N76" s="181"/>
      <c r="O76" s="181"/>
      <c r="P76" s="181"/>
      <c r="Q76" s="190"/>
      <c r="R76" s="190"/>
      <c r="S76" s="190"/>
      <c r="T76" s="190"/>
      <c r="U76" s="190"/>
      <c r="V76" s="190"/>
      <c r="W76" s="190"/>
    </row>
    <row r="77" spans="2:23" s="100" customFormat="1" ht="11.25">
      <c r="B77" s="101"/>
      <c r="C77" s="102"/>
      <c r="D77" s="60"/>
      <c r="E77" s="60"/>
      <c r="F77" s="154"/>
      <c r="G77" s="61"/>
      <c r="I77" s="190"/>
      <c r="J77" s="190"/>
      <c r="K77" s="190"/>
      <c r="L77" s="181"/>
      <c r="M77" s="181"/>
      <c r="N77" s="181"/>
      <c r="O77" s="181"/>
      <c r="P77" s="181"/>
      <c r="Q77" s="190"/>
      <c r="R77" s="190"/>
      <c r="S77" s="190"/>
      <c r="T77" s="190"/>
      <c r="U77" s="190"/>
      <c r="V77" s="190"/>
      <c r="W77" s="190"/>
    </row>
    <row r="78" spans="2:23" s="100" customFormat="1" ht="12.75">
      <c r="B78" s="1"/>
      <c r="C78" s="43"/>
      <c r="D78" s="1"/>
      <c r="E78" s="1"/>
      <c r="F78" s="158"/>
      <c r="G78" s="1"/>
      <c r="I78" s="190"/>
      <c r="J78" s="190"/>
      <c r="K78" s="190"/>
      <c r="L78" s="181"/>
      <c r="M78" s="181"/>
      <c r="N78" s="181"/>
      <c r="O78" s="181"/>
      <c r="P78" s="181"/>
      <c r="Q78" s="190"/>
      <c r="R78" s="190"/>
      <c r="S78" s="190"/>
      <c r="T78" s="190"/>
      <c r="U78" s="190"/>
      <c r="V78" s="190"/>
      <c r="W78" s="190"/>
    </row>
    <row r="79" spans="2:23" s="60" customFormat="1" ht="24">
      <c r="B79" s="52" t="s">
        <v>81</v>
      </c>
      <c r="C79" s="53" t="s">
        <v>82</v>
      </c>
      <c r="D79" s="54" t="s">
        <v>63</v>
      </c>
      <c r="E79" s="55" t="s">
        <v>30</v>
      </c>
      <c r="F79" s="159" t="s">
        <v>65</v>
      </c>
      <c r="G79" s="54" t="s">
        <v>64</v>
      </c>
      <c r="I79" s="190"/>
      <c r="J79" s="190"/>
      <c r="K79" s="190"/>
      <c r="L79" s="181"/>
      <c r="M79" s="181"/>
      <c r="N79" s="181"/>
      <c r="O79" s="181"/>
      <c r="P79" s="181"/>
      <c r="Q79" s="190"/>
      <c r="R79" s="190"/>
      <c r="S79" s="190"/>
      <c r="T79" s="190"/>
      <c r="U79" s="190"/>
      <c r="V79" s="190"/>
      <c r="W79" s="190"/>
    </row>
    <row r="80" spans="2:23" s="100" customFormat="1" ht="11.25">
      <c r="B80" s="58"/>
      <c r="C80" s="102"/>
      <c r="D80" s="60"/>
      <c r="E80" s="60"/>
      <c r="F80" s="154"/>
      <c r="G80" s="61"/>
      <c r="I80" s="190"/>
      <c r="J80" s="190"/>
      <c r="K80" s="190"/>
      <c r="L80" s="181"/>
      <c r="M80" s="181"/>
      <c r="N80" s="181"/>
      <c r="O80" s="181"/>
      <c r="P80" s="181"/>
      <c r="Q80" s="190"/>
      <c r="R80" s="190"/>
      <c r="S80" s="190"/>
      <c r="T80" s="190"/>
      <c r="U80" s="190"/>
      <c r="V80" s="190"/>
      <c r="W80" s="190"/>
    </row>
    <row r="81" spans="2:23" s="60" customFormat="1" ht="34.5">
      <c r="B81" s="62" t="s">
        <v>59</v>
      </c>
      <c r="C81" s="105" t="s">
        <v>96</v>
      </c>
      <c r="D81" s="106">
        <v>0.05</v>
      </c>
      <c r="E81" s="65" t="s">
        <v>80</v>
      </c>
      <c r="F81" s="157">
        <v>0</v>
      </c>
      <c r="G81" s="66">
        <f aca="true" t="shared" si="2" ref="G81:G88">D81*F81</f>
        <v>0</v>
      </c>
      <c r="I81" s="190"/>
      <c r="J81" s="190"/>
      <c r="K81" s="191"/>
      <c r="L81" s="181"/>
      <c r="M81" s="181"/>
      <c r="N81" s="181"/>
      <c r="O81" s="181"/>
      <c r="P81" s="181"/>
      <c r="Q81" s="190"/>
      <c r="R81" s="190"/>
      <c r="S81" s="190"/>
      <c r="T81" s="190"/>
      <c r="U81" s="190"/>
      <c r="V81" s="190"/>
      <c r="W81" s="190"/>
    </row>
    <row r="82" spans="2:13" ht="78.75">
      <c r="B82" s="62" t="s">
        <v>57</v>
      </c>
      <c r="C82" s="59" t="s">
        <v>125</v>
      </c>
      <c r="D82" s="108">
        <v>19</v>
      </c>
      <c r="E82" s="65" t="s">
        <v>30</v>
      </c>
      <c r="F82" s="150">
        <v>0</v>
      </c>
      <c r="G82" s="61">
        <f t="shared" si="2"/>
        <v>0</v>
      </c>
      <c r="K82" s="191"/>
      <c r="M82" s="181"/>
    </row>
    <row r="83" spans="2:7" ht="56.25">
      <c r="B83" s="91" t="s">
        <v>56</v>
      </c>
      <c r="C83" s="92" t="s">
        <v>126</v>
      </c>
      <c r="D83" s="109">
        <v>2</v>
      </c>
      <c r="E83" s="94" t="s">
        <v>30</v>
      </c>
      <c r="F83" s="156">
        <v>0</v>
      </c>
      <c r="G83" s="95">
        <f t="shared" si="2"/>
        <v>0</v>
      </c>
    </row>
    <row r="84" spans="2:23" s="110" customFormat="1" ht="22.5">
      <c r="B84" s="91" t="s">
        <v>60</v>
      </c>
      <c r="C84" s="92" t="s">
        <v>131</v>
      </c>
      <c r="D84" s="109">
        <v>1</v>
      </c>
      <c r="E84" s="94" t="s">
        <v>30</v>
      </c>
      <c r="F84" s="156">
        <v>0</v>
      </c>
      <c r="G84" s="95">
        <f t="shared" si="2"/>
        <v>0</v>
      </c>
      <c r="I84" s="186"/>
      <c r="J84" s="186"/>
      <c r="K84" s="186"/>
      <c r="L84" s="174"/>
      <c r="M84" s="174"/>
      <c r="N84" s="174"/>
      <c r="O84" s="174"/>
      <c r="P84" s="174"/>
      <c r="Q84" s="186"/>
      <c r="R84" s="186"/>
      <c r="S84" s="186"/>
      <c r="T84" s="186"/>
      <c r="U84" s="186"/>
      <c r="V84" s="186"/>
      <c r="W84" s="186"/>
    </row>
    <row r="85" spans="2:23" s="74" customFormat="1" ht="33.75">
      <c r="B85" s="62" t="s">
        <v>58</v>
      </c>
      <c r="C85" s="105" t="s">
        <v>105</v>
      </c>
      <c r="D85" s="108">
        <v>22.39</v>
      </c>
      <c r="E85" s="65" t="s">
        <v>30</v>
      </c>
      <c r="F85" s="150">
        <v>0</v>
      </c>
      <c r="G85" s="61">
        <f t="shared" si="2"/>
        <v>0</v>
      </c>
      <c r="I85" s="187"/>
      <c r="J85" s="187"/>
      <c r="K85" s="187"/>
      <c r="L85" s="175"/>
      <c r="M85" s="174"/>
      <c r="N85" s="175"/>
      <c r="O85" s="175"/>
      <c r="P85" s="175"/>
      <c r="Q85" s="187"/>
      <c r="R85" s="187"/>
      <c r="S85" s="187"/>
      <c r="T85" s="187"/>
      <c r="U85" s="187"/>
      <c r="V85" s="187"/>
      <c r="W85" s="187"/>
    </row>
    <row r="86" spans="2:23" s="100" customFormat="1" ht="45">
      <c r="B86" s="62" t="s">
        <v>61</v>
      </c>
      <c r="C86" s="63" t="s">
        <v>106</v>
      </c>
      <c r="D86" s="112">
        <v>5</v>
      </c>
      <c r="E86" s="65" t="s">
        <v>30</v>
      </c>
      <c r="F86" s="160">
        <v>0</v>
      </c>
      <c r="G86" s="61">
        <f t="shared" si="2"/>
        <v>0</v>
      </c>
      <c r="I86" s="190"/>
      <c r="J86" s="190"/>
      <c r="K86" s="190"/>
      <c r="L86" s="181"/>
      <c r="M86" s="175"/>
      <c r="N86" s="181"/>
      <c r="O86" s="181"/>
      <c r="P86" s="181"/>
      <c r="Q86" s="190"/>
      <c r="R86" s="190"/>
      <c r="S86" s="190"/>
      <c r="T86" s="190"/>
      <c r="U86" s="190"/>
      <c r="V86" s="190"/>
      <c r="W86" s="190"/>
    </row>
    <row r="87" spans="2:23" s="100" customFormat="1" ht="22.5">
      <c r="B87" s="62" t="s">
        <v>62</v>
      </c>
      <c r="C87" s="105" t="s">
        <v>83</v>
      </c>
      <c r="D87" s="108">
        <v>22.39</v>
      </c>
      <c r="E87" s="65" t="s">
        <v>30</v>
      </c>
      <c r="F87" s="150">
        <v>0</v>
      </c>
      <c r="G87" s="61">
        <f t="shared" si="2"/>
        <v>0</v>
      </c>
      <c r="I87" s="190"/>
      <c r="J87" s="190"/>
      <c r="K87" s="190"/>
      <c r="L87" s="181"/>
      <c r="M87" s="181"/>
      <c r="N87" s="181"/>
      <c r="O87" s="181"/>
      <c r="P87" s="181"/>
      <c r="Q87" s="190"/>
      <c r="R87" s="190"/>
      <c r="S87" s="190"/>
      <c r="T87" s="190"/>
      <c r="U87" s="190"/>
      <c r="V87" s="190"/>
      <c r="W87" s="190"/>
    </row>
    <row r="88" spans="2:23" s="100" customFormat="1" ht="34.5">
      <c r="B88" s="62" t="s">
        <v>68</v>
      </c>
      <c r="C88" s="105" t="s">
        <v>103</v>
      </c>
      <c r="D88" s="112">
        <v>4</v>
      </c>
      <c r="E88" s="65" t="s">
        <v>30</v>
      </c>
      <c r="F88" s="160">
        <v>0</v>
      </c>
      <c r="G88" s="61">
        <f t="shared" si="2"/>
        <v>0</v>
      </c>
      <c r="I88" s="190"/>
      <c r="J88" s="190"/>
      <c r="K88" s="191"/>
      <c r="L88" s="181"/>
      <c r="M88" s="181"/>
      <c r="N88" s="181"/>
      <c r="O88" s="181"/>
      <c r="P88" s="181"/>
      <c r="Q88" s="190"/>
      <c r="R88" s="190"/>
      <c r="S88" s="190"/>
      <c r="T88" s="190"/>
      <c r="U88" s="190"/>
      <c r="V88" s="190"/>
      <c r="W88" s="190"/>
    </row>
    <row r="89" spans="2:23" s="60" customFormat="1" ht="15">
      <c r="B89" s="76" t="s">
        <v>69</v>
      </c>
      <c r="C89" s="113" t="s">
        <v>212</v>
      </c>
      <c r="D89" s="114">
        <v>1</v>
      </c>
      <c r="E89" s="72" t="s">
        <v>30</v>
      </c>
      <c r="F89" s="151">
        <v>0</v>
      </c>
      <c r="G89" s="73">
        <f aca="true" t="shared" si="3" ref="G89:G95">D89*F89</f>
        <v>0</v>
      </c>
      <c r="I89" s="190"/>
      <c r="J89" s="190"/>
      <c r="K89" s="191"/>
      <c r="L89" s="181"/>
      <c r="M89" s="182"/>
      <c r="N89" s="181"/>
      <c r="O89" s="181"/>
      <c r="P89" s="181"/>
      <c r="Q89" s="190"/>
      <c r="R89" s="190"/>
      <c r="S89" s="190"/>
      <c r="T89" s="190"/>
      <c r="U89" s="190"/>
      <c r="V89" s="190"/>
      <c r="W89" s="190"/>
    </row>
    <row r="90" spans="2:23" s="60" customFormat="1" ht="23.25">
      <c r="B90" s="76" t="s">
        <v>70</v>
      </c>
      <c r="C90" s="115" t="s">
        <v>85</v>
      </c>
      <c r="D90" s="114">
        <v>1</v>
      </c>
      <c r="E90" s="72" t="s">
        <v>30</v>
      </c>
      <c r="F90" s="151">
        <v>0</v>
      </c>
      <c r="G90" s="73">
        <f t="shared" si="3"/>
        <v>0</v>
      </c>
      <c r="I90" s="190"/>
      <c r="J90" s="190"/>
      <c r="K90" s="191"/>
      <c r="L90" s="181"/>
      <c r="M90" s="181"/>
      <c r="N90" s="181"/>
      <c r="O90" s="181"/>
      <c r="P90" s="181"/>
      <c r="Q90" s="190"/>
      <c r="R90" s="190"/>
      <c r="S90" s="190"/>
      <c r="T90" s="190"/>
      <c r="U90" s="190"/>
      <c r="V90" s="190"/>
      <c r="W90" s="190"/>
    </row>
    <row r="91" spans="2:23" s="60" customFormat="1" ht="45">
      <c r="B91" s="76" t="s">
        <v>71</v>
      </c>
      <c r="C91" s="115" t="s">
        <v>173</v>
      </c>
      <c r="D91" s="114">
        <v>1</v>
      </c>
      <c r="E91" s="72" t="s">
        <v>30</v>
      </c>
      <c r="F91" s="151">
        <v>0</v>
      </c>
      <c r="G91" s="73">
        <f t="shared" si="3"/>
        <v>0</v>
      </c>
      <c r="I91" s="190"/>
      <c r="J91" s="190"/>
      <c r="K91" s="190"/>
      <c r="L91" s="181"/>
      <c r="M91" s="181"/>
      <c r="N91" s="181"/>
      <c r="O91" s="181"/>
      <c r="P91" s="181"/>
      <c r="Q91" s="190"/>
      <c r="R91" s="190"/>
      <c r="S91" s="190"/>
      <c r="T91" s="190"/>
      <c r="U91" s="190"/>
      <c r="V91" s="190"/>
      <c r="W91" s="190"/>
    </row>
    <row r="92" spans="2:23" s="60" customFormat="1" ht="22.5">
      <c r="B92" s="76" t="s">
        <v>72</v>
      </c>
      <c r="C92" s="115" t="s">
        <v>86</v>
      </c>
      <c r="D92" s="116">
        <v>22.39</v>
      </c>
      <c r="E92" s="72" t="s">
        <v>30</v>
      </c>
      <c r="F92" s="161">
        <v>0</v>
      </c>
      <c r="G92" s="73">
        <f t="shared" si="3"/>
        <v>0</v>
      </c>
      <c r="I92" s="190"/>
      <c r="J92" s="190"/>
      <c r="K92" s="190"/>
      <c r="L92" s="181"/>
      <c r="M92" s="181"/>
      <c r="N92" s="181"/>
      <c r="O92" s="181"/>
      <c r="P92" s="181"/>
      <c r="Q92" s="190"/>
      <c r="R92" s="190"/>
      <c r="S92" s="190"/>
      <c r="T92" s="190"/>
      <c r="U92" s="190"/>
      <c r="V92" s="190"/>
      <c r="W92" s="190"/>
    </row>
    <row r="93" spans="2:23" s="60" customFormat="1" ht="33.75">
      <c r="B93" s="76" t="s">
        <v>73</v>
      </c>
      <c r="C93" s="115" t="s">
        <v>87</v>
      </c>
      <c r="D93" s="117">
        <v>3</v>
      </c>
      <c r="E93" s="118" t="s">
        <v>30</v>
      </c>
      <c r="F93" s="162">
        <v>0</v>
      </c>
      <c r="G93" s="119">
        <f t="shared" si="3"/>
        <v>0</v>
      </c>
      <c r="I93" s="190"/>
      <c r="J93" s="190"/>
      <c r="K93" s="190"/>
      <c r="L93" s="181"/>
      <c r="M93" s="181"/>
      <c r="N93" s="181"/>
      <c r="O93" s="181"/>
      <c r="P93" s="181"/>
      <c r="Q93" s="190"/>
      <c r="R93" s="190"/>
      <c r="S93" s="190"/>
      <c r="T93" s="190"/>
      <c r="U93" s="190"/>
      <c r="V93" s="190"/>
      <c r="W93" s="190"/>
    </row>
    <row r="94" spans="2:23" s="60" customFormat="1" ht="11.25">
      <c r="B94" s="62" t="s">
        <v>74</v>
      </c>
      <c r="C94" s="105" t="s">
        <v>32</v>
      </c>
      <c r="D94" s="108">
        <v>22.39</v>
      </c>
      <c r="E94" s="65" t="s">
        <v>30</v>
      </c>
      <c r="F94" s="150">
        <v>0</v>
      </c>
      <c r="G94" s="61">
        <f t="shared" si="3"/>
        <v>0</v>
      </c>
      <c r="I94" s="190"/>
      <c r="J94" s="190"/>
      <c r="K94" s="190"/>
      <c r="L94" s="181"/>
      <c r="M94" s="181"/>
      <c r="N94" s="181"/>
      <c r="O94" s="181"/>
      <c r="P94" s="181"/>
      <c r="Q94" s="190"/>
      <c r="R94" s="190"/>
      <c r="S94" s="190"/>
      <c r="T94" s="190"/>
      <c r="U94" s="190"/>
      <c r="V94" s="190"/>
      <c r="W94" s="190"/>
    </row>
    <row r="95" spans="2:23" s="60" customFormat="1" ht="22.5">
      <c r="B95" s="62" t="s">
        <v>75</v>
      </c>
      <c r="C95" s="63" t="s">
        <v>33</v>
      </c>
      <c r="D95" s="106">
        <v>0.1</v>
      </c>
      <c r="E95" s="65" t="s">
        <v>80</v>
      </c>
      <c r="F95" s="99">
        <f>SUBTOTAL(109,G82:G94)</f>
        <v>0</v>
      </c>
      <c r="G95" s="61">
        <f t="shared" si="3"/>
        <v>0</v>
      </c>
      <c r="I95" s="190"/>
      <c r="J95" s="190"/>
      <c r="K95" s="190"/>
      <c r="L95" s="181"/>
      <c r="M95" s="181"/>
      <c r="N95" s="181"/>
      <c r="O95" s="181"/>
      <c r="P95" s="181"/>
      <c r="Q95" s="190"/>
      <c r="R95" s="190"/>
      <c r="S95" s="190"/>
      <c r="T95" s="190"/>
      <c r="U95" s="190"/>
      <c r="V95" s="190"/>
      <c r="W95" s="190"/>
    </row>
    <row r="96" spans="2:23" s="60" customFormat="1" ht="11.25">
      <c r="B96" s="101" t="s">
        <v>91</v>
      </c>
      <c r="C96" s="102"/>
      <c r="F96" s="154"/>
      <c r="G96" s="61">
        <f>SUBTOTAL(109,G80:G95)</f>
        <v>0</v>
      </c>
      <c r="I96" s="190"/>
      <c r="J96" s="190"/>
      <c r="K96" s="190"/>
      <c r="L96" s="181"/>
      <c r="M96" s="181"/>
      <c r="N96" s="181"/>
      <c r="O96" s="181"/>
      <c r="P96" s="181"/>
      <c r="Q96" s="190"/>
      <c r="R96" s="190"/>
      <c r="S96" s="190"/>
      <c r="T96" s="190"/>
      <c r="U96" s="190"/>
      <c r="V96" s="190"/>
      <c r="W96" s="190"/>
    </row>
    <row r="97" spans="2:23" s="60" customFormat="1" ht="11.25">
      <c r="B97" s="101"/>
      <c r="C97" s="102"/>
      <c r="F97" s="154"/>
      <c r="G97" s="61"/>
      <c r="I97" s="190"/>
      <c r="J97" s="190"/>
      <c r="K97" s="190"/>
      <c r="L97" s="181"/>
      <c r="M97" s="181"/>
      <c r="N97" s="181"/>
      <c r="O97" s="181"/>
      <c r="P97" s="181"/>
      <c r="Q97" s="190"/>
      <c r="R97" s="190"/>
      <c r="S97" s="190"/>
      <c r="T97" s="190"/>
      <c r="U97" s="190"/>
      <c r="V97" s="190"/>
      <c r="W97" s="190"/>
    </row>
    <row r="98" spans="2:23" s="60" customFormat="1" ht="12">
      <c r="B98" s="120"/>
      <c r="C98" s="18"/>
      <c r="D98" s="7"/>
      <c r="E98" s="7"/>
      <c r="F98" s="163"/>
      <c r="G98" s="14"/>
      <c r="I98" s="190"/>
      <c r="J98" s="190"/>
      <c r="K98" s="190"/>
      <c r="L98" s="181"/>
      <c r="M98" s="181"/>
      <c r="N98" s="181"/>
      <c r="O98" s="181"/>
      <c r="P98" s="181"/>
      <c r="Q98" s="190"/>
      <c r="R98" s="190"/>
      <c r="S98" s="190"/>
      <c r="T98" s="190"/>
      <c r="U98" s="190"/>
      <c r="V98" s="190"/>
      <c r="W98" s="190"/>
    </row>
    <row r="99" spans="2:23" s="60" customFormat="1" ht="24">
      <c r="B99" s="52" t="s">
        <v>88</v>
      </c>
      <c r="C99" s="53" t="s">
        <v>89</v>
      </c>
      <c r="D99" s="54" t="s">
        <v>63</v>
      </c>
      <c r="E99" s="55" t="s">
        <v>30</v>
      </c>
      <c r="F99" s="159" t="s">
        <v>65</v>
      </c>
      <c r="G99" s="54" t="s">
        <v>64</v>
      </c>
      <c r="I99" s="190"/>
      <c r="J99" s="190"/>
      <c r="K99" s="190"/>
      <c r="L99" s="181"/>
      <c r="M99" s="181"/>
      <c r="N99" s="181"/>
      <c r="O99" s="181"/>
      <c r="P99" s="181"/>
      <c r="Q99" s="190"/>
      <c r="R99" s="190"/>
      <c r="S99" s="190"/>
      <c r="T99" s="190"/>
      <c r="U99" s="190"/>
      <c r="V99" s="190"/>
      <c r="W99" s="190"/>
    </row>
    <row r="100" spans="2:23" s="60" customFormat="1" ht="11.25">
      <c r="B100" s="58"/>
      <c r="C100" s="102"/>
      <c r="F100" s="154"/>
      <c r="G100" s="61"/>
      <c r="I100" s="190"/>
      <c r="J100" s="190"/>
      <c r="K100" s="190"/>
      <c r="L100" s="181"/>
      <c r="M100" s="181"/>
      <c r="N100" s="181"/>
      <c r="O100" s="181"/>
      <c r="P100" s="181"/>
      <c r="Q100" s="190"/>
      <c r="R100" s="190"/>
      <c r="S100" s="190"/>
      <c r="T100" s="190"/>
      <c r="U100" s="190"/>
      <c r="V100" s="190"/>
      <c r="W100" s="190"/>
    </row>
    <row r="101" spans="2:23" s="60" customFormat="1" ht="33.75">
      <c r="B101" s="62" t="s">
        <v>59</v>
      </c>
      <c r="C101" s="63" t="s">
        <v>210</v>
      </c>
      <c r="D101" s="112"/>
      <c r="E101" s="65"/>
      <c r="F101" s="150"/>
      <c r="G101" s="66"/>
      <c r="I101" s="190"/>
      <c r="J101" s="190"/>
      <c r="K101" s="190"/>
      <c r="L101" s="181"/>
      <c r="M101" s="181"/>
      <c r="N101" s="181"/>
      <c r="O101" s="181"/>
      <c r="P101" s="181"/>
      <c r="Q101" s="190"/>
      <c r="R101" s="190"/>
      <c r="S101" s="190"/>
      <c r="T101" s="190"/>
      <c r="U101" s="190"/>
      <c r="V101" s="190"/>
      <c r="W101" s="190"/>
    </row>
    <row r="102" spans="2:23" s="60" customFormat="1" ht="11.25">
      <c r="B102" s="62"/>
      <c r="C102" s="102" t="s">
        <v>9</v>
      </c>
      <c r="D102" s="108">
        <v>22.8378</v>
      </c>
      <c r="E102" s="65" t="s">
        <v>30</v>
      </c>
      <c r="F102" s="150">
        <v>0</v>
      </c>
      <c r="G102" s="66">
        <f>D102*F102</f>
        <v>0</v>
      </c>
      <c r="I102" s="190"/>
      <c r="J102" s="190"/>
      <c r="K102" s="190"/>
      <c r="L102" s="181"/>
      <c r="M102" s="181"/>
      <c r="N102" s="181"/>
      <c r="O102" s="181"/>
      <c r="P102" s="181"/>
      <c r="Q102" s="190"/>
      <c r="R102" s="190"/>
      <c r="S102" s="190"/>
      <c r="T102" s="190"/>
      <c r="U102" s="190"/>
      <c r="V102" s="190"/>
      <c r="W102" s="190"/>
    </row>
    <row r="103" spans="2:23" s="60" customFormat="1" ht="125.25" customHeight="1">
      <c r="B103" s="62" t="s">
        <v>57</v>
      </c>
      <c r="C103" s="59" t="s">
        <v>128</v>
      </c>
      <c r="D103" s="106"/>
      <c r="E103" s="65"/>
      <c r="F103" s="160"/>
      <c r="G103" s="61"/>
      <c r="I103" s="190"/>
      <c r="J103" s="190"/>
      <c r="K103" s="190"/>
      <c r="L103" s="181"/>
      <c r="M103" s="181"/>
      <c r="N103" s="181"/>
      <c r="O103" s="181"/>
      <c r="P103" s="181"/>
      <c r="Q103" s="190"/>
      <c r="R103" s="190"/>
      <c r="S103" s="190"/>
      <c r="T103" s="190"/>
      <c r="U103" s="190"/>
      <c r="V103" s="190"/>
      <c r="W103" s="190"/>
    </row>
    <row r="104" spans="2:23" s="60" customFormat="1" ht="11.25">
      <c r="B104" s="121"/>
      <c r="C104" s="122" t="s">
        <v>17</v>
      </c>
      <c r="D104" s="112">
        <v>1</v>
      </c>
      <c r="E104" s="65" t="s">
        <v>30</v>
      </c>
      <c r="F104" s="160">
        <v>0</v>
      </c>
      <c r="G104" s="61">
        <f>D104*F104</f>
        <v>0</v>
      </c>
      <c r="I104" s="190">
        <v>1</v>
      </c>
      <c r="J104" s="190"/>
      <c r="K104" s="190"/>
      <c r="L104" s="181"/>
      <c r="M104" s="181"/>
      <c r="N104" s="181"/>
      <c r="O104" s="181"/>
      <c r="P104" s="181"/>
      <c r="Q104" s="190"/>
      <c r="R104" s="190"/>
      <c r="S104" s="190"/>
      <c r="T104" s="190"/>
      <c r="U104" s="190"/>
      <c r="V104" s="190"/>
      <c r="W104" s="190"/>
    </row>
    <row r="105" spans="2:23" s="60" customFormat="1" ht="11.25">
      <c r="B105" s="62"/>
      <c r="C105" s="122" t="s">
        <v>22</v>
      </c>
      <c r="D105" s="112">
        <v>2</v>
      </c>
      <c r="E105" s="65" t="s">
        <v>30</v>
      </c>
      <c r="F105" s="160">
        <v>0</v>
      </c>
      <c r="G105" s="61">
        <f>D105*F105</f>
        <v>0</v>
      </c>
      <c r="I105" s="190">
        <v>1</v>
      </c>
      <c r="J105" s="190"/>
      <c r="K105" s="190"/>
      <c r="L105" s="181"/>
      <c r="M105" s="181"/>
      <c r="N105" s="181"/>
      <c r="O105" s="181"/>
      <c r="P105" s="181"/>
      <c r="Q105" s="190"/>
      <c r="R105" s="190"/>
      <c r="S105" s="190"/>
      <c r="T105" s="190"/>
      <c r="U105" s="190"/>
      <c r="V105" s="190"/>
      <c r="W105" s="190"/>
    </row>
    <row r="106" spans="2:23" s="60" customFormat="1" ht="11.25">
      <c r="B106" s="88"/>
      <c r="C106" s="63" t="s">
        <v>15</v>
      </c>
      <c r="D106" s="112">
        <v>1</v>
      </c>
      <c r="E106" s="65" t="s">
        <v>30</v>
      </c>
      <c r="F106" s="160">
        <v>0</v>
      </c>
      <c r="G106" s="61">
        <f>D106*F106</f>
        <v>0</v>
      </c>
      <c r="I106" s="190">
        <v>1</v>
      </c>
      <c r="J106" s="190"/>
      <c r="K106" s="190"/>
      <c r="L106" s="181"/>
      <c r="M106" s="181"/>
      <c r="N106" s="181"/>
      <c r="O106" s="181"/>
      <c r="P106" s="181"/>
      <c r="Q106" s="190"/>
      <c r="R106" s="190"/>
      <c r="S106" s="190"/>
      <c r="T106" s="190"/>
      <c r="U106" s="190"/>
      <c r="V106" s="190"/>
      <c r="W106" s="190"/>
    </row>
    <row r="107" spans="2:9" ht="12.75">
      <c r="B107" s="62"/>
      <c r="C107" s="123" t="s">
        <v>2</v>
      </c>
      <c r="D107" s="112">
        <v>4</v>
      </c>
      <c r="E107" s="65"/>
      <c r="F107" s="150"/>
      <c r="G107" s="61"/>
      <c r="I107" s="186">
        <v>1</v>
      </c>
    </row>
    <row r="108" spans="2:7" ht="12.75">
      <c r="B108" s="88"/>
      <c r="C108" s="102" t="s">
        <v>211</v>
      </c>
      <c r="D108" s="112">
        <v>1</v>
      </c>
      <c r="E108" s="65" t="s">
        <v>30</v>
      </c>
      <c r="F108" s="160">
        <v>0</v>
      </c>
      <c r="G108" s="61">
        <f>D108*F108</f>
        <v>0</v>
      </c>
    </row>
    <row r="109" spans="2:9" ht="12.75">
      <c r="B109" s="121"/>
      <c r="C109" s="124" t="s">
        <v>130</v>
      </c>
      <c r="D109" s="125">
        <v>1</v>
      </c>
      <c r="E109" s="126"/>
      <c r="F109" s="164"/>
      <c r="G109" s="127"/>
      <c r="I109" s="186">
        <v>1</v>
      </c>
    </row>
    <row r="110" spans="2:7" ht="33.75">
      <c r="B110" s="62" t="s">
        <v>56</v>
      </c>
      <c r="C110" s="102" t="s">
        <v>97</v>
      </c>
      <c r="D110" s="106">
        <v>0.1</v>
      </c>
      <c r="E110" s="65" t="s">
        <v>80</v>
      </c>
      <c r="F110" s="99">
        <f>SUBTOTAL(109,G100:G109)</f>
        <v>0</v>
      </c>
      <c r="G110" s="61">
        <f>D110*F110</f>
        <v>0</v>
      </c>
    </row>
    <row r="111" spans="2:7" ht="22.5">
      <c r="B111" s="62" t="s">
        <v>60</v>
      </c>
      <c r="C111" s="102" t="s">
        <v>95</v>
      </c>
      <c r="D111" s="106">
        <v>0.1</v>
      </c>
      <c r="E111" s="65" t="s">
        <v>80</v>
      </c>
      <c r="F111" s="99">
        <f>+F110</f>
        <v>0</v>
      </c>
      <c r="G111" s="61">
        <f>D111*F111</f>
        <v>0</v>
      </c>
    </row>
    <row r="112" spans="2:7" ht="12.75">
      <c r="B112" s="128" t="s">
        <v>92</v>
      </c>
      <c r="C112" s="122"/>
      <c r="D112" s="129"/>
      <c r="E112" s="129"/>
      <c r="F112" s="165"/>
      <c r="G112" s="130">
        <f>SUBTOTAL(109,G100:G111)</f>
        <v>0</v>
      </c>
    </row>
    <row r="113" spans="2:7" ht="12.75">
      <c r="B113" s="128"/>
      <c r="C113" s="122"/>
      <c r="D113" s="129"/>
      <c r="E113" s="129"/>
      <c r="F113" s="165"/>
      <c r="G113" s="130"/>
    </row>
    <row r="114" spans="3:23" s="40" customFormat="1" ht="12.75">
      <c r="C114" s="41"/>
      <c r="F114" s="166"/>
      <c r="I114" s="183"/>
      <c r="J114" s="183"/>
      <c r="K114" s="183"/>
      <c r="L114" s="183"/>
      <c r="M114" s="183"/>
      <c r="N114" s="183"/>
      <c r="O114" s="183"/>
      <c r="P114" s="183"/>
      <c r="Q114" s="183"/>
      <c r="R114" s="183"/>
      <c r="S114" s="183"/>
      <c r="T114" s="183"/>
      <c r="U114" s="183"/>
      <c r="V114" s="183"/>
      <c r="W114" s="183"/>
    </row>
    <row r="115" spans="2:23" s="40" customFormat="1" ht="12.75">
      <c r="B115" s="131" t="s">
        <v>272</v>
      </c>
      <c r="C115" s="41"/>
      <c r="F115" s="166"/>
      <c r="I115" s="183"/>
      <c r="J115" s="183"/>
      <c r="K115" s="183"/>
      <c r="L115" s="183"/>
      <c r="M115" s="183"/>
      <c r="N115" s="183"/>
      <c r="O115" s="183"/>
      <c r="P115" s="183"/>
      <c r="Q115" s="183"/>
      <c r="R115" s="183"/>
      <c r="S115" s="183"/>
      <c r="T115" s="183"/>
      <c r="U115" s="183"/>
      <c r="V115" s="183"/>
      <c r="W115" s="183"/>
    </row>
    <row r="116" spans="3:23" s="40" customFormat="1" ht="12.75">
      <c r="C116" s="41"/>
      <c r="F116" s="167"/>
      <c r="I116" s="183"/>
      <c r="J116" s="183"/>
      <c r="K116" s="183"/>
      <c r="L116" s="183"/>
      <c r="M116" s="183"/>
      <c r="N116" s="183"/>
      <c r="O116" s="183"/>
      <c r="P116" s="183"/>
      <c r="Q116" s="183"/>
      <c r="R116" s="183"/>
      <c r="S116" s="183"/>
      <c r="T116" s="183"/>
      <c r="U116" s="183"/>
      <c r="V116" s="183"/>
      <c r="W116" s="183"/>
    </row>
    <row r="117" spans="2:23" s="40" customFormat="1" ht="24">
      <c r="B117" s="22" t="s">
        <v>273</v>
      </c>
      <c r="C117" s="132" t="s">
        <v>274</v>
      </c>
      <c r="D117" s="24" t="s">
        <v>63</v>
      </c>
      <c r="E117" s="25" t="s">
        <v>30</v>
      </c>
      <c r="F117" s="168" t="s">
        <v>65</v>
      </c>
      <c r="G117" s="24" t="s">
        <v>64</v>
      </c>
      <c r="I117" s="183"/>
      <c r="J117" s="183"/>
      <c r="K117" s="183"/>
      <c r="L117" s="183"/>
      <c r="M117" s="183"/>
      <c r="N117" s="183"/>
      <c r="O117" s="183"/>
      <c r="P117" s="183"/>
      <c r="Q117" s="183"/>
      <c r="R117" s="183"/>
      <c r="S117" s="183"/>
      <c r="T117" s="183"/>
      <c r="U117" s="183"/>
      <c r="V117" s="183"/>
      <c r="W117" s="183"/>
    </row>
    <row r="118" spans="2:23" s="40" customFormat="1" ht="12.75">
      <c r="B118" s="28"/>
      <c r="C118" s="133"/>
      <c r="D118" s="30"/>
      <c r="E118" s="30"/>
      <c r="F118" s="169"/>
      <c r="G118" s="31"/>
      <c r="I118" s="183"/>
      <c r="J118" s="183"/>
      <c r="K118" s="183"/>
      <c r="L118" s="183"/>
      <c r="M118" s="183"/>
      <c r="N118" s="183"/>
      <c r="O118" s="183"/>
      <c r="P118" s="183"/>
      <c r="Q118" s="183"/>
      <c r="R118" s="183"/>
      <c r="S118" s="183"/>
      <c r="T118" s="183"/>
      <c r="U118" s="183"/>
      <c r="V118" s="183"/>
      <c r="W118" s="183"/>
    </row>
    <row r="119" spans="2:23" s="40" customFormat="1" ht="37.5" customHeight="1">
      <c r="B119" s="32" t="s">
        <v>59</v>
      </c>
      <c r="C119" s="33" t="s">
        <v>275</v>
      </c>
      <c r="D119" s="134">
        <v>4</v>
      </c>
      <c r="E119" s="35"/>
      <c r="F119" s="170">
        <v>0</v>
      </c>
      <c r="G119" s="135">
        <f>D119*F119</f>
        <v>0</v>
      </c>
      <c r="I119" s="183"/>
      <c r="J119" s="183"/>
      <c r="K119" s="183"/>
      <c r="L119" s="183"/>
      <c r="M119" s="183"/>
      <c r="N119" s="183"/>
      <c r="O119" s="183"/>
      <c r="P119" s="183"/>
      <c r="Q119" s="183"/>
      <c r="R119" s="183"/>
      <c r="S119" s="183"/>
      <c r="T119" s="183"/>
      <c r="U119" s="183"/>
      <c r="V119" s="183"/>
      <c r="W119" s="183"/>
    </row>
    <row r="120" spans="2:23" s="40" customFormat="1" ht="104.25" customHeight="1">
      <c r="B120" s="32" t="s">
        <v>57</v>
      </c>
      <c r="C120" s="29" t="s">
        <v>276</v>
      </c>
      <c r="D120" s="30"/>
      <c r="E120" s="30"/>
      <c r="F120" s="170"/>
      <c r="G120" s="31"/>
      <c r="I120" s="183"/>
      <c r="J120" s="183"/>
      <c r="K120" s="183"/>
      <c r="L120" s="183"/>
      <c r="M120" s="183"/>
      <c r="N120" s="183"/>
      <c r="O120" s="183"/>
      <c r="P120" s="183"/>
      <c r="Q120" s="183"/>
      <c r="R120" s="183"/>
      <c r="S120" s="183"/>
      <c r="T120" s="183"/>
      <c r="U120" s="183"/>
      <c r="V120" s="183"/>
      <c r="W120" s="183"/>
    </row>
    <row r="121" spans="2:23" s="40" customFormat="1" ht="33.75" customHeight="1">
      <c r="B121" s="32"/>
      <c r="C121" s="133" t="s">
        <v>277</v>
      </c>
      <c r="D121" s="34">
        <v>0</v>
      </c>
      <c r="E121" s="35" t="s">
        <v>30</v>
      </c>
      <c r="F121" s="44">
        <v>0</v>
      </c>
      <c r="G121" s="135">
        <f>D121*F121</f>
        <v>0</v>
      </c>
      <c r="I121" s="183"/>
      <c r="J121" s="183"/>
      <c r="K121" s="183"/>
      <c r="L121" s="183"/>
      <c r="M121" s="183"/>
      <c r="N121" s="183"/>
      <c r="O121" s="183"/>
      <c r="P121" s="183"/>
      <c r="Q121" s="183"/>
      <c r="R121" s="183"/>
      <c r="S121" s="183"/>
      <c r="T121" s="183"/>
      <c r="U121" s="183"/>
      <c r="V121" s="183"/>
      <c r="W121" s="183"/>
    </row>
    <row r="122" spans="2:23" s="40" customFormat="1" ht="33.75">
      <c r="B122" s="136"/>
      <c r="C122" s="137" t="s">
        <v>278</v>
      </c>
      <c r="D122" s="138">
        <v>2</v>
      </c>
      <c r="E122" s="35" t="s">
        <v>30</v>
      </c>
      <c r="F122" s="44">
        <v>0</v>
      </c>
      <c r="G122" s="135">
        <f>D122*F122</f>
        <v>0</v>
      </c>
      <c r="I122" s="183"/>
      <c r="J122" s="192"/>
      <c r="K122" s="183"/>
      <c r="L122" s="183"/>
      <c r="M122" s="183"/>
      <c r="N122" s="183"/>
      <c r="O122" s="183"/>
      <c r="P122" s="183"/>
      <c r="Q122" s="183"/>
      <c r="R122" s="183"/>
      <c r="S122" s="183"/>
      <c r="T122" s="183"/>
      <c r="U122" s="183"/>
      <c r="V122" s="183"/>
      <c r="W122" s="183"/>
    </row>
    <row r="123" spans="2:23" s="40" customFormat="1" ht="22.5">
      <c r="B123" s="32"/>
      <c r="C123" s="133" t="s">
        <v>305</v>
      </c>
      <c r="D123" s="34">
        <v>0</v>
      </c>
      <c r="E123" s="35" t="s">
        <v>30</v>
      </c>
      <c r="F123" s="44">
        <v>0</v>
      </c>
      <c r="G123" s="135">
        <f>D123*F123</f>
        <v>0</v>
      </c>
      <c r="I123" s="183"/>
      <c r="J123" s="192"/>
      <c r="K123" s="183"/>
      <c r="L123" s="183"/>
      <c r="M123" s="183"/>
      <c r="N123" s="183"/>
      <c r="O123" s="183"/>
      <c r="P123" s="183"/>
      <c r="Q123" s="183"/>
      <c r="R123" s="183"/>
      <c r="S123" s="183"/>
      <c r="T123" s="183"/>
      <c r="U123" s="183"/>
      <c r="V123" s="183"/>
      <c r="W123" s="183"/>
    </row>
    <row r="124" spans="2:23" s="40" customFormat="1" ht="78.75">
      <c r="B124" s="32"/>
      <c r="C124" s="33" t="s">
        <v>306</v>
      </c>
      <c r="D124" s="140"/>
      <c r="E124" s="35"/>
      <c r="F124" s="170"/>
      <c r="G124" s="135"/>
      <c r="I124" s="183"/>
      <c r="J124" s="183"/>
      <c r="K124" s="183"/>
      <c r="L124" s="183"/>
      <c r="M124" s="183"/>
      <c r="N124" s="183"/>
      <c r="O124" s="183"/>
      <c r="P124" s="183"/>
      <c r="Q124" s="183"/>
      <c r="R124" s="183"/>
      <c r="S124" s="183"/>
      <c r="T124" s="183"/>
      <c r="U124" s="183"/>
      <c r="V124" s="183"/>
      <c r="W124" s="183"/>
    </row>
    <row r="125" spans="2:23" s="40" customFormat="1" ht="92.25" customHeight="1">
      <c r="B125" s="32" t="s">
        <v>56</v>
      </c>
      <c r="C125" s="33" t="s">
        <v>279</v>
      </c>
      <c r="D125" s="34">
        <v>11.4</v>
      </c>
      <c r="E125" s="35" t="s">
        <v>30</v>
      </c>
      <c r="F125" s="44">
        <v>0</v>
      </c>
      <c r="G125" s="31">
        <f aca="true" t="shared" si="4" ref="G125:G131">D125*F125</f>
        <v>0</v>
      </c>
      <c r="I125" s="183"/>
      <c r="J125" s="183"/>
      <c r="K125" s="183"/>
      <c r="L125" s="183"/>
      <c r="M125" s="183"/>
      <c r="N125" s="183"/>
      <c r="O125" s="183"/>
      <c r="P125" s="183"/>
      <c r="Q125" s="183"/>
      <c r="R125" s="183"/>
      <c r="S125" s="183"/>
      <c r="T125" s="183"/>
      <c r="U125" s="183"/>
      <c r="V125" s="183"/>
      <c r="W125" s="183"/>
    </row>
    <row r="126" spans="2:23" s="40" customFormat="1" ht="15" customHeight="1">
      <c r="B126" s="141" t="s">
        <v>60</v>
      </c>
      <c r="C126" s="142" t="s">
        <v>308</v>
      </c>
      <c r="D126" s="134">
        <v>0</v>
      </c>
      <c r="E126" s="35" t="s">
        <v>30</v>
      </c>
      <c r="F126" s="170">
        <v>0</v>
      </c>
      <c r="G126" s="31">
        <f t="shared" si="4"/>
        <v>0</v>
      </c>
      <c r="I126" s="183"/>
      <c r="J126" s="183"/>
      <c r="K126" s="183"/>
      <c r="L126" s="183"/>
      <c r="M126" s="183"/>
      <c r="N126" s="183"/>
      <c r="O126" s="183"/>
      <c r="P126" s="183"/>
      <c r="Q126" s="183"/>
      <c r="R126" s="183"/>
      <c r="S126" s="183"/>
      <c r="T126" s="183"/>
      <c r="U126" s="183"/>
      <c r="V126" s="183"/>
      <c r="W126" s="183"/>
    </row>
    <row r="127" spans="2:23" s="40" customFormat="1" ht="24.75" customHeight="1">
      <c r="B127" s="32" t="s">
        <v>58</v>
      </c>
      <c r="C127" s="33" t="s">
        <v>307</v>
      </c>
      <c r="D127" s="134">
        <v>0</v>
      </c>
      <c r="E127" s="35" t="s">
        <v>30</v>
      </c>
      <c r="F127" s="170">
        <v>0</v>
      </c>
      <c r="G127" s="31">
        <f t="shared" si="4"/>
        <v>0</v>
      </c>
      <c r="I127" s="183"/>
      <c r="J127" s="183"/>
      <c r="K127" s="183"/>
      <c r="L127" s="183"/>
      <c r="M127" s="183"/>
      <c r="N127" s="183"/>
      <c r="O127" s="183"/>
      <c r="P127" s="183"/>
      <c r="Q127" s="183"/>
      <c r="R127" s="183"/>
      <c r="S127" s="183"/>
      <c r="T127" s="183"/>
      <c r="U127" s="183"/>
      <c r="V127" s="183"/>
      <c r="W127" s="183"/>
    </row>
    <row r="128" spans="2:23" s="40" customFormat="1" ht="33.75">
      <c r="B128" s="32" t="s">
        <v>61</v>
      </c>
      <c r="C128" s="33" t="s">
        <v>280</v>
      </c>
      <c r="D128" s="134">
        <v>2</v>
      </c>
      <c r="E128" s="35" t="s">
        <v>30</v>
      </c>
      <c r="F128" s="170">
        <v>0</v>
      </c>
      <c r="G128" s="31">
        <f t="shared" si="4"/>
        <v>0</v>
      </c>
      <c r="I128" s="183"/>
      <c r="J128" s="183"/>
      <c r="K128" s="183"/>
      <c r="L128" s="184"/>
      <c r="M128" s="183"/>
      <c r="N128" s="184"/>
      <c r="O128" s="184"/>
      <c r="P128" s="184"/>
      <c r="Q128" s="184"/>
      <c r="R128" s="184"/>
      <c r="S128" s="184"/>
      <c r="T128" s="183"/>
      <c r="U128" s="183"/>
      <c r="V128" s="183"/>
      <c r="W128" s="183"/>
    </row>
    <row r="129" spans="2:23" s="40" customFormat="1" ht="22.5">
      <c r="B129" s="32" t="s">
        <v>62</v>
      </c>
      <c r="C129" s="33" t="s">
        <v>281</v>
      </c>
      <c r="D129" s="134">
        <v>2</v>
      </c>
      <c r="E129" s="35" t="s">
        <v>30</v>
      </c>
      <c r="F129" s="170">
        <v>0</v>
      </c>
      <c r="G129" s="31">
        <f t="shared" si="4"/>
        <v>0</v>
      </c>
      <c r="I129" s="183"/>
      <c r="J129" s="183"/>
      <c r="K129" s="183"/>
      <c r="L129" s="184"/>
      <c r="M129" s="184"/>
      <c r="N129" s="184"/>
      <c r="O129" s="184"/>
      <c r="P129" s="184"/>
      <c r="Q129" s="184"/>
      <c r="R129" s="184"/>
      <c r="S129" s="184"/>
      <c r="T129" s="183"/>
      <c r="U129" s="183"/>
      <c r="V129" s="183"/>
      <c r="W129" s="183"/>
    </row>
    <row r="130" spans="2:23" s="40" customFormat="1" ht="33.75">
      <c r="B130" s="32" t="s">
        <v>68</v>
      </c>
      <c r="C130" s="33" t="s">
        <v>282</v>
      </c>
      <c r="D130" s="134">
        <v>2</v>
      </c>
      <c r="E130" s="35" t="s">
        <v>30</v>
      </c>
      <c r="F130" s="170">
        <v>0</v>
      </c>
      <c r="G130" s="31">
        <f t="shared" si="4"/>
        <v>0</v>
      </c>
      <c r="I130" s="183"/>
      <c r="J130" s="183"/>
      <c r="K130" s="183"/>
      <c r="L130" s="183"/>
      <c r="M130" s="184"/>
      <c r="N130" s="183"/>
      <c r="O130" s="183"/>
      <c r="P130" s="183"/>
      <c r="Q130" s="183"/>
      <c r="R130" s="183"/>
      <c r="S130" s="183"/>
      <c r="T130" s="183"/>
      <c r="U130" s="183"/>
      <c r="V130" s="183"/>
      <c r="W130" s="183"/>
    </row>
    <row r="131" spans="2:23" s="40" customFormat="1" ht="22.5">
      <c r="B131" s="32" t="s">
        <v>69</v>
      </c>
      <c r="C131" s="33" t="s">
        <v>283</v>
      </c>
      <c r="D131" s="106">
        <v>0.15</v>
      </c>
      <c r="E131" s="35" t="s">
        <v>80</v>
      </c>
      <c r="F131" s="144">
        <f>SUBTOTAL(109,G118:G130)</f>
        <v>0</v>
      </c>
      <c r="G131" s="31">
        <f t="shared" si="4"/>
        <v>0</v>
      </c>
      <c r="I131" s="183"/>
      <c r="J131" s="183"/>
      <c r="K131" s="183"/>
      <c r="L131" s="183"/>
      <c r="M131" s="183"/>
      <c r="N131" s="183"/>
      <c r="O131" s="183"/>
      <c r="P131" s="183"/>
      <c r="Q131" s="183"/>
      <c r="R131" s="183"/>
      <c r="S131" s="183"/>
      <c r="T131" s="183"/>
      <c r="U131" s="183"/>
      <c r="V131" s="183"/>
      <c r="W131" s="183"/>
    </row>
    <row r="132" spans="2:23" s="40" customFormat="1" ht="12.75">
      <c r="B132" s="38" t="s">
        <v>67</v>
      </c>
      <c r="C132" s="133"/>
      <c r="D132" s="30"/>
      <c r="E132" s="30"/>
      <c r="F132" s="170"/>
      <c r="G132" s="31">
        <f>SUBTOTAL(109,G118:G131)</f>
        <v>0</v>
      </c>
      <c r="I132" s="183"/>
      <c r="J132" s="183"/>
      <c r="K132" s="183"/>
      <c r="L132" s="183"/>
      <c r="M132" s="183"/>
      <c r="N132" s="183"/>
      <c r="O132" s="183"/>
      <c r="P132" s="183"/>
      <c r="Q132" s="183"/>
      <c r="R132" s="183"/>
      <c r="S132" s="183"/>
      <c r="T132" s="183"/>
      <c r="U132" s="183"/>
      <c r="V132" s="183"/>
      <c r="W132" s="183"/>
    </row>
    <row r="133" spans="3:23" s="40" customFormat="1" ht="12.75">
      <c r="C133" s="41"/>
      <c r="F133" s="167"/>
      <c r="I133" s="183"/>
      <c r="J133" s="183"/>
      <c r="K133" s="183"/>
      <c r="L133" s="183"/>
      <c r="M133" s="183"/>
      <c r="N133" s="183"/>
      <c r="O133" s="183"/>
      <c r="P133" s="183"/>
      <c r="Q133" s="183"/>
      <c r="R133" s="183"/>
      <c r="S133" s="183"/>
      <c r="T133" s="183"/>
      <c r="U133" s="183"/>
      <c r="V133" s="183"/>
      <c r="W133" s="183"/>
    </row>
    <row r="134" spans="3:23" s="40" customFormat="1" ht="12.75">
      <c r="C134" s="41"/>
      <c r="F134" s="167"/>
      <c r="I134" s="183"/>
      <c r="J134" s="183"/>
      <c r="K134" s="183"/>
      <c r="L134" s="183"/>
      <c r="M134" s="183"/>
      <c r="N134" s="183"/>
      <c r="O134" s="183"/>
      <c r="P134" s="183"/>
      <c r="Q134" s="183"/>
      <c r="R134" s="183"/>
      <c r="S134" s="183"/>
      <c r="T134" s="183"/>
      <c r="U134" s="183"/>
      <c r="V134" s="183"/>
      <c r="W134" s="183"/>
    </row>
    <row r="135" spans="2:23" s="40" customFormat="1" ht="24">
      <c r="B135" s="22" t="s">
        <v>284</v>
      </c>
      <c r="C135" s="132" t="s">
        <v>285</v>
      </c>
      <c r="D135" s="24" t="s">
        <v>63</v>
      </c>
      <c r="E135" s="25" t="s">
        <v>30</v>
      </c>
      <c r="F135" s="168" t="s">
        <v>65</v>
      </c>
      <c r="G135" s="24" t="s">
        <v>64</v>
      </c>
      <c r="I135" s="183"/>
      <c r="J135" s="183"/>
      <c r="K135" s="183"/>
      <c r="L135" s="183"/>
      <c r="M135" s="183"/>
      <c r="N135" s="183"/>
      <c r="O135" s="183"/>
      <c r="P135" s="183"/>
      <c r="Q135" s="183"/>
      <c r="R135" s="183"/>
      <c r="S135" s="183"/>
      <c r="T135" s="183"/>
      <c r="U135" s="183"/>
      <c r="V135" s="183"/>
      <c r="W135" s="183"/>
    </row>
    <row r="136" spans="2:23" s="40" customFormat="1" ht="12.75">
      <c r="B136" s="28"/>
      <c r="C136" s="133"/>
      <c r="D136" s="30"/>
      <c r="E136" s="30"/>
      <c r="F136" s="169"/>
      <c r="G136" s="31"/>
      <c r="I136" s="183"/>
      <c r="J136" s="183"/>
      <c r="K136" s="183"/>
      <c r="L136" s="183"/>
      <c r="M136" s="183"/>
      <c r="N136" s="183"/>
      <c r="O136" s="183"/>
      <c r="P136" s="183"/>
      <c r="Q136" s="183"/>
      <c r="R136" s="183"/>
      <c r="S136" s="183"/>
      <c r="T136" s="183"/>
      <c r="U136" s="183"/>
      <c r="V136" s="183"/>
      <c r="W136" s="183"/>
    </row>
    <row r="137" spans="2:23" s="40" customFormat="1" ht="33.75">
      <c r="B137" s="32" t="s">
        <v>59</v>
      </c>
      <c r="C137" s="33" t="s">
        <v>286</v>
      </c>
      <c r="D137" s="106">
        <v>0.05</v>
      </c>
      <c r="E137" s="35" t="s">
        <v>80</v>
      </c>
      <c r="F137" s="44">
        <v>0</v>
      </c>
      <c r="G137" s="135">
        <f>D137*F137</f>
        <v>0</v>
      </c>
      <c r="I137" s="183"/>
      <c r="J137" s="183"/>
      <c r="K137" s="183"/>
      <c r="L137" s="183"/>
      <c r="M137" s="183"/>
      <c r="N137" s="183"/>
      <c r="O137" s="183"/>
      <c r="P137" s="183"/>
      <c r="Q137" s="183"/>
      <c r="R137" s="183"/>
      <c r="S137" s="183"/>
      <c r="T137" s="183"/>
      <c r="U137" s="183"/>
      <c r="V137" s="183"/>
      <c r="W137" s="183"/>
    </row>
    <row r="138" spans="2:23" s="40" customFormat="1" ht="33.75">
      <c r="B138" s="32" t="s">
        <v>57</v>
      </c>
      <c r="C138" s="29" t="s">
        <v>287</v>
      </c>
      <c r="D138" s="145">
        <v>30.2</v>
      </c>
      <c r="E138" s="35" t="s">
        <v>30</v>
      </c>
      <c r="F138" s="44">
        <v>0</v>
      </c>
      <c r="G138" s="135">
        <f>D138*F138</f>
        <v>0</v>
      </c>
      <c r="I138" s="183"/>
      <c r="J138" s="183"/>
      <c r="K138" s="183"/>
      <c r="L138" s="183"/>
      <c r="M138" s="183"/>
      <c r="N138" s="183"/>
      <c r="O138" s="183"/>
      <c r="P138" s="183"/>
      <c r="Q138" s="183"/>
      <c r="R138" s="183"/>
      <c r="S138" s="183"/>
      <c r="T138" s="183"/>
      <c r="U138" s="183"/>
      <c r="V138" s="183"/>
      <c r="W138" s="183"/>
    </row>
    <row r="139" spans="2:23" s="40" customFormat="1" ht="45">
      <c r="B139" s="32" t="s">
        <v>56</v>
      </c>
      <c r="C139" s="133" t="s">
        <v>288</v>
      </c>
      <c r="D139" s="146">
        <v>2</v>
      </c>
      <c r="E139" s="35" t="s">
        <v>30</v>
      </c>
      <c r="F139" s="172">
        <v>0</v>
      </c>
      <c r="G139" s="135">
        <f>D139*F139</f>
        <v>0</v>
      </c>
      <c r="I139" s="183"/>
      <c r="J139" s="183"/>
      <c r="K139" s="183"/>
      <c r="L139" s="183"/>
      <c r="M139" s="183"/>
      <c r="N139" s="183"/>
      <c r="O139" s="183"/>
      <c r="P139" s="183"/>
      <c r="Q139" s="183"/>
      <c r="R139" s="183"/>
      <c r="S139" s="183"/>
      <c r="T139" s="183"/>
      <c r="U139" s="183"/>
      <c r="V139" s="183"/>
      <c r="W139" s="183"/>
    </row>
    <row r="140" spans="2:23" s="40" customFormat="1" ht="22.5">
      <c r="B140" s="32" t="s">
        <v>60</v>
      </c>
      <c r="C140" s="133" t="s">
        <v>289</v>
      </c>
      <c r="D140" s="146">
        <v>2</v>
      </c>
      <c r="E140" s="35" t="s">
        <v>30</v>
      </c>
      <c r="F140" s="172">
        <v>0</v>
      </c>
      <c r="G140" s="135">
        <f>D140*F140</f>
        <v>0</v>
      </c>
      <c r="I140" s="183"/>
      <c r="J140" s="183"/>
      <c r="K140" s="183"/>
      <c r="L140" s="183"/>
      <c r="M140" s="183"/>
      <c r="N140" s="183"/>
      <c r="O140" s="183"/>
      <c r="P140" s="183"/>
      <c r="Q140" s="183"/>
      <c r="R140" s="183"/>
      <c r="S140" s="183"/>
      <c r="T140" s="183"/>
      <c r="U140" s="183"/>
      <c r="V140" s="183"/>
      <c r="W140" s="183"/>
    </row>
    <row r="141" spans="2:23" s="40" customFormat="1" ht="22.5">
      <c r="B141" s="32" t="s">
        <v>58</v>
      </c>
      <c r="C141" s="33" t="s">
        <v>290</v>
      </c>
      <c r="D141" s="34">
        <v>18.6</v>
      </c>
      <c r="E141" s="35" t="s">
        <v>30</v>
      </c>
      <c r="F141" s="44">
        <v>0</v>
      </c>
      <c r="G141" s="31">
        <f aca="true" t="shared" si="5" ref="G141:G148">D141*F141</f>
        <v>0</v>
      </c>
      <c r="I141" s="183"/>
      <c r="J141" s="183"/>
      <c r="K141" s="183"/>
      <c r="L141" s="183"/>
      <c r="M141" s="183"/>
      <c r="N141" s="183"/>
      <c r="O141" s="183"/>
      <c r="P141" s="183"/>
      <c r="Q141" s="183"/>
      <c r="R141" s="183"/>
      <c r="S141" s="183"/>
      <c r="T141" s="183"/>
      <c r="U141" s="183"/>
      <c r="V141" s="183"/>
      <c r="W141" s="183"/>
    </row>
    <row r="142" spans="2:23" s="40" customFormat="1" ht="33.75">
      <c r="B142" s="32" t="s">
        <v>61</v>
      </c>
      <c r="C142" s="33" t="s">
        <v>291</v>
      </c>
      <c r="D142" s="34">
        <v>11.4</v>
      </c>
      <c r="E142" s="35" t="s">
        <v>30</v>
      </c>
      <c r="F142" s="44">
        <v>0</v>
      </c>
      <c r="G142" s="31">
        <f>D142*F142</f>
        <v>0</v>
      </c>
      <c r="I142" s="183"/>
      <c r="J142" s="183"/>
      <c r="K142" s="183"/>
      <c r="L142" s="183"/>
      <c r="M142" s="183"/>
      <c r="N142" s="183"/>
      <c r="O142" s="183"/>
      <c r="P142" s="183"/>
      <c r="Q142" s="183"/>
      <c r="R142" s="183"/>
      <c r="S142" s="183"/>
      <c r="T142" s="183"/>
      <c r="U142" s="183"/>
      <c r="V142" s="183"/>
      <c r="W142" s="183"/>
    </row>
    <row r="143" spans="2:23" s="40" customFormat="1" ht="45">
      <c r="B143" s="32" t="s">
        <v>62</v>
      </c>
      <c r="C143" s="33" t="s">
        <v>292</v>
      </c>
      <c r="D143" s="146">
        <v>2</v>
      </c>
      <c r="E143" s="35" t="s">
        <v>30</v>
      </c>
      <c r="F143" s="172">
        <v>0</v>
      </c>
      <c r="G143" s="31">
        <f t="shared" si="5"/>
        <v>0</v>
      </c>
      <c r="I143" s="183"/>
      <c r="J143" s="183"/>
      <c r="K143" s="183"/>
      <c r="L143" s="183"/>
      <c r="M143" s="183"/>
      <c r="N143" s="183"/>
      <c r="O143" s="183"/>
      <c r="P143" s="183"/>
      <c r="Q143" s="183"/>
      <c r="R143" s="183"/>
      <c r="S143" s="183"/>
      <c r="T143" s="183"/>
      <c r="U143" s="183"/>
      <c r="V143" s="183"/>
      <c r="W143" s="183"/>
    </row>
    <row r="144" spans="2:23" s="40" customFormat="1" ht="22.5">
      <c r="B144" s="32" t="s">
        <v>68</v>
      </c>
      <c r="C144" s="33" t="s">
        <v>293</v>
      </c>
      <c r="D144" s="146">
        <v>2</v>
      </c>
      <c r="E144" s="35" t="s">
        <v>30</v>
      </c>
      <c r="F144" s="172">
        <v>0</v>
      </c>
      <c r="G144" s="31">
        <f t="shared" si="5"/>
        <v>0</v>
      </c>
      <c r="I144" s="183"/>
      <c r="J144" s="183"/>
      <c r="K144" s="183"/>
      <c r="L144" s="183"/>
      <c r="M144" s="183"/>
      <c r="N144" s="183"/>
      <c r="O144" s="183"/>
      <c r="P144" s="183"/>
      <c r="Q144" s="183"/>
      <c r="R144" s="183"/>
      <c r="S144" s="183"/>
      <c r="T144" s="183"/>
      <c r="U144" s="183"/>
      <c r="V144" s="183"/>
      <c r="W144" s="183"/>
    </row>
    <row r="145" spans="2:23" s="40" customFormat="1" ht="22.5">
      <c r="B145" s="32" t="s">
        <v>69</v>
      </c>
      <c r="C145" s="33" t="s">
        <v>294</v>
      </c>
      <c r="D145" s="34">
        <v>11.4</v>
      </c>
      <c r="E145" s="35" t="s">
        <v>30</v>
      </c>
      <c r="F145" s="170">
        <v>0</v>
      </c>
      <c r="G145" s="31">
        <f t="shared" si="5"/>
        <v>0</v>
      </c>
      <c r="I145" s="183"/>
      <c r="J145" s="183"/>
      <c r="K145" s="183"/>
      <c r="L145" s="183"/>
      <c r="M145" s="183"/>
      <c r="N145" s="183"/>
      <c r="O145" s="183"/>
      <c r="P145" s="183"/>
      <c r="Q145" s="183"/>
      <c r="R145" s="183"/>
      <c r="S145" s="183"/>
      <c r="T145" s="183"/>
      <c r="U145" s="183"/>
      <c r="V145" s="183"/>
      <c r="W145" s="183"/>
    </row>
    <row r="146" spans="2:23" s="40" customFormat="1" ht="22.5">
      <c r="B146" s="32" t="s">
        <v>70</v>
      </c>
      <c r="C146" s="33" t="s">
        <v>295</v>
      </c>
      <c r="D146" s="34">
        <v>30.2</v>
      </c>
      <c r="E146" s="35" t="s">
        <v>30</v>
      </c>
      <c r="F146" s="44">
        <v>0</v>
      </c>
      <c r="G146" s="31">
        <f t="shared" si="5"/>
        <v>0</v>
      </c>
      <c r="I146" s="183"/>
      <c r="J146" s="183"/>
      <c r="K146" s="183"/>
      <c r="L146" s="183"/>
      <c r="M146" s="183"/>
      <c r="N146" s="183"/>
      <c r="O146" s="183"/>
      <c r="P146" s="183"/>
      <c r="Q146" s="183"/>
      <c r="R146" s="183"/>
      <c r="S146" s="183"/>
      <c r="T146" s="183"/>
      <c r="U146" s="183"/>
      <c r="V146" s="183"/>
      <c r="W146" s="183"/>
    </row>
    <row r="147" spans="2:23" s="40" customFormat="1" ht="12.75">
      <c r="B147" s="32" t="s">
        <v>71</v>
      </c>
      <c r="C147" s="33" t="s">
        <v>32</v>
      </c>
      <c r="D147" s="34">
        <v>30.2</v>
      </c>
      <c r="E147" s="35" t="s">
        <v>30</v>
      </c>
      <c r="F147" s="44">
        <v>0</v>
      </c>
      <c r="G147" s="31">
        <f t="shared" si="5"/>
        <v>0</v>
      </c>
      <c r="I147" s="183"/>
      <c r="J147" s="183"/>
      <c r="K147" s="183"/>
      <c r="L147" s="183"/>
      <c r="M147" s="183"/>
      <c r="N147" s="183"/>
      <c r="O147" s="183"/>
      <c r="P147" s="183"/>
      <c r="Q147" s="183"/>
      <c r="R147" s="183"/>
      <c r="S147" s="183"/>
      <c r="T147" s="183"/>
      <c r="U147" s="183"/>
      <c r="V147" s="183"/>
      <c r="W147" s="183"/>
    </row>
    <row r="148" spans="2:23" s="40" customFormat="1" ht="22.5">
      <c r="B148" s="32" t="s">
        <v>72</v>
      </c>
      <c r="C148" s="33" t="s">
        <v>296</v>
      </c>
      <c r="D148" s="106">
        <v>0.1</v>
      </c>
      <c r="E148" s="35" t="s">
        <v>80</v>
      </c>
      <c r="F148" s="144">
        <f>SUBTOTAL(109,G138:G147)</f>
        <v>0</v>
      </c>
      <c r="G148" s="31">
        <f t="shared" si="5"/>
        <v>0</v>
      </c>
      <c r="I148" s="183"/>
      <c r="J148" s="183"/>
      <c r="K148" s="183"/>
      <c r="L148" s="183"/>
      <c r="M148" s="183"/>
      <c r="N148" s="183"/>
      <c r="O148" s="183"/>
      <c r="P148" s="183"/>
      <c r="Q148" s="183"/>
      <c r="R148" s="183"/>
      <c r="S148" s="183"/>
      <c r="T148" s="183"/>
      <c r="U148" s="183"/>
      <c r="V148" s="183"/>
      <c r="W148" s="183"/>
    </row>
    <row r="149" spans="2:23" s="40" customFormat="1" ht="12.75">
      <c r="B149" s="38" t="s">
        <v>91</v>
      </c>
      <c r="C149" s="133"/>
      <c r="D149" s="30"/>
      <c r="E149" s="30"/>
      <c r="F149" s="170"/>
      <c r="G149" s="31">
        <f>SUBTOTAL(109,G136:G148)</f>
        <v>0</v>
      </c>
      <c r="I149" s="183"/>
      <c r="J149" s="183"/>
      <c r="K149" s="183"/>
      <c r="L149" s="183"/>
      <c r="M149" s="183"/>
      <c r="N149" s="183"/>
      <c r="O149" s="183"/>
      <c r="P149" s="183"/>
      <c r="Q149" s="183"/>
      <c r="R149" s="183"/>
      <c r="S149" s="183"/>
      <c r="T149" s="183"/>
      <c r="U149" s="183"/>
      <c r="V149" s="183"/>
      <c r="W149" s="183"/>
    </row>
    <row r="150" spans="3:23" s="40" customFormat="1" ht="12.75">
      <c r="C150" s="41"/>
      <c r="F150" s="167"/>
      <c r="I150" s="183"/>
      <c r="J150" s="183"/>
      <c r="K150" s="183"/>
      <c r="L150" s="183"/>
      <c r="M150" s="183"/>
      <c r="N150" s="183"/>
      <c r="O150" s="183"/>
      <c r="P150" s="183"/>
      <c r="Q150" s="183"/>
      <c r="R150" s="183"/>
      <c r="S150" s="183"/>
      <c r="T150" s="183"/>
      <c r="U150" s="183"/>
      <c r="V150" s="183"/>
      <c r="W150" s="183"/>
    </row>
    <row r="151" spans="3:23" s="40" customFormat="1" ht="12.75">
      <c r="C151" s="41"/>
      <c r="F151" s="167"/>
      <c r="I151" s="183"/>
      <c r="J151" s="183"/>
      <c r="K151" s="183"/>
      <c r="L151" s="183"/>
      <c r="M151" s="183"/>
      <c r="N151" s="183"/>
      <c r="O151" s="183"/>
      <c r="P151" s="183"/>
      <c r="Q151" s="183"/>
      <c r="R151" s="183"/>
      <c r="S151" s="183"/>
      <c r="T151" s="183"/>
      <c r="U151" s="183"/>
      <c r="V151" s="183"/>
      <c r="W151" s="183"/>
    </row>
    <row r="152" spans="2:23" s="40" customFormat="1" ht="24">
      <c r="B152" s="22" t="s">
        <v>297</v>
      </c>
      <c r="C152" s="132" t="s">
        <v>298</v>
      </c>
      <c r="D152" s="24" t="s">
        <v>63</v>
      </c>
      <c r="E152" s="25" t="s">
        <v>30</v>
      </c>
      <c r="F152" s="168" t="s">
        <v>65</v>
      </c>
      <c r="G152" s="24" t="s">
        <v>64</v>
      </c>
      <c r="I152" s="183"/>
      <c r="J152" s="183"/>
      <c r="K152" s="183"/>
      <c r="L152" s="183"/>
      <c r="M152" s="183"/>
      <c r="N152" s="183"/>
      <c r="O152" s="183"/>
      <c r="P152" s="183"/>
      <c r="Q152" s="183"/>
      <c r="R152" s="183"/>
      <c r="S152" s="183"/>
      <c r="T152" s="183"/>
      <c r="U152" s="183"/>
      <c r="V152" s="183"/>
      <c r="W152" s="183"/>
    </row>
    <row r="153" spans="2:23" s="40" customFormat="1" ht="12.75">
      <c r="B153" s="28"/>
      <c r="C153" s="133"/>
      <c r="D153" s="30"/>
      <c r="E153" s="30"/>
      <c r="F153" s="169"/>
      <c r="G153" s="31"/>
      <c r="I153" s="183"/>
      <c r="J153" s="183"/>
      <c r="K153" s="183"/>
      <c r="L153" s="183"/>
      <c r="M153" s="183"/>
      <c r="N153" s="183"/>
      <c r="O153" s="183"/>
      <c r="P153" s="183"/>
      <c r="Q153" s="183"/>
      <c r="R153" s="183"/>
      <c r="S153" s="183"/>
      <c r="T153" s="183"/>
      <c r="U153" s="183"/>
      <c r="V153" s="183"/>
      <c r="W153" s="183"/>
    </row>
    <row r="154" spans="2:23" s="40" customFormat="1" ht="12.75">
      <c r="B154" s="32" t="s">
        <v>59</v>
      </c>
      <c r="C154" s="33" t="s">
        <v>299</v>
      </c>
      <c r="D154" s="145">
        <v>30.2</v>
      </c>
      <c r="E154" s="35" t="s">
        <v>30</v>
      </c>
      <c r="F154" s="44">
        <v>0</v>
      </c>
      <c r="G154" s="135">
        <f>D154*F154</f>
        <v>0</v>
      </c>
      <c r="I154" s="183"/>
      <c r="J154" s="183"/>
      <c r="K154" s="183"/>
      <c r="L154" s="183"/>
      <c r="M154" s="183"/>
      <c r="N154" s="183"/>
      <c r="O154" s="183"/>
      <c r="P154" s="183"/>
      <c r="Q154" s="183"/>
      <c r="R154" s="183"/>
      <c r="S154" s="183"/>
      <c r="T154" s="183"/>
      <c r="U154" s="183"/>
      <c r="V154" s="183"/>
      <c r="W154" s="183"/>
    </row>
    <row r="155" spans="2:23" s="40" customFormat="1" ht="12.75">
      <c r="B155" s="32" t="s">
        <v>57</v>
      </c>
      <c r="C155" s="29" t="s">
        <v>300</v>
      </c>
      <c r="D155" s="145">
        <v>11.4</v>
      </c>
      <c r="E155" s="35" t="s">
        <v>30</v>
      </c>
      <c r="F155" s="44">
        <v>0</v>
      </c>
      <c r="G155" s="135">
        <f>D155*F155</f>
        <v>0</v>
      </c>
      <c r="I155" s="183"/>
      <c r="J155" s="183"/>
      <c r="K155" s="183"/>
      <c r="L155" s="183"/>
      <c r="M155" s="183"/>
      <c r="N155" s="183"/>
      <c r="O155" s="183"/>
      <c r="P155" s="183"/>
      <c r="Q155" s="183"/>
      <c r="R155" s="183"/>
      <c r="S155" s="183"/>
      <c r="T155" s="183"/>
      <c r="U155" s="183"/>
      <c r="V155" s="183"/>
      <c r="W155" s="183"/>
    </row>
    <row r="156" spans="2:23" s="40" customFormat="1" ht="47.25" customHeight="1">
      <c r="B156" s="32" t="s">
        <v>56</v>
      </c>
      <c r="C156" s="29" t="s">
        <v>301</v>
      </c>
      <c r="D156" s="106"/>
      <c r="E156" s="35"/>
      <c r="F156" s="170"/>
      <c r="G156" s="31"/>
      <c r="I156" s="183"/>
      <c r="J156" s="183"/>
      <c r="K156" s="183"/>
      <c r="L156" s="183"/>
      <c r="M156" s="183"/>
      <c r="N156" s="183"/>
      <c r="O156" s="183"/>
      <c r="P156" s="183"/>
      <c r="Q156" s="183"/>
      <c r="R156" s="183"/>
      <c r="S156" s="183"/>
      <c r="T156" s="183"/>
      <c r="U156" s="183"/>
      <c r="V156" s="183"/>
      <c r="W156" s="183"/>
    </row>
    <row r="157" spans="2:23" s="40" customFormat="1" ht="12.75">
      <c r="B157" s="32"/>
      <c r="C157" s="147"/>
      <c r="D157" s="146">
        <v>2</v>
      </c>
      <c r="E157" s="35" t="s">
        <v>30</v>
      </c>
      <c r="F157" s="172">
        <v>0</v>
      </c>
      <c r="G157" s="31">
        <f>D157*F157</f>
        <v>0</v>
      </c>
      <c r="I157" s="183"/>
      <c r="J157" s="183"/>
      <c r="K157" s="183"/>
      <c r="L157" s="183"/>
      <c r="M157" s="183"/>
      <c r="N157" s="183"/>
      <c r="O157" s="183"/>
      <c r="P157" s="183"/>
      <c r="Q157" s="183"/>
      <c r="R157" s="183"/>
      <c r="S157" s="183"/>
      <c r="T157" s="183"/>
      <c r="U157" s="183"/>
      <c r="V157" s="183"/>
      <c r="W157" s="183"/>
    </row>
    <row r="158" spans="2:23" s="40" customFormat="1" ht="90">
      <c r="B158" s="32" t="s">
        <v>60</v>
      </c>
      <c r="C158" s="33" t="s">
        <v>302</v>
      </c>
      <c r="D158" s="134"/>
      <c r="E158" s="35"/>
      <c r="F158" s="170"/>
      <c r="G158" s="31"/>
      <c r="I158" s="183"/>
      <c r="J158" s="183"/>
      <c r="K158" s="183"/>
      <c r="L158" s="183"/>
      <c r="M158" s="183"/>
      <c r="N158" s="183"/>
      <c r="O158" s="183"/>
      <c r="P158" s="183"/>
      <c r="Q158" s="183"/>
      <c r="R158" s="183"/>
      <c r="S158" s="183"/>
      <c r="T158" s="183"/>
      <c r="U158" s="183"/>
      <c r="V158" s="183"/>
      <c r="W158" s="183"/>
    </row>
    <row r="159" spans="2:23" s="40" customFormat="1" ht="12.75">
      <c r="B159" s="32"/>
      <c r="C159" s="148"/>
      <c r="D159" s="146">
        <v>2</v>
      </c>
      <c r="E159" s="35" t="s">
        <v>30</v>
      </c>
      <c r="F159" s="172">
        <v>0</v>
      </c>
      <c r="G159" s="31">
        <f>D159*F159</f>
        <v>0</v>
      </c>
      <c r="I159" s="183"/>
      <c r="J159" s="183"/>
      <c r="K159" s="183"/>
      <c r="L159" s="183"/>
      <c r="M159" s="183"/>
      <c r="N159" s="183"/>
      <c r="O159" s="183"/>
      <c r="P159" s="183"/>
      <c r="Q159" s="183"/>
      <c r="R159" s="183"/>
      <c r="S159" s="183"/>
      <c r="T159" s="183"/>
      <c r="U159" s="183"/>
      <c r="V159" s="183"/>
      <c r="W159" s="183"/>
    </row>
    <row r="160" spans="2:23" s="40" customFormat="1" ht="12.75">
      <c r="B160" s="32" t="s">
        <v>58</v>
      </c>
      <c r="C160" s="133" t="s">
        <v>303</v>
      </c>
      <c r="D160" s="106">
        <v>0.1</v>
      </c>
      <c r="E160" s="35" t="s">
        <v>80</v>
      </c>
      <c r="F160" s="149">
        <f>SUBTOTAL(109,G153:G159)</f>
        <v>0</v>
      </c>
      <c r="G160" s="31">
        <f>D160*F160</f>
        <v>0</v>
      </c>
      <c r="I160" s="183"/>
      <c r="J160" s="183"/>
      <c r="K160" s="183"/>
      <c r="L160" s="183"/>
      <c r="M160" s="183"/>
      <c r="N160" s="183"/>
      <c r="O160" s="183"/>
      <c r="P160" s="183"/>
      <c r="Q160" s="183"/>
      <c r="R160" s="183"/>
      <c r="S160" s="183"/>
      <c r="T160" s="183"/>
      <c r="U160" s="183"/>
      <c r="V160" s="183"/>
      <c r="W160" s="183"/>
    </row>
    <row r="161" spans="2:23" s="40" customFormat="1" ht="33.75">
      <c r="B161" s="32" t="s">
        <v>61</v>
      </c>
      <c r="C161" s="133" t="s">
        <v>304</v>
      </c>
      <c r="D161" s="106">
        <v>0.1</v>
      </c>
      <c r="E161" s="35" t="s">
        <v>80</v>
      </c>
      <c r="F161" s="144">
        <f>+F160</f>
        <v>0</v>
      </c>
      <c r="G161" s="31">
        <f>D161*F161</f>
        <v>0</v>
      </c>
      <c r="I161" s="183"/>
      <c r="J161" s="183"/>
      <c r="K161" s="183"/>
      <c r="L161" s="183"/>
      <c r="M161" s="183"/>
      <c r="N161" s="183"/>
      <c r="O161" s="183"/>
      <c r="P161" s="183"/>
      <c r="Q161" s="183"/>
      <c r="R161" s="183"/>
      <c r="S161" s="183"/>
      <c r="T161" s="183"/>
      <c r="U161" s="183"/>
      <c r="V161" s="183"/>
      <c r="W161" s="183"/>
    </row>
    <row r="162" spans="2:23" s="40" customFormat="1" ht="12.75">
      <c r="B162" s="32"/>
      <c r="C162" s="133"/>
      <c r="D162" s="134"/>
      <c r="E162" s="35"/>
      <c r="F162" s="39"/>
      <c r="G162" s="31"/>
      <c r="I162" s="183"/>
      <c r="J162" s="183"/>
      <c r="K162" s="183"/>
      <c r="L162" s="183"/>
      <c r="M162" s="183"/>
      <c r="N162" s="183"/>
      <c r="O162" s="183"/>
      <c r="P162" s="183"/>
      <c r="Q162" s="183"/>
      <c r="R162" s="183"/>
      <c r="S162" s="183"/>
      <c r="T162" s="183"/>
      <c r="U162" s="183"/>
      <c r="V162" s="183"/>
      <c r="W162" s="183"/>
    </row>
    <row r="163" spans="2:23" s="40" customFormat="1" ht="12.75">
      <c r="B163" s="32"/>
      <c r="C163" s="133"/>
      <c r="D163" s="134"/>
      <c r="E163" s="35"/>
      <c r="F163" s="39"/>
      <c r="G163" s="31"/>
      <c r="I163" s="183"/>
      <c r="J163" s="183"/>
      <c r="K163" s="183"/>
      <c r="L163" s="183"/>
      <c r="M163" s="183"/>
      <c r="N163" s="183"/>
      <c r="O163" s="183"/>
      <c r="P163" s="183"/>
      <c r="Q163" s="183"/>
      <c r="R163" s="183"/>
      <c r="S163" s="183"/>
      <c r="T163" s="183"/>
      <c r="U163" s="183"/>
      <c r="V163" s="183"/>
      <c r="W163" s="183"/>
    </row>
    <row r="164" spans="2:23" s="40" customFormat="1" ht="12.75">
      <c r="B164" s="38" t="s">
        <v>92</v>
      </c>
      <c r="C164" s="133"/>
      <c r="D164" s="30"/>
      <c r="E164" s="30"/>
      <c r="F164" s="39"/>
      <c r="G164" s="31">
        <f>SUBTOTAL(109,G153:G163)</f>
        <v>0</v>
      </c>
      <c r="I164" s="183"/>
      <c r="J164" s="183"/>
      <c r="K164" s="183"/>
      <c r="L164" s="183"/>
      <c r="M164" s="183"/>
      <c r="N164" s="183"/>
      <c r="O164" s="183"/>
      <c r="P164" s="183"/>
      <c r="Q164" s="183"/>
      <c r="R164" s="183"/>
      <c r="S164" s="183"/>
      <c r="T164" s="183"/>
      <c r="U164" s="183"/>
      <c r="V164" s="183"/>
      <c r="W164" s="183"/>
    </row>
    <row r="165" spans="3:23" s="40" customFormat="1" ht="12.75">
      <c r="C165" s="41"/>
      <c r="I165" s="183"/>
      <c r="J165" s="183"/>
      <c r="K165" s="183"/>
      <c r="L165" s="183"/>
      <c r="M165" s="183"/>
      <c r="N165" s="183"/>
      <c r="O165" s="183"/>
      <c r="P165" s="183"/>
      <c r="Q165" s="183"/>
      <c r="R165" s="183"/>
      <c r="S165" s="183"/>
      <c r="T165" s="183"/>
      <c r="U165" s="183"/>
      <c r="V165" s="183"/>
      <c r="W165" s="183"/>
    </row>
  </sheetData>
  <sheetProtection password="CF77" sheet="1"/>
  <mergeCells count="6">
    <mergeCell ref="C3:G3"/>
    <mergeCell ref="C4:G4"/>
    <mergeCell ref="C5:G5"/>
    <mergeCell ref="F21:G21"/>
    <mergeCell ref="C28:F31"/>
    <mergeCell ref="C32:F33"/>
  </mergeCells>
  <printOptions/>
  <pageMargins left="0.7" right="0.7" top="0.75" bottom="0.75" header="0.3" footer="0.3"/>
  <pageSetup horizontalDpi="600" verticalDpi="600" orientation="portrait" paperSize="9" scale="91" r:id="rId1"/>
  <headerFooter>
    <oddHeader>&amp;L&amp;"Swis721 Ex BT,Roman"&amp;8&amp;A&amp;C&amp;"Team MT,Običajno"&amp;13KOMUNALA PROJEKT D.O.O.&amp;R&amp;"Swis721 Ex BT,Roman"&amp;8&amp;F</oddHeader>
    <oddFooter>&amp;L&amp;"Swis721 Ex BT,Roman"&amp;5KOMUNALA PROJEKT d.o.o.
Prušnikova ulica 95, 1000 Ljubljana&amp;R&amp;P</oddFooter>
  </headerFooter>
  <rowBreaks count="6" manualBreakCount="6">
    <brk id="42" min="1" max="7" man="1"/>
    <brk id="56" min="1" max="7" man="1"/>
    <brk id="77" min="1" max="7" man="1"/>
    <brk id="97" min="1" max="7" man="1"/>
    <brk id="113" min="1" max="7" man="1"/>
    <brk id="133" min="1" max="7" man="1"/>
  </rowBreaks>
</worksheet>
</file>

<file path=xl/worksheets/sheet7.xml><?xml version="1.0" encoding="utf-8"?>
<worksheet xmlns="http://schemas.openxmlformats.org/spreadsheetml/2006/main" xmlns:r="http://schemas.openxmlformats.org/officeDocument/2006/relationships">
  <sheetPr>
    <tabColor theme="4" tint="0.5999900102615356"/>
  </sheetPr>
  <dimension ref="B3:U163"/>
  <sheetViews>
    <sheetView view="pageBreakPreview" zoomScaleSheetLayoutView="100" workbookViewId="0" topLeftCell="A4">
      <selection activeCell="C4" sqref="C4:G4"/>
    </sheetView>
  </sheetViews>
  <sheetFormatPr defaultColWidth="9.00390625" defaultRowHeight="12.75"/>
  <cols>
    <col min="1" max="1" width="9.125" style="1" customWidth="1"/>
    <col min="2" max="2" width="4.125" style="1" customWidth="1"/>
    <col min="3" max="3" width="40.625" style="43" customWidth="1"/>
    <col min="4" max="4" width="11.375" style="1" customWidth="1"/>
    <col min="5" max="5" width="4.125" style="1" customWidth="1"/>
    <col min="6" max="6" width="12.125" style="1" customWidth="1"/>
    <col min="7" max="7" width="13.00390625" style="1" customWidth="1"/>
    <col min="8" max="8" width="4.25390625" style="1" customWidth="1"/>
    <col min="9" max="9" width="9.25390625" style="186" bestFit="1" customWidth="1"/>
    <col min="10" max="11" width="9.125" style="186" customWidth="1"/>
    <col min="12" max="12" width="9.125" style="174" customWidth="1"/>
    <col min="13" max="13" width="14.125" style="174" bestFit="1" customWidth="1"/>
    <col min="14" max="16" width="9.125" style="174" customWidth="1"/>
    <col min="17" max="21" width="9.125" style="186" customWidth="1"/>
    <col min="22" max="16384" width="9.125" style="1" customWidth="1"/>
  </cols>
  <sheetData>
    <row r="3" spans="3:7" ht="18">
      <c r="C3" s="193" t="s">
        <v>35</v>
      </c>
      <c r="D3" s="193"/>
      <c r="E3" s="193"/>
      <c r="F3" s="193"/>
      <c r="G3" s="193"/>
    </row>
    <row r="4" spans="3:7" ht="15.75">
      <c r="C4" s="194" t="s">
        <v>213</v>
      </c>
      <c r="D4" s="194"/>
      <c r="E4" s="194"/>
      <c r="F4" s="194"/>
      <c r="G4" s="194"/>
    </row>
    <row r="5" spans="3:7" ht="12.75">
      <c r="C5" s="195"/>
      <c r="D5" s="196"/>
      <c r="E5" s="196"/>
      <c r="F5" s="196"/>
      <c r="G5" s="196"/>
    </row>
    <row r="6" spans="3:21" s="7" customFormat="1" ht="12">
      <c r="C6" s="7" t="s">
        <v>36</v>
      </c>
      <c r="I6" s="187"/>
      <c r="J6" s="187"/>
      <c r="K6" s="187"/>
      <c r="L6" s="175"/>
      <c r="M6" s="175"/>
      <c r="N6" s="175"/>
      <c r="O6" s="175"/>
      <c r="P6" s="175"/>
      <c r="Q6" s="187"/>
      <c r="R6" s="187"/>
      <c r="S6" s="187"/>
      <c r="T6" s="187"/>
      <c r="U6" s="187"/>
    </row>
    <row r="7" spans="9:21" s="7" customFormat="1" ht="12">
      <c r="I7" s="187"/>
      <c r="J7" s="187"/>
      <c r="K7" s="187"/>
      <c r="L7" s="175"/>
      <c r="M7" s="175"/>
      <c r="N7" s="175"/>
      <c r="O7" s="175"/>
      <c r="P7" s="175"/>
      <c r="Q7" s="187"/>
      <c r="R7" s="187"/>
      <c r="S7" s="187"/>
      <c r="T7" s="187"/>
      <c r="U7" s="187"/>
    </row>
    <row r="8" spans="3:21" s="7" customFormat="1" ht="12">
      <c r="C8" s="7" t="s">
        <v>37</v>
      </c>
      <c r="G8" s="14">
        <f>G76</f>
        <v>0</v>
      </c>
      <c r="I8" s="187"/>
      <c r="J8" s="187"/>
      <c r="K8" s="187"/>
      <c r="L8" s="175"/>
      <c r="M8" s="175"/>
      <c r="N8" s="175"/>
      <c r="O8" s="175"/>
      <c r="P8" s="175"/>
      <c r="Q8" s="187"/>
      <c r="R8" s="187"/>
      <c r="S8" s="187"/>
      <c r="T8" s="187"/>
      <c r="U8" s="187"/>
    </row>
    <row r="9" spans="7:21" s="7" customFormat="1" ht="12">
      <c r="G9" s="14"/>
      <c r="I9" s="187"/>
      <c r="J9" s="187"/>
      <c r="K9" s="187"/>
      <c r="L9" s="175"/>
      <c r="M9" s="175"/>
      <c r="N9" s="175"/>
      <c r="O9" s="175"/>
      <c r="P9" s="175"/>
      <c r="Q9" s="187"/>
      <c r="R9" s="187"/>
      <c r="S9" s="187"/>
      <c r="T9" s="187"/>
      <c r="U9" s="187"/>
    </row>
    <row r="10" spans="3:21" s="7" customFormat="1" ht="12">
      <c r="C10" s="7" t="s">
        <v>38</v>
      </c>
      <c r="G10" s="14">
        <f>G96</f>
        <v>0</v>
      </c>
      <c r="I10" s="187"/>
      <c r="J10" s="187"/>
      <c r="K10" s="187"/>
      <c r="L10" s="175"/>
      <c r="M10" s="175"/>
      <c r="N10" s="175"/>
      <c r="O10" s="175"/>
      <c r="P10" s="175"/>
      <c r="Q10" s="187"/>
      <c r="R10" s="187"/>
      <c r="S10" s="187"/>
      <c r="T10" s="187"/>
      <c r="U10" s="187"/>
    </row>
    <row r="11" spans="9:21" s="7" customFormat="1" ht="12">
      <c r="I11" s="187"/>
      <c r="J11" s="187"/>
      <c r="K11" s="187"/>
      <c r="L11" s="175"/>
      <c r="M11" s="175"/>
      <c r="N11" s="175"/>
      <c r="O11" s="175"/>
      <c r="P11" s="175"/>
      <c r="Q11" s="187"/>
      <c r="R11" s="187"/>
      <c r="S11" s="187"/>
      <c r="T11" s="187"/>
      <c r="U11" s="187"/>
    </row>
    <row r="12" spans="3:21" s="7" customFormat="1" ht="12">
      <c r="C12" s="8" t="s">
        <v>39</v>
      </c>
      <c r="D12" s="8"/>
      <c r="E12" s="8"/>
      <c r="F12" s="8"/>
      <c r="G12" s="48">
        <f>G111</f>
        <v>0</v>
      </c>
      <c r="I12" s="187"/>
      <c r="J12" s="187"/>
      <c r="K12" s="187"/>
      <c r="L12" s="175"/>
      <c r="M12" s="175"/>
      <c r="N12" s="175"/>
      <c r="O12" s="175"/>
      <c r="P12" s="175"/>
      <c r="Q12" s="187"/>
      <c r="R12" s="187"/>
      <c r="S12" s="187"/>
      <c r="T12" s="187"/>
      <c r="U12" s="187"/>
    </row>
    <row r="13" spans="3:21" s="7" customFormat="1" ht="12">
      <c r="C13" s="49"/>
      <c r="D13" s="49"/>
      <c r="E13" s="49"/>
      <c r="F13" s="49"/>
      <c r="G13" s="49"/>
      <c r="I13" s="187"/>
      <c r="J13" s="187"/>
      <c r="K13" s="187"/>
      <c r="L13" s="175"/>
      <c r="M13" s="175"/>
      <c r="N13" s="175"/>
      <c r="O13" s="175"/>
      <c r="P13" s="175"/>
      <c r="Q13" s="187"/>
      <c r="R13" s="187"/>
      <c r="S13" s="187"/>
      <c r="T13" s="187"/>
      <c r="U13" s="187"/>
    </row>
    <row r="14" spans="9:21" s="7" customFormat="1" ht="12.75" thickBot="1">
      <c r="I14" s="187"/>
      <c r="J14" s="187"/>
      <c r="K14" s="187"/>
      <c r="L14" s="175"/>
      <c r="M14" s="175"/>
      <c r="N14" s="175"/>
      <c r="O14" s="175"/>
      <c r="P14" s="175"/>
      <c r="Q14" s="187"/>
      <c r="R14" s="187"/>
      <c r="S14" s="187"/>
      <c r="T14" s="187"/>
      <c r="U14" s="187"/>
    </row>
    <row r="15" spans="3:21" s="7" customFormat="1" ht="12.75" thickBot="1">
      <c r="C15" s="4" t="s">
        <v>40</v>
      </c>
      <c r="D15" s="5"/>
      <c r="E15" s="5"/>
      <c r="F15" s="5"/>
      <c r="G15" s="6">
        <f>SUM(G8:G14)</f>
        <v>0</v>
      </c>
      <c r="I15" s="187"/>
      <c r="J15" s="187"/>
      <c r="K15" s="187"/>
      <c r="L15" s="175"/>
      <c r="M15" s="175"/>
      <c r="N15" s="175"/>
      <c r="O15" s="175"/>
      <c r="P15" s="175"/>
      <c r="Q15" s="187"/>
      <c r="R15" s="187"/>
      <c r="S15" s="187"/>
      <c r="T15" s="187"/>
      <c r="U15" s="187"/>
    </row>
    <row r="16" spans="3:21" s="7" customFormat="1" ht="12">
      <c r="C16" s="9"/>
      <c r="F16" s="9" t="s">
        <v>98</v>
      </c>
      <c r="G16" s="10">
        <v>34.58</v>
      </c>
      <c r="I16" s="187"/>
      <c r="J16" s="187"/>
      <c r="K16" s="187"/>
      <c r="L16" s="175"/>
      <c r="M16" s="175"/>
      <c r="N16" s="175"/>
      <c r="O16" s="175"/>
      <c r="P16" s="175"/>
      <c r="Q16" s="187"/>
      <c r="R16" s="187"/>
      <c r="S16" s="187"/>
      <c r="T16" s="187"/>
      <c r="U16" s="187"/>
    </row>
    <row r="17" spans="3:21" s="7" customFormat="1" ht="12">
      <c r="C17" s="9"/>
      <c r="F17" s="9" t="s">
        <v>41</v>
      </c>
      <c r="G17" s="11">
        <f>G15/G16</f>
        <v>0</v>
      </c>
      <c r="I17" s="187"/>
      <c r="J17" s="187"/>
      <c r="K17" s="187"/>
      <c r="L17" s="175"/>
      <c r="M17" s="175"/>
      <c r="N17" s="175"/>
      <c r="O17" s="175"/>
      <c r="P17" s="175"/>
      <c r="Q17" s="187"/>
      <c r="R17" s="187"/>
      <c r="S17" s="187"/>
      <c r="T17" s="187"/>
      <c r="U17" s="187"/>
    </row>
    <row r="18" spans="9:21" s="7" customFormat="1" ht="12">
      <c r="I18" s="187"/>
      <c r="J18" s="187"/>
      <c r="K18" s="187"/>
      <c r="L18" s="175"/>
      <c r="M18" s="175"/>
      <c r="N18" s="175"/>
      <c r="O18" s="175"/>
      <c r="P18" s="175"/>
      <c r="Q18" s="187"/>
      <c r="R18" s="187"/>
      <c r="S18" s="187"/>
      <c r="T18" s="187"/>
      <c r="U18" s="187"/>
    </row>
    <row r="19" spans="3:21" s="7" customFormat="1" ht="12">
      <c r="C19" s="12"/>
      <c r="F19" s="50" t="s">
        <v>314</v>
      </c>
      <c r="G19" s="14">
        <f>G131+G147+G162</f>
        <v>0</v>
      </c>
      <c r="I19" s="187"/>
      <c r="J19" s="187"/>
      <c r="K19" s="187"/>
      <c r="L19" s="175"/>
      <c r="M19" s="175"/>
      <c r="N19" s="175"/>
      <c r="O19" s="175"/>
      <c r="P19" s="175"/>
      <c r="Q19" s="187"/>
      <c r="R19" s="187"/>
      <c r="S19" s="187"/>
      <c r="T19" s="187"/>
      <c r="U19" s="187"/>
    </row>
    <row r="20" spans="9:21" s="7" customFormat="1" ht="12">
      <c r="I20" s="187"/>
      <c r="J20" s="187"/>
      <c r="K20" s="187"/>
      <c r="L20" s="175"/>
      <c r="M20" s="175"/>
      <c r="N20" s="175"/>
      <c r="O20" s="175"/>
      <c r="P20" s="175"/>
      <c r="Q20" s="187"/>
      <c r="R20" s="187"/>
      <c r="S20" s="187"/>
      <c r="T20" s="187"/>
      <c r="U20" s="187"/>
    </row>
    <row r="21" spans="3:21" s="7" customFormat="1" ht="12.75" customHeight="1">
      <c r="C21" s="15" t="s">
        <v>50</v>
      </c>
      <c r="D21" s="15"/>
      <c r="E21" s="15"/>
      <c r="F21" s="197">
        <f>G15+G19</f>
        <v>0</v>
      </c>
      <c r="G21" s="197"/>
      <c r="I21" s="187"/>
      <c r="J21" s="187"/>
      <c r="K21" s="187"/>
      <c r="L21" s="175"/>
      <c r="M21" s="175"/>
      <c r="N21" s="175"/>
      <c r="O21" s="175"/>
      <c r="P21" s="175"/>
      <c r="Q21" s="187"/>
      <c r="R21" s="187"/>
      <c r="S21" s="187"/>
      <c r="T21" s="187"/>
      <c r="U21" s="187"/>
    </row>
    <row r="22" spans="3:21" s="7" customFormat="1" ht="12">
      <c r="C22" s="16"/>
      <c r="I22" s="187"/>
      <c r="J22" s="187"/>
      <c r="K22" s="187"/>
      <c r="L22" s="175"/>
      <c r="M22" s="175"/>
      <c r="N22" s="175"/>
      <c r="O22" s="175"/>
      <c r="P22" s="175"/>
      <c r="Q22" s="187"/>
      <c r="R22" s="187"/>
      <c r="S22" s="187"/>
      <c r="T22" s="187"/>
      <c r="U22" s="187"/>
    </row>
    <row r="23" spans="9:21" s="7" customFormat="1" ht="12">
      <c r="I23" s="187"/>
      <c r="J23" s="187"/>
      <c r="K23" s="187"/>
      <c r="L23" s="175"/>
      <c r="M23" s="175"/>
      <c r="N23" s="175"/>
      <c r="O23" s="175"/>
      <c r="P23" s="175"/>
      <c r="Q23" s="187"/>
      <c r="R23" s="187"/>
      <c r="S23" s="187"/>
      <c r="T23" s="187"/>
      <c r="U23" s="187"/>
    </row>
    <row r="24" spans="3:21" s="7" customFormat="1" ht="12">
      <c r="C24" s="7" t="s">
        <v>47</v>
      </c>
      <c r="I24" s="187"/>
      <c r="J24" s="187"/>
      <c r="K24" s="187"/>
      <c r="L24" s="175"/>
      <c r="M24" s="175"/>
      <c r="N24" s="175"/>
      <c r="O24" s="175"/>
      <c r="P24" s="175"/>
      <c r="Q24" s="187"/>
      <c r="R24" s="187"/>
      <c r="S24" s="187"/>
      <c r="T24" s="187"/>
      <c r="U24" s="187"/>
    </row>
    <row r="25" spans="9:21" s="7" customFormat="1" ht="12">
      <c r="I25" s="187"/>
      <c r="J25" s="187"/>
      <c r="K25" s="187"/>
      <c r="L25" s="175"/>
      <c r="M25" s="175"/>
      <c r="N25" s="175"/>
      <c r="O25" s="175"/>
      <c r="P25" s="175"/>
      <c r="Q25" s="187"/>
      <c r="R25" s="187"/>
      <c r="S25" s="187"/>
      <c r="T25" s="187"/>
      <c r="U25" s="187"/>
    </row>
    <row r="26" spans="3:21" s="7" customFormat="1" ht="12">
      <c r="C26" s="7" t="s">
        <v>5</v>
      </c>
      <c r="I26" s="187"/>
      <c r="J26" s="187"/>
      <c r="K26" s="187"/>
      <c r="L26" s="175"/>
      <c r="M26" s="175"/>
      <c r="N26" s="175"/>
      <c r="O26" s="175"/>
      <c r="P26" s="175"/>
      <c r="Q26" s="187"/>
      <c r="R26" s="187"/>
      <c r="S26" s="187"/>
      <c r="T26" s="187"/>
      <c r="U26" s="187"/>
    </row>
    <row r="27" spans="9:21" s="7" customFormat="1" ht="12">
      <c r="I27" s="187"/>
      <c r="J27" s="187"/>
      <c r="K27" s="187"/>
      <c r="L27" s="175"/>
      <c r="M27" s="175"/>
      <c r="N27" s="175"/>
      <c r="O27" s="175"/>
      <c r="P27" s="175"/>
      <c r="Q27" s="187"/>
      <c r="R27" s="187"/>
      <c r="S27" s="187"/>
      <c r="T27" s="187"/>
      <c r="U27" s="187"/>
    </row>
    <row r="28" spans="3:21" s="7" customFormat="1" ht="12" customHeight="1">
      <c r="C28" s="198"/>
      <c r="D28" s="198"/>
      <c r="E28" s="198"/>
      <c r="F28" s="198"/>
      <c r="I28" s="187"/>
      <c r="J28" s="187"/>
      <c r="K28" s="187"/>
      <c r="L28" s="175"/>
      <c r="M28" s="175"/>
      <c r="N28" s="175"/>
      <c r="O28" s="175"/>
      <c r="P28" s="175"/>
      <c r="Q28" s="187"/>
      <c r="R28" s="187"/>
      <c r="S28" s="187"/>
      <c r="T28" s="187"/>
      <c r="U28" s="187"/>
    </row>
    <row r="29" spans="3:21" s="7" customFormat="1" ht="12">
      <c r="C29" s="198"/>
      <c r="D29" s="198"/>
      <c r="E29" s="198"/>
      <c r="F29" s="198"/>
      <c r="I29" s="187"/>
      <c r="J29" s="187"/>
      <c r="K29" s="187"/>
      <c r="L29" s="175"/>
      <c r="M29" s="175"/>
      <c r="N29" s="175"/>
      <c r="O29" s="175"/>
      <c r="P29" s="175"/>
      <c r="Q29" s="187"/>
      <c r="R29" s="187"/>
      <c r="S29" s="187"/>
      <c r="T29" s="187"/>
      <c r="U29" s="187"/>
    </row>
    <row r="30" spans="3:21" s="7" customFormat="1" ht="5.25" customHeight="1">
      <c r="C30" s="198"/>
      <c r="D30" s="198"/>
      <c r="E30" s="198"/>
      <c r="F30" s="198"/>
      <c r="I30" s="187"/>
      <c r="J30" s="187"/>
      <c r="K30" s="187"/>
      <c r="L30" s="175"/>
      <c r="M30" s="175"/>
      <c r="N30" s="175"/>
      <c r="O30" s="175"/>
      <c r="P30" s="175"/>
      <c r="Q30" s="187"/>
      <c r="R30" s="187"/>
      <c r="S30" s="187"/>
      <c r="T30" s="187"/>
      <c r="U30" s="187"/>
    </row>
    <row r="31" spans="3:21" s="7" customFormat="1" ht="5.25" customHeight="1">
      <c r="C31" s="198"/>
      <c r="D31" s="198"/>
      <c r="E31" s="198"/>
      <c r="F31" s="198"/>
      <c r="I31" s="187"/>
      <c r="J31" s="187"/>
      <c r="K31" s="187"/>
      <c r="L31" s="175"/>
      <c r="M31" s="175"/>
      <c r="N31" s="175"/>
      <c r="O31" s="175"/>
      <c r="P31" s="175"/>
      <c r="Q31" s="187"/>
      <c r="R31" s="187"/>
      <c r="S31" s="187"/>
      <c r="T31" s="187"/>
      <c r="U31" s="187"/>
    </row>
    <row r="32" spans="3:21" s="7" customFormat="1" ht="12.75" customHeight="1">
      <c r="C32" s="198" t="s">
        <v>184</v>
      </c>
      <c r="D32" s="198"/>
      <c r="E32" s="198"/>
      <c r="F32" s="198"/>
      <c r="I32" s="187"/>
      <c r="J32" s="187"/>
      <c r="K32" s="187"/>
      <c r="L32" s="175"/>
      <c r="M32" s="175"/>
      <c r="N32" s="175"/>
      <c r="O32" s="175"/>
      <c r="P32" s="175"/>
      <c r="Q32" s="187"/>
      <c r="R32" s="187"/>
      <c r="S32" s="187"/>
      <c r="T32" s="187"/>
      <c r="U32" s="187"/>
    </row>
    <row r="33" spans="3:21" s="7" customFormat="1" ht="36.75" customHeight="1">
      <c r="C33" s="198"/>
      <c r="D33" s="198"/>
      <c r="E33" s="198"/>
      <c r="F33" s="198"/>
      <c r="I33" s="187"/>
      <c r="J33" s="187"/>
      <c r="K33" s="187"/>
      <c r="L33" s="175"/>
      <c r="M33" s="175"/>
      <c r="N33" s="175"/>
      <c r="O33" s="175"/>
      <c r="P33" s="175"/>
      <c r="Q33" s="187"/>
      <c r="R33" s="187"/>
      <c r="S33" s="187"/>
      <c r="T33" s="187"/>
      <c r="U33" s="187"/>
    </row>
    <row r="34" spans="3:21" s="7" customFormat="1" ht="12.75" customHeight="1">
      <c r="C34" s="17"/>
      <c r="D34" s="17"/>
      <c r="E34" s="17"/>
      <c r="F34" s="17"/>
      <c r="I34" s="187"/>
      <c r="J34" s="187"/>
      <c r="K34" s="187"/>
      <c r="L34" s="175"/>
      <c r="M34" s="175"/>
      <c r="N34" s="175"/>
      <c r="O34" s="175"/>
      <c r="P34" s="175"/>
      <c r="Q34" s="187"/>
      <c r="R34" s="187"/>
      <c r="S34" s="187"/>
      <c r="T34" s="187"/>
      <c r="U34" s="187"/>
    </row>
    <row r="35" spans="3:21" s="7" customFormat="1" ht="26.25" customHeight="1">
      <c r="C35" s="17" t="s">
        <v>215</v>
      </c>
      <c r="D35" s="17"/>
      <c r="E35" s="17"/>
      <c r="F35" s="17"/>
      <c r="I35" s="187"/>
      <c r="J35" s="187"/>
      <c r="K35" s="187"/>
      <c r="L35" s="175"/>
      <c r="M35" s="175"/>
      <c r="N35" s="175"/>
      <c r="O35" s="175"/>
      <c r="P35" s="175"/>
      <c r="Q35" s="187"/>
      <c r="R35" s="187"/>
      <c r="S35" s="187"/>
      <c r="T35" s="187"/>
      <c r="U35" s="187"/>
    </row>
    <row r="36" spans="3:21" s="7" customFormat="1" ht="12.75" customHeight="1">
      <c r="C36" s="18"/>
      <c r="I36" s="187"/>
      <c r="J36" s="187"/>
      <c r="K36" s="187"/>
      <c r="L36" s="175"/>
      <c r="M36" s="175"/>
      <c r="N36" s="175"/>
      <c r="O36" s="175"/>
      <c r="P36" s="175"/>
      <c r="Q36" s="187"/>
      <c r="R36" s="187"/>
      <c r="S36" s="187"/>
      <c r="T36" s="187"/>
      <c r="U36" s="187"/>
    </row>
    <row r="37" spans="3:21" s="7" customFormat="1" ht="12">
      <c r="C37" s="7" t="s">
        <v>44</v>
      </c>
      <c r="D37" s="19">
        <v>60</v>
      </c>
      <c r="I37" s="187"/>
      <c r="J37" s="187"/>
      <c r="K37" s="187"/>
      <c r="L37" s="175"/>
      <c r="M37" s="175"/>
      <c r="N37" s="175"/>
      <c r="O37" s="175"/>
      <c r="P37" s="175"/>
      <c r="Q37" s="187"/>
      <c r="R37" s="187"/>
      <c r="S37" s="187"/>
      <c r="T37" s="187"/>
      <c r="U37" s="187"/>
    </row>
    <row r="38" spans="4:21" s="7" customFormat="1" ht="12">
      <c r="D38" s="20"/>
      <c r="I38" s="187"/>
      <c r="J38" s="187"/>
      <c r="K38" s="187"/>
      <c r="L38" s="175"/>
      <c r="M38" s="175"/>
      <c r="N38" s="175"/>
      <c r="O38" s="175"/>
      <c r="P38" s="175"/>
      <c r="Q38" s="187"/>
      <c r="R38" s="187"/>
      <c r="S38" s="187"/>
      <c r="T38" s="187"/>
      <c r="U38" s="187"/>
    </row>
    <row r="39" spans="3:21" s="7" customFormat="1" ht="12">
      <c r="C39" s="7" t="s">
        <v>45</v>
      </c>
      <c r="D39" s="21">
        <v>60</v>
      </c>
      <c r="I39" s="187"/>
      <c r="J39" s="187"/>
      <c r="K39" s="187"/>
      <c r="L39" s="175"/>
      <c r="M39" s="175"/>
      <c r="N39" s="175"/>
      <c r="O39" s="175"/>
      <c r="P39" s="175"/>
      <c r="Q39" s="187"/>
      <c r="R39" s="187"/>
      <c r="S39" s="187"/>
      <c r="T39" s="187"/>
      <c r="U39" s="187"/>
    </row>
    <row r="40" spans="9:21" s="7" customFormat="1" ht="12">
      <c r="I40" s="187"/>
      <c r="J40" s="187"/>
      <c r="K40" s="187"/>
      <c r="L40" s="175"/>
      <c r="M40" s="175"/>
      <c r="N40" s="175"/>
      <c r="O40" s="175"/>
      <c r="P40" s="175"/>
      <c r="Q40" s="187"/>
      <c r="R40" s="187"/>
      <c r="S40" s="187"/>
      <c r="T40" s="187"/>
      <c r="U40" s="187"/>
    </row>
    <row r="41" spans="3:21" s="7" customFormat="1" ht="12">
      <c r="C41" s="15" t="s">
        <v>53</v>
      </c>
      <c r="I41" s="187"/>
      <c r="J41" s="187"/>
      <c r="K41" s="187"/>
      <c r="L41" s="175"/>
      <c r="M41" s="175"/>
      <c r="N41" s="175"/>
      <c r="O41" s="175"/>
      <c r="P41" s="175"/>
      <c r="Q41" s="187"/>
      <c r="R41" s="187"/>
      <c r="S41" s="187"/>
      <c r="T41" s="187"/>
      <c r="U41" s="187"/>
    </row>
    <row r="42" spans="3:21" s="7" customFormat="1" ht="12">
      <c r="C42" s="18"/>
      <c r="I42" s="187"/>
      <c r="J42" s="187"/>
      <c r="K42" s="187"/>
      <c r="L42" s="175"/>
      <c r="M42" s="175"/>
      <c r="N42" s="175"/>
      <c r="O42" s="175"/>
      <c r="P42" s="175"/>
      <c r="Q42" s="187"/>
      <c r="R42" s="187"/>
      <c r="S42" s="187"/>
      <c r="T42" s="187"/>
      <c r="U42" s="187"/>
    </row>
    <row r="43" spans="3:21" s="7" customFormat="1" ht="12">
      <c r="C43" s="18"/>
      <c r="I43" s="187"/>
      <c r="J43" s="187"/>
      <c r="K43" s="187"/>
      <c r="L43" s="175"/>
      <c r="M43" s="175"/>
      <c r="N43" s="175"/>
      <c r="O43" s="175"/>
      <c r="P43" s="175"/>
      <c r="Q43" s="187"/>
      <c r="R43" s="187"/>
      <c r="S43" s="187"/>
      <c r="T43" s="187"/>
      <c r="U43" s="187"/>
    </row>
    <row r="44" spans="2:3" ht="12.75">
      <c r="B44" s="51" t="s">
        <v>36</v>
      </c>
      <c r="C44" s="1"/>
    </row>
    <row r="45" ht="12.75">
      <c r="C45" s="1"/>
    </row>
    <row r="46" spans="2:21" s="52" customFormat="1" ht="24">
      <c r="B46" s="52" t="s">
        <v>66</v>
      </c>
      <c r="C46" s="53" t="s">
        <v>42</v>
      </c>
      <c r="D46" s="54" t="s">
        <v>63</v>
      </c>
      <c r="E46" s="55" t="s">
        <v>30</v>
      </c>
      <c r="F46" s="56" t="s">
        <v>65</v>
      </c>
      <c r="G46" s="55" t="s">
        <v>64</v>
      </c>
      <c r="I46" s="188"/>
      <c r="J46" s="188"/>
      <c r="K46" s="188"/>
      <c r="L46" s="176"/>
      <c r="M46" s="176"/>
      <c r="N46" s="176"/>
      <c r="O46" s="176"/>
      <c r="P46" s="176"/>
      <c r="Q46" s="188"/>
      <c r="R46" s="188"/>
      <c r="S46" s="188"/>
      <c r="T46" s="188"/>
      <c r="U46" s="188"/>
    </row>
    <row r="47" spans="2:21" s="7" customFormat="1" ht="12">
      <c r="B47" s="58"/>
      <c r="C47" s="59"/>
      <c r="D47" s="60"/>
      <c r="E47" s="60"/>
      <c r="F47" s="60"/>
      <c r="G47" s="61"/>
      <c r="I47" s="187"/>
      <c r="J47" s="187"/>
      <c r="K47" s="187"/>
      <c r="L47" s="175"/>
      <c r="M47" s="175"/>
      <c r="N47" s="175"/>
      <c r="O47" s="175"/>
      <c r="P47" s="175"/>
      <c r="Q47" s="187"/>
      <c r="R47" s="187"/>
      <c r="S47" s="187"/>
      <c r="T47" s="187"/>
      <c r="U47" s="187"/>
    </row>
    <row r="48" spans="2:21" s="67" customFormat="1" ht="56.25">
      <c r="B48" s="62" t="s">
        <v>59</v>
      </c>
      <c r="C48" s="63" t="s">
        <v>181</v>
      </c>
      <c r="D48" s="64">
        <v>34.58</v>
      </c>
      <c r="E48" s="65" t="s">
        <v>30</v>
      </c>
      <c r="F48" s="150">
        <v>0</v>
      </c>
      <c r="G48" s="66">
        <f aca="true" t="shared" si="0" ref="G48:G53">D48*F48</f>
        <v>0</v>
      </c>
      <c r="I48" s="189"/>
      <c r="J48" s="189"/>
      <c r="K48" s="189"/>
      <c r="L48" s="177"/>
      <c r="M48" s="177"/>
      <c r="N48" s="177"/>
      <c r="O48" s="177"/>
      <c r="P48" s="177"/>
      <c r="Q48" s="189"/>
      <c r="R48" s="189"/>
      <c r="S48" s="189"/>
      <c r="T48" s="189"/>
      <c r="U48" s="189"/>
    </row>
    <row r="49" spans="2:21" s="7" customFormat="1" ht="123.75" customHeight="1">
      <c r="B49" s="62" t="s">
        <v>57</v>
      </c>
      <c r="C49" s="63" t="s">
        <v>122</v>
      </c>
      <c r="D49" s="64">
        <v>34.58</v>
      </c>
      <c r="E49" s="65" t="s">
        <v>30</v>
      </c>
      <c r="F49" s="150">
        <v>0</v>
      </c>
      <c r="G49" s="61">
        <f t="shared" si="0"/>
        <v>0</v>
      </c>
      <c r="I49" s="187"/>
      <c r="J49" s="187"/>
      <c r="K49" s="187"/>
      <c r="L49" s="175"/>
      <c r="M49" s="175"/>
      <c r="N49" s="175"/>
      <c r="O49" s="175"/>
      <c r="P49" s="175"/>
      <c r="Q49" s="187"/>
      <c r="R49" s="187"/>
      <c r="S49" s="187"/>
      <c r="T49" s="187"/>
      <c r="U49" s="187"/>
    </row>
    <row r="50" spans="2:21" s="74" customFormat="1" ht="57.75" customHeight="1">
      <c r="B50" s="69" t="s">
        <v>56</v>
      </c>
      <c r="C50" s="70" t="s">
        <v>182</v>
      </c>
      <c r="D50" s="71">
        <v>7</v>
      </c>
      <c r="E50" s="72" t="s">
        <v>30</v>
      </c>
      <c r="F50" s="151">
        <v>0</v>
      </c>
      <c r="G50" s="73">
        <f t="shared" si="0"/>
        <v>0</v>
      </c>
      <c r="I50" s="187"/>
      <c r="J50" s="187"/>
      <c r="K50" s="187"/>
      <c r="L50" s="175"/>
      <c r="M50" s="178"/>
      <c r="N50" s="175"/>
      <c r="O50" s="175"/>
      <c r="P50" s="175"/>
      <c r="Q50" s="187"/>
      <c r="R50" s="187"/>
      <c r="S50" s="187"/>
      <c r="T50" s="187"/>
      <c r="U50" s="187"/>
    </row>
    <row r="51" spans="2:21" s="7" customFormat="1" ht="45.75" customHeight="1">
      <c r="B51" s="69" t="s">
        <v>60</v>
      </c>
      <c r="C51" s="70" t="s">
        <v>183</v>
      </c>
      <c r="D51" s="71">
        <v>7</v>
      </c>
      <c r="E51" s="72" t="s">
        <v>30</v>
      </c>
      <c r="F51" s="151">
        <v>0</v>
      </c>
      <c r="G51" s="73">
        <f t="shared" si="0"/>
        <v>0</v>
      </c>
      <c r="I51" s="187"/>
      <c r="J51" s="187"/>
      <c r="K51" s="187"/>
      <c r="L51" s="175"/>
      <c r="M51" s="178"/>
      <c r="N51" s="175"/>
      <c r="O51" s="175"/>
      <c r="P51" s="175"/>
      <c r="Q51" s="187"/>
      <c r="R51" s="187"/>
      <c r="S51" s="187"/>
      <c r="T51" s="187"/>
      <c r="U51" s="187"/>
    </row>
    <row r="52" spans="2:21" s="7" customFormat="1" ht="35.25" customHeight="1">
      <c r="B52" s="69" t="s">
        <v>58</v>
      </c>
      <c r="C52" s="70" t="s">
        <v>43</v>
      </c>
      <c r="D52" s="71">
        <v>3</v>
      </c>
      <c r="E52" s="72" t="s">
        <v>30</v>
      </c>
      <c r="F52" s="151">
        <v>0</v>
      </c>
      <c r="G52" s="73">
        <f t="shared" si="0"/>
        <v>0</v>
      </c>
      <c r="I52" s="187"/>
      <c r="J52" s="187"/>
      <c r="K52" s="187"/>
      <c r="L52" s="175"/>
      <c r="M52" s="178"/>
      <c r="N52" s="175"/>
      <c r="O52" s="175"/>
      <c r="P52" s="175"/>
      <c r="Q52" s="187"/>
      <c r="R52" s="187"/>
      <c r="S52" s="187"/>
      <c r="T52" s="187"/>
      <c r="U52" s="187"/>
    </row>
    <row r="53" spans="2:21" s="7" customFormat="1" ht="22.5">
      <c r="B53" s="76" t="s">
        <v>61</v>
      </c>
      <c r="C53" s="70" t="s">
        <v>28</v>
      </c>
      <c r="D53" s="77">
        <v>4</v>
      </c>
      <c r="E53" s="72" t="s">
        <v>30</v>
      </c>
      <c r="F53" s="152">
        <v>0</v>
      </c>
      <c r="G53" s="78">
        <f t="shared" si="0"/>
        <v>0</v>
      </c>
      <c r="I53" s="187"/>
      <c r="J53" s="187"/>
      <c r="K53" s="187"/>
      <c r="L53" s="175"/>
      <c r="M53" s="178"/>
      <c r="N53" s="175"/>
      <c r="O53" s="175"/>
      <c r="P53" s="175"/>
      <c r="Q53" s="187"/>
      <c r="R53" s="187"/>
      <c r="S53" s="187"/>
      <c r="T53" s="187"/>
      <c r="U53" s="187"/>
    </row>
    <row r="54" spans="2:21" s="7" customFormat="1" ht="45">
      <c r="B54" s="62" t="s">
        <v>62</v>
      </c>
      <c r="C54" s="63" t="s">
        <v>201</v>
      </c>
      <c r="D54" s="79">
        <v>60.14040000000001</v>
      </c>
      <c r="E54" s="65"/>
      <c r="F54" s="153"/>
      <c r="G54" s="61"/>
      <c r="I54" s="187"/>
      <c r="J54" s="187"/>
      <c r="K54" s="187"/>
      <c r="L54" s="175"/>
      <c r="M54" s="173" t="e">
        <f>IF(D56+#REF!+#REF!=D54,"OK","'NAPAKA")</f>
        <v>#REF!</v>
      </c>
      <c r="N54" s="175"/>
      <c r="O54" s="175"/>
      <c r="P54" s="175"/>
      <c r="Q54" s="187"/>
      <c r="R54" s="187"/>
      <c r="S54" s="187"/>
      <c r="T54" s="187"/>
      <c r="U54" s="187"/>
    </row>
    <row r="55" spans="2:21" s="7" customFormat="1" ht="36" customHeight="1">
      <c r="B55" s="80"/>
      <c r="C55" s="81" t="s">
        <v>187</v>
      </c>
      <c r="D55" s="82">
        <v>18.04212</v>
      </c>
      <c r="E55" s="65" t="s">
        <v>30</v>
      </c>
      <c r="F55" s="153">
        <v>0</v>
      </c>
      <c r="G55" s="61">
        <f>D55*F55</f>
        <v>0</v>
      </c>
      <c r="I55" s="187"/>
      <c r="J55" s="187"/>
      <c r="K55" s="187"/>
      <c r="L55" s="175"/>
      <c r="M55" s="173"/>
      <c r="N55" s="175"/>
      <c r="O55" s="175"/>
      <c r="P55" s="175"/>
      <c r="Q55" s="187"/>
      <c r="R55" s="187"/>
      <c r="S55" s="187"/>
      <c r="T55" s="187"/>
      <c r="U55" s="187"/>
    </row>
    <row r="56" spans="2:21" s="7" customFormat="1" ht="22.5">
      <c r="B56" s="62"/>
      <c r="C56" s="83" t="s">
        <v>185</v>
      </c>
      <c r="D56" s="82">
        <v>42.09828</v>
      </c>
      <c r="E56" s="65" t="s">
        <v>30</v>
      </c>
      <c r="F56" s="153">
        <v>0</v>
      </c>
      <c r="G56" s="61">
        <f>D56*F56</f>
        <v>0</v>
      </c>
      <c r="I56" s="187"/>
      <c r="J56" s="187"/>
      <c r="K56" s="187"/>
      <c r="L56" s="175"/>
      <c r="M56" s="175"/>
      <c r="N56" s="175"/>
      <c r="O56" s="175"/>
      <c r="P56" s="175"/>
      <c r="Q56" s="187"/>
      <c r="R56" s="187"/>
      <c r="S56" s="187"/>
      <c r="T56" s="187"/>
      <c r="U56" s="187"/>
    </row>
    <row r="57" spans="2:21" s="7" customFormat="1" ht="78.75">
      <c r="B57" s="62"/>
      <c r="C57" s="63" t="s">
        <v>175</v>
      </c>
      <c r="D57" s="60"/>
      <c r="E57" s="60"/>
      <c r="F57" s="154"/>
      <c r="G57" s="61"/>
      <c r="I57" s="187"/>
      <c r="J57" s="187"/>
      <c r="K57" s="187"/>
      <c r="L57" s="175"/>
      <c r="M57" s="175"/>
      <c r="N57" s="175"/>
      <c r="O57" s="175"/>
      <c r="P57" s="175"/>
      <c r="Q57" s="187"/>
      <c r="R57" s="187"/>
      <c r="S57" s="187"/>
      <c r="T57" s="187"/>
      <c r="U57" s="187"/>
    </row>
    <row r="58" spans="2:21" s="7" customFormat="1" ht="22.5">
      <c r="B58" s="62" t="s">
        <v>68</v>
      </c>
      <c r="C58" s="63" t="s">
        <v>202</v>
      </c>
      <c r="D58" s="79">
        <v>5.2296000000000005</v>
      </c>
      <c r="E58" s="65"/>
      <c r="F58" s="153"/>
      <c r="G58" s="61"/>
      <c r="I58" s="187"/>
      <c r="J58" s="187"/>
      <c r="K58" s="187"/>
      <c r="L58" s="175"/>
      <c r="M58" s="173" t="e">
        <f>IF(D60+#REF!+#REF!=D58,"OK","'NAPAKA")</f>
        <v>#REF!</v>
      </c>
      <c r="N58" s="175"/>
      <c r="O58" s="204"/>
      <c r="P58" s="175"/>
      <c r="Q58" s="187"/>
      <c r="R58" s="187"/>
      <c r="S58" s="187"/>
      <c r="T58" s="187"/>
      <c r="U58" s="187"/>
    </row>
    <row r="59" spans="2:21" s="7" customFormat="1" ht="34.5" customHeight="1">
      <c r="B59" s="80"/>
      <c r="C59" s="81" t="s">
        <v>187</v>
      </c>
      <c r="D59" s="82">
        <v>1.56888</v>
      </c>
      <c r="E59" s="65" t="s">
        <v>30</v>
      </c>
      <c r="F59" s="153">
        <v>0</v>
      </c>
      <c r="G59" s="61">
        <f>D59*F59</f>
        <v>0</v>
      </c>
      <c r="I59" s="187"/>
      <c r="J59" s="187"/>
      <c r="K59" s="187"/>
      <c r="L59" s="175"/>
      <c r="M59" s="173"/>
      <c r="N59" s="175"/>
      <c r="O59" s="204"/>
      <c r="P59" s="175"/>
      <c r="Q59" s="187"/>
      <c r="R59" s="187"/>
      <c r="S59" s="187"/>
      <c r="T59" s="187"/>
      <c r="U59" s="187"/>
    </row>
    <row r="60" spans="2:21" s="7" customFormat="1" ht="22.5">
      <c r="B60" s="62"/>
      <c r="C60" s="83" t="s">
        <v>185</v>
      </c>
      <c r="D60" s="82">
        <v>3.66072</v>
      </c>
      <c r="E60" s="65" t="s">
        <v>30</v>
      </c>
      <c r="F60" s="153">
        <v>0</v>
      </c>
      <c r="G60" s="61">
        <f>D60*F60</f>
        <v>0</v>
      </c>
      <c r="I60" s="187"/>
      <c r="J60" s="187"/>
      <c r="K60" s="187"/>
      <c r="L60" s="175"/>
      <c r="M60" s="179"/>
      <c r="N60" s="175"/>
      <c r="O60" s="175"/>
      <c r="P60" s="175"/>
      <c r="Q60" s="187"/>
      <c r="R60" s="187"/>
      <c r="S60" s="187"/>
      <c r="T60" s="187"/>
      <c r="U60" s="187"/>
    </row>
    <row r="61" spans="2:21" s="7" customFormat="1" ht="33.75">
      <c r="B61" s="62" t="s">
        <v>69</v>
      </c>
      <c r="C61" s="63" t="s">
        <v>7</v>
      </c>
      <c r="D61" s="85">
        <v>20.747999999999998</v>
      </c>
      <c r="E61" s="65" t="s">
        <v>30</v>
      </c>
      <c r="F61" s="155">
        <v>0</v>
      </c>
      <c r="G61" s="61">
        <f>D61*F61</f>
        <v>0</v>
      </c>
      <c r="I61" s="187"/>
      <c r="J61" s="187"/>
      <c r="K61" s="187"/>
      <c r="L61" s="175"/>
      <c r="M61" s="175"/>
      <c r="N61" s="175"/>
      <c r="O61" s="175"/>
      <c r="P61" s="175"/>
      <c r="Q61" s="187"/>
      <c r="R61" s="187"/>
      <c r="S61" s="187"/>
      <c r="T61" s="187"/>
      <c r="U61" s="187"/>
    </row>
    <row r="62" spans="2:13" ht="45">
      <c r="B62" s="62" t="s">
        <v>70</v>
      </c>
      <c r="C62" s="63" t="s">
        <v>123</v>
      </c>
      <c r="D62" s="86">
        <v>2.49</v>
      </c>
      <c r="E62" s="65" t="s">
        <v>30</v>
      </c>
      <c r="F62" s="153">
        <v>0</v>
      </c>
      <c r="G62" s="61">
        <f>D62*F62</f>
        <v>0</v>
      </c>
      <c r="M62" s="175"/>
    </row>
    <row r="63" spans="2:13" ht="101.25">
      <c r="B63" s="62" t="s">
        <v>71</v>
      </c>
      <c r="C63" s="63" t="s">
        <v>124</v>
      </c>
      <c r="D63" s="86">
        <v>11.28</v>
      </c>
      <c r="E63" s="65" t="s">
        <v>30</v>
      </c>
      <c r="F63" s="153">
        <v>0</v>
      </c>
      <c r="G63" s="61">
        <f>D63*F63</f>
        <v>0</v>
      </c>
      <c r="M63" s="175"/>
    </row>
    <row r="64" spans="2:7" ht="56.25" customHeight="1">
      <c r="B64" s="62" t="s">
        <v>72</v>
      </c>
      <c r="C64" s="63" t="s">
        <v>186</v>
      </c>
      <c r="D64" s="79">
        <v>30.732</v>
      </c>
      <c r="E64" s="65"/>
      <c r="F64" s="153"/>
      <c r="G64" s="61"/>
    </row>
    <row r="65" spans="2:7" ht="24" customHeight="1">
      <c r="B65" s="80"/>
      <c r="C65" s="81" t="s">
        <v>188</v>
      </c>
      <c r="D65" s="87">
        <v>19.611</v>
      </c>
      <c r="E65" s="65" t="s">
        <v>30</v>
      </c>
      <c r="F65" s="153">
        <v>0</v>
      </c>
      <c r="G65" s="61">
        <f>D65*F65</f>
        <v>0</v>
      </c>
    </row>
    <row r="66" spans="2:16" ht="24.75" customHeight="1">
      <c r="B66" s="88"/>
      <c r="C66" s="89" t="s">
        <v>189</v>
      </c>
      <c r="D66" s="86">
        <v>11.120999999999999</v>
      </c>
      <c r="E66" s="65" t="s">
        <v>30</v>
      </c>
      <c r="F66" s="153">
        <v>0</v>
      </c>
      <c r="G66" s="61">
        <f>D66*F66</f>
        <v>0</v>
      </c>
      <c r="L66" s="180"/>
      <c r="M66" s="180"/>
      <c r="N66" s="180"/>
      <c r="O66" s="180"/>
      <c r="P66" s="180"/>
    </row>
    <row r="67" spans="2:16" ht="56.25">
      <c r="B67" s="91" t="s">
        <v>73</v>
      </c>
      <c r="C67" s="92" t="s">
        <v>132</v>
      </c>
      <c r="D67" s="93">
        <v>1</v>
      </c>
      <c r="E67" s="94" t="s">
        <v>30</v>
      </c>
      <c r="F67" s="156">
        <v>0</v>
      </c>
      <c r="G67" s="95">
        <f>D67*F67</f>
        <v>0</v>
      </c>
      <c r="L67" s="180"/>
      <c r="M67" s="180"/>
      <c r="N67" s="180"/>
      <c r="O67" s="180"/>
      <c r="P67" s="180"/>
    </row>
    <row r="68" spans="2:16" ht="67.5">
      <c r="B68" s="91" t="s">
        <v>74</v>
      </c>
      <c r="C68" s="92" t="s">
        <v>79</v>
      </c>
      <c r="D68" s="93"/>
      <c r="E68" s="94"/>
      <c r="F68" s="156"/>
      <c r="G68" s="95"/>
      <c r="L68" s="180"/>
      <c r="M68" s="180"/>
      <c r="N68" s="180"/>
      <c r="O68" s="180"/>
      <c r="P68" s="180"/>
    </row>
    <row r="69" spans="2:21" s="7" customFormat="1" ht="12.75">
      <c r="B69" s="96"/>
      <c r="C69" s="97" t="s">
        <v>25</v>
      </c>
      <c r="D69" s="93">
        <v>1</v>
      </c>
      <c r="E69" s="94" t="s">
        <v>30</v>
      </c>
      <c r="F69" s="156">
        <v>0</v>
      </c>
      <c r="G69" s="95">
        <f aca="true" t="shared" si="1" ref="G69:G75">D69*F69</f>
        <v>0</v>
      </c>
      <c r="I69" s="187"/>
      <c r="J69" s="187"/>
      <c r="K69" s="187"/>
      <c r="L69" s="180"/>
      <c r="M69" s="180"/>
      <c r="N69" s="180"/>
      <c r="O69" s="180"/>
      <c r="P69" s="180"/>
      <c r="Q69" s="187"/>
      <c r="R69" s="187"/>
      <c r="S69" s="187"/>
      <c r="T69" s="187"/>
      <c r="U69" s="187"/>
    </row>
    <row r="70" spans="2:21" s="60" customFormat="1" ht="12.75">
      <c r="B70" s="91"/>
      <c r="C70" s="97" t="s">
        <v>99</v>
      </c>
      <c r="D70" s="93">
        <v>1</v>
      </c>
      <c r="E70" s="94" t="s">
        <v>30</v>
      </c>
      <c r="F70" s="156">
        <v>0</v>
      </c>
      <c r="G70" s="95">
        <f t="shared" si="1"/>
        <v>0</v>
      </c>
      <c r="I70" s="190"/>
      <c r="J70" s="190"/>
      <c r="K70" s="190"/>
      <c r="L70" s="180" t="s">
        <v>174</v>
      </c>
      <c r="M70" s="180"/>
      <c r="N70" s="180"/>
      <c r="O70" s="180"/>
      <c r="P70" s="180"/>
      <c r="Q70" s="190"/>
      <c r="R70" s="190"/>
      <c r="S70" s="190"/>
      <c r="T70" s="190"/>
      <c r="U70" s="190"/>
    </row>
    <row r="71" spans="2:21" s="60" customFormat="1" ht="12.75">
      <c r="B71" s="91"/>
      <c r="C71" s="97" t="s">
        <v>26</v>
      </c>
      <c r="D71" s="93">
        <v>1</v>
      </c>
      <c r="E71" s="94" t="s">
        <v>30</v>
      </c>
      <c r="F71" s="156">
        <v>0</v>
      </c>
      <c r="G71" s="95">
        <f t="shared" si="1"/>
        <v>0</v>
      </c>
      <c r="I71" s="190"/>
      <c r="J71" s="190"/>
      <c r="K71" s="190"/>
      <c r="L71" s="180"/>
      <c r="M71" s="180"/>
      <c r="N71" s="180"/>
      <c r="O71" s="180"/>
      <c r="P71" s="180"/>
      <c r="Q71" s="190"/>
      <c r="R71" s="190"/>
      <c r="S71" s="190"/>
      <c r="T71" s="190"/>
      <c r="U71" s="190"/>
    </row>
    <row r="72" spans="2:21" s="60" customFormat="1" ht="12.75">
      <c r="B72" s="91"/>
      <c r="C72" s="97" t="s">
        <v>6</v>
      </c>
      <c r="D72" s="93">
        <v>1</v>
      </c>
      <c r="E72" s="94" t="s">
        <v>30</v>
      </c>
      <c r="F72" s="156">
        <v>0</v>
      </c>
      <c r="G72" s="95">
        <f t="shared" si="1"/>
        <v>0</v>
      </c>
      <c r="I72" s="190"/>
      <c r="J72" s="190"/>
      <c r="K72" s="190"/>
      <c r="L72" s="180"/>
      <c r="M72" s="180"/>
      <c r="N72" s="180"/>
      <c r="O72" s="180"/>
      <c r="P72" s="180"/>
      <c r="Q72" s="190"/>
      <c r="R72" s="190"/>
      <c r="S72" s="190"/>
      <c r="T72" s="190"/>
      <c r="U72" s="190"/>
    </row>
    <row r="73" spans="2:21" s="60" customFormat="1" ht="12.75">
      <c r="B73" s="91"/>
      <c r="C73" s="97" t="s">
        <v>100</v>
      </c>
      <c r="D73" s="93">
        <v>1</v>
      </c>
      <c r="E73" s="94" t="s">
        <v>30</v>
      </c>
      <c r="F73" s="156">
        <v>0</v>
      </c>
      <c r="G73" s="95">
        <f t="shared" si="1"/>
        <v>0</v>
      </c>
      <c r="I73" s="190"/>
      <c r="J73" s="190"/>
      <c r="K73" s="190"/>
      <c r="L73" s="180"/>
      <c r="M73" s="180"/>
      <c r="N73" s="180"/>
      <c r="O73" s="180"/>
      <c r="P73" s="180"/>
      <c r="Q73" s="190"/>
      <c r="R73" s="190"/>
      <c r="S73" s="190"/>
      <c r="T73" s="190"/>
      <c r="U73" s="190"/>
    </row>
    <row r="74" spans="2:21" s="60" customFormat="1" ht="22.5">
      <c r="B74" s="62" t="s">
        <v>75</v>
      </c>
      <c r="C74" s="63" t="s">
        <v>31</v>
      </c>
      <c r="D74" s="85">
        <v>103.74</v>
      </c>
      <c r="E74" s="65" t="s">
        <v>30</v>
      </c>
      <c r="F74" s="155">
        <v>0</v>
      </c>
      <c r="G74" s="61">
        <f t="shared" si="1"/>
        <v>0</v>
      </c>
      <c r="I74" s="190"/>
      <c r="J74" s="190"/>
      <c r="K74" s="190"/>
      <c r="L74" s="180"/>
      <c r="M74" s="180"/>
      <c r="N74" s="180"/>
      <c r="O74" s="180"/>
      <c r="P74" s="180"/>
      <c r="Q74" s="190"/>
      <c r="R74" s="190"/>
      <c r="S74" s="190"/>
      <c r="T74" s="190"/>
      <c r="U74" s="190"/>
    </row>
    <row r="75" spans="2:21" s="100" customFormat="1" ht="22.5">
      <c r="B75" s="62" t="s">
        <v>76</v>
      </c>
      <c r="C75" s="63" t="s">
        <v>108</v>
      </c>
      <c r="D75" s="98">
        <v>0.05</v>
      </c>
      <c r="E75" s="65" t="s">
        <v>80</v>
      </c>
      <c r="F75" s="99">
        <f>SUBTOTAL(109,G47:G74)</f>
        <v>0</v>
      </c>
      <c r="G75" s="61">
        <f t="shared" si="1"/>
        <v>0</v>
      </c>
      <c r="I75" s="190"/>
      <c r="J75" s="190"/>
      <c r="K75" s="190"/>
      <c r="L75" s="180"/>
      <c r="M75" s="180"/>
      <c r="N75" s="180"/>
      <c r="O75" s="180"/>
      <c r="P75" s="180"/>
      <c r="Q75" s="190"/>
      <c r="R75" s="190"/>
      <c r="S75" s="190"/>
      <c r="T75" s="190"/>
      <c r="U75" s="190"/>
    </row>
    <row r="76" spans="2:21" s="100" customFormat="1" ht="11.25">
      <c r="B76" s="101" t="s">
        <v>67</v>
      </c>
      <c r="C76" s="102"/>
      <c r="D76" s="60"/>
      <c r="E76" s="60"/>
      <c r="F76" s="60"/>
      <c r="G76" s="61">
        <f>SUBTOTAL(109,G47:G75)</f>
        <v>0</v>
      </c>
      <c r="I76" s="190"/>
      <c r="J76" s="190"/>
      <c r="K76" s="190"/>
      <c r="L76" s="181"/>
      <c r="M76" s="181"/>
      <c r="N76" s="181"/>
      <c r="O76" s="181"/>
      <c r="P76" s="181"/>
      <c r="Q76" s="190"/>
      <c r="R76" s="190"/>
      <c r="S76" s="190"/>
      <c r="T76" s="190"/>
      <c r="U76" s="190"/>
    </row>
    <row r="77" spans="2:21" s="100" customFormat="1" ht="11.25">
      <c r="B77" s="101"/>
      <c r="C77" s="102"/>
      <c r="D77" s="60"/>
      <c r="E77" s="60"/>
      <c r="F77" s="60"/>
      <c r="G77" s="61"/>
      <c r="I77" s="190"/>
      <c r="J77" s="190"/>
      <c r="K77" s="190"/>
      <c r="L77" s="181"/>
      <c r="M77" s="181"/>
      <c r="N77" s="181"/>
      <c r="O77" s="181"/>
      <c r="P77" s="181"/>
      <c r="Q77" s="190"/>
      <c r="R77" s="190"/>
      <c r="S77" s="190"/>
      <c r="T77" s="190"/>
      <c r="U77" s="190"/>
    </row>
    <row r="78" spans="2:21" s="100" customFormat="1" ht="12.75">
      <c r="B78" s="1"/>
      <c r="C78" s="43"/>
      <c r="D78" s="1"/>
      <c r="E78" s="1"/>
      <c r="F78" s="1"/>
      <c r="G78" s="1"/>
      <c r="I78" s="190"/>
      <c r="J78" s="190"/>
      <c r="K78" s="190"/>
      <c r="L78" s="181"/>
      <c r="M78" s="181"/>
      <c r="N78" s="181"/>
      <c r="O78" s="181"/>
      <c r="P78" s="181"/>
      <c r="Q78" s="190"/>
      <c r="R78" s="190"/>
      <c r="S78" s="190"/>
      <c r="T78" s="190"/>
      <c r="U78" s="190"/>
    </row>
    <row r="79" spans="2:21" s="60" customFormat="1" ht="24">
      <c r="B79" s="52" t="s">
        <v>81</v>
      </c>
      <c r="C79" s="53" t="s">
        <v>82</v>
      </c>
      <c r="D79" s="54" t="s">
        <v>63</v>
      </c>
      <c r="E79" s="55" t="s">
        <v>30</v>
      </c>
      <c r="F79" s="56" t="s">
        <v>65</v>
      </c>
      <c r="G79" s="54" t="s">
        <v>64</v>
      </c>
      <c r="I79" s="190"/>
      <c r="J79" s="190"/>
      <c r="K79" s="190"/>
      <c r="L79" s="181"/>
      <c r="M79" s="181"/>
      <c r="N79" s="181"/>
      <c r="O79" s="181"/>
      <c r="P79" s="181"/>
      <c r="Q79" s="190"/>
      <c r="R79" s="190"/>
      <c r="S79" s="190"/>
      <c r="T79" s="190"/>
      <c r="U79" s="190"/>
    </row>
    <row r="80" spans="2:21" s="100" customFormat="1" ht="11.25">
      <c r="B80" s="58"/>
      <c r="C80" s="102"/>
      <c r="D80" s="60"/>
      <c r="E80" s="60"/>
      <c r="F80" s="60"/>
      <c r="G80" s="61"/>
      <c r="I80" s="190"/>
      <c r="J80" s="190"/>
      <c r="K80" s="190"/>
      <c r="L80" s="181"/>
      <c r="M80" s="181"/>
      <c r="N80" s="181"/>
      <c r="O80" s="181"/>
      <c r="P80" s="181"/>
      <c r="Q80" s="190"/>
      <c r="R80" s="190"/>
      <c r="S80" s="190"/>
      <c r="T80" s="190"/>
      <c r="U80" s="190"/>
    </row>
    <row r="81" spans="2:21" s="60" customFormat="1" ht="34.5">
      <c r="B81" s="62" t="s">
        <v>59</v>
      </c>
      <c r="C81" s="105" t="s">
        <v>96</v>
      </c>
      <c r="D81" s="106">
        <v>0.05</v>
      </c>
      <c r="E81" s="65" t="s">
        <v>80</v>
      </c>
      <c r="F81" s="157">
        <v>0</v>
      </c>
      <c r="G81" s="66">
        <f aca="true" t="shared" si="2" ref="G81:G95">D81*F81</f>
        <v>0</v>
      </c>
      <c r="I81" s="190"/>
      <c r="J81" s="190"/>
      <c r="K81" s="191"/>
      <c r="L81" s="181"/>
      <c r="M81" s="181"/>
      <c r="N81" s="181"/>
      <c r="O81" s="181"/>
      <c r="P81" s="181"/>
      <c r="Q81" s="190"/>
      <c r="R81" s="190"/>
      <c r="S81" s="190"/>
      <c r="T81" s="190"/>
      <c r="U81" s="190"/>
    </row>
    <row r="82" spans="2:13" ht="78.75">
      <c r="B82" s="62" t="s">
        <v>57</v>
      </c>
      <c r="C82" s="59" t="s">
        <v>125</v>
      </c>
      <c r="D82" s="108">
        <v>29</v>
      </c>
      <c r="E82" s="65" t="s">
        <v>30</v>
      </c>
      <c r="F82" s="150">
        <v>0</v>
      </c>
      <c r="G82" s="61">
        <f t="shared" si="2"/>
        <v>0</v>
      </c>
      <c r="K82" s="191"/>
      <c r="M82" s="181"/>
    </row>
    <row r="83" spans="2:7" ht="56.25">
      <c r="B83" s="91" t="s">
        <v>56</v>
      </c>
      <c r="C83" s="92" t="s">
        <v>126</v>
      </c>
      <c r="D83" s="109">
        <v>4</v>
      </c>
      <c r="E83" s="94" t="s">
        <v>30</v>
      </c>
      <c r="F83" s="156">
        <v>0</v>
      </c>
      <c r="G83" s="95">
        <f t="shared" si="2"/>
        <v>0</v>
      </c>
    </row>
    <row r="84" spans="2:21" s="110" customFormat="1" ht="22.5">
      <c r="B84" s="91" t="s">
        <v>60</v>
      </c>
      <c r="C84" s="92" t="s">
        <v>131</v>
      </c>
      <c r="D84" s="109">
        <v>1</v>
      </c>
      <c r="E84" s="94" t="s">
        <v>30</v>
      </c>
      <c r="F84" s="156">
        <v>0</v>
      </c>
      <c r="G84" s="95">
        <f t="shared" si="2"/>
        <v>0</v>
      </c>
      <c r="I84" s="186"/>
      <c r="J84" s="186"/>
      <c r="K84" s="186"/>
      <c r="L84" s="174"/>
      <c r="M84" s="174"/>
      <c r="N84" s="174"/>
      <c r="O84" s="174"/>
      <c r="P84" s="174"/>
      <c r="Q84" s="186"/>
      <c r="R84" s="186"/>
      <c r="S84" s="186"/>
      <c r="T84" s="186"/>
      <c r="U84" s="186"/>
    </row>
    <row r="85" spans="2:21" s="74" customFormat="1" ht="33.75">
      <c r="B85" s="62" t="s">
        <v>58</v>
      </c>
      <c r="C85" s="105" t="s">
        <v>105</v>
      </c>
      <c r="D85" s="108">
        <v>34.58</v>
      </c>
      <c r="E85" s="65" t="s">
        <v>30</v>
      </c>
      <c r="F85" s="150">
        <v>0</v>
      </c>
      <c r="G85" s="61">
        <f t="shared" si="2"/>
        <v>0</v>
      </c>
      <c r="I85" s="187"/>
      <c r="J85" s="187"/>
      <c r="K85" s="187"/>
      <c r="L85" s="175"/>
      <c r="M85" s="174"/>
      <c r="N85" s="175"/>
      <c r="O85" s="175"/>
      <c r="P85" s="175"/>
      <c r="Q85" s="187"/>
      <c r="R85" s="187"/>
      <c r="S85" s="187"/>
      <c r="T85" s="187"/>
      <c r="U85" s="187"/>
    </row>
    <row r="86" spans="2:21" s="100" customFormat="1" ht="45">
      <c r="B86" s="62" t="s">
        <v>61</v>
      </c>
      <c r="C86" s="63" t="s">
        <v>106</v>
      </c>
      <c r="D86" s="112">
        <v>4</v>
      </c>
      <c r="E86" s="65" t="s">
        <v>30</v>
      </c>
      <c r="F86" s="160">
        <v>0</v>
      </c>
      <c r="G86" s="61">
        <f t="shared" si="2"/>
        <v>0</v>
      </c>
      <c r="I86" s="190"/>
      <c r="J86" s="190"/>
      <c r="K86" s="190"/>
      <c r="L86" s="181"/>
      <c r="M86" s="175"/>
      <c r="N86" s="181"/>
      <c r="O86" s="181"/>
      <c r="P86" s="181"/>
      <c r="Q86" s="190"/>
      <c r="R86" s="190"/>
      <c r="S86" s="190"/>
      <c r="T86" s="190"/>
      <c r="U86" s="190"/>
    </row>
    <row r="87" spans="2:21" s="100" customFormat="1" ht="22.5">
      <c r="B87" s="62" t="s">
        <v>62</v>
      </c>
      <c r="C87" s="105" t="s">
        <v>83</v>
      </c>
      <c r="D87" s="108">
        <v>34.58</v>
      </c>
      <c r="E87" s="65" t="s">
        <v>30</v>
      </c>
      <c r="F87" s="150">
        <v>0</v>
      </c>
      <c r="G87" s="61">
        <f t="shared" si="2"/>
        <v>0</v>
      </c>
      <c r="I87" s="190"/>
      <c r="J87" s="190"/>
      <c r="K87" s="190"/>
      <c r="L87" s="181"/>
      <c r="M87" s="181"/>
      <c r="N87" s="181"/>
      <c r="O87" s="181"/>
      <c r="P87" s="181"/>
      <c r="Q87" s="190"/>
      <c r="R87" s="190"/>
      <c r="S87" s="190"/>
      <c r="T87" s="190"/>
      <c r="U87" s="190"/>
    </row>
    <row r="88" spans="2:21" s="100" customFormat="1" ht="34.5">
      <c r="B88" s="62" t="s">
        <v>68</v>
      </c>
      <c r="C88" s="105" t="s">
        <v>103</v>
      </c>
      <c r="D88" s="112">
        <v>3</v>
      </c>
      <c r="E88" s="65" t="s">
        <v>30</v>
      </c>
      <c r="F88" s="160">
        <v>0</v>
      </c>
      <c r="G88" s="61">
        <f t="shared" si="2"/>
        <v>0</v>
      </c>
      <c r="I88" s="190"/>
      <c r="J88" s="190"/>
      <c r="K88" s="191"/>
      <c r="L88" s="181"/>
      <c r="M88" s="181"/>
      <c r="N88" s="181"/>
      <c r="O88" s="181"/>
      <c r="P88" s="181"/>
      <c r="Q88" s="190"/>
      <c r="R88" s="190"/>
      <c r="S88" s="190"/>
      <c r="T88" s="190"/>
      <c r="U88" s="190"/>
    </row>
    <row r="89" spans="2:21" s="60" customFormat="1" ht="15">
      <c r="B89" s="76" t="s">
        <v>69</v>
      </c>
      <c r="C89" s="113" t="s">
        <v>212</v>
      </c>
      <c r="D89" s="114">
        <v>1</v>
      </c>
      <c r="E89" s="72" t="s">
        <v>30</v>
      </c>
      <c r="F89" s="151">
        <v>0</v>
      </c>
      <c r="G89" s="73">
        <f t="shared" si="2"/>
        <v>0</v>
      </c>
      <c r="I89" s="190"/>
      <c r="J89" s="190"/>
      <c r="K89" s="191"/>
      <c r="L89" s="181"/>
      <c r="M89" s="182"/>
      <c r="N89" s="181"/>
      <c r="O89" s="181"/>
      <c r="P89" s="181"/>
      <c r="Q89" s="190"/>
      <c r="R89" s="190"/>
      <c r="S89" s="190"/>
      <c r="T89" s="190"/>
      <c r="U89" s="190"/>
    </row>
    <row r="90" spans="2:21" s="60" customFormat="1" ht="23.25">
      <c r="B90" s="76" t="s">
        <v>70</v>
      </c>
      <c r="C90" s="115" t="s">
        <v>85</v>
      </c>
      <c r="D90" s="114">
        <v>1</v>
      </c>
      <c r="E90" s="72" t="s">
        <v>30</v>
      </c>
      <c r="F90" s="151">
        <v>0</v>
      </c>
      <c r="G90" s="73">
        <f t="shared" si="2"/>
        <v>0</v>
      </c>
      <c r="I90" s="190"/>
      <c r="J90" s="190"/>
      <c r="K90" s="191"/>
      <c r="L90" s="181"/>
      <c r="M90" s="181"/>
      <c r="N90" s="181"/>
      <c r="O90" s="181"/>
      <c r="P90" s="181"/>
      <c r="Q90" s="190"/>
      <c r="R90" s="190"/>
      <c r="S90" s="190"/>
      <c r="T90" s="190"/>
      <c r="U90" s="190"/>
    </row>
    <row r="91" spans="2:21" s="60" customFormat="1" ht="45">
      <c r="B91" s="76" t="s">
        <v>71</v>
      </c>
      <c r="C91" s="115" t="s">
        <v>173</v>
      </c>
      <c r="D91" s="114">
        <v>1</v>
      </c>
      <c r="E91" s="72" t="s">
        <v>30</v>
      </c>
      <c r="F91" s="151">
        <v>0</v>
      </c>
      <c r="G91" s="73">
        <f t="shared" si="2"/>
        <v>0</v>
      </c>
      <c r="I91" s="190"/>
      <c r="J91" s="190"/>
      <c r="K91" s="190"/>
      <c r="L91" s="181"/>
      <c r="M91" s="181"/>
      <c r="N91" s="181"/>
      <c r="O91" s="181"/>
      <c r="P91" s="181"/>
      <c r="Q91" s="190"/>
      <c r="R91" s="190"/>
      <c r="S91" s="190"/>
      <c r="T91" s="190"/>
      <c r="U91" s="190"/>
    </row>
    <row r="92" spans="2:21" s="60" customFormat="1" ht="22.5">
      <c r="B92" s="76" t="s">
        <v>72</v>
      </c>
      <c r="C92" s="115" t="s">
        <v>86</v>
      </c>
      <c r="D92" s="116">
        <v>34.58</v>
      </c>
      <c r="E92" s="72" t="s">
        <v>30</v>
      </c>
      <c r="F92" s="161">
        <v>0</v>
      </c>
      <c r="G92" s="73">
        <f t="shared" si="2"/>
        <v>0</v>
      </c>
      <c r="I92" s="190"/>
      <c r="J92" s="190"/>
      <c r="K92" s="190"/>
      <c r="L92" s="181"/>
      <c r="M92" s="181"/>
      <c r="N92" s="181"/>
      <c r="O92" s="181"/>
      <c r="P92" s="181"/>
      <c r="Q92" s="190"/>
      <c r="R92" s="190"/>
      <c r="S92" s="190"/>
      <c r="T92" s="190"/>
      <c r="U92" s="190"/>
    </row>
    <row r="93" spans="2:21" s="60" customFormat="1" ht="33.75">
      <c r="B93" s="76" t="s">
        <v>73</v>
      </c>
      <c r="C93" s="115" t="s">
        <v>87</v>
      </c>
      <c r="D93" s="117">
        <v>3</v>
      </c>
      <c r="E93" s="118" t="s">
        <v>30</v>
      </c>
      <c r="F93" s="162">
        <v>0</v>
      </c>
      <c r="G93" s="119">
        <f t="shared" si="2"/>
        <v>0</v>
      </c>
      <c r="I93" s="190"/>
      <c r="J93" s="190"/>
      <c r="K93" s="190"/>
      <c r="L93" s="181"/>
      <c r="M93" s="181"/>
      <c r="N93" s="181"/>
      <c r="O93" s="181"/>
      <c r="P93" s="181"/>
      <c r="Q93" s="190"/>
      <c r="R93" s="190"/>
      <c r="S93" s="190"/>
      <c r="T93" s="190"/>
      <c r="U93" s="190"/>
    </row>
    <row r="94" spans="2:21" s="60" customFormat="1" ht="11.25">
      <c r="B94" s="62" t="s">
        <v>74</v>
      </c>
      <c r="C94" s="105" t="s">
        <v>32</v>
      </c>
      <c r="D94" s="108">
        <v>34.58</v>
      </c>
      <c r="E94" s="65" t="s">
        <v>30</v>
      </c>
      <c r="F94" s="150">
        <v>0</v>
      </c>
      <c r="G94" s="61">
        <f t="shared" si="2"/>
        <v>0</v>
      </c>
      <c r="I94" s="190"/>
      <c r="J94" s="190"/>
      <c r="K94" s="190"/>
      <c r="L94" s="181"/>
      <c r="M94" s="181"/>
      <c r="N94" s="181"/>
      <c r="O94" s="181"/>
      <c r="P94" s="181"/>
      <c r="Q94" s="190"/>
      <c r="R94" s="190"/>
      <c r="S94" s="190"/>
      <c r="T94" s="190"/>
      <c r="U94" s="190"/>
    </row>
    <row r="95" spans="2:21" s="60" customFormat="1" ht="22.5">
      <c r="B95" s="62" t="s">
        <v>75</v>
      </c>
      <c r="C95" s="63" t="s">
        <v>33</v>
      </c>
      <c r="D95" s="106">
        <v>0.1</v>
      </c>
      <c r="E95" s="65" t="s">
        <v>80</v>
      </c>
      <c r="F95" s="99">
        <f>SUBTOTAL(109,G82:G94)</f>
        <v>0</v>
      </c>
      <c r="G95" s="61">
        <f t="shared" si="2"/>
        <v>0</v>
      </c>
      <c r="I95" s="190"/>
      <c r="J95" s="190"/>
      <c r="K95" s="190"/>
      <c r="L95" s="181"/>
      <c r="M95" s="181"/>
      <c r="N95" s="181"/>
      <c r="O95" s="181"/>
      <c r="P95" s="181"/>
      <c r="Q95" s="190"/>
      <c r="R95" s="190"/>
      <c r="S95" s="190"/>
      <c r="T95" s="190"/>
      <c r="U95" s="190"/>
    </row>
    <row r="96" spans="2:21" s="60" customFormat="1" ht="11.25">
      <c r="B96" s="101" t="s">
        <v>91</v>
      </c>
      <c r="C96" s="102"/>
      <c r="G96" s="61">
        <f>SUBTOTAL(109,G80:G95)</f>
        <v>0</v>
      </c>
      <c r="I96" s="190"/>
      <c r="J96" s="190"/>
      <c r="K96" s="190"/>
      <c r="L96" s="181"/>
      <c r="M96" s="181"/>
      <c r="N96" s="181"/>
      <c r="O96" s="181"/>
      <c r="P96" s="181"/>
      <c r="Q96" s="190"/>
      <c r="R96" s="190"/>
      <c r="S96" s="190"/>
      <c r="T96" s="190"/>
      <c r="U96" s="190"/>
    </row>
    <row r="97" spans="2:21" s="60" customFormat="1" ht="11.25">
      <c r="B97" s="101"/>
      <c r="C97" s="102"/>
      <c r="G97" s="61"/>
      <c r="I97" s="190"/>
      <c r="J97" s="190"/>
      <c r="K97" s="190"/>
      <c r="L97" s="181"/>
      <c r="M97" s="181"/>
      <c r="N97" s="181"/>
      <c r="O97" s="181"/>
      <c r="P97" s="181"/>
      <c r="Q97" s="190"/>
      <c r="R97" s="190"/>
      <c r="S97" s="190"/>
      <c r="T97" s="190"/>
      <c r="U97" s="190"/>
    </row>
    <row r="98" spans="2:21" s="60" customFormat="1" ht="12">
      <c r="B98" s="120"/>
      <c r="C98" s="18"/>
      <c r="D98" s="7"/>
      <c r="E98" s="7"/>
      <c r="F98" s="7"/>
      <c r="G98" s="14"/>
      <c r="I98" s="190"/>
      <c r="J98" s="190"/>
      <c r="K98" s="190"/>
      <c r="L98" s="181"/>
      <c r="M98" s="181"/>
      <c r="N98" s="181"/>
      <c r="O98" s="181"/>
      <c r="P98" s="181"/>
      <c r="Q98" s="190"/>
      <c r="R98" s="190"/>
      <c r="S98" s="190"/>
      <c r="T98" s="190"/>
      <c r="U98" s="190"/>
    </row>
    <row r="99" spans="2:21" s="60" customFormat="1" ht="24">
      <c r="B99" s="52" t="s">
        <v>88</v>
      </c>
      <c r="C99" s="53" t="s">
        <v>89</v>
      </c>
      <c r="D99" s="54" t="s">
        <v>63</v>
      </c>
      <c r="E99" s="55" t="s">
        <v>30</v>
      </c>
      <c r="F99" s="56" t="s">
        <v>65</v>
      </c>
      <c r="G99" s="54" t="s">
        <v>64</v>
      </c>
      <c r="I99" s="190"/>
      <c r="J99" s="190"/>
      <c r="K99" s="190"/>
      <c r="L99" s="181"/>
      <c r="M99" s="181"/>
      <c r="N99" s="181"/>
      <c r="O99" s="181"/>
      <c r="P99" s="181"/>
      <c r="Q99" s="190"/>
      <c r="R99" s="190"/>
      <c r="S99" s="190"/>
      <c r="T99" s="190"/>
      <c r="U99" s="190"/>
    </row>
    <row r="100" spans="2:21" s="60" customFormat="1" ht="11.25">
      <c r="B100" s="58"/>
      <c r="C100" s="102"/>
      <c r="G100" s="61"/>
      <c r="I100" s="190"/>
      <c r="J100" s="190"/>
      <c r="K100" s="190"/>
      <c r="L100" s="181"/>
      <c r="M100" s="181"/>
      <c r="N100" s="181"/>
      <c r="O100" s="181"/>
      <c r="P100" s="181"/>
      <c r="Q100" s="190"/>
      <c r="R100" s="190"/>
      <c r="S100" s="190"/>
      <c r="T100" s="190"/>
      <c r="U100" s="190"/>
    </row>
    <row r="101" spans="2:21" s="60" customFormat="1" ht="33.75">
      <c r="B101" s="62" t="s">
        <v>59</v>
      </c>
      <c r="C101" s="63" t="s">
        <v>210</v>
      </c>
      <c r="D101" s="112"/>
      <c r="E101" s="65"/>
      <c r="F101" s="200"/>
      <c r="G101" s="66"/>
      <c r="I101" s="190"/>
      <c r="J101" s="190"/>
      <c r="K101" s="190"/>
      <c r="L101" s="181"/>
      <c r="M101" s="181"/>
      <c r="N101" s="181"/>
      <c r="O101" s="181"/>
      <c r="P101" s="181"/>
      <c r="Q101" s="190"/>
      <c r="R101" s="190"/>
      <c r="S101" s="190"/>
      <c r="T101" s="190"/>
      <c r="U101" s="190"/>
    </row>
    <row r="102" spans="2:21" s="60" customFormat="1" ht="11.25">
      <c r="B102" s="62"/>
      <c r="C102" s="102" t="s">
        <v>9</v>
      </c>
      <c r="D102" s="108">
        <v>35.2716</v>
      </c>
      <c r="E102" s="65" t="s">
        <v>30</v>
      </c>
      <c r="F102" s="150">
        <v>0</v>
      </c>
      <c r="G102" s="66">
        <f>D102*F102</f>
        <v>0</v>
      </c>
      <c r="I102" s="190"/>
      <c r="J102" s="190"/>
      <c r="K102" s="190"/>
      <c r="L102" s="181"/>
      <c r="M102" s="181"/>
      <c r="N102" s="181"/>
      <c r="O102" s="181"/>
      <c r="P102" s="181"/>
      <c r="Q102" s="190"/>
      <c r="R102" s="190"/>
      <c r="S102" s="190"/>
      <c r="T102" s="190"/>
      <c r="U102" s="190"/>
    </row>
    <row r="103" spans="2:21" s="60" customFormat="1" ht="125.25" customHeight="1">
      <c r="B103" s="62" t="s">
        <v>57</v>
      </c>
      <c r="C103" s="59" t="s">
        <v>128</v>
      </c>
      <c r="D103" s="106"/>
      <c r="E103" s="65"/>
      <c r="F103" s="160"/>
      <c r="G103" s="61"/>
      <c r="I103" s="190"/>
      <c r="J103" s="190"/>
      <c r="K103" s="190"/>
      <c r="L103" s="181"/>
      <c r="M103" s="181"/>
      <c r="N103" s="181"/>
      <c r="O103" s="181"/>
      <c r="P103" s="181"/>
      <c r="Q103" s="190"/>
      <c r="R103" s="190"/>
      <c r="S103" s="190"/>
      <c r="T103" s="190"/>
      <c r="U103" s="190"/>
    </row>
    <row r="104" spans="2:21" s="60" customFormat="1" ht="11.25">
      <c r="B104" s="121"/>
      <c r="C104" s="122" t="s">
        <v>17</v>
      </c>
      <c r="D104" s="112">
        <v>1</v>
      </c>
      <c r="E104" s="65" t="s">
        <v>30</v>
      </c>
      <c r="F104" s="160">
        <v>0</v>
      </c>
      <c r="G104" s="61">
        <f>D104*F104</f>
        <v>0</v>
      </c>
      <c r="I104" s="190">
        <v>1</v>
      </c>
      <c r="J104" s="190"/>
      <c r="K104" s="190"/>
      <c r="L104" s="181"/>
      <c r="M104" s="181"/>
      <c r="N104" s="181"/>
      <c r="O104" s="181"/>
      <c r="P104" s="181"/>
      <c r="Q104" s="190"/>
      <c r="R104" s="190"/>
      <c r="S104" s="190"/>
      <c r="T104" s="190"/>
      <c r="U104" s="190"/>
    </row>
    <row r="105" spans="2:21" s="60" customFormat="1" ht="11.25">
      <c r="B105" s="62"/>
      <c r="C105" s="122" t="s">
        <v>22</v>
      </c>
      <c r="D105" s="112">
        <v>2</v>
      </c>
      <c r="E105" s="65" t="s">
        <v>30</v>
      </c>
      <c r="F105" s="160">
        <v>0</v>
      </c>
      <c r="G105" s="61">
        <f>D105*F105</f>
        <v>0</v>
      </c>
      <c r="I105" s="190">
        <v>1</v>
      </c>
      <c r="J105" s="190"/>
      <c r="K105" s="190"/>
      <c r="L105" s="181"/>
      <c r="M105" s="181"/>
      <c r="N105" s="181"/>
      <c r="O105" s="181"/>
      <c r="P105" s="181"/>
      <c r="Q105" s="190"/>
      <c r="R105" s="190"/>
      <c r="S105" s="190"/>
      <c r="T105" s="190"/>
      <c r="U105" s="190"/>
    </row>
    <row r="106" spans="2:9" ht="12.75">
      <c r="B106" s="62"/>
      <c r="C106" s="123" t="s">
        <v>2</v>
      </c>
      <c r="D106" s="112">
        <v>3</v>
      </c>
      <c r="E106" s="65"/>
      <c r="F106" s="150"/>
      <c r="G106" s="61"/>
      <c r="I106" s="186">
        <v>1</v>
      </c>
    </row>
    <row r="107" spans="2:7" ht="12.75">
      <c r="B107" s="88"/>
      <c r="C107" s="102" t="s">
        <v>211</v>
      </c>
      <c r="D107" s="112">
        <v>1</v>
      </c>
      <c r="E107" s="65" t="s">
        <v>30</v>
      </c>
      <c r="F107" s="160">
        <v>0</v>
      </c>
      <c r="G107" s="61">
        <f>D107*F107</f>
        <v>0</v>
      </c>
    </row>
    <row r="108" spans="2:9" ht="12.75">
      <c r="B108" s="121"/>
      <c r="C108" s="124" t="s">
        <v>130</v>
      </c>
      <c r="D108" s="125">
        <v>1</v>
      </c>
      <c r="E108" s="126"/>
      <c r="F108" s="164"/>
      <c r="G108" s="127"/>
      <c r="I108" s="186">
        <v>1</v>
      </c>
    </row>
    <row r="109" spans="2:7" ht="33.75">
      <c r="B109" s="62" t="s">
        <v>56</v>
      </c>
      <c r="C109" s="102" t="s">
        <v>97</v>
      </c>
      <c r="D109" s="106">
        <v>0.1</v>
      </c>
      <c r="E109" s="65" t="s">
        <v>80</v>
      </c>
      <c r="F109" s="99">
        <f>SUBTOTAL(109,G100:G108)</f>
        <v>0</v>
      </c>
      <c r="G109" s="61">
        <f>D109*F109</f>
        <v>0</v>
      </c>
    </row>
    <row r="110" spans="2:7" ht="22.5">
      <c r="B110" s="62" t="s">
        <v>60</v>
      </c>
      <c r="C110" s="102" t="s">
        <v>95</v>
      </c>
      <c r="D110" s="106">
        <v>0.1</v>
      </c>
      <c r="E110" s="65" t="s">
        <v>80</v>
      </c>
      <c r="F110" s="99">
        <f>+F109</f>
        <v>0</v>
      </c>
      <c r="G110" s="61">
        <f>D110*F110</f>
        <v>0</v>
      </c>
    </row>
    <row r="111" spans="2:7" ht="12.75">
      <c r="B111" s="128" t="s">
        <v>92</v>
      </c>
      <c r="C111" s="122"/>
      <c r="D111" s="129"/>
      <c r="E111" s="129"/>
      <c r="F111" s="202"/>
      <c r="G111" s="130">
        <f>SUBTOTAL(109,G100:G110)</f>
        <v>0</v>
      </c>
    </row>
    <row r="112" spans="2:7" ht="12.75">
      <c r="B112" s="128"/>
      <c r="C112" s="122"/>
      <c r="D112" s="129"/>
      <c r="E112" s="129"/>
      <c r="F112" s="202"/>
      <c r="G112" s="130"/>
    </row>
    <row r="113" spans="3:21" s="40" customFormat="1" ht="12.75">
      <c r="C113" s="41"/>
      <c r="F113" s="203"/>
      <c r="I113" s="183"/>
      <c r="J113" s="183"/>
      <c r="K113" s="183"/>
      <c r="L113" s="183"/>
      <c r="M113" s="183"/>
      <c r="N113" s="183"/>
      <c r="O113" s="183"/>
      <c r="P113" s="183"/>
      <c r="Q113" s="183"/>
      <c r="R113" s="183"/>
      <c r="S113" s="183"/>
      <c r="T113" s="183"/>
      <c r="U113" s="183"/>
    </row>
    <row r="114" spans="2:21" s="40" customFormat="1" ht="12.75">
      <c r="B114" s="131" t="s">
        <v>272</v>
      </c>
      <c r="C114" s="41"/>
      <c r="F114" s="203"/>
      <c r="I114" s="183"/>
      <c r="J114" s="183"/>
      <c r="K114" s="183"/>
      <c r="L114" s="183"/>
      <c r="M114" s="183"/>
      <c r="N114" s="183"/>
      <c r="O114" s="183"/>
      <c r="P114" s="183"/>
      <c r="Q114" s="183"/>
      <c r="R114" s="183"/>
      <c r="S114" s="183"/>
      <c r="T114" s="183"/>
      <c r="U114" s="183"/>
    </row>
    <row r="115" spans="3:21" s="40" customFormat="1" ht="12.75">
      <c r="C115" s="41"/>
      <c r="I115" s="183"/>
      <c r="J115" s="183"/>
      <c r="K115" s="183"/>
      <c r="L115" s="183"/>
      <c r="M115" s="183"/>
      <c r="N115" s="183"/>
      <c r="O115" s="183"/>
      <c r="P115" s="183"/>
      <c r="Q115" s="183"/>
      <c r="R115" s="183"/>
      <c r="S115" s="183"/>
      <c r="T115" s="183"/>
      <c r="U115" s="183"/>
    </row>
    <row r="116" spans="2:21" s="40" customFormat="1" ht="24">
      <c r="B116" s="22" t="s">
        <v>273</v>
      </c>
      <c r="C116" s="132" t="s">
        <v>274</v>
      </c>
      <c r="D116" s="24" t="s">
        <v>63</v>
      </c>
      <c r="E116" s="25" t="s">
        <v>30</v>
      </c>
      <c r="F116" s="26" t="s">
        <v>65</v>
      </c>
      <c r="G116" s="24" t="s">
        <v>64</v>
      </c>
      <c r="I116" s="183"/>
      <c r="J116" s="183"/>
      <c r="K116" s="183"/>
      <c r="L116" s="183"/>
      <c r="M116" s="183"/>
      <c r="N116" s="183"/>
      <c r="O116" s="183"/>
      <c r="P116" s="183"/>
      <c r="Q116" s="183"/>
      <c r="R116" s="183"/>
      <c r="S116" s="183"/>
      <c r="T116" s="183"/>
      <c r="U116" s="183"/>
    </row>
    <row r="117" spans="2:21" s="40" customFormat="1" ht="12.75">
      <c r="B117" s="28"/>
      <c r="C117" s="133"/>
      <c r="D117" s="30"/>
      <c r="E117" s="30"/>
      <c r="F117" s="30"/>
      <c r="G117" s="31"/>
      <c r="I117" s="183"/>
      <c r="J117" s="183"/>
      <c r="K117" s="183"/>
      <c r="L117" s="183"/>
      <c r="M117" s="183"/>
      <c r="N117" s="183"/>
      <c r="O117" s="183"/>
      <c r="P117" s="183"/>
      <c r="Q117" s="183"/>
      <c r="R117" s="183"/>
      <c r="S117" s="183"/>
      <c r="T117" s="183"/>
      <c r="U117" s="183"/>
    </row>
    <row r="118" spans="2:21" s="40" customFormat="1" ht="37.5" customHeight="1">
      <c r="B118" s="32" t="s">
        <v>59</v>
      </c>
      <c r="C118" s="33" t="s">
        <v>275</v>
      </c>
      <c r="D118" s="134">
        <v>10</v>
      </c>
      <c r="E118" s="35"/>
      <c r="F118" s="170">
        <v>0</v>
      </c>
      <c r="G118" s="135">
        <f>D118*F118</f>
        <v>0</v>
      </c>
      <c r="I118" s="183"/>
      <c r="J118" s="183"/>
      <c r="K118" s="183"/>
      <c r="L118" s="183"/>
      <c r="M118" s="183"/>
      <c r="N118" s="183"/>
      <c r="O118" s="183"/>
      <c r="P118" s="183"/>
      <c r="Q118" s="183"/>
      <c r="R118" s="183"/>
      <c r="S118" s="183"/>
      <c r="T118" s="183"/>
      <c r="U118" s="183"/>
    </row>
    <row r="119" spans="2:21" s="40" customFormat="1" ht="104.25" customHeight="1">
      <c r="B119" s="32" t="s">
        <v>57</v>
      </c>
      <c r="C119" s="29" t="s">
        <v>276</v>
      </c>
      <c r="D119" s="30"/>
      <c r="E119" s="30"/>
      <c r="F119" s="170"/>
      <c r="G119" s="31"/>
      <c r="I119" s="183"/>
      <c r="J119" s="183"/>
      <c r="K119" s="183"/>
      <c r="L119" s="183"/>
      <c r="M119" s="183"/>
      <c r="N119" s="183"/>
      <c r="O119" s="183"/>
      <c r="P119" s="183"/>
      <c r="Q119" s="183"/>
      <c r="R119" s="183"/>
      <c r="S119" s="183"/>
      <c r="T119" s="183"/>
      <c r="U119" s="183"/>
    </row>
    <row r="120" spans="2:21" s="40" customFormat="1" ht="33.75" customHeight="1">
      <c r="B120" s="32"/>
      <c r="C120" s="133" t="s">
        <v>277</v>
      </c>
      <c r="D120" s="34">
        <v>20.8</v>
      </c>
      <c r="E120" s="35" t="s">
        <v>30</v>
      </c>
      <c r="F120" s="44">
        <v>0</v>
      </c>
      <c r="G120" s="135">
        <f>D120*F120</f>
        <v>0</v>
      </c>
      <c r="I120" s="183"/>
      <c r="J120" s="183"/>
      <c r="K120" s="183"/>
      <c r="L120" s="183"/>
      <c r="M120" s="183"/>
      <c r="N120" s="183"/>
      <c r="O120" s="183"/>
      <c r="P120" s="183"/>
      <c r="Q120" s="183"/>
      <c r="R120" s="183"/>
      <c r="S120" s="183"/>
      <c r="T120" s="183"/>
      <c r="U120" s="183"/>
    </row>
    <row r="121" spans="2:21" s="40" customFormat="1" ht="33.75">
      <c r="B121" s="136"/>
      <c r="C121" s="137" t="s">
        <v>278</v>
      </c>
      <c r="D121" s="138">
        <v>27.5</v>
      </c>
      <c r="E121" s="35" t="s">
        <v>30</v>
      </c>
      <c r="F121" s="44">
        <v>0</v>
      </c>
      <c r="G121" s="135">
        <f>D121*F121</f>
        <v>0</v>
      </c>
      <c r="I121" s="183"/>
      <c r="J121" s="192"/>
      <c r="K121" s="183"/>
      <c r="L121" s="183"/>
      <c r="M121" s="183"/>
      <c r="N121" s="183"/>
      <c r="O121" s="183"/>
      <c r="P121" s="183"/>
      <c r="Q121" s="183"/>
      <c r="R121" s="183"/>
      <c r="S121" s="183"/>
      <c r="T121" s="183"/>
      <c r="U121" s="183"/>
    </row>
    <row r="122" spans="2:21" s="40" customFormat="1" ht="22.5">
      <c r="B122" s="32"/>
      <c r="C122" s="133" t="s">
        <v>305</v>
      </c>
      <c r="D122" s="34">
        <v>0</v>
      </c>
      <c r="E122" s="35" t="s">
        <v>30</v>
      </c>
      <c r="F122" s="44">
        <v>0</v>
      </c>
      <c r="G122" s="135">
        <f>D122*F122</f>
        <v>0</v>
      </c>
      <c r="I122" s="183"/>
      <c r="J122" s="192"/>
      <c r="K122" s="183"/>
      <c r="L122" s="183"/>
      <c r="M122" s="183"/>
      <c r="N122" s="183"/>
      <c r="O122" s="183"/>
      <c r="P122" s="183"/>
      <c r="Q122" s="183"/>
      <c r="R122" s="183"/>
      <c r="S122" s="183"/>
      <c r="T122" s="183"/>
      <c r="U122" s="183"/>
    </row>
    <row r="123" spans="2:21" s="40" customFormat="1" ht="78.75">
      <c r="B123" s="32"/>
      <c r="C123" s="33" t="s">
        <v>306</v>
      </c>
      <c r="D123" s="140"/>
      <c r="E123" s="35"/>
      <c r="F123" s="170"/>
      <c r="G123" s="135"/>
      <c r="I123" s="183"/>
      <c r="J123" s="183"/>
      <c r="K123" s="183"/>
      <c r="L123" s="183"/>
      <c r="M123" s="183"/>
      <c r="N123" s="183"/>
      <c r="O123" s="183"/>
      <c r="P123" s="183"/>
      <c r="Q123" s="183"/>
      <c r="R123" s="183"/>
      <c r="S123" s="183"/>
      <c r="T123" s="183"/>
      <c r="U123" s="183"/>
    </row>
    <row r="124" spans="2:21" s="40" customFormat="1" ht="92.25" customHeight="1">
      <c r="B124" s="32" t="s">
        <v>56</v>
      </c>
      <c r="C124" s="33" t="s">
        <v>279</v>
      </c>
      <c r="D124" s="34">
        <v>48.5</v>
      </c>
      <c r="E124" s="35" t="s">
        <v>30</v>
      </c>
      <c r="F124" s="44">
        <v>0</v>
      </c>
      <c r="G124" s="31">
        <f aca="true" t="shared" si="3" ref="G124:G130">D124*F124</f>
        <v>0</v>
      </c>
      <c r="I124" s="183"/>
      <c r="J124" s="183"/>
      <c r="K124" s="183"/>
      <c r="L124" s="183"/>
      <c r="M124" s="183"/>
      <c r="N124" s="183"/>
      <c r="O124" s="183"/>
      <c r="P124" s="183"/>
      <c r="Q124" s="183"/>
      <c r="R124" s="183"/>
      <c r="S124" s="183"/>
      <c r="T124" s="183"/>
      <c r="U124" s="183"/>
    </row>
    <row r="125" spans="2:21" s="40" customFormat="1" ht="15" customHeight="1">
      <c r="B125" s="141" t="s">
        <v>60</v>
      </c>
      <c r="C125" s="142" t="s">
        <v>308</v>
      </c>
      <c r="D125" s="134">
        <v>0</v>
      </c>
      <c r="E125" s="35" t="s">
        <v>30</v>
      </c>
      <c r="F125" s="170">
        <v>0</v>
      </c>
      <c r="G125" s="31">
        <f t="shared" si="3"/>
        <v>0</v>
      </c>
      <c r="I125" s="183"/>
      <c r="J125" s="183"/>
      <c r="K125" s="183"/>
      <c r="L125" s="183"/>
      <c r="M125" s="183"/>
      <c r="N125" s="183"/>
      <c r="O125" s="183"/>
      <c r="P125" s="183"/>
      <c r="Q125" s="183"/>
      <c r="R125" s="183"/>
      <c r="S125" s="183"/>
      <c r="T125" s="183"/>
      <c r="U125" s="183"/>
    </row>
    <row r="126" spans="2:21" s="40" customFormat="1" ht="24.75" customHeight="1">
      <c r="B126" s="32" t="s">
        <v>58</v>
      </c>
      <c r="C126" s="33" t="s">
        <v>307</v>
      </c>
      <c r="D126" s="134">
        <v>0</v>
      </c>
      <c r="E126" s="35" t="s">
        <v>30</v>
      </c>
      <c r="F126" s="170">
        <v>0</v>
      </c>
      <c r="G126" s="31">
        <f t="shared" si="3"/>
        <v>0</v>
      </c>
      <c r="I126" s="183"/>
      <c r="J126" s="183"/>
      <c r="K126" s="183"/>
      <c r="L126" s="183"/>
      <c r="M126" s="183"/>
      <c r="N126" s="183"/>
      <c r="O126" s="183"/>
      <c r="P126" s="183"/>
      <c r="Q126" s="183"/>
      <c r="R126" s="183"/>
      <c r="S126" s="183"/>
      <c r="T126" s="183"/>
      <c r="U126" s="183"/>
    </row>
    <row r="127" spans="2:21" s="40" customFormat="1" ht="33.75">
      <c r="B127" s="32" t="s">
        <v>61</v>
      </c>
      <c r="C127" s="33" t="s">
        <v>280</v>
      </c>
      <c r="D127" s="134">
        <v>5</v>
      </c>
      <c r="E127" s="35" t="s">
        <v>30</v>
      </c>
      <c r="F127" s="170">
        <v>0</v>
      </c>
      <c r="G127" s="31">
        <f t="shared" si="3"/>
        <v>0</v>
      </c>
      <c r="I127" s="183"/>
      <c r="J127" s="183"/>
      <c r="K127" s="183"/>
      <c r="L127" s="184"/>
      <c r="M127" s="183"/>
      <c r="N127" s="184"/>
      <c r="O127" s="184"/>
      <c r="P127" s="184"/>
      <c r="Q127" s="184"/>
      <c r="R127" s="184"/>
      <c r="S127" s="184"/>
      <c r="T127" s="183"/>
      <c r="U127" s="183"/>
    </row>
    <row r="128" spans="2:21" s="40" customFormat="1" ht="22.5">
      <c r="B128" s="32" t="s">
        <v>62</v>
      </c>
      <c r="C128" s="33" t="s">
        <v>281</v>
      </c>
      <c r="D128" s="134">
        <v>5</v>
      </c>
      <c r="E128" s="35" t="s">
        <v>30</v>
      </c>
      <c r="F128" s="170">
        <v>0</v>
      </c>
      <c r="G128" s="31">
        <f t="shared" si="3"/>
        <v>0</v>
      </c>
      <c r="I128" s="183"/>
      <c r="J128" s="183"/>
      <c r="K128" s="183"/>
      <c r="L128" s="184"/>
      <c r="M128" s="184"/>
      <c r="N128" s="184"/>
      <c r="O128" s="184"/>
      <c r="P128" s="184"/>
      <c r="Q128" s="184"/>
      <c r="R128" s="184"/>
      <c r="S128" s="184"/>
      <c r="T128" s="183"/>
      <c r="U128" s="183"/>
    </row>
    <row r="129" spans="2:21" s="40" customFormat="1" ht="33.75">
      <c r="B129" s="32" t="s">
        <v>68</v>
      </c>
      <c r="C129" s="33" t="s">
        <v>282</v>
      </c>
      <c r="D129" s="134">
        <v>5</v>
      </c>
      <c r="E129" s="35" t="s">
        <v>30</v>
      </c>
      <c r="F129" s="170">
        <v>0</v>
      </c>
      <c r="G129" s="31">
        <f t="shared" si="3"/>
        <v>0</v>
      </c>
      <c r="I129" s="183"/>
      <c r="J129" s="183"/>
      <c r="K129" s="183"/>
      <c r="L129" s="183"/>
      <c r="M129" s="184"/>
      <c r="N129" s="183"/>
      <c r="O129" s="183"/>
      <c r="P129" s="183"/>
      <c r="Q129" s="183"/>
      <c r="R129" s="183"/>
      <c r="S129" s="183"/>
      <c r="T129" s="183"/>
      <c r="U129" s="183"/>
    </row>
    <row r="130" spans="2:21" s="40" customFormat="1" ht="22.5">
      <c r="B130" s="32" t="s">
        <v>69</v>
      </c>
      <c r="C130" s="33" t="s">
        <v>283</v>
      </c>
      <c r="D130" s="106">
        <v>0.15</v>
      </c>
      <c r="E130" s="35" t="s">
        <v>80</v>
      </c>
      <c r="F130" s="144">
        <f>SUBTOTAL(109,G117:G129)</f>
        <v>0</v>
      </c>
      <c r="G130" s="31">
        <f t="shared" si="3"/>
        <v>0</v>
      </c>
      <c r="I130" s="183"/>
      <c r="J130" s="183"/>
      <c r="K130" s="183"/>
      <c r="L130" s="183"/>
      <c r="M130" s="183"/>
      <c r="N130" s="183"/>
      <c r="O130" s="183"/>
      <c r="P130" s="183"/>
      <c r="Q130" s="183"/>
      <c r="R130" s="183"/>
      <c r="S130" s="183"/>
      <c r="T130" s="183"/>
      <c r="U130" s="183"/>
    </row>
    <row r="131" spans="2:21" s="40" customFormat="1" ht="12.75">
      <c r="B131" s="38" t="s">
        <v>67</v>
      </c>
      <c r="C131" s="133"/>
      <c r="D131" s="30"/>
      <c r="E131" s="30"/>
      <c r="F131" s="39"/>
      <c r="G131" s="31">
        <f>SUBTOTAL(109,G117:G130)</f>
        <v>0</v>
      </c>
      <c r="I131" s="183"/>
      <c r="J131" s="183"/>
      <c r="K131" s="183"/>
      <c r="L131" s="183"/>
      <c r="M131" s="183"/>
      <c r="N131" s="183"/>
      <c r="O131" s="183"/>
      <c r="P131" s="183"/>
      <c r="Q131" s="183"/>
      <c r="R131" s="183"/>
      <c r="S131" s="183"/>
      <c r="T131" s="183"/>
      <c r="U131" s="183"/>
    </row>
    <row r="132" spans="3:21" s="40" customFormat="1" ht="12.75">
      <c r="C132" s="41"/>
      <c r="I132" s="183"/>
      <c r="J132" s="183"/>
      <c r="K132" s="183"/>
      <c r="L132" s="183"/>
      <c r="M132" s="183"/>
      <c r="N132" s="183"/>
      <c r="O132" s="183"/>
      <c r="P132" s="183"/>
      <c r="Q132" s="183"/>
      <c r="R132" s="183"/>
      <c r="S132" s="183"/>
      <c r="T132" s="183"/>
      <c r="U132" s="183"/>
    </row>
    <row r="133" spans="3:21" s="40" customFormat="1" ht="12.75">
      <c r="C133" s="41"/>
      <c r="I133" s="183"/>
      <c r="J133" s="183"/>
      <c r="K133" s="183"/>
      <c r="L133" s="183"/>
      <c r="M133" s="183"/>
      <c r="N133" s="183"/>
      <c r="O133" s="183"/>
      <c r="P133" s="183"/>
      <c r="Q133" s="183"/>
      <c r="R133" s="183"/>
      <c r="S133" s="183"/>
      <c r="T133" s="183"/>
      <c r="U133" s="183"/>
    </row>
    <row r="134" spans="2:21" s="40" customFormat="1" ht="24">
      <c r="B134" s="22" t="s">
        <v>284</v>
      </c>
      <c r="C134" s="132" t="s">
        <v>285</v>
      </c>
      <c r="D134" s="24" t="s">
        <v>63</v>
      </c>
      <c r="E134" s="25" t="s">
        <v>30</v>
      </c>
      <c r="F134" s="26" t="s">
        <v>65</v>
      </c>
      <c r="G134" s="24" t="s">
        <v>64</v>
      </c>
      <c r="I134" s="183"/>
      <c r="J134" s="183"/>
      <c r="K134" s="183"/>
      <c r="L134" s="183"/>
      <c r="M134" s="183"/>
      <c r="N134" s="183"/>
      <c r="O134" s="183"/>
      <c r="P134" s="183"/>
      <c r="Q134" s="183"/>
      <c r="R134" s="183"/>
      <c r="S134" s="183"/>
      <c r="T134" s="183"/>
      <c r="U134" s="183"/>
    </row>
    <row r="135" spans="2:21" s="40" customFormat="1" ht="12.75">
      <c r="B135" s="28"/>
      <c r="C135" s="133"/>
      <c r="D135" s="30"/>
      <c r="E135" s="30"/>
      <c r="F135" s="30"/>
      <c r="G135" s="31"/>
      <c r="I135" s="183"/>
      <c r="J135" s="183"/>
      <c r="K135" s="183"/>
      <c r="L135" s="183"/>
      <c r="M135" s="183"/>
      <c r="N135" s="183"/>
      <c r="O135" s="183"/>
      <c r="P135" s="183"/>
      <c r="Q135" s="183"/>
      <c r="R135" s="183"/>
      <c r="S135" s="183"/>
      <c r="T135" s="183"/>
      <c r="U135" s="183"/>
    </row>
    <row r="136" spans="2:21" s="40" customFormat="1" ht="33.75">
      <c r="B136" s="32" t="s">
        <v>59</v>
      </c>
      <c r="C136" s="33" t="s">
        <v>286</v>
      </c>
      <c r="D136" s="106">
        <v>0.05</v>
      </c>
      <c r="E136" s="35" t="s">
        <v>80</v>
      </c>
      <c r="F136" s="44">
        <v>0</v>
      </c>
      <c r="G136" s="135">
        <f>D136*F136</f>
        <v>0</v>
      </c>
      <c r="I136" s="183"/>
      <c r="J136" s="183"/>
      <c r="K136" s="183"/>
      <c r="L136" s="183"/>
      <c r="M136" s="183"/>
      <c r="N136" s="183"/>
      <c r="O136" s="183"/>
      <c r="P136" s="183"/>
      <c r="Q136" s="183"/>
      <c r="R136" s="183"/>
      <c r="S136" s="183"/>
      <c r="T136" s="183"/>
      <c r="U136" s="183"/>
    </row>
    <row r="137" spans="2:21" s="40" customFormat="1" ht="33.75">
      <c r="B137" s="32" t="s">
        <v>57</v>
      </c>
      <c r="C137" s="29" t="s">
        <v>287</v>
      </c>
      <c r="D137" s="145">
        <v>48.5</v>
      </c>
      <c r="E137" s="35" t="s">
        <v>30</v>
      </c>
      <c r="F137" s="44">
        <v>0</v>
      </c>
      <c r="G137" s="135">
        <f>D137*F137</f>
        <v>0</v>
      </c>
      <c r="I137" s="183"/>
      <c r="J137" s="183"/>
      <c r="K137" s="183"/>
      <c r="L137" s="183"/>
      <c r="M137" s="183"/>
      <c r="N137" s="183"/>
      <c r="O137" s="183"/>
      <c r="P137" s="183"/>
      <c r="Q137" s="183"/>
      <c r="R137" s="183"/>
      <c r="S137" s="183"/>
      <c r="T137" s="183"/>
      <c r="U137" s="183"/>
    </row>
    <row r="138" spans="2:21" s="40" customFormat="1" ht="45">
      <c r="B138" s="32" t="s">
        <v>56</v>
      </c>
      <c r="C138" s="133" t="s">
        <v>288</v>
      </c>
      <c r="D138" s="146">
        <v>5</v>
      </c>
      <c r="E138" s="35" t="s">
        <v>30</v>
      </c>
      <c r="F138" s="172">
        <v>0</v>
      </c>
      <c r="G138" s="135">
        <f>D138*F138</f>
        <v>0</v>
      </c>
      <c r="I138" s="183"/>
      <c r="J138" s="183"/>
      <c r="K138" s="183"/>
      <c r="L138" s="183"/>
      <c r="M138" s="183"/>
      <c r="N138" s="183"/>
      <c r="O138" s="183"/>
      <c r="P138" s="183"/>
      <c r="Q138" s="183"/>
      <c r="R138" s="183"/>
      <c r="S138" s="183"/>
      <c r="T138" s="183"/>
      <c r="U138" s="183"/>
    </row>
    <row r="139" spans="2:21" s="40" customFormat="1" ht="22.5">
      <c r="B139" s="32" t="s">
        <v>60</v>
      </c>
      <c r="C139" s="133" t="s">
        <v>289</v>
      </c>
      <c r="D139" s="146">
        <v>5</v>
      </c>
      <c r="E139" s="35" t="s">
        <v>30</v>
      </c>
      <c r="F139" s="172">
        <v>0</v>
      </c>
      <c r="G139" s="135">
        <f>D139*F139</f>
        <v>0</v>
      </c>
      <c r="I139" s="183"/>
      <c r="J139" s="183"/>
      <c r="K139" s="183"/>
      <c r="L139" s="183"/>
      <c r="M139" s="183"/>
      <c r="N139" s="183"/>
      <c r="O139" s="183"/>
      <c r="P139" s="183"/>
      <c r="Q139" s="183"/>
      <c r="R139" s="183"/>
      <c r="S139" s="183"/>
      <c r="T139" s="183"/>
      <c r="U139" s="183"/>
    </row>
    <row r="140" spans="2:21" s="40" customFormat="1" ht="33.75">
      <c r="B140" s="32" t="s">
        <v>58</v>
      </c>
      <c r="C140" s="33" t="s">
        <v>291</v>
      </c>
      <c r="D140" s="34">
        <v>48.5</v>
      </c>
      <c r="E140" s="35" t="s">
        <v>30</v>
      </c>
      <c r="F140" s="44">
        <v>0</v>
      </c>
      <c r="G140" s="31">
        <f>D140*F140</f>
        <v>0</v>
      </c>
      <c r="I140" s="183"/>
      <c r="J140" s="183"/>
      <c r="K140" s="183"/>
      <c r="L140" s="183"/>
      <c r="M140" s="183"/>
      <c r="N140" s="183"/>
      <c r="O140" s="183"/>
      <c r="P140" s="183"/>
      <c r="Q140" s="183"/>
      <c r="R140" s="183"/>
      <c r="S140" s="183"/>
      <c r="T140" s="183"/>
      <c r="U140" s="183"/>
    </row>
    <row r="141" spans="2:21" s="40" customFormat="1" ht="45">
      <c r="B141" s="32" t="s">
        <v>61</v>
      </c>
      <c r="C141" s="33" t="s">
        <v>292</v>
      </c>
      <c r="D141" s="146">
        <v>5</v>
      </c>
      <c r="E141" s="35" t="s">
        <v>30</v>
      </c>
      <c r="F141" s="172">
        <v>0</v>
      </c>
      <c r="G141" s="31">
        <f aca="true" t="shared" si="4" ref="G141:G146">D141*F141</f>
        <v>0</v>
      </c>
      <c r="I141" s="183"/>
      <c r="J141" s="183"/>
      <c r="K141" s="183"/>
      <c r="L141" s="183"/>
      <c r="M141" s="183"/>
      <c r="N141" s="183"/>
      <c r="O141" s="183"/>
      <c r="P141" s="183"/>
      <c r="Q141" s="183"/>
      <c r="R141" s="183"/>
      <c r="S141" s="183"/>
      <c r="T141" s="183"/>
      <c r="U141" s="183"/>
    </row>
    <row r="142" spans="2:21" s="40" customFormat="1" ht="22.5">
      <c r="B142" s="32" t="s">
        <v>62</v>
      </c>
      <c r="C142" s="33" t="s">
        <v>293</v>
      </c>
      <c r="D142" s="146">
        <v>5</v>
      </c>
      <c r="E142" s="35" t="s">
        <v>30</v>
      </c>
      <c r="F142" s="172">
        <v>0</v>
      </c>
      <c r="G142" s="31">
        <f t="shared" si="4"/>
        <v>0</v>
      </c>
      <c r="I142" s="183"/>
      <c r="J142" s="183"/>
      <c r="K142" s="183"/>
      <c r="L142" s="183"/>
      <c r="M142" s="183"/>
      <c r="N142" s="183"/>
      <c r="O142" s="183"/>
      <c r="P142" s="183"/>
      <c r="Q142" s="183"/>
      <c r="R142" s="183"/>
      <c r="S142" s="183"/>
      <c r="T142" s="183"/>
      <c r="U142" s="183"/>
    </row>
    <row r="143" spans="2:21" s="40" customFormat="1" ht="22.5">
      <c r="B143" s="32" t="s">
        <v>68</v>
      </c>
      <c r="C143" s="33" t="s">
        <v>294</v>
      </c>
      <c r="D143" s="34">
        <v>48.5</v>
      </c>
      <c r="E143" s="35" t="s">
        <v>30</v>
      </c>
      <c r="F143" s="170">
        <v>0</v>
      </c>
      <c r="G143" s="31">
        <f t="shared" si="4"/>
        <v>0</v>
      </c>
      <c r="I143" s="183"/>
      <c r="J143" s="183"/>
      <c r="K143" s="183"/>
      <c r="L143" s="183"/>
      <c r="M143" s="183"/>
      <c r="N143" s="183"/>
      <c r="O143" s="183"/>
      <c r="P143" s="183"/>
      <c r="Q143" s="183"/>
      <c r="R143" s="183"/>
      <c r="S143" s="183"/>
      <c r="T143" s="183"/>
      <c r="U143" s="183"/>
    </row>
    <row r="144" spans="2:21" s="40" customFormat="1" ht="22.5">
      <c r="B144" s="32" t="s">
        <v>69</v>
      </c>
      <c r="C144" s="33" t="s">
        <v>295</v>
      </c>
      <c r="D144" s="34">
        <v>48.5</v>
      </c>
      <c r="E144" s="35" t="s">
        <v>30</v>
      </c>
      <c r="F144" s="44">
        <v>0</v>
      </c>
      <c r="G144" s="31">
        <f t="shared" si="4"/>
        <v>0</v>
      </c>
      <c r="I144" s="183"/>
      <c r="J144" s="183"/>
      <c r="K144" s="183"/>
      <c r="L144" s="183"/>
      <c r="M144" s="183"/>
      <c r="N144" s="183"/>
      <c r="O144" s="183"/>
      <c r="P144" s="183"/>
      <c r="Q144" s="183"/>
      <c r="R144" s="183"/>
      <c r="S144" s="183"/>
      <c r="T144" s="183"/>
      <c r="U144" s="183"/>
    </row>
    <row r="145" spans="2:21" s="40" customFormat="1" ht="12.75">
      <c r="B145" s="32" t="s">
        <v>70</v>
      </c>
      <c r="C145" s="33" t="s">
        <v>32</v>
      </c>
      <c r="D145" s="34">
        <v>48.5</v>
      </c>
      <c r="E145" s="35" t="s">
        <v>30</v>
      </c>
      <c r="F145" s="44">
        <v>0</v>
      </c>
      <c r="G145" s="31">
        <f t="shared" si="4"/>
        <v>0</v>
      </c>
      <c r="I145" s="183"/>
      <c r="J145" s="183"/>
      <c r="K145" s="183"/>
      <c r="L145" s="183"/>
      <c r="M145" s="183"/>
      <c r="N145" s="183"/>
      <c r="O145" s="183"/>
      <c r="P145" s="183"/>
      <c r="Q145" s="183"/>
      <c r="R145" s="183"/>
      <c r="S145" s="183"/>
      <c r="T145" s="183"/>
      <c r="U145" s="183"/>
    </row>
    <row r="146" spans="2:21" s="40" customFormat="1" ht="22.5">
      <c r="B146" s="32" t="s">
        <v>71</v>
      </c>
      <c r="C146" s="33" t="s">
        <v>296</v>
      </c>
      <c r="D146" s="106">
        <v>0.1</v>
      </c>
      <c r="E146" s="35" t="s">
        <v>80</v>
      </c>
      <c r="F146" s="144">
        <f>SUBTOTAL(109,G137:G145)</f>
        <v>0</v>
      </c>
      <c r="G146" s="31">
        <f t="shared" si="4"/>
        <v>0</v>
      </c>
      <c r="I146" s="183"/>
      <c r="J146" s="183"/>
      <c r="K146" s="183"/>
      <c r="L146" s="183"/>
      <c r="M146" s="183"/>
      <c r="N146" s="183"/>
      <c r="O146" s="183"/>
      <c r="P146" s="183"/>
      <c r="Q146" s="183"/>
      <c r="R146" s="183"/>
      <c r="S146" s="183"/>
      <c r="T146" s="183"/>
      <c r="U146" s="183"/>
    </row>
    <row r="147" spans="2:21" s="40" customFormat="1" ht="12.75">
      <c r="B147" s="38" t="s">
        <v>91</v>
      </c>
      <c r="C147" s="133"/>
      <c r="D147" s="30"/>
      <c r="E147" s="30"/>
      <c r="F147" s="39"/>
      <c r="G147" s="31">
        <f>SUBTOTAL(109,G135:G146)</f>
        <v>0</v>
      </c>
      <c r="I147" s="183"/>
      <c r="J147" s="183"/>
      <c r="K147" s="183"/>
      <c r="L147" s="183"/>
      <c r="M147" s="183"/>
      <c r="N147" s="183"/>
      <c r="O147" s="183"/>
      <c r="P147" s="183"/>
      <c r="Q147" s="183"/>
      <c r="R147" s="183"/>
      <c r="S147" s="183"/>
      <c r="T147" s="183"/>
      <c r="U147" s="183"/>
    </row>
    <row r="148" spans="3:21" s="40" customFormat="1" ht="12.75">
      <c r="C148" s="41"/>
      <c r="I148" s="183"/>
      <c r="J148" s="183"/>
      <c r="K148" s="183"/>
      <c r="L148" s="183"/>
      <c r="M148" s="183"/>
      <c r="N148" s="183"/>
      <c r="O148" s="183"/>
      <c r="P148" s="183"/>
      <c r="Q148" s="183"/>
      <c r="R148" s="183"/>
      <c r="S148" s="183"/>
      <c r="T148" s="183"/>
      <c r="U148" s="183"/>
    </row>
    <row r="149" spans="3:21" s="40" customFormat="1" ht="12.75">
      <c r="C149" s="41"/>
      <c r="I149" s="183"/>
      <c r="J149" s="183"/>
      <c r="K149" s="183"/>
      <c r="L149" s="183"/>
      <c r="M149" s="183"/>
      <c r="N149" s="183"/>
      <c r="O149" s="183"/>
      <c r="P149" s="183"/>
      <c r="Q149" s="183"/>
      <c r="R149" s="183"/>
      <c r="S149" s="183"/>
      <c r="T149" s="183"/>
      <c r="U149" s="183"/>
    </row>
    <row r="150" spans="2:21" s="40" customFormat="1" ht="24">
      <c r="B150" s="22" t="s">
        <v>297</v>
      </c>
      <c r="C150" s="132" t="s">
        <v>298</v>
      </c>
      <c r="D150" s="24" t="s">
        <v>63</v>
      </c>
      <c r="E150" s="25" t="s">
        <v>30</v>
      </c>
      <c r="F150" s="26" t="s">
        <v>65</v>
      </c>
      <c r="G150" s="24" t="s">
        <v>64</v>
      </c>
      <c r="I150" s="183"/>
      <c r="J150" s="183"/>
      <c r="K150" s="183"/>
      <c r="L150" s="183"/>
      <c r="M150" s="183"/>
      <c r="N150" s="183"/>
      <c r="O150" s="183"/>
      <c r="P150" s="183"/>
      <c r="Q150" s="183"/>
      <c r="R150" s="183"/>
      <c r="S150" s="183"/>
      <c r="T150" s="183"/>
      <c r="U150" s="183"/>
    </row>
    <row r="151" spans="2:21" s="40" customFormat="1" ht="12.75">
      <c r="B151" s="28"/>
      <c r="C151" s="133"/>
      <c r="D151" s="30"/>
      <c r="E151" s="30"/>
      <c r="F151" s="30"/>
      <c r="G151" s="31"/>
      <c r="I151" s="183"/>
      <c r="J151" s="183"/>
      <c r="K151" s="183"/>
      <c r="L151" s="183"/>
      <c r="M151" s="183"/>
      <c r="N151" s="183"/>
      <c r="O151" s="183"/>
      <c r="P151" s="183"/>
      <c r="Q151" s="183"/>
      <c r="R151" s="183"/>
      <c r="S151" s="183"/>
      <c r="T151" s="183"/>
      <c r="U151" s="183"/>
    </row>
    <row r="152" spans="2:21" s="40" customFormat="1" ht="12.75">
      <c r="B152" s="32" t="s">
        <v>59</v>
      </c>
      <c r="C152" s="33" t="s">
        <v>299</v>
      </c>
      <c r="D152" s="145">
        <v>48.5</v>
      </c>
      <c r="E152" s="35" t="s">
        <v>30</v>
      </c>
      <c r="F152" s="44">
        <v>0</v>
      </c>
      <c r="G152" s="135">
        <f>D152*F152</f>
        <v>0</v>
      </c>
      <c r="I152" s="183"/>
      <c r="J152" s="183"/>
      <c r="K152" s="183"/>
      <c r="L152" s="183"/>
      <c r="M152" s="183"/>
      <c r="N152" s="183"/>
      <c r="O152" s="183"/>
      <c r="P152" s="183"/>
      <c r="Q152" s="183"/>
      <c r="R152" s="183"/>
      <c r="S152" s="183"/>
      <c r="T152" s="183"/>
      <c r="U152" s="183"/>
    </row>
    <row r="153" spans="2:21" s="40" customFormat="1" ht="12.75">
      <c r="B153" s="32" t="s">
        <v>57</v>
      </c>
      <c r="C153" s="29" t="s">
        <v>300</v>
      </c>
      <c r="D153" s="145">
        <v>48</v>
      </c>
      <c r="E153" s="35" t="s">
        <v>30</v>
      </c>
      <c r="F153" s="44">
        <v>0</v>
      </c>
      <c r="G153" s="135">
        <f>D153*F153</f>
        <v>0</v>
      </c>
      <c r="I153" s="183"/>
      <c r="J153" s="183"/>
      <c r="K153" s="183"/>
      <c r="L153" s="183"/>
      <c r="M153" s="183"/>
      <c r="N153" s="183"/>
      <c r="O153" s="183"/>
      <c r="P153" s="183"/>
      <c r="Q153" s="183"/>
      <c r="R153" s="183"/>
      <c r="S153" s="183"/>
      <c r="T153" s="183"/>
      <c r="U153" s="183"/>
    </row>
    <row r="154" spans="2:21" s="40" customFormat="1" ht="47.25" customHeight="1">
      <c r="B154" s="32" t="s">
        <v>56</v>
      </c>
      <c r="C154" s="29" t="s">
        <v>301</v>
      </c>
      <c r="D154" s="106"/>
      <c r="E154" s="35"/>
      <c r="F154" s="170"/>
      <c r="G154" s="31"/>
      <c r="I154" s="183"/>
      <c r="J154" s="183"/>
      <c r="K154" s="183"/>
      <c r="L154" s="183"/>
      <c r="M154" s="183"/>
      <c r="N154" s="183"/>
      <c r="O154" s="183"/>
      <c r="P154" s="183"/>
      <c r="Q154" s="183"/>
      <c r="R154" s="183"/>
      <c r="S154" s="183"/>
      <c r="T154" s="183"/>
      <c r="U154" s="183"/>
    </row>
    <row r="155" spans="2:21" s="40" customFormat="1" ht="12.75">
      <c r="B155" s="32"/>
      <c r="C155" s="147"/>
      <c r="D155" s="146">
        <v>5</v>
      </c>
      <c r="E155" s="35" t="s">
        <v>30</v>
      </c>
      <c r="F155" s="172">
        <v>0</v>
      </c>
      <c r="G155" s="31">
        <f>D155*F155</f>
        <v>0</v>
      </c>
      <c r="I155" s="183"/>
      <c r="J155" s="183"/>
      <c r="K155" s="183"/>
      <c r="L155" s="183"/>
      <c r="M155" s="183"/>
      <c r="N155" s="183"/>
      <c r="O155" s="183"/>
      <c r="P155" s="183"/>
      <c r="Q155" s="183"/>
      <c r="R155" s="183"/>
      <c r="S155" s="183"/>
      <c r="T155" s="183"/>
      <c r="U155" s="183"/>
    </row>
    <row r="156" spans="2:21" s="40" customFormat="1" ht="90">
      <c r="B156" s="32" t="s">
        <v>60</v>
      </c>
      <c r="C156" s="33" t="s">
        <v>302</v>
      </c>
      <c r="D156" s="134"/>
      <c r="E156" s="35"/>
      <c r="F156" s="170"/>
      <c r="G156" s="31"/>
      <c r="I156" s="183"/>
      <c r="J156" s="183"/>
      <c r="K156" s="183"/>
      <c r="L156" s="183"/>
      <c r="M156" s="183"/>
      <c r="N156" s="183"/>
      <c r="O156" s="183"/>
      <c r="P156" s="183"/>
      <c r="Q156" s="183"/>
      <c r="R156" s="183"/>
      <c r="S156" s="183"/>
      <c r="T156" s="183"/>
      <c r="U156" s="183"/>
    </row>
    <row r="157" spans="2:21" s="40" customFormat="1" ht="12.75">
      <c r="B157" s="32"/>
      <c r="C157" s="148"/>
      <c r="D157" s="146">
        <v>5</v>
      </c>
      <c r="E157" s="35" t="s">
        <v>30</v>
      </c>
      <c r="F157" s="172">
        <v>0</v>
      </c>
      <c r="G157" s="31">
        <f>D157*F157</f>
        <v>0</v>
      </c>
      <c r="I157" s="183"/>
      <c r="J157" s="183"/>
      <c r="K157" s="183"/>
      <c r="L157" s="183"/>
      <c r="M157" s="183"/>
      <c r="N157" s="183"/>
      <c r="O157" s="183"/>
      <c r="P157" s="183"/>
      <c r="Q157" s="183"/>
      <c r="R157" s="183"/>
      <c r="S157" s="183"/>
      <c r="T157" s="183"/>
      <c r="U157" s="183"/>
    </row>
    <row r="158" spans="2:21" s="40" customFormat="1" ht="12.75">
      <c r="B158" s="32" t="s">
        <v>58</v>
      </c>
      <c r="C158" s="133" t="s">
        <v>303</v>
      </c>
      <c r="D158" s="106">
        <v>0.1</v>
      </c>
      <c r="E158" s="35" t="s">
        <v>80</v>
      </c>
      <c r="F158" s="149">
        <f>SUBTOTAL(109,G151:G157)</f>
        <v>0</v>
      </c>
      <c r="G158" s="31">
        <f>D158*F158</f>
        <v>0</v>
      </c>
      <c r="I158" s="183"/>
      <c r="J158" s="183"/>
      <c r="K158" s="183"/>
      <c r="L158" s="183"/>
      <c r="M158" s="183"/>
      <c r="N158" s="183"/>
      <c r="O158" s="183"/>
      <c r="P158" s="183"/>
      <c r="Q158" s="183"/>
      <c r="R158" s="183"/>
      <c r="S158" s="183"/>
      <c r="T158" s="183"/>
      <c r="U158" s="183"/>
    </row>
    <row r="159" spans="2:21" s="40" customFormat="1" ht="33.75">
      <c r="B159" s="32" t="s">
        <v>61</v>
      </c>
      <c r="C159" s="133" t="s">
        <v>304</v>
      </c>
      <c r="D159" s="106">
        <v>0.1</v>
      </c>
      <c r="E159" s="35" t="s">
        <v>80</v>
      </c>
      <c r="F159" s="144">
        <f>+F158</f>
        <v>0</v>
      </c>
      <c r="G159" s="31">
        <f>D159*F159</f>
        <v>0</v>
      </c>
      <c r="I159" s="183"/>
      <c r="J159" s="183"/>
      <c r="K159" s="183"/>
      <c r="L159" s="183"/>
      <c r="M159" s="183"/>
      <c r="N159" s="183"/>
      <c r="O159" s="183"/>
      <c r="P159" s="183"/>
      <c r="Q159" s="183"/>
      <c r="R159" s="183"/>
      <c r="S159" s="183"/>
      <c r="T159" s="183"/>
      <c r="U159" s="183"/>
    </row>
    <row r="160" spans="2:21" s="40" customFormat="1" ht="12.75">
      <c r="B160" s="32"/>
      <c r="C160" s="133"/>
      <c r="D160" s="134"/>
      <c r="E160" s="35"/>
      <c r="F160" s="39"/>
      <c r="G160" s="31"/>
      <c r="I160" s="183"/>
      <c r="J160" s="183"/>
      <c r="K160" s="183"/>
      <c r="L160" s="183"/>
      <c r="M160" s="183"/>
      <c r="N160" s="183"/>
      <c r="O160" s="183"/>
      <c r="P160" s="183"/>
      <c r="Q160" s="183"/>
      <c r="R160" s="183"/>
      <c r="S160" s="183"/>
      <c r="T160" s="183"/>
      <c r="U160" s="183"/>
    </row>
    <row r="161" spans="2:21" s="40" customFormat="1" ht="12.75">
      <c r="B161" s="32"/>
      <c r="C161" s="133"/>
      <c r="D161" s="134"/>
      <c r="E161" s="35"/>
      <c r="F161" s="39"/>
      <c r="G161" s="31"/>
      <c r="I161" s="183"/>
      <c r="J161" s="183"/>
      <c r="K161" s="183"/>
      <c r="L161" s="183"/>
      <c r="M161" s="183"/>
      <c r="N161" s="183"/>
      <c r="O161" s="183"/>
      <c r="P161" s="183"/>
      <c r="Q161" s="183"/>
      <c r="R161" s="183"/>
      <c r="S161" s="183"/>
      <c r="T161" s="183"/>
      <c r="U161" s="183"/>
    </row>
    <row r="162" spans="2:21" s="40" customFormat="1" ht="12.75">
      <c r="B162" s="38" t="s">
        <v>92</v>
      </c>
      <c r="C162" s="133"/>
      <c r="D162" s="30"/>
      <c r="E162" s="30"/>
      <c r="F162" s="39"/>
      <c r="G162" s="31">
        <f>SUBTOTAL(109,G151:G161)</f>
        <v>0</v>
      </c>
      <c r="I162" s="183"/>
      <c r="J162" s="183"/>
      <c r="K162" s="183"/>
      <c r="L162" s="183"/>
      <c r="M162" s="183"/>
      <c r="N162" s="183"/>
      <c r="O162" s="183"/>
      <c r="P162" s="183"/>
      <c r="Q162" s="183"/>
      <c r="R162" s="183"/>
      <c r="S162" s="183"/>
      <c r="T162" s="183"/>
      <c r="U162" s="183"/>
    </row>
    <row r="163" spans="3:21" s="40" customFormat="1" ht="12.75">
      <c r="C163" s="41"/>
      <c r="I163" s="183"/>
      <c r="J163" s="183"/>
      <c r="K163" s="183"/>
      <c r="L163" s="183"/>
      <c r="M163" s="183"/>
      <c r="N163" s="183"/>
      <c r="O163" s="183"/>
      <c r="P163" s="183"/>
      <c r="Q163" s="183"/>
      <c r="R163" s="183"/>
      <c r="S163" s="183"/>
      <c r="T163" s="183"/>
      <c r="U163" s="183"/>
    </row>
  </sheetData>
  <sheetProtection password="CF77" sheet="1"/>
  <mergeCells count="6">
    <mergeCell ref="C3:G3"/>
    <mergeCell ref="C4:G4"/>
    <mergeCell ref="C5:G5"/>
    <mergeCell ref="F21:G21"/>
    <mergeCell ref="C28:F31"/>
    <mergeCell ref="C32:F33"/>
  </mergeCells>
  <printOptions/>
  <pageMargins left="0.7" right="0.7" top="0.75" bottom="0.75" header="0.3" footer="0.3"/>
  <pageSetup horizontalDpi="600" verticalDpi="600" orientation="portrait" paperSize="9" scale="91" r:id="rId1"/>
  <headerFooter>
    <oddHeader>&amp;L&amp;"Swis721 Ex BT,Roman"&amp;8&amp;A&amp;C&amp;"Team MT,Običajno"&amp;13KOMUNALA PROJEKT D.O.O.&amp;R&amp;"Swis721 Ex BT,Roman"&amp;8&amp;F</oddHeader>
    <oddFooter>&amp;L&amp;"Swis721 Ex BT,Roman"&amp;5KOMUNALA PROJEKT d.o.o.
Prušnikova ulica 95, 1000 Ljubljana&amp;R&amp;P</oddFooter>
  </headerFooter>
  <rowBreaks count="6" manualBreakCount="6">
    <brk id="42" min="1" max="7" man="1"/>
    <brk id="56" min="1" max="7" man="1"/>
    <brk id="77" min="1" max="7" man="1"/>
    <brk id="97" min="1" max="7" man="1"/>
    <brk id="112" min="1" max="7" man="1"/>
    <brk id="132" min="1" max="7" man="1"/>
  </rowBreaks>
</worksheet>
</file>

<file path=xl/worksheets/sheet8.xml><?xml version="1.0" encoding="utf-8"?>
<worksheet xmlns="http://schemas.openxmlformats.org/spreadsheetml/2006/main" xmlns:r="http://schemas.openxmlformats.org/officeDocument/2006/relationships">
  <sheetPr>
    <tabColor theme="4" tint="0.5999900102615356"/>
  </sheetPr>
  <dimension ref="B3:V154"/>
  <sheetViews>
    <sheetView view="pageBreakPreview" zoomScaleSheetLayoutView="100" workbookViewId="0" topLeftCell="A121">
      <selection activeCell="F151" sqref="F151"/>
    </sheetView>
  </sheetViews>
  <sheetFormatPr defaultColWidth="9.00390625" defaultRowHeight="12.75"/>
  <cols>
    <col min="1" max="1" width="9.125" style="1" customWidth="1"/>
    <col min="2" max="2" width="4.125" style="1" customWidth="1"/>
    <col min="3" max="3" width="40.625" style="43" customWidth="1"/>
    <col min="4" max="4" width="11.375" style="1" customWidth="1"/>
    <col min="5" max="5" width="4.125" style="1" customWidth="1"/>
    <col min="6" max="6" width="12.125" style="1" customWidth="1"/>
    <col min="7" max="7" width="13.00390625" style="1" customWidth="1"/>
    <col min="8" max="8" width="4.25390625" style="1" customWidth="1"/>
    <col min="9" max="9" width="9.25390625" style="186" bestFit="1" customWidth="1"/>
    <col min="10" max="11" width="9.125" style="186" customWidth="1"/>
    <col min="12" max="12" width="9.125" style="174" customWidth="1"/>
    <col min="13" max="13" width="14.125" style="174" bestFit="1" customWidth="1"/>
    <col min="14" max="16" width="9.125" style="174" customWidth="1"/>
    <col min="17" max="22" width="9.125" style="186" customWidth="1"/>
    <col min="23" max="16384" width="9.125" style="1" customWidth="1"/>
  </cols>
  <sheetData>
    <row r="3" spans="3:7" ht="18">
      <c r="C3" s="193" t="s">
        <v>35</v>
      </c>
      <c r="D3" s="193"/>
      <c r="E3" s="193"/>
      <c r="F3" s="193"/>
      <c r="G3" s="193"/>
    </row>
    <row r="4" spans="3:7" ht="15.75">
      <c r="C4" s="194" t="s">
        <v>218</v>
      </c>
      <c r="D4" s="194"/>
      <c r="E4" s="194"/>
      <c r="F4" s="194"/>
      <c r="G4" s="194"/>
    </row>
    <row r="5" spans="3:7" ht="12.75">
      <c r="C5" s="195"/>
      <c r="D5" s="196"/>
      <c r="E5" s="196"/>
      <c r="F5" s="196"/>
      <c r="G5" s="196"/>
    </row>
    <row r="6" spans="3:22" s="7" customFormat="1" ht="12">
      <c r="C6" s="7" t="s">
        <v>36</v>
      </c>
      <c r="I6" s="187"/>
      <c r="J6" s="187"/>
      <c r="K6" s="187"/>
      <c r="L6" s="175"/>
      <c r="M6" s="175"/>
      <c r="N6" s="175"/>
      <c r="O6" s="175"/>
      <c r="P6" s="175"/>
      <c r="Q6" s="187"/>
      <c r="R6" s="187"/>
      <c r="S6" s="187"/>
      <c r="T6" s="187"/>
      <c r="U6" s="187"/>
      <c r="V6" s="187"/>
    </row>
    <row r="7" spans="9:22" s="7" customFormat="1" ht="12">
      <c r="I7" s="187"/>
      <c r="J7" s="187"/>
      <c r="K7" s="187"/>
      <c r="L7" s="175"/>
      <c r="M7" s="175"/>
      <c r="N7" s="175"/>
      <c r="O7" s="175"/>
      <c r="P7" s="175"/>
      <c r="Q7" s="187"/>
      <c r="R7" s="187"/>
      <c r="S7" s="187"/>
      <c r="T7" s="187"/>
      <c r="U7" s="187"/>
      <c r="V7" s="187"/>
    </row>
    <row r="8" spans="3:22" s="7" customFormat="1" ht="12">
      <c r="C8" s="7" t="s">
        <v>37</v>
      </c>
      <c r="G8" s="14">
        <f>G72</f>
        <v>0</v>
      </c>
      <c r="I8" s="187"/>
      <c r="J8" s="187"/>
      <c r="K8" s="187"/>
      <c r="L8" s="175"/>
      <c r="M8" s="175"/>
      <c r="N8" s="175"/>
      <c r="O8" s="175"/>
      <c r="P8" s="175"/>
      <c r="Q8" s="187"/>
      <c r="R8" s="187"/>
      <c r="S8" s="187"/>
      <c r="T8" s="187"/>
      <c r="U8" s="187"/>
      <c r="V8" s="187"/>
    </row>
    <row r="9" spans="7:22" s="7" customFormat="1" ht="12">
      <c r="G9" s="14"/>
      <c r="I9" s="187"/>
      <c r="J9" s="187"/>
      <c r="K9" s="187"/>
      <c r="L9" s="175"/>
      <c r="M9" s="175"/>
      <c r="N9" s="175"/>
      <c r="O9" s="175"/>
      <c r="P9" s="175"/>
      <c r="Q9" s="187"/>
      <c r="R9" s="187"/>
      <c r="S9" s="187"/>
      <c r="T9" s="187"/>
      <c r="U9" s="187"/>
      <c r="V9" s="187"/>
    </row>
    <row r="10" spans="3:22" s="7" customFormat="1" ht="12">
      <c r="C10" s="7" t="s">
        <v>38</v>
      </c>
      <c r="G10" s="14">
        <f>G89</f>
        <v>0</v>
      </c>
      <c r="I10" s="187"/>
      <c r="J10" s="187"/>
      <c r="K10" s="187"/>
      <c r="L10" s="175"/>
      <c r="M10" s="175"/>
      <c r="N10" s="175"/>
      <c r="O10" s="175"/>
      <c r="P10" s="175"/>
      <c r="Q10" s="187"/>
      <c r="R10" s="187"/>
      <c r="S10" s="187"/>
      <c r="T10" s="187"/>
      <c r="U10" s="187"/>
      <c r="V10" s="187"/>
    </row>
    <row r="11" spans="9:22" s="7" customFormat="1" ht="12">
      <c r="I11" s="187"/>
      <c r="J11" s="187"/>
      <c r="K11" s="187"/>
      <c r="L11" s="175"/>
      <c r="M11" s="175"/>
      <c r="N11" s="175"/>
      <c r="O11" s="175"/>
      <c r="P11" s="175"/>
      <c r="Q11" s="187"/>
      <c r="R11" s="187"/>
      <c r="S11" s="187"/>
      <c r="T11" s="187"/>
      <c r="U11" s="187"/>
      <c r="V11" s="187"/>
    </row>
    <row r="12" spans="3:22" s="7" customFormat="1" ht="12">
      <c r="C12" s="8" t="s">
        <v>39</v>
      </c>
      <c r="D12" s="8"/>
      <c r="E12" s="8"/>
      <c r="F12" s="8"/>
      <c r="G12" s="48">
        <f>G102</f>
        <v>0</v>
      </c>
      <c r="I12" s="187"/>
      <c r="J12" s="187"/>
      <c r="K12" s="187"/>
      <c r="L12" s="175"/>
      <c r="M12" s="175"/>
      <c r="N12" s="175"/>
      <c r="O12" s="175"/>
      <c r="P12" s="175"/>
      <c r="Q12" s="187"/>
      <c r="R12" s="187"/>
      <c r="S12" s="187"/>
      <c r="T12" s="187"/>
      <c r="U12" s="187"/>
      <c r="V12" s="187"/>
    </row>
    <row r="13" spans="3:22" s="7" customFormat="1" ht="12">
      <c r="C13" s="49"/>
      <c r="D13" s="49"/>
      <c r="E13" s="49"/>
      <c r="F13" s="49"/>
      <c r="G13" s="49"/>
      <c r="I13" s="187"/>
      <c r="J13" s="187"/>
      <c r="K13" s="187"/>
      <c r="L13" s="175"/>
      <c r="M13" s="175"/>
      <c r="N13" s="175"/>
      <c r="O13" s="175"/>
      <c r="P13" s="175"/>
      <c r="Q13" s="187"/>
      <c r="R13" s="187"/>
      <c r="S13" s="187"/>
      <c r="T13" s="187"/>
      <c r="U13" s="187"/>
      <c r="V13" s="187"/>
    </row>
    <row r="14" spans="9:22" s="7" customFormat="1" ht="12.75" thickBot="1">
      <c r="I14" s="187"/>
      <c r="J14" s="187"/>
      <c r="K14" s="187"/>
      <c r="L14" s="175"/>
      <c r="M14" s="175"/>
      <c r="N14" s="175"/>
      <c r="O14" s="175"/>
      <c r="P14" s="175"/>
      <c r="Q14" s="187"/>
      <c r="R14" s="187"/>
      <c r="S14" s="187"/>
      <c r="T14" s="187"/>
      <c r="U14" s="187"/>
      <c r="V14" s="187"/>
    </row>
    <row r="15" spans="3:22" s="7" customFormat="1" ht="12.75" thickBot="1">
      <c r="C15" s="4" t="s">
        <v>40</v>
      </c>
      <c r="D15" s="5"/>
      <c r="E15" s="5"/>
      <c r="F15" s="5"/>
      <c r="G15" s="6">
        <f>SUM(G8:G14)</f>
        <v>0</v>
      </c>
      <c r="I15" s="187"/>
      <c r="J15" s="187"/>
      <c r="K15" s="187"/>
      <c r="L15" s="175"/>
      <c r="M15" s="175"/>
      <c r="N15" s="175"/>
      <c r="O15" s="175"/>
      <c r="P15" s="175"/>
      <c r="Q15" s="187"/>
      <c r="R15" s="187"/>
      <c r="S15" s="187"/>
      <c r="T15" s="187"/>
      <c r="U15" s="187"/>
      <c r="V15" s="187"/>
    </row>
    <row r="16" spans="3:22" s="7" customFormat="1" ht="12">
      <c r="C16" s="9"/>
      <c r="F16" s="9" t="s">
        <v>98</v>
      </c>
      <c r="G16" s="10">
        <v>51.94</v>
      </c>
      <c r="I16" s="187"/>
      <c r="J16" s="187"/>
      <c r="K16" s="187"/>
      <c r="L16" s="175"/>
      <c r="M16" s="175"/>
      <c r="N16" s="175"/>
      <c r="O16" s="175"/>
      <c r="P16" s="175"/>
      <c r="Q16" s="187"/>
      <c r="R16" s="187"/>
      <c r="S16" s="187"/>
      <c r="T16" s="187"/>
      <c r="U16" s="187"/>
      <c r="V16" s="187"/>
    </row>
    <row r="17" spans="3:22" s="7" customFormat="1" ht="12">
      <c r="C17" s="9"/>
      <c r="F17" s="9" t="s">
        <v>41</v>
      </c>
      <c r="G17" s="11">
        <f>G15/G16</f>
        <v>0</v>
      </c>
      <c r="I17" s="187"/>
      <c r="J17" s="187"/>
      <c r="K17" s="187"/>
      <c r="L17" s="175"/>
      <c r="M17" s="175"/>
      <c r="N17" s="175"/>
      <c r="O17" s="175"/>
      <c r="P17" s="175"/>
      <c r="Q17" s="187"/>
      <c r="R17" s="187"/>
      <c r="S17" s="187"/>
      <c r="T17" s="187"/>
      <c r="U17" s="187"/>
      <c r="V17" s="187"/>
    </row>
    <row r="18" spans="9:22" s="7" customFormat="1" ht="12">
      <c r="I18" s="187"/>
      <c r="J18" s="187"/>
      <c r="K18" s="187"/>
      <c r="L18" s="175"/>
      <c r="M18" s="175"/>
      <c r="N18" s="175"/>
      <c r="O18" s="175"/>
      <c r="P18" s="175"/>
      <c r="Q18" s="187"/>
      <c r="R18" s="187"/>
      <c r="S18" s="187"/>
      <c r="T18" s="187"/>
      <c r="U18" s="187"/>
      <c r="V18" s="187"/>
    </row>
    <row r="19" spans="3:22" s="7" customFormat="1" ht="12">
      <c r="C19" s="12"/>
      <c r="F19" s="50" t="s">
        <v>314</v>
      </c>
      <c r="G19" s="14">
        <f>G122+G138+G153</f>
        <v>0</v>
      </c>
      <c r="I19" s="187"/>
      <c r="J19" s="187"/>
      <c r="K19" s="187"/>
      <c r="L19" s="175"/>
      <c r="M19" s="175"/>
      <c r="N19" s="175"/>
      <c r="O19" s="175"/>
      <c r="P19" s="175"/>
      <c r="Q19" s="187"/>
      <c r="R19" s="187"/>
      <c r="S19" s="187"/>
      <c r="T19" s="187"/>
      <c r="U19" s="187"/>
      <c r="V19" s="187"/>
    </row>
    <row r="20" spans="9:22" s="7" customFormat="1" ht="12">
      <c r="I20" s="187"/>
      <c r="J20" s="187"/>
      <c r="K20" s="187"/>
      <c r="L20" s="175"/>
      <c r="M20" s="175"/>
      <c r="N20" s="175"/>
      <c r="O20" s="175"/>
      <c r="P20" s="175"/>
      <c r="Q20" s="187"/>
      <c r="R20" s="187"/>
      <c r="S20" s="187"/>
      <c r="T20" s="187"/>
      <c r="U20" s="187"/>
      <c r="V20" s="187"/>
    </row>
    <row r="21" spans="3:22" s="7" customFormat="1" ht="12.75" customHeight="1">
      <c r="C21" s="15" t="s">
        <v>50</v>
      </c>
      <c r="D21" s="15"/>
      <c r="E21" s="15"/>
      <c r="F21" s="197">
        <f>G15+G19</f>
        <v>0</v>
      </c>
      <c r="G21" s="197"/>
      <c r="I21" s="187"/>
      <c r="J21" s="187"/>
      <c r="K21" s="187"/>
      <c r="L21" s="175"/>
      <c r="M21" s="175"/>
      <c r="N21" s="175"/>
      <c r="O21" s="175"/>
      <c r="P21" s="175"/>
      <c r="Q21" s="187"/>
      <c r="R21" s="187"/>
      <c r="S21" s="187"/>
      <c r="T21" s="187"/>
      <c r="U21" s="187"/>
      <c r="V21" s="187"/>
    </row>
    <row r="22" spans="3:22" s="7" customFormat="1" ht="12">
      <c r="C22" s="16"/>
      <c r="I22" s="187"/>
      <c r="J22" s="187"/>
      <c r="K22" s="187"/>
      <c r="L22" s="175"/>
      <c r="M22" s="175"/>
      <c r="N22" s="175"/>
      <c r="O22" s="175"/>
      <c r="P22" s="175"/>
      <c r="Q22" s="187"/>
      <c r="R22" s="187"/>
      <c r="S22" s="187"/>
      <c r="T22" s="187"/>
      <c r="U22" s="187"/>
      <c r="V22" s="187"/>
    </row>
    <row r="23" spans="9:22" s="7" customFormat="1" ht="12">
      <c r="I23" s="187"/>
      <c r="J23" s="187"/>
      <c r="K23" s="187"/>
      <c r="L23" s="175"/>
      <c r="M23" s="175"/>
      <c r="N23" s="175"/>
      <c r="O23" s="175"/>
      <c r="P23" s="175"/>
      <c r="Q23" s="187"/>
      <c r="R23" s="187"/>
      <c r="S23" s="187"/>
      <c r="T23" s="187"/>
      <c r="U23" s="187"/>
      <c r="V23" s="187"/>
    </row>
    <row r="24" spans="3:22" s="7" customFormat="1" ht="12">
      <c r="C24" s="7" t="s">
        <v>47</v>
      </c>
      <c r="I24" s="187"/>
      <c r="J24" s="187"/>
      <c r="K24" s="187"/>
      <c r="L24" s="175"/>
      <c r="M24" s="175"/>
      <c r="N24" s="175"/>
      <c r="O24" s="175"/>
      <c r="P24" s="175"/>
      <c r="Q24" s="187"/>
      <c r="R24" s="187"/>
      <c r="S24" s="187"/>
      <c r="T24" s="187"/>
      <c r="U24" s="187"/>
      <c r="V24" s="187"/>
    </row>
    <row r="25" spans="9:22" s="7" customFormat="1" ht="12">
      <c r="I25" s="187"/>
      <c r="J25" s="187"/>
      <c r="K25" s="187"/>
      <c r="L25" s="175"/>
      <c r="M25" s="175"/>
      <c r="N25" s="175"/>
      <c r="O25" s="175"/>
      <c r="P25" s="175"/>
      <c r="Q25" s="187"/>
      <c r="R25" s="187"/>
      <c r="S25" s="187"/>
      <c r="T25" s="187"/>
      <c r="U25" s="187"/>
      <c r="V25" s="187"/>
    </row>
    <row r="26" spans="3:22" s="7" customFormat="1" ht="12">
      <c r="C26" s="7" t="s">
        <v>5</v>
      </c>
      <c r="I26" s="187"/>
      <c r="J26" s="187"/>
      <c r="K26" s="187"/>
      <c r="L26" s="175"/>
      <c r="M26" s="175"/>
      <c r="N26" s="175"/>
      <c r="O26" s="175"/>
      <c r="P26" s="175"/>
      <c r="Q26" s="187"/>
      <c r="R26" s="187"/>
      <c r="S26" s="187"/>
      <c r="T26" s="187"/>
      <c r="U26" s="187"/>
      <c r="V26" s="187"/>
    </row>
    <row r="27" spans="9:22" s="7" customFormat="1" ht="12">
      <c r="I27" s="187"/>
      <c r="J27" s="187"/>
      <c r="K27" s="187"/>
      <c r="L27" s="175"/>
      <c r="M27" s="175"/>
      <c r="N27" s="175"/>
      <c r="O27" s="175"/>
      <c r="P27" s="175"/>
      <c r="Q27" s="187"/>
      <c r="R27" s="187"/>
      <c r="S27" s="187"/>
      <c r="T27" s="187"/>
      <c r="U27" s="187"/>
      <c r="V27" s="187"/>
    </row>
    <row r="28" spans="3:22" s="7" customFormat="1" ht="12" customHeight="1">
      <c r="C28" s="198"/>
      <c r="D28" s="198"/>
      <c r="E28" s="198"/>
      <c r="F28" s="198"/>
      <c r="I28" s="187"/>
      <c r="J28" s="187"/>
      <c r="K28" s="187"/>
      <c r="L28" s="175"/>
      <c r="M28" s="175"/>
      <c r="N28" s="175"/>
      <c r="O28" s="175"/>
      <c r="P28" s="175"/>
      <c r="Q28" s="187"/>
      <c r="R28" s="187"/>
      <c r="S28" s="187"/>
      <c r="T28" s="187"/>
      <c r="U28" s="187"/>
      <c r="V28" s="187"/>
    </row>
    <row r="29" spans="3:22" s="7" customFormat="1" ht="12">
      <c r="C29" s="198"/>
      <c r="D29" s="198"/>
      <c r="E29" s="198"/>
      <c r="F29" s="198"/>
      <c r="I29" s="187"/>
      <c r="J29" s="187"/>
      <c r="K29" s="187"/>
      <c r="L29" s="175"/>
      <c r="M29" s="175"/>
      <c r="N29" s="175"/>
      <c r="O29" s="175"/>
      <c r="P29" s="175"/>
      <c r="Q29" s="187"/>
      <c r="R29" s="187"/>
      <c r="S29" s="187"/>
      <c r="T29" s="187"/>
      <c r="U29" s="187"/>
      <c r="V29" s="187"/>
    </row>
    <row r="30" spans="3:22" s="7" customFormat="1" ht="5.25" customHeight="1">
      <c r="C30" s="198"/>
      <c r="D30" s="198"/>
      <c r="E30" s="198"/>
      <c r="F30" s="198"/>
      <c r="I30" s="187"/>
      <c r="J30" s="187"/>
      <c r="K30" s="187"/>
      <c r="L30" s="175"/>
      <c r="M30" s="175"/>
      <c r="N30" s="175"/>
      <c r="O30" s="175"/>
      <c r="P30" s="175"/>
      <c r="Q30" s="187"/>
      <c r="R30" s="187"/>
      <c r="S30" s="187"/>
      <c r="T30" s="187"/>
      <c r="U30" s="187"/>
      <c r="V30" s="187"/>
    </row>
    <row r="31" spans="3:22" s="7" customFormat="1" ht="5.25" customHeight="1">
      <c r="C31" s="198"/>
      <c r="D31" s="198"/>
      <c r="E31" s="198"/>
      <c r="F31" s="198"/>
      <c r="I31" s="187"/>
      <c r="J31" s="187"/>
      <c r="K31" s="187"/>
      <c r="L31" s="175"/>
      <c r="M31" s="175"/>
      <c r="N31" s="175"/>
      <c r="O31" s="175"/>
      <c r="P31" s="175"/>
      <c r="Q31" s="187"/>
      <c r="R31" s="187"/>
      <c r="S31" s="187"/>
      <c r="T31" s="187"/>
      <c r="U31" s="187"/>
      <c r="V31" s="187"/>
    </row>
    <row r="32" spans="3:22" s="7" customFormat="1" ht="12.75" customHeight="1">
      <c r="C32" s="198" t="s">
        <v>184</v>
      </c>
      <c r="D32" s="198"/>
      <c r="E32" s="198"/>
      <c r="F32" s="198"/>
      <c r="I32" s="187"/>
      <c r="J32" s="187"/>
      <c r="K32" s="187"/>
      <c r="L32" s="175"/>
      <c r="M32" s="175"/>
      <c r="N32" s="175"/>
      <c r="O32" s="175"/>
      <c r="P32" s="175"/>
      <c r="Q32" s="187"/>
      <c r="R32" s="187"/>
      <c r="S32" s="187"/>
      <c r="T32" s="187"/>
      <c r="U32" s="187"/>
      <c r="V32" s="187"/>
    </row>
    <row r="33" spans="3:22" s="7" customFormat="1" ht="36.75" customHeight="1">
      <c r="C33" s="198"/>
      <c r="D33" s="198"/>
      <c r="E33" s="198"/>
      <c r="F33" s="198"/>
      <c r="I33" s="187"/>
      <c r="J33" s="187"/>
      <c r="K33" s="187"/>
      <c r="L33" s="175"/>
      <c r="M33" s="175"/>
      <c r="N33" s="175"/>
      <c r="O33" s="175"/>
      <c r="P33" s="175"/>
      <c r="Q33" s="187"/>
      <c r="R33" s="187"/>
      <c r="S33" s="187"/>
      <c r="T33" s="187"/>
      <c r="U33" s="187"/>
      <c r="V33" s="187"/>
    </row>
    <row r="34" spans="3:22" s="7" customFormat="1" ht="12.75" customHeight="1">
      <c r="C34" s="17"/>
      <c r="D34" s="17"/>
      <c r="E34" s="17"/>
      <c r="F34" s="17"/>
      <c r="I34" s="187"/>
      <c r="J34" s="187"/>
      <c r="K34" s="187"/>
      <c r="L34" s="175"/>
      <c r="M34" s="175"/>
      <c r="N34" s="175"/>
      <c r="O34" s="175"/>
      <c r="P34" s="175"/>
      <c r="Q34" s="187"/>
      <c r="R34" s="187"/>
      <c r="S34" s="187"/>
      <c r="T34" s="187"/>
      <c r="U34" s="187"/>
      <c r="V34" s="187"/>
    </row>
    <row r="35" spans="3:22" s="7" customFormat="1" ht="26.25" customHeight="1">
      <c r="C35" s="17" t="s">
        <v>215</v>
      </c>
      <c r="D35" s="17"/>
      <c r="E35" s="17"/>
      <c r="F35" s="17"/>
      <c r="I35" s="187"/>
      <c r="J35" s="187"/>
      <c r="K35" s="187"/>
      <c r="L35" s="175"/>
      <c r="M35" s="175"/>
      <c r="N35" s="175"/>
      <c r="O35" s="175"/>
      <c r="P35" s="175"/>
      <c r="Q35" s="187"/>
      <c r="R35" s="187"/>
      <c r="S35" s="187"/>
      <c r="T35" s="187"/>
      <c r="U35" s="187"/>
      <c r="V35" s="187"/>
    </row>
    <row r="36" spans="3:22" s="7" customFormat="1" ht="12.75" customHeight="1">
      <c r="C36" s="18"/>
      <c r="I36" s="187"/>
      <c r="J36" s="187"/>
      <c r="K36" s="187"/>
      <c r="L36" s="175"/>
      <c r="M36" s="175"/>
      <c r="N36" s="175"/>
      <c r="O36" s="175"/>
      <c r="P36" s="175"/>
      <c r="Q36" s="187"/>
      <c r="R36" s="187"/>
      <c r="S36" s="187"/>
      <c r="T36" s="187"/>
      <c r="U36" s="187"/>
      <c r="V36" s="187"/>
    </row>
    <row r="37" spans="3:22" s="7" customFormat="1" ht="12">
      <c r="C37" s="7" t="s">
        <v>44</v>
      </c>
      <c r="D37" s="19">
        <v>60</v>
      </c>
      <c r="I37" s="187"/>
      <c r="J37" s="187"/>
      <c r="K37" s="187"/>
      <c r="L37" s="175"/>
      <c r="M37" s="175"/>
      <c r="N37" s="175"/>
      <c r="O37" s="175"/>
      <c r="P37" s="175"/>
      <c r="Q37" s="187"/>
      <c r="R37" s="187"/>
      <c r="S37" s="187"/>
      <c r="T37" s="187"/>
      <c r="U37" s="187"/>
      <c r="V37" s="187"/>
    </row>
    <row r="38" spans="4:22" s="7" customFormat="1" ht="12">
      <c r="D38" s="20"/>
      <c r="I38" s="187"/>
      <c r="J38" s="187"/>
      <c r="K38" s="187"/>
      <c r="L38" s="175"/>
      <c r="M38" s="175"/>
      <c r="N38" s="175"/>
      <c r="O38" s="175"/>
      <c r="P38" s="175"/>
      <c r="Q38" s="187"/>
      <c r="R38" s="187"/>
      <c r="S38" s="187"/>
      <c r="T38" s="187"/>
      <c r="U38" s="187"/>
      <c r="V38" s="187"/>
    </row>
    <row r="39" spans="3:22" s="7" customFormat="1" ht="12">
      <c r="C39" s="7" t="s">
        <v>45</v>
      </c>
      <c r="D39" s="21">
        <v>60</v>
      </c>
      <c r="I39" s="187"/>
      <c r="J39" s="187"/>
      <c r="K39" s="187"/>
      <c r="L39" s="175"/>
      <c r="M39" s="175"/>
      <c r="N39" s="175"/>
      <c r="O39" s="175"/>
      <c r="P39" s="175"/>
      <c r="Q39" s="187"/>
      <c r="R39" s="187"/>
      <c r="S39" s="187"/>
      <c r="T39" s="187"/>
      <c r="U39" s="187"/>
      <c r="V39" s="187"/>
    </row>
    <row r="40" spans="9:22" s="7" customFormat="1" ht="12">
      <c r="I40" s="187"/>
      <c r="J40" s="187"/>
      <c r="K40" s="187"/>
      <c r="L40" s="175"/>
      <c r="M40" s="175"/>
      <c r="N40" s="175"/>
      <c r="O40" s="175"/>
      <c r="P40" s="175"/>
      <c r="Q40" s="187"/>
      <c r="R40" s="187"/>
      <c r="S40" s="187"/>
      <c r="T40" s="187"/>
      <c r="U40" s="187"/>
      <c r="V40" s="187"/>
    </row>
    <row r="41" spans="3:22" s="7" customFormat="1" ht="12">
      <c r="C41" s="15" t="s">
        <v>53</v>
      </c>
      <c r="I41" s="187"/>
      <c r="J41" s="187"/>
      <c r="K41" s="187"/>
      <c r="L41" s="175"/>
      <c r="M41" s="175"/>
      <c r="N41" s="175"/>
      <c r="O41" s="175"/>
      <c r="P41" s="175"/>
      <c r="Q41" s="187"/>
      <c r="R41" s="187"/>
      <c r="S41" s="187"/>
      <c r="T41" s="187"/>
      <c r="U41" s="187"/>
      <c r="V41" s="187"/>
    </row>
    <row r="42" spans="3:22" s="7" customFormat="1" ht="12">
      <c r="C42" s="18"/>
      <c r="I42" s="187"/>
      <c r="J42" s="187"/>
      <c r="K42" s="187"/>
      <c r="L42" s="175"/>
      <c r="M42" s="175"/>
      <c r="N42" s="175"/>
      <c r="O42" s="175"/>
      <c r="P42" s="175"/>
      <c r="Q42" s="187"/>
      <c r="R42" s="187"/>
      <c r="S42" s="187"/>
      <c r="T42" s="187"/>
      <c r="U42" s="187"/>
      <c r="V42" s="187"/>
    </row>
    <row r="43" spans="3:22" s="7" customFormat="1" ht="12">
      <c r="C43" s="18"/>
      <c r="I43" s="187"/>
      <c r="J43" s="187"/>
      <c r="K43" s="187"/>
      <c r="L43" s="175"/>
      <c r="M43" s="175"/>
      <c r="N43" s="175"/>
      <c r="O43" s="175"/>
      <c r="P43" s="175"/>
      <c r="Q43" s="187"/>
      <c r="R43" s="187"/>
      <c r="S43" s="187"/>
      <c r="T43" s="187"/>
      <c r="U43" s="187"/>
      <c r="V43" s="187"/>
    </row>
    <row r="44" spans="2:3" ht="12.75">
      <c r="B44" s="51" t="s">
        <v>36</v>
      </c>
      <c r="C44" s="1"/>
    </row>
    <row r="45" ht="12.75">
      <c r="C45" s="1"/>
    </row>
    <row r="46" spans="2:22" s="52" customFormat="1" ht="24">
      <c r="B46" s="52" t="s">
        <v>66</v>
      </c>
      <c r="C46" s="53" t="s">
        <v>42</v>
      </c>
      <c r="D46" s="54" t="s">
        <v>63</v>
      </c>
      <c r="E46" s="55" t="s">
        <v>30</v>
      </c>
      <c r="F46" s="56" t="s">
        <v>65</v>
      </c>
      <c r="G46" s="55" t="s">
        <v>64</v>
      </c>
      <c r="I46" s="188"/>
      <c r="J46" s="188"/>
      <c r="K46" s="188"/>
      <c r="L46" s="176"/>
      <c r="M46" s="176"/>
      <c r="N46" s="176"/>
      <c r="O46" s="176"/>
      <c r="P46" s="176"/>
      <c r="Q46" s="188"/>
      <c r="R46" s="188"/>
      <c r="S46" s="188"/>
      <c r="T46" s="188"/>
      <c r="U46" s="188"/>
      <c r="V46" s="188"/>
    </row>
    <row r="47" spans="2:22" s="7" customFormat="1" ht="12">
      <c r="B47" s="58"/>
      <c r="C47" s="59"/>
      <c r="D47" s="60"/>
      <c r="E47" s="60"/>
      <c r="F47" s="60"/>
      <c r="G47" s="61"/>
      <c r="I47" s="187"/>
      <c r="J47" s="187"/>
      <c r="K47" s="187"/>
      <c r="L47" s="175"/>
      <c r="M47" s="175"/>
      <c r="N47" s="175"/>
      <c r="O47" s="175"/>
      <c r="P47" s="175"/>
      <c r="Q47" s="187"/>
      <c r="R47" s="187"/>
      <c r="S47" s="187"/>
      <c r="T47" s="187"/>
      <c r="U47" s="187"/>
      <c r="V47" s="187"/>
    </row>
    <row r="48" spans="2:22" s="67" customFormat="1" ht="56.25">
      <c r="B48" s="62" t="s">
        <v>59</v>
      </c>
      <c r="C48" s="63" t="s">
        <v>181</v>
      </c>
      <c r="D48" s="64">
        <v>51.94</v>
      </c>
      <c r="E48" s="65" t="s">
        <v>30</v>
      </c>
      <c r="F48" s="150">
        <v>0</v>
      </c>
      <c r="G48" s="66">
        <f aca="true" t="shared" si="0" ref="G48:G53">D48*F48</f>
        <v>0</v>
      </c>
      <c r="I48" s="189"/>
      <c r="J48" s="189"/>
      <c r="K48" s="189"/>
      <c r="L48" s="177"/>
      <c r="M48" s="177"/>
      <c r="N48" s="177"/>
      <c r="O48" s="177"/>
      <c r="P48" s="177"/>
      <c r="Q48" s="189"/>
      <c r="R48" s="189"/>
      <c r="S48" s="189"/>
      <c r="T48" s="189"/>
      <c r="U48" s="189"/>
      <c r="V48" s="189"/>
    </row>
    <row r="49" spans="2:22" s="7" customFormat="1" ht="123.75" customHeight="1">
      <c r="B49" s="62" t="s">
        <v>57</v>
      </c>
      <c r="C49" s="63" t="s">
        <v>122</v>
      </c>
      <c r="D49" s="64">
        <v>51.94</v>
      </c>
      <c r="E49" s="65" t="s">
        <v>30</v>
      </c>
      <c r="F49" s="150">
        <v>0</v>
      </c>
      <c r="G49" s="61">
        <f t="shared" si="0"/>
        <v>0</v>
      </c>
      <c r="I49" s="187"/>
      <c r="J49" s="187"/>
      <c r="K49" s="187"/>
      <c r="L49" s="175"/>
      <c r="M49" s="175"/>
      <c r="N49" s="175"/>
      <c r="O49" s="175"/>
      <c r="P49" s="175"/>
      <c r="Q49" s="187"/>
      <c r="R49" s="187"/>
      <c r="S49" s="187"/>
      <c r="T49" s="187"/>
      <c r="U49" s="187"/>
      <c r="V49" s="187"/>
    </row>
    <row r="50" spans="2:22" s="74" customFormat="1" ht="57.75" customHeight="1">
      <c r="B50" s="69" t="s">
        <v>56</v>
      </c>
      <c r="C50" s="70" t="s">
        <v>182</v>
      </c>
      <c r="D50" s="71">
        <v>6</v>
      </c>
      <c r="E50" s="72" t="s">
        <v>30</v>
      </c>
      <c r="F50" s="151">
        <v>0</v>
      </c>
      <c r="G50" s="73">
        <f t="shared" si="0"/>
        <v>0</v>
      </c>
      <c r="I50" s="187"/>
      <c r="J50" s="187"/>
      <c r="K50" s="187"/>
      <c r="L50" s="175"/>
      <c r="M50" s="178"/>
      <c r="N50" s="175"/>
      <c r="O50" s="175"/>
      <c r="P50" s="175"/>
      <c r="Q50" s="187"/>
      <c r="R50" s="187"/>
      <c r="S50" s="187"/>
      <c r="T50" s="187"/>
      <c r="U50" s="187"/>
      <c r="V50" s="187"/>
    </row>
    <row r="51" spans="2:22" s="7" customFormat="1" ht="45.75" customHeight="1">
      <c r="B51" s="69" t="s">
        <v>60</v>
      </c>
      <c r="C51" s="70" t="s">
        <v>183</v>
      </c>
      <c r="D51" s="71">
        <v>6</v>
      </c>
      <c r="E51" s="72" t="s">
        <v>30</v>
      </c>
      <c r="F51" s="151">
        <v>0</v>
      </c>
      <c r="G51" s="73">
        <f t="shared" si="0"/>
        <v>0</v>
      </c>
      <c r="I51" s="187"/>
      <c r="J51" s="187"/>
      <c r="K51" s="187"/>
      <c r="L51" s="175"/>
      <c r="M51" s="178"/>
      <c r="N51" s="175"/>
      <c r="O51" s="175"/>
      <c r="P51" s="175"/>
      <c r="Q51" s="187"/>
      <c r="R51" s="187"/>
      <c r="S51" s="187"/>
      <c r="T51" s="187"/>
      <c r="U51" s="187"/>
      <c r="V51" s="187"/>
    </row>
    <row r="52" spans="2:22" s="7" customFormat="1" ht="35.25" customHeight="1">
      <c r="B52" s="69" t="s">
        <v>58</v>
      </c>
      <c r="C52" s="70" t="s">
        <v>43</v>
      </c>
      <c r="D52" s="71">
        <v>3</v>
      </c>
      <c r="E52" s="72" t="s">
        <v>30</v>
      </c>
      <c r="F52" s="151">
        <v>0</v>
      </c>
      <c r="G52" s="73">
        <f t="shared" si="0"/>
        <v>0</v>
      </c>
      <c r="I52" s="187"/>
      <c r="J52" s="187"/>
      <c r="K52" s="187"/>
      <c r="L52" s="175"/>
      <c r="M52" s="178"/>
      <c r="N52" s="175"/>
      <c r="O52" s="175"/>
      <c r="P52" s="175"/>
      <c r="Q52" s="187"/>
      <c r="R52" s="187"/>
      <c r="S52" s="187"/>
      <c r="T52" s="187"/>
      <c r="U52" s="187"/>
      <c r="V52" s="187"/>
    </row>
    <row r="53" spans="2:22" s="7" customFormat="1" ht="22.5">
      <c r="B53" s="76" t="s">
        <v>61</v>
      </c>
      <c r="C53" s="70" t="s">
        <v>28</v>
      </c>
      <c r="D53" s="77">
        <v>7</v>
      </c>
      <c r="E53" s="72" t="s">
        <v>30</v>
      </c>
      <c r="F53" s="152">
        <v>0</v>
      </c>
      <c r="G53" s="78">
        <f t="shared" si="0"/>
        <v>0</v>
      </c>
      <c r="I53" s="187"/>
      <c r="J53" s="187"/>
      <c r="K53" s="187"/>
      <c r="L53" s="175"/>
      <c r="M53" s="178"/>
      <c r="N53" s="175"/>
      <c r="O53" s="175"/>
      <c r="P53" s="175"/>
      <c r="Q53" s="187"/>
      <c r="R53" s="187"/>
      <c r="S53" s="187"/>
      <c r="T53" s="187"/>
      <c r="U53" s="187"/>
      <c r="V53" s="187"/>
    </row>
    <row r="54" spans="2:22" s="7" customFormat="1" ht="45">
      <c r="B54" s="62" t="s">
        <v>62</v>
      </c>
      <c r="C54" s="63" t="s">
        <v>201</v>
      </c>
      <c r="D54" s="79">
        <v>90.3348</v>
      </c>
      <c r="E54" s="65"/>
      <c r="F54" s="153"/>
      <c r="G54" s="61"/>
      <c r="I54" s="187"/>
      <c r="J54" s="187"/>
      <c r="K54" s="187"/>
      <c r="L54" s="175"/>
      <c r="M54" s="173" t="e">
        <f>IF(D56+#REF!+#REF!=D54,"OK","'NAPAKA")</f>
        <v>#REF!</v>
      </c>
      <c r="N54" s="175"/>
      <c r="O54" s="175"/>
      <c r="P54" s="175"/>
      <c r="Q54" s="187"/>
      <c r="R54" s="187"/>
      <c r="S54" s="187"/>
      <c r="T54" s="187"/>
      <c r="U54" s="187"/>
      <c r="V54" s="187"/>
    </row>
    <row r="55" spans="2:22" s="7" customFormat="1" ht="36" customHeight="1">
      <c r="B55" s="80"/>
      <c r="C55" s="81" t="s">
        <v>187</v>
      </c>
      <c r="D55" s="82">
        <v>27.10044</v>
      </c>
      <c r="E55" s="65" t="s">
        <v>30</v>
      </c>
      <c r="F55" s="153">
        <v>0</v>
      </c>
      <c r="G55" s="61">
        <f>D55*F55</f>
        <v>0</v>
      </c>
      <c r="I55" s="187"/>
      <c r="J55" s="187"/>
      <c r="K55" s="187"/>
      <c r="L55" s="175"/>
      <c r="M55" s="173"/>
      <c r="N55" s="175"/>
      <c r="O55" s="175"/>
      <c r="P55" s="175"/>
      <c r="Q55" s="187"/>
      <c r="R55" s="187"/>
      <c r="S55" s="187"/>
      <c r="T55" s="187"/>
      <c r="U55" s="187"/>
      <c r="V55" s="187"/>
    </row>
    <row r="56" spans="2:22" s="7" customFormat="1" ht="22.5">
      <c r="B56" s="62"/>
      <c r="C56" s="83" t="s">
        <v>185</v>
      </c>
      <c r="D56" s="82">
        <v>63.234359999999995</v>
      </c>
      <c r="E56" s="65" t="s">
        <v>30</v>
      </c>
      <c r="F56" s="153">
        <v>0</v>
      </c>
      <c r="G56" s="61">
        <f>D56*F56</f>
        <v>0</v>
      </c>
      <c r="I56" s="187"/>
      <c r="J56" s="187"/>
      <c r="K56" s="187"/>
      <c r="L56" s="175"/>
      <c r="M56" s="175"/>
      <c r="N56" s="175"/>
      <c r="O56" s="175"/>
      <c r="P56" s="175"/>
      <c r="Q56" s="187"/>
      <c r="R56" s="187"/>
      <c r="S56" s="187"/>
      <c r="T56" s="187"/>
      <c r="U56" s="187"/>
      <c r="V56" s="187"/>
    </row>
    <row r="57" spans="2:22" s="7" customFormat="1" ht="78.75">
      <c r="B57" s="62"/>
      <c r="C57" s="63" t="s">
        <v>175</v>
      </c>
      <c r="D57" s="60"/>
      <c r="E57" s="60"/>
      <c r="F57" s="154"/>
      <c r="G57" s="61"/>
      <c r="I57" s="187"/>
      <c r="J57" s="187"/>
      <c r="K57" s="187"/>
      <c r="L57" s="175"/>
      <c r="M57" s="175"/>
      <c r="N57" s="175"/>
      <c r="O57" s="175"/>
      <c r="P57" s="175"/>
      <c r="Q57" s="187"/>
      <c r="R57" s="187"/>
      <c r="S57" s="187"/>
      <c r="T57" s="187"/>
      <c r="U57" s="187"/>
      <c r="V57" s="187"/>
    </row>
    <row r="58" spans="2:22" s="7" customFormat="1" ht="22.5">
      <c r="B58" s="62" t="s">
        <v>68</v>
      </c>
      <c r="C58" s="63" t="s">
        <v>202</v>
      </c>
      <c r="D58" s="79">
        <v>7.8552</v>
      </c>
      <c r="E58" s="65"/>
      <c r="F58" s="153"/>
      <c r="G58" s="61"/>
      <c r="I58" s="187"/>
      <c r="J58" s="187"/>
      <c r="K58" s="187"/>
      <c r="L58" s="175"/>
      <c r="M58" s="173" t="e">
        <f>IF(D60+#REF!+#REF!=D58,"OK","'NAPAKA")</f>
        <v>#REF!</v>
      </c>
      <c r="N58" s="175"/>
      <c r="O58" s="204"/>
      <c r="P58" s="175"/>
      <c r="Q58" s="187"/>
      <c r="R58" s="187"/>
      <c r="S58" s="187"/>
      <c r="T58" s="187"/>
      <c r="U58" s="187"/>
      <c r="V58" s="187"/>
    </row>
    <row r="59" spans="2:22" s="7" customFormat="1" ht="34.5" customHeight="1">
      <c r="B59" s="80"/>
      <c r="C59" s="81" t="s">
        <v>187</v>
      </c>
      <c r="D59" s="82">
        <v>2.35656</v>
      </c>
      <c r="E59" s="65" t="s">
        <v>30</v>
      </c>
      <c r="F59" s="153">
        <v>0</v>
      </c>
      <c r="G59" s="61">
        <f>D59*F59</f>
        <v>0</v>
      </c>
      <c r="I59" s="187"/>
      <c r="J59" s="187"/>
      <c r="K59" s="187"/>
      <c r="L59" s="175"/>
      <c r="M59" s="173"/>
      <c r="N59" s="175"/>
      <c r="O59" s="204"/>
      <c r="P59" s="175"/>
      <c r="Q59" s="187"/>
      <c r="R59" s="187"/>
      <c r="S59" s="187"/>
      <c r="T59" s="187"/>
      <c r="U59" s="187"/>
      <c r="V59" s="187"/>
    </row>
    <row r="60" spans="2:22" s="7" customFormat="1" ht="22.5">
      <c r="B60" s="62"/>
      <c r="C60" s="83" t="s">
        <v>185</v>
      </c>
      <c r="D60" s="82">
        <v>5.49864</v>
      </c>
      <c r="E60" s="65" t="s">
        <v>30</v>
      </c>
      <c r="F60" s="153">
        <v>0</v>
      </c>
      <c r="G60" s="61">
        <f>D60*F60</f>
        <v>0</v>
      </c>
      <c r="I60" s="187"/>
      <c r="J60" s="187"/>
      <c r="K60" s="187"/>
      <c r="L60" s="175"/>
      <c r="M60" s="179"/>
      <c r="N60" s="175"/>
      <c r="O60" s="175"/>
      <c r="P60" s="175"/>
      <c r="Q60" s="187"/>
      <c r="R60" s="187"/>
      <c r="S60" s="187"/>
      <c r="T60" s="187"/>
      <c r="U60" s="187"/>
      <c r="V60" s="187"/>
    </row>
    <row r="61" spans="2:22" s="7" customFormat="1" ht="33.75">
      <c r="B61" s="62" t="s">
        <v>69</v>
      </c>
      <c r="C61" s="63" t="s">
        <v>7</v>
      </c>
      <c r="D61" s="85">
        <v>31.163999999999998</v>
      </c>
      <c r="E61" s="65" t="s">
        <v>30</v>
      </c>
      <c r="F61" s="155">
        <v>0</v>
      </c>
      <c r="G61" s="61">
        <f>D61*F61</f>
        <v>0</v>
      </c>
      <c r="I61" s="187"/>
      <c r="J61" s="187"/>
      <c r="K61" s="187"/>
      <c r="L61" s="175"/>
      <c r="M61" s="175"/>
      <c r="N61" s="175"/>
      <c r="O61" s="175"/>
      <c r="P61" s="175"/>
      <c r="Q61" s="187"/>
      <c r="R61" s="187"/>
      <c r="S61" s="187"/>
      <c r="T61" s="187"/>
      <c r="U61" s="187"/>
      <c r="V61" s="187"/>
    </row>
    <row r="62" spans="2:13" ht="45">
      <c r="B62" s="62" t="s">
        <v>70</v>
      </c>
      <c r="C62" s="63" t="s">
        <v>123</v>
      </c>
      <c r="D62" s="86">
        <v>3.75</v>
      </c>
      <c r="E62" s="65" t="s">
        <v>30</v>
      </c>
      <c r="F62" s="153">
        <v>0</v>
      </c>
      <c r="G62" s="61">
        <f>D62*F62</f>
        <v>0</v>
      </c>
      <c r="M62" s="175"/>
    </row>
    <row r="63" spans="2:13" ht="101.25">
      <c r="B63" s="62" t="s">
        <v>71</v>
      </c>
      <c r="C63" s="63" t="s">
        <v>124</v>
      </c>
      <c r="D63" s="86">
        <v>16.95</v>
      </c>
      <c r="E63" s="65" t="s">
        <v>30</v>
      </c>
      <c r="F63" s="153">
        <v>0</v>
      </c>
      <c r="G63" s="61">
        <f>D63*F63</f>
        <v>0</v>
      </c>
      <c r="M63" s="175"/>
    </row>
    <row r="64" spans="2:7" ht="56.25" customHeight="1">
      <c r="B64" s="62" t="s">
        <v>72</v>
      </c>
      <c r="C64" s="63" t="s">
        <v>186</v>
      </c>
      <c r="D64" s="79">
        <v>46.166</v>
      </c>
      <c r="E64" s="65"/>
      <c r="F64" s="153"/>
      <c r="G64" s="61"/>
    </row>
    <row r="65" spans="2:7" ht="24" customHeight="1">
      <c r="B65" s="80"/>
      <c r="C65" s="81" t="s">
        <v>188</v>
      </c>
      <c r="D65" s="87">
        <v>29.457</v>
      </c>
      <c r="E65" s="65" t="s">
        <v>30</v>
      </c>
      <c r="F65" s="153">
        <v>0</v>
      </c>
      <c r="G65" s="61">
        <f>D65*F65</f>
        <v>0</v>
      </c>
    </row>
    <row r="66" spans="2:16" ht="24.75" customHeight="1">
      <c r="B66" s="88"/>
      <c r="C66" s="89" t="s">
        <v>189</v>
      </c>
      <c r="D66" s="86">
        <v>16.708999999999996</v>
      </c>
      <c r="E66" s="65" t="s">
        <v>30</v>
      </c>
      <c r="F66" s="153">
        <v>0</v>
      </c>
      <c r="G66" s="61">
        <f>D66*F66</f>
        <v>0</v>
      </c>
      <c r="L66" s="180"/>
      <c r="M66" s="180"/>
      <c r="N66" s="180"/>
      <c r="O66" s="180"/>
      <c r="P66" s="180"/>
    </row>
    <row r="67" spans="2:16" ht="67.5">
      <c r="B67" s="91" t="s">
        <v>73</v>
      </c>
      <c r="C67" s="92" t="s">
        <v>79</v>
      </c>
      <c r="D67" s="93"/>
      <c r="E67" s="94"/>
      <c r="F67" s="156"/>
      <c r="G67" s="95"/>
      <c r="L67" s="180"/>
      <c r="M67" s="180"/>
      <c r="N67" s="180"/>
      <c r="O67" s="180"/>
      <c r="P67" s="180"/>
    </row>
    <row r="68" spans="2:22" s="7" customFormat="1" ht="12.75">
      <c r="B68" s="96"/>
      <c r="C68" s="97" t="s">
        <v>25</v>
      </c>
      <c r="D68" s="93">
        <v>1</v>
      </c>
      <c r="E68" s="94" t="s">
        <v>30</v>
      </c>
      <c r="F68" s="156">
        <v>0</v>
      </c>
      <c r="G68" s="95">
        <f>D68*F68</f>
        <v>0</v>
      </c>
      <c r="I68" s="187"/>
      <c r="J68" s="187"/>
      <c r="K68" s="187"/>
      <c r="L68" s="180"/>
      <c r="M68" s="180"/>
      <c r="N68" s="180"/>
      <c r="O68" s="180"/>
      <c r="P68" s="180"/>
      <c r="Q68" s="187"/>
      <c r="R68" s="187"/>
      <c r="S68" s="187"/>
      <c r="T68" s="187"/>
      <c r="U68" s="187"/>
      <c r="V68" s="187"/>
    </row>
    <row r="69" spans="2:22" s="60" customFormat="1" ht="12.75">
      <c r="B69" s="91"/>
      <c r="C69" s="97" t="s">
        <v>99</v>
      </c>
      <c r="D69" s="93">
        <v>1</v>
      </c>
      <c r="E69" s="94" t="s">
        <v>30</v>
      </c>
      <c r="F69" s="156">
        <v>0</v>
      </c>
      <c r="G69" s="95">
        <f>D69*F69</f>
        <v>0</v>
      </c>
      <c r="I69" s="190"/>
      <c r="J69" s="190"/>
      <c r="K69" s="190"/>
      <c r="L69" s="180" t="s">
        <v>174</v>
      </c>
      <c r="M69" s="180"/>
      <c r="N69" s="180"/>
      <c r="O69" s="180"/>
      <c r="P69" s="180"/>
      <c r="Q69" s="190"/>
      <c r="R69" s="190"/>
      <c r="S69" s="190"/>
      <c r="T69" s="190"/>
      <c r="U69" s="190"/>
      <c r="V69" s="190"/>
    </row>
    <row r="70" spans="2:22" s="60" customFormat="1" ht="22.5">
      <c r="B70" s="62" t="s">
        <v>74</v>
      </c>
      <c r="C70" s="63" t="s">
        <v>31</v>
      </c>
      <c r="D70" s="85">
        <v>155.82</v>
      </c>
      <c r="E70" s="65" t="s">
        <v>30</v>
      </c>
      <c r="F70" s="155">
        <v>0</v>
      </c>
      <c r="G70" s="61">
        <f>D70*F70</f>
        <v>0</v>
      </c>
      <c r="I70" s="190"/>
      <c r="J70" s="190"/>
      <c r="K70" s="190"/>
      <c r="L70" s="180"/>
      <c r="M70" s="180"/>
      <c r="N70" s="180"/>
      <c r="O70" s="180"/>
      <c r="P70" s="180"/>
      <c r="Q70" s="190"/>
      <c r="R70" s="190"/>
      <c r="S70" s="190"/>
      <c r="T70" s="190"/>
      <c r="U70" s="190"/>
      <c r="V70" s="190"/>
    </row>
    <row r="71" spans="2:22" s="100" customFormat="1" ht="22.5">
      <c r="B71" s="62" t="s">
        <v>75</v>
      </c>
      <c r="C71" s="63" t="s">
        <v>108</v>
      </c>
      <c r="D71" s="98">
        <v>0.05</v>
      </c>
      <c r="E71" s="65" t="s">
        <v>80</v>
      </c>
      <c r="F71" s="99">
        <f>SUBTOTAL(109,G47:G70)</f>
        <v>0</v>
      </c>
      <c r="G71" s="61">
        <f>D71*F71</f>
        <v>0</v>
      </c>
      <c r="I71" s="190"/>
      <c r="J71" s="190"/>
      <c r="K71" s="190"/>
      <c r="L71" s="180"/>
      <c r="M71" s="180"/>
      <c r="N71" s="180"/>
      <c r="O71" s="180"/>
      <c r="P71" s="180"/>
      <c r="Q71" s="190"/>
      <c r="R71" s="190"/>
      <c r="S71" s="190"/>
      <c r="T71" s="190"/>
      <c r="U71" s="190"/>
      <c r="V71" s="190"/>
    </row>
    <row r="72" spans="2:22" s="100" customFormat="1" ht="11.25">
      <c r="B72" s="101" t="s">
        <v>67</v>
      </c>
      <c r="C72" s="102"/>
      <c r="D72" s="60"/>
      <c r="E72" s="60"/>
      <c r="F72" s="154"/>
      <c r="G72" s="61">
        <f>SUBTOTAL(109,G47:G71)</f>
        <v>0</v>
      </c>
      <c r="I72" s="190"/>
      <c r="J72" s="190"/>
      <c r="K72" s="190"/>
      <c r="L72" s="181"/>
      <c r="M72" s="181"/>
      <c r="N72" s="181"/>
      <c r="O72" s="181"/>
      <c r="P72" s="181"/>
      <c r="Q72" s="190"/>
      <c r="R72" s="190"/>
      <c r="S72" s="190"/>
      <c r="T72" s="190"/>
      <c r="U72" s="190"/>
      <c r="V72" s="190"/>
    </row>
    <row r="73" spans="2:22" s="100" customFormat="1" ht="11.25">
      <c r="B73" s="101"/>
      <c r="C73" s="102"/>
      <c r="D73" s="60"/>
      <c r="E73" s="60"/>
      <c r="F73" s="154"/>
      <c r="G73" s="61"/>
      <c r="I73" s="190"/>
      <c r="J73" s="190"/>
      <c r="K73" s="190"/>
      <c r="L73" s="181"/>
      <c r="M73" s="181"/>
      <c r="N73" s="181"/>
      <c r="O73" s="181"/>
      <c r="P73" s="181"/>
      <c r="Q73" s="190"/>
      <c r="R73" s="190"/>
      <c r="S73" s="190"/>
      <c r="T73" s="190"/>
      <c r="U73" s="190"/>
      <c r="V73" s="190"/>
    </row>
    <row r="74" spans="2:22" s="100" customFormat="1" ht="12.75">
      <c r="B74" s="1"/>
      <c r="C74" s="43"/>
      <c r="D74" s="1"/>
      <c r="E74" s="1"/>
      <c r="F74" s="158"/>
      <c r="G74" s="1"/>
      <c r="I74" s="190"/>
      <c r="J74" s="190"/>
      <c r="K74" s="190"/>
      <c r="L74" s="181"/>
      <c r="M74" s="181"/>
      <c r="N74" s="181"/>
      <c r="O74" s="181"/>
      <c r="P74" s="181"/>
      <c r="Q74" s="190"/>
      <c r="R74" s="190"/>
      <c r="S74" s="190"/>
      <c r="T74" s="190"/>
      <c r="U74" s="190"/>
      <c r="V74" s="190"/>
    </row>
    <row r="75" spans="2:22" s="60" customFormat="1" ht="24">
      <c r="B75" s="52" t="s">
        <v>81</v>
      </c>
      <c r="C75" s="53" t="s">
        <v>82</v>
      </c>
      <c r="D75" s="54" t="s">
        <v>63</v>
      </c>
      <c r="E75" s="55" t="s">
        <v>30</v>
      </c>
      <c r="F75" s="159" t="s">
        <v>65</v>
      </c>
      <c r="G75" s="54" t="s">
        <v>64</v>
      </c>
      <c r="I75" s="190"/>
      <c r="J75" s="190"/>
      <c r="K75" s="190"/>
      <c r="L75" s="181"/>
      <c r="M75" s="181"/>
      <c r="N75" s="181"/>
      <c r="O75" s="181"/>
      <c r="P75" s="181"/>
      <c r="Q75" s="190"/>
      <c r="R75" s="190"/>
      <c r="S75" s="190"/>
      <c r="T75" s="190"/>
      <c r="U75" s="190"/>
      <c r="V75" s="190"/>
    </row>
    <row r="76" spans="2:22" s="100" customFormat="1" ht="11.25">
      <c r="B76" s="58"/>
      <c r="C76" s="102"/>
      <c r="D76" s="60"/>
      <c r="E76" s="60"/>
      <c r="F76" s="154"/>
      <c r="G76" s="61"/>
      <c r="I76" s="190"/>
      <c r="J76" s="190"/>
      <c r="K76" s="190"/>
      <c r="L76" s="181"/>
      <c r="M76" s="181"/>
      <c r="N76" s="181"/>
      <c r="O76" s="181"/>
      <c r="P76" s="181"/>
      <c r="Q76" s="190"/>
      <c r="R76" s="190"/>
      <c r="S76" s="190"/>
      <c r="T76" s="190"/>
      <c r="U76" s="190"/>
      <c r="V76" s="190"/>
    </row>
    <row r="77" spans="2:22" s="60" customFormat="1" ht="34.5">
      <c r="B77" s="62" t="s">
        <v>59</v>
      </c>
      <c r="C77" s="105" t="s">
        <v>96</v>
      </c>
      <c r="D77" s="106">
        <v>0.05</v>
      </c>
      <c r="E77" s="65" t="s">
        <v>80</v>
      </c>
      <c r="F77" s="157">
        <v>0</v>
      </c>
      <c r="G77" s="66">
        <f aca="true" t="shared" si="1" ref="G77:G88">D77*F77</f>
        <v>0</v>
      </c>
      <c r="I77" s="190"/>
      <c r="J77" s="190"/>
      <c r="K77" s="191"/>
      <c r="L77" s="181"/>
      <c r="M77" s="181"/>
      <c r="N77" s="181"/>
      <c r="O77" s="181"/>
      <c r="P77" s="181"/>
      <c r="Q77" s="190"/>
      <c r="R77" s="190"/>
      <c r="S77" s="190"/>
      <c r="T77" s="190"/>
      <c r="U77" s="190"/>
      <c r="V77" s="190"/>
    </row>
    <row r="78" spans="2:13" ht="78.75">
      <c r="B78" s="62" t="s">
        <v>57</v>
      </c>
      <c r="C78" s="59" t="s">
        <v>125</v>
      </c>
      <c r="D78" s="108">
        <v>55.8</v>
      </c>
      <c r="E78" s="65" t="s">
        <v>30</v>
      </c>
      <c r="F78" s="150">
        <v>0</v>
      </c>
      <c r="G78" s="61">
        <f t="shared" si="1"/>
        <v>0</v>
      </c>
      <c r="K78" s="191"/>
      <c r="M78" s="181"/>
    </row>
    <row r="79" spans="2:7" ht="56.25">
      <c r="B79" s="91" t="s">
        <v>56</v>
      </c>
      <c r="C79" s="92" t="s">
        <v>126</v>
      </c>
      <c r="D79" s="109">
        <v>4</v>
      </c>
      <c r="E79" s="94" t="s">
        <v>30</v>
      </c>
      <c r="F79" s="156">
        <v>0</v>
      </c>
      <c r="G79" s="95">
        <f t="shared" si="1"/>
        <v>0</v>
      </c>
    </row>
    <row r="80" spans="2:22" s="110" customFormat="1" ht="22.5">
      <c r="B80" s="91" t="s">
        <v>60</v>
      </c>
      <c r="C80" s="92" t="s">
        <v>131</v>
      </c>
      <c r="D80" s="109">
        <v>1</v>
      </c>
      <c r="E80" s="94" t="s">
        <v>30</v>
      </c>
      <c r="F80" s="156">
        <v>0</v>
      </c>
      <c r="G80" s="95">
        <f t="shared" si="1"/>
        <v>0</v>
      </c>
      <c r="I80" s="186"/>
      <c r="J80" s="186"/>
      <c r="K80" s="186"/>
      <c r="L80" s="174"/>
      <c r="M80" s="174"/>
      <c r="N80" s="174"/>
      <c r="O80" s="174"/>
      <c r="P80" s="174"/>
      <c r="Q80" s="186"/>
      <c r="R80" s="186"/>
      <c r="S80" s="186"/>
      <c r="T80" s="186"/>
      <c r="U80" s="186"/>
      <c r="V80" s="186"/>
    </row>
    <row r="81" spans="2:22" s="74" customFormat="1" ht="33.75">
      <c r="B81" s="62" t="s">
        <v>58</v>
      </c>
      <c r="C81" s="105" t="s">
        <v>105</v>
      </c>
      <c r="D81" s="108">
        <v>51.94</v>
      </c>
      <c r="E81" s="65" t="s">
        <v>30</v>
      </c>
      <c r="F81" s="150">
        <v>0</v>
      </c>
      <c r="G81" s="61">
        <f t="shared" si="1"/>
        <v>0</v>
      </c>
      <c r="I81" s="187"/>
      <c r="J81" s="187"/>
      <c r="K81" s="187"/>
      <c r="L81" s="175"/>
      <c r="M81" s="174"/>
      <c r="N81" s="175"/>
      <c r="O81" s="175"/>
      <c r="P81" s="175"/>
      <c r="Q81" s="187"/>
      <c r="R81" s="187"/>
      <c r="S81" s="187"/>
      <c r="T81" s="187"/>
      <c r="U81" s="187"/>
      <c r="V81" s="187"/>
    </row>
    <row r="82" spans="2:22" s="100" customFormat="1" ht="45">
      <c r="B82" s="62" t="s">
        <v>61</v>
      </c>
      <c r="C82" s="63" t="s">
        <v>106</v>
      </c>
      <c r="D82" s="112">
        <v>3</v>
      </c>
      <c r="E82" s="65" t="s">
        <v>30</v>
      </c>
      <c r="F82" s="160">
        <v>0</v>
      </c>
      <c r="G82" s="61">
        <f t="shared" si="1"/>
        <v>0</v>
      </c>
      <c r="I82" s="190"/>
      <c r="J82" s="190"/>
      <c r="K82" s="190"/>
      <c r="L82" s="181"/>
      <c r="M82" s="175"/>
      <c r="N82" s="181"/>
      <c r="O82" s="181"/>
      <c r="P82" s="181"/>
      <c r="Q82" s="190"/>
      <c r="R82" s="190"/>
      <c r="S82" s="190"/>
      <c r="T82" s="190"/>
      <c r="U82" s="190"/>
      <c r="V82" s="190"/>
    </row>
    <row r="83" spans="2:22" s="100" customFormat="1" ht="22.5">
      <c r="B83" s="62" t="s">
        <v>62</v>
      </c>
      <c r="C83" s="105" t="s">
        <v>83</v>
      </c>
      <c r="D83" s="108">
        <v>51.94</v>
      </c>
      <c r="E83" s="65" t="s">
        <v>30</v>
      </c>
      <c r="F83" s="150">
        <v>0</v>
      </c>
      <c r="G83" s="61">
        <f t="shared" si="1"/>
        <v>0</v>
      </c>
      <c r="I83" s="190"/>
      <c r="J83" s="190"/>
      <c r="K83" s="190"/>
      <c r="L83" s="181"/>
      <c r="M83" s="181"/>
      <c r="N83" s="181"/>
      <c r="O83" s="181"/>
      <c r="P83" s="181"/>
      <c r="Q83" s="190"/>
      <c r="R83" s="190"/>
      <c r="S83" s="190"/>
      <c r="T83" s="190"/>
      <c r="U83" s="190"/>
      <c r="V83" s="190"/>
    </row>
    <row r="84" spans="2:22" s="100" customFormat="1" ht="34.5">
      <c r="B84" s="62" t="s">
        <v>68</v>
      </c>
      <c r="C84" s="105" t="s">
        <v>103</v>
      </c>
      <c r="D84" s="112">
        <v>3</v>
      </c>
      <c r="E84" s="65" t="s">
        <v>30</v>
      </c>
      <c r="F84" s="160">
        <v>0</v>
      </c>
      <c r="G84" s="61">
        <f t="shared" si="1"/>
        <v>0</v>
      </c>
      <c r="I84" s="190"/>
      <c r="J84" s="190"/>
      <c r="K84" s="191"/>
      <c r="L84" s="181"/>
      <c r="M84" s="181"/>
      <c r="N84" s="181"/>
      <c r="O84" s="181"/>
      <c r="P84" s="181"/>
      <c r="Q84" s="190"/>
      <c r="R84" s="190"/>
      <c r="S84" s="190"/>
      <c r="T84" s="190"/>
      <c r="U84" s="190"/>
      <c r="V84" s="190"/>
    </row>
    <row r="85" spans="2:22" s="60" customFormat="1" ht="22.5">
      <c r="B85" s="76" t="s">
        <v>69</v>
      </c>
      <c r="C85" s="115" t="s">
        <v>86</v>
      </c>
      <c r="D85" s="116">
        <v>51.94</v>
      </c>
      <c r="E85" s="72" t="s">
        <v>30</v>
      </c>
      <c r="F85" s="161">
        <v>0</v>
      </c>
      <c r="G85" s="73">
        <f t="shared" si="1"/>
        <v>0</v>
      </c>
      <c r="I85" s="190"/>
      <c r="J85" s="190"/>
      <c r="K85" s="190"/>
      <c r="L85" s="181"/>
      <c r="M85" s="181"/>
      <c r="N85" s="181"/>
      <c r="O85" s="181"/>
      <c r="P85" s="181"/>
      <c r="Q85" s="190"/>
      <c r="R85" s="190"/>
      <c r="S85" s="190"/>
      <c r="T85" s="190"/>
      <c r="U85" s="190"/>
      <c r="V85" s="190"/>
    </row>
    <row r="86" spans="2:22" s="60" customFormat="1" ht="33.75">
      <c r="B86" s="76" t="s">
        <v>70</v>
      </c>
      <c r="C86" s="115" t="s">
        <v>87</v>
      </c>
      <c r="D86" s="117">
        <v>3</v>
      </c>
      <c r="E86" s="118" t="s">
        <v>30</v>
      </c>
      <c r="F86" s="162">
        <v>0</v>
      </c>
      <c r="G86" s="119">
        <f t="shared" si="1"/>
        <v>0</v>
      </c>
      <c r="I86" s="190"/>
      <c r="J86" s="190"/>
      <c r="K86" s="190"/>
      <c r="L86" s="181"/>
      <c r="M86" s="181"/>
      <c r="N86" s="181"/>
      <c r="O86" s="181"/>
      <c r="P86" s="181"/>
      <c r="Q86" s="190"/>
      <c r="R86" s="190"/>
      <c r="S86" s="190"/>
      <c r="T86" s="190"/>
      <c r="U86" s="190"/>
      <c r="V86" s="190"/>
    </row>
    <row r="87" spans="2:22" s="60" customFormat="1" ht="11.25">
      <c r="B87" s="62" t="s">
        <v>71</v>
      </c>
      <c r="C87" s="105" t="s">
        <v>32</v>
      </c>
      <c r="D87" s="108">
        <v>51.94</v>
      </c>
      <c r="E87" s="65" t="s">
        <v>30</v>
      </c>
      <c r="F87" s="150">
        <v>0</v>
      </c>
      <c r="G87" s="61">
        <f t="shared" si="1"/>
        <v>0</v>
      </c>
      <c r="I87" s="190"/>
      <c r="J87" s="190"/>
      <c r="K87" s="190"/>
      <c r="L87" s="181"/>
      <c r="M87" s="181"/>
      <c r="N87" s="181"/>
      <c r="O87" s="181"/>
      <c r="P87" s="181"/>
      <c r="Q87" s="190"/>
      <c r="R87" s="190"/>
      <c r="S87" s="190"/>
      <c r="T87" s="190"/>
      <c r="U87" s="190"/>
      <c r="V87" s="190"/>
    </row>
    <row r="88" spans="2:22" s="60" customFormat="1" ht="22.5">
      <c r="B88" s="62" t="s">
        <v>72</v>
      </c>
      <c r="C88" s="63" t="s">
        <v>33</v>
      </c>
      <c r="D88" s="106">
        <v>0.1</v>
      </c>
      <c r="E88" s="65" t="s">
        <v>80</v>
      </c>
      <c r="F88" s="99">
        <f>SUBTOTAL(109,G78:G87)</f>
        <v>0</v>
      </c>
      <c r="G88" s="61">
        <f t="shared" si="1"/>
        <v>0</v>
      </c>
      <c r="I88" s="190"/>
      <c r="J88" s="190"/>
      <c r="K88" s="190"/>
      <c r="L88" s="181"/>
      <c r="M88" s="181"/>
      <c r="N88" s="181"/>
      <c r="O88" s="181"/>
      <c r="P88" s="181"/>
      <c r="Q88" s="190"/>
      <c r="R88" s="190"/>
      <c r="S88" s="190"/>
      <c r="T88" s="190"/>
      <c r="U88" s="190"/>
      <c r="V88" s="190"/>
    </row>
    <row r="89" spans="2:22" s="60" customFormat="1" ht="11.25">
      <c r="B89" s="101" t="s">
        <v>91</v>
      </c>
      <c r="C89" s="102"/>
      <c r="F89" s="154"/>
      <c r="G89" s="61">
        <f>SUBTOTAL(109,G76:G88)</f>
        <v>0</v>
      </c>
      <c r="I89" s="190"/>
      <c r="J89" s="190"/>
      <c r="K89" s="190"/>
      <c r="L89" s="181"/>
      <c r="M89" s="181"/>
      <c r="N89" s="181"/>
      <c r="O89" s="181"/>
      <c r="P89" s="181"/>
      <c r="Q89" s="190"/>
      <c r="R89" s="190"/>
      <c r="S89" s="190"/>
      <c r="T89" s="190"/>
      <c r="U89" s="190"/>
      <c r="V89" s="190"/>
    </row>
    <row r="90" spans="2:22" s="60" customFormat="1" ht="11.25">
      <c r="B90" s="101"/>
      <c r="C90" s="102"/>
      <c r="F90" s="154"/>
      <c r="G90" s="61"/>
      <c r="I90" s="190"/>
      <c r="J90" s="190"/>
      <c r="K90" s="190"/>
      <c r="L90" s="181"/>
      <c r="M90" s="181"/>
      <c r="N90" s="181"/>
      <c r="O90" s="181"/>
      <c r="P90" s="181"/>
      <c r="Q90" s="190"/>
      <c r="R90" s="190"/>
      <c r="S90" s="190"/>
      <c r="T90" s="190"/>
      <c r="U90" s="190"/>
      <c r="V90" s="190"/>
    </row>
    <row r="91" spans="2:22" s="60" customFormat="1" ht="12">
      <c r="B91" s="120"/>
      <c r="C91" s="18"/>
      <c r="D91" s="7"/>
      <c r="E91" s="7"/>
      <c r="F91" s="163"/>
      <c r="G91" s="14"/>
      <c r="I91" s="190"/>
      <c r="J91" s="190"/>
      <c r="K91" s="190"/>
      <c r="L91" s="181"/>
      <c r="M91" s="181"/>
      <c r="N91" s="181"/>
      <c r="O91" s="181"/>
      <c r="P91" s="181"/>
      <c r="Q91" s="190"/>
      <c r="R91" s="190"/>
      <c r="S91" s="190"/>
      <c r="T91" s="190"/>
      <c r="U91" s="190"/>
      <c r="V91" s="190"/>
    </row>
    <row r="92" spans="2:22" s="60" customFormat="1" ht="24">
      <c r="B92" s="52" t="s">
        <v>88</v>
      </c>
      <c r="C92" s="53" t="s">
        <v>89</v>
      </c>
      <c r="D92" s="54" t="s">
        <v>63</v>
      </c>
      <c r="E92" s="55" t="s">
        <v>30</v>
      </c>
      <c r="F92" s="159" t="s">
        <v>65</v>
      </c>
      <c r="G92" s="54" t="s">
        <v>64</v>
      </c>
      <c r="I92" s="190"/>
      <c r="J92" s="190"/>
      <c r="K92" s="190"/>
      <c r="L92" s="181"/>
      <c r="M92" s="181"/>
      <c r="N92" s="181"/>
      <c r="O92" s="181"/>
      <c r="P92" s="181"/>
      <c r="Q92" s="190"/>
      <c r="R92" s="190"/>
      <c r="S92" s="190"/>
      <c r="T92" s="190"/>
      <c r="U92" s="190"/>
      <c r="V92" s="190"/>
    </row>
    <row r="93" spans="2:22" s="60" customFormat="1" ht="11.25">
      <c r="B93" s="58"/>
      <c r="C93" s="102"/>
      <c r="F93" s="154"/>
      <c r="G93" s="61"/>
      <c r="I93" s="190"/>
      <c r="J93" s="190"/>
      <c r="K93" s="190"/>
      <c r="L93" s="181"/>
      <c r="M93" s="181"/>
      <c r="N93" s="181"/>
      <c r="O93" s="181"/>
      <c r="P93" s="181"/>
      <c r="Q93" s="190"/>
      <c r="R93" s="190"/>
      <c r="S93" s="190"/>
      <c r="T93" s="190"/>
      <c r="U93" s="190"/>
      <c r="V93" s="190"/>
    </row>
    <row r="94" spans="2:22" s="60" customFormat="1" ht="33.75">
      <c r="B94" s="62" t="s">
        <v>59</v>
      </c>
      <c r="C94" s="63" t="s">
        <v>210</v>
      </c>
      <c r="D94" s="112"/>
      <c r="E94" s="65"/>
      <c r="F94" s="150"/>
      <c r="G94" s="66"/>
      <c r="I94" s="190"/>
      <c r="J94" s="190"/>
      <c r="K94" s="190"/>
      <c r="L94" s="181"/>
      <c r="M94" s="181"/>
      <c r="N94" s="181"/>
      <c r="O94" s="181"/>
      <c r="P94" s="181"/>
      <c r="Q94" s="190"/>
      <c r="R94" s="190"/>
      <c r="S94" s="190"/>
      <c r="T94" s="190"/>
      <c r="U94" s="190"/>
      <c r="V94" s="190"/>
    </row>
    <row r="95" spans="2:22" s="60" customFormat="1" ht="11.25">
      <c r="B95" s="62"/>
      <c r="C95" s="102" t="s">
        <v>9</v>
      </c>
      <c r="D95" s="108">
        <v>52.9788</v>
      </c>
      <c r="E95" s="65" t="s">
        <v>30</v>
      </c>
      <c r="F95" s="150">
        <v>0</v>
      </c>
      <c r="G95" s="66">
        <f>D95*F95</f>
        <v>0</v>
      </c>
      <c r="I95" s="190"/>
      <c r="J95" s="190"/>
      <c r="K95" s="190"/>
      <c r="L95" s="181"/>
      <c r="M95" s="181"/>
      <c r="N95" s="181"/>
      <c r="O95" s="181"/>
      <c r="P95" s="181"/>
      <c r="Q95" s="190"/>
      <c r="R95" s="190"/>
      <c r="S95" s="190"/>
      <c r="T95" s="190"/>
      <c r="U95" s="190"/>
      <c r="V95" s="190"/>
    </row>
    <row r="96" spans="2:22" s="60" customFormat="1" ht="125.25" customHeight="1">
      <c r="B96" s="62" t="s">
        <v>57</v>
      </c>
      <c r="C96" s="59" t="s">
        <v>128</v>
      </c>
      <c r="D96" s="106"/>
      <c r="E96" s="65"/>
      <c r="F96" s="160"/>
      <c r="G96" s="61"/>
      <c r="I96" s="190"/>
      <c r="J96" s="190"/>
      <c r="K96" s="190"/>
      <c r="L96" s="181"/>
      <c r="M96" s="181"/>
      <c r="N96" s="181"/>
      <c r="O96" s="181"/>
      <c r="P96" s="181"/>
      <c r="Q96" s="190"/>
      <c r="R96" s="190"/>
      <c r="S96" s="190"/>
      <c r="T96" s="190"/>
      <c r="U96" s="190"/>
      <c r="V96" s="190"/>
    </row>
    <row r="97" spans="2:22" s="60" customFormat="1" ht="11.25">
      <c r="B97" s="121"/>
      <c r="C97" s="122" t="s">
        <v>19</v>
      </c>
      <c r="D97" s="112">
        <v>1</v>
      </c>
      <c r="E97" s="65" t="s">
        <v>30</v>
      </c>
      <c r="F97" s="160">
        <v>0</v>
      </c>
      <c r="G97" s="61">
        <f>D97*F97</f>
        <v>0</v>
      </c>
      <c r="I97" s="190">
        <v>1</v>
      </c>
      <c r="J97" s="190"/>
      <c r="K97" s="190"/>
      <c r="L97" s="181"/>
      <c r="M97" s="181"/>
      <c r="N97" s="181"/>
      <c r="O97" s="181"/>
      <c r="P97" s="181"/>
      <c r="Q97" s="190"/>
      <c r="R97" s="190"/>
      <c r="S97" s="190"/>
      <c r="T97" s="190"/>
      <c r="U97" s="190"/>
      <c r="V97" s="190"/>
    </row>
    <row r="98" spans="2:22" s="60" customFormat="1" ht="11.25">
      <c r="B98" s="62"/>
      <c r="C98" s="122" t="s">
        <v>22</v>
      </c>
      <c r="D98" s="112">
        <v>2</v>
      </c>
      <c r="E98" s="65" t="s">
        <v>30</v>
      </c>
      <c r="F98" s="160">
        <v>0</v>
      </c>
      <c r="G98" s="61">
        <f>D98*F98</f>
        <v>0</v>
      </c>
      <c r="I98" s="190">
        <v>1</v>
      </c>
      <c r="J98" s="190"/>
      <c r="K98" s="190"/>
      <c r="L98" s="181"/>
      <c r="M98" s="181"/>
      <c r="N98" s="181"/>
      <c r="O98" s="181"/>
      <c r="P98" s="181"/>
      <c r="Q98" s="190"/>
      <c r="R98" s="190"/>
      <c r="S98" s="190"/>
      <c r="T98" s="190"/>
      <c r="U98" s="190"/>
      <c r="V98" s="190"/>
    </row>
    <row r="99" spans="2:9" ht="12.75">
      <c r="B99" s="62"/>
      <c r="C99" s="123" t="s">
        <v>2</v>
      </c>
      <c r="D99" s="112">
        <v>3</v>
      </c>
      <c r="E99" s="65"/>
      <c r="F99" s="150"/>
      <c r="G99" s="61"/>
      <c r="I99" s="186">
        <v>1</v>
      </c>
    </row>
    <row r="100" spans="2:7" ht="33.75">
      <c r="B100" s="62" t="s">
        <v>56</v>
      </c>
      <c r="C100" s="102" t="s">
        <v>97</v>
      </c>
      <c r="D100" s="106">
        <v>0.1</v>
      </c>
      <c r="E100" s="65" t="s">
        <v>80</v>
      </c>
      <c r="F100" s="99">
        <f>SUBTOTAL(109,G93:G99)</f>
        <v>0</v>
      </c>
      <c r="G100" s="61">
        <f>D100*F100</f>
        <v>0</v>
      </c>
    </row>
    <row r="101" spans="2:7" ht="22.5">
      <c r="B101" s="62" t="s">
        <v>60</v>
      </c>
      <c r="C101" s="102" t="s">
        <v>95</v>
      </c>
      <c r="D101" s="106">
        <v>0.1</v>
      </c>
      <c r="E101" s="65" t="s">
        <v>80</v>
      </c>
      <c r="F101" s="99">
        <f>+F100</f>
        <v>0</v>
      </c>
      <c r="G101" s="61">
        <f>D101*F101</f>
        <v>0</v>
      </c>
    </row>
    <row r="102" spans="2:7" ht="12.75">
      <c r="B102" s="128" t="s">
        <v>92</v>
      </c>
      <c r="C102" s="122"/>
      <c r="D102" s="129"/>
      <c r="E102" s="129"/>
      <c r="F102" s="165"/>
      <c r="G102" s="130">
        <f>SUBTOTAL(109,G93:G101)</f>
        <v>0</v>
      </c>
    </row>
    <row r="103" spans="2:7" ht="12.75">
      <c r="B103" s="128"/>
      <c r="C103" s="122"/>
      <c r="D103" s="129"/>
      <c r="E103" s="129"/>
      <c r="F103" s="165"/>
      <c r="G103" s="130"/>
    </row>
    <row r="104" spans="3:22" s="40" customFormat="1" ht="12.75">
      <c r="C104" s="41"/>
      <c r="F104" s="166"/>
      <c r="I104" s="183"/>
      <c r="J104" s="183"/>
      <c r="K104" s="183"/>
      <c r="L104" s="183"/>
      <c r="M104" s="183"/>
      <c r="N104" s="183"/>
      <c r="O104" s="183"/>
      <c r="P104" s="183"/>
      <c r="Q104" s="183"/>
      <c r="R104" s="183"/>
      <c r="S104" s="183"/>
      <c r="T104" s="183"/>
      <c r="U104" s="183"/>
      <c r="V104" s="183"/>
    </row>
    <row r="105" spans="2:22" s="40" customFormat="1" ht="12.75">
      <c r="B105" s="131" t="s">
        <v>272</v>
      </c>
      <c r="C105" s="41"/>
      <c r="F105" s="166"/>
      <c r="I105" s="183"/>
      <c r="J105" s="183"/>
      <c r="K105" s="183"/>
      <c r="L105" s="183"/>
      <c r="M105" s="183"/>
      <c r="N105" s="183"/>
      <c r="O105" s="183"/>
      <c r="P105" s="183"/>
      <c r="Q105" s="183"/>
      <c r="R105" s="183"/>
      <c r="S105" s="183"/>
      <c r="T105" s="183"/>
      <c r="U105" s="183"/>
      <c r="V105" s="183"/>
    </row>
    <row r="106" spans="3:22" s="40" customFormat="1" ht="12.75">
      <c r="C106" s="41"/>
      <c r="F106" s="167"/>
      <c r="I106" s="183"/>
      <c r="J106" s="183"/>
      <c r="K106" s="183"/>
      <c r="L106" s="183"/>
      <c r="M106" s="183"/>
      <c r="N106" s="183"/>
      <c r="O106" s="183"/>
      <c r="P106" s="183"/>
      <c r="Q106" s="183"/>
      <c r="R106" s="183"/>
      <c r="S106" s="183"/>
      <c r="T106" s="183"/>
      <c r="U106" s="183"/>
      <c r="V106" s="183"/>
    </row>
    <row r="107" spans="2:22" s="40" customFormat="1" ht="24">
      <c r="B107" s="22" t="s">
        <v>273</v>
      </c>
      <c r="C107" s="132" t="s">
        <v>274</v>
      </c>
      <c r="D107" s="24" t="s">
        <v>63</v>
      </c>
      <c r="E107" s="25" t="s">
        <v>30</v>
      </c>
      <c r="F107" s="168" t="s">
        <v>65</v>
      </c>
      <c r="G107" s="24" t="s">
        <v>64</v>
      </c>
      <c r="I107" s="183"/>
      <c r="J107" s="183"/>
      <c r="K107" s="183"/>
      <c r="L107" s="183"/>
      <c r="M107" s="183"/>
      <c r="N107" s="183"/>
      <c r="O107" s="183"/>
      <c r="P107" s="183"/>
      <c r="Q107" s="183"/>
      <c r="R107" s="183"/>
      <c r="S107" s="183"/>
      <c r="T107" s="183"/>
      <c r="U107" s="183"/>
      <c r="V107" s="183"/>
    </row>
    <row r="108" spans="2:22" s="40" customFormat="1" ht="12.75">
      <c r="B108" s="28"/>
      <c r="C108" s="133"/>
      <c r="D108" s="30"/>
      <c r="E108" s="30"/>
      <c r="F108" s="169"/>
      <c r="G108" s="31"/>
      <c r="I108" s="183"/>
      <c r="J108" s="183"/>
      <c r="K108" s="183"/>
      <c r="L108" s="183"/>
      <c r="M108" s="183"/>
      <c r="N108" s="183"/>
      <c r="O108" s="183"/>
      <c r="P108" s="183"/>
      <c r="Q108" s="183"/>
      <c r="R108" s="183"/>
      <c r="S108" s="183"/>
      <c r="T108" s="183"/>
      <c r="U108" s="183"/>
      <c r="V108" s="183"/>
    </row>
    <row r="109" spans="2:22" s="40" customFormat="1" ht="37.5" customHeight="1">
      <c r="B109" s="32" t="s">
        <v>59</v>
      </c>
      <c r="C109" s="33" t="s">
        <v>275</v>
      </c>
      <c r="D109" s="134">
        <v>12</v>
      </c>
      <c r="E109" s="35"/>
      <c r="F109" s="170">
        <v>0</v>
      </c>
      <c r="G109" s="135">
        <f>D109*F109</f>
        <v>0</v>
      </c>
      <c r="I109" s="183"/>
      <c r="J109" s="183"/>
      <c r="K109" s="183"/>
      <c r="L109" s="183"/>
      <c r="M109" s="183"/>
      <c r="N109" s="183"/>
      <c r="O109" s="183"/>
      <c r="P109" s="183"/>
      <c r="Q109" s="183"/>
      <c r="R109" s="183"/>
      <c r="S109" s="183"/>
      <c r="T109" s="183"/>
      <c r="U109" s="183"/>
      <c r="V109" s="183"/>
    </row>
    <row r="110" spans="2:22" s="40" customFormat="1" ht="104.25" customHeight="1">
      <c r="B110" s="32" t="s">
        <v>57</v>
      </c>
      <c r="C110" s="29" t="s">
        <v>276</v>
      </c>
      <c r="D110" s="30"/>
      <c r="E110" s="30"/>
      <c r="F110" s="170"/>
      <c r="G110" s="31"/>
      <c r="I110" s="183"/>
      <c r="J110" s="183"/>
      <c r="K110" s="183"/>
      <c r="L110" s="183"/>
      <c r="M110" s="183"/>
      <c r="N110" s="183"/>
      <c r="O110" s="183"/>
      <c r="P110" s="183"/>
      <c r="Q110" s="183"/>
      <c r="R110" s="183"/>
      <c r="S110" s="183"/>
      <c r="T110" s="183"/>
      <c r="U110" s="183"/>
      <c r="V110" s="183"/>
    </row>
    <row r="111" spans="2:22" s="40" customFormat="1" ht="33.75" customHeight="1">
      <c r="B111" s="32"/>
      <c r="C111" s="133" t="s">
        <v>277</v>
      </c>
      <c r="D111" s="34">
        <v>6</v>
      </c>
      <c r="E111" s="35" t="s">
        <v>30</v>
      </c>
      <c r="F111" s="44">
        <v>0</v>
      </c>
      <c r="G111" s="135">
        <f>D111*F111</f>
        <v>0</v>
      </c>
      <c r="I111" s="183"/>
      <c r="J111" s="183"/>
      <c r="K111" s="183"/>
      <c r="L111" s="183"/>
      <c r="M111" s="183"/>
      <c r="N111" s="183"/>
      <c r="O111" s="183"/>
      <c r="P111" s="183"/>
      <c r="Q111" s="183"/>
      <c r="R111" s="183"/>
      <c r="S111" s="183"/>
      <c r="T111" s="183"/>
      <c r="U111" s="183"/>
      <c r="V111" s="183"/>
    </row>
    <row r="112" spans="2:22" s="40" customFormat="1" ht="33.75">
      <c r="B112" s="136"/>
      <c r="C112" s="137" t="s">
        <v>278</v>
      </c>
      <c r="D112" s="138">
        <v>39.8</v>
      </c>
      <c r="E112" s="35" t="s">
        <v>30</v>
      </c>
      <c r="F112" s="44">
        <v>0</v>
      </c>
      <c r="G112" s="135">
        <f>D112*F112</f>
        <v>0</v>
      </c>
      <c r="I112" s="183"/>
      <c r="J112" s="192"/>
      <c r="K112" s="183"/>
      <c r="L112" s="183"/>
      <c r="M112" s="183"/>
      <c r="N112" s="183"/>
      <c r="O112" s="183"/>
      <c r="P112" s="183"/>
      <c r="Q112" s="183"/>
      <c r="R112" s="183"/>
      <c r="S112" s="183"/>
      <c r="T112" s="183"/>
      <c r="U112" s="183"/>
      <c r="V112" s="183"/>
    </row>
    <row r="113" spans="2:22" s="40" customFormat="1" ht="22.5">
      <c r="B113" s="32"/>
      <c r="C113" s="133" t="s">
        <v>305</v>
      </c>
      <c r="D113" s="34">
        <v>0</v>
      </c>
      <c r="E113" s="35" t="s">
        <v>30</v>
      </c>
      <c r="F113" s="44">
        <v>0</v>
      </c>
      <c r="G113" s="135">
        <f>D113*F113</f>
        <v>0</v>
      </c>
      <c r="I113" s="183"/>
      <c r="J113" s="192"/>
      <c r="K113" s="183"/>
      <c r="L113" s="183"/>
      <c r="M113" s="183"/>
      <c r="N113" s="183"/>
      <c r="O113" s="183"/>
      <c r="P113" s="183"/>
      <c r="Q113" s="183"/>
      <c r="R113" s="183"/>
      <c r="S113" s="183"/>
      <c r="T113" s="183"/>
      <c r="U113" s="183"/>
      <c r="V113" s="183"/>
    </row>
    <row r="114" spans="2:22" s="40" customFormat="1" ht="78.75">
      <c r="B114" s="32"/>
      <c r="C114" s="33" t="s">
        <v>306</v>
      </c>
      <c r="D114" s="140"/>
      <c r="E114" s="35"/>
      <c r="F114" s="170"/>
      <c r="G114" s="135"/>
      <c r="I114" s="183"/>
      <c r="J114" s="183"/>
      <c r="K114" s="183"/>
      <c r="L114" s="183"/>
      <c r="M114" s="183"/>
      <c r="N114" s="183"/>
      <c r="O114" s="183"/>
      <c r="P114" s="183"/>
      <c r="Q114" s="183"/>
      <c r="R114" s="183"/>
      <c r="S114" s="183"/>
      <c r="T114" s="183"/>
      <c r="U114" s="183"/>
      <c r="V114" s="183"/>
    </row>
    <row r="115" spans="2:22" s="40" customFormat="1" ht="92.25" customHeight="1">
      <c r="B115" s="32" t="s">
        <v>56</v>
      </c>
      <c r="C115" s="33" t="s">
        <v>279</v>
      </c>
      <c r="D115" s="34">
        <v>45.8</v>
      </c>
      <c r="E115" s="35" t="s">
        <v>30</v>
      </c>
      <c r="F115" s="44">
        <v>0</v>
      </c>
      <c r="G115" s="31">
        <f aca="true" t="shared" si="2" ref="G115:G121">D115*F115</f>
        <v>0</v>
      </c>
      <c r="I115" s="183"/>
      <c r="J115" s="183"/>
      <c r="K115" s="183"/>
      <c r="L115" s="183"/>
      <c r="M115" s="183"/>
      <c r="N115" s="183"/>
      <c r="O115" s="183"/>
      <c r="P115" s="183"/>
      <c r="Q115" s="183"/>
      <c r="R115" s="183"/>
      <c r="S115" s="183"/>
      <c r="T115" s="183"/>
      <c r="U115" s="183"/>
      <c r="V115" s="183"/>
    </row>
    <row r="116" spans="2:22" s="40" customFormat="1" ht="15" customHeight="1">
      <c r="B116" s="141" t="s">
        <v>60</v>
      </c>
      <c r="C116" s="142" t="s">
        <v>308</v>
      </c>
      <c r="D116" s="134">
        <v>0</v>
      </c>
      <c r="E116" s="35" t="s">
        <v>30</v>
      </c>
      <c r="F116" s="170">
        <v>0</v>
      </c>
      <c r="G116" s="31">
        <f t="shared" si="2"/>
        <v>0</v>
      </c>
      <c r="I116" s="183"/>
      <c r="J116" s="183"/>
      <c r="K116" s="183"/>
      <c r="L116" s="183"/>
      <c r="M116" s="183"/>
      <c r="N116" s="183"/>
      <c r="O116" s="183"/>
      <c r="P116" s="183"/>
      <c r="Q116" s="183"/>
      <c r="R116" s="183"/>
      <c r="S116" s="183"/>
      <c r="T116" s="183"/>
      <c r="U116" s="183"/>
      <c r="V116" s="183"/>
    </row>
    <row r="117" spans="2:22" s="40" customFormat="1" ht="24.75" customHeight="1">
      <c r="B117" s="32" t="s">
        <v>58</v>
      </c>
      <c r="C117" s="33" t="s">
        <v>307</v>
      </c>
      <c r="D117" s="134">
        <v>0</v>
      </c>
      <c r="E117" s="35" t="s">
        <v>30</v>
      </c>
      <c r="F117" s="170">
        <v>0</v>
      </c>
      <c r="G117" s="31">
        <f t="shared" si="2"/>
        <v>0</v>
      </c>
      <c r="I117" s="183"/>
      <c r="J117" s="183"/>
      <c r="K117" s="183"/>
      <c r="L117" s="183"/>
      <c r="M117" s="183"/>
      <c r="N117" s="183"/>
      <c r="O117" s="183"/>
      <c r="P117" s="183"/>
      <c r="Q117" s="183"/>
      <c r="R117" s="183"/>
      <c r="S117" s="183"/>
      <c r="T117" s="183"/>
      <c r="U117" s="183"/>
      <c r="V117" s="183"/>
    </row>
    <row r="118" spans="2:22" s="40" customFormat="1" ht="33.75">
      <c r="B118" s="32" t="s">
        <v>61</v>
      </c>
      <c r="C118" s="33" t="s">
        <v>280</v>
      </c>
      <c r="D118" s="134">
        <v>6</v>
      </c>
      <c r="E118" s="35" t="s">
        <v>30</v>
      </c>
      <c r="F118" s="170">
        <v>0</v>
      </c>
      <c r="G118" s="31">
        <f t="shared" si="2"/>
        <v>0</v>
      </c>
      <c r="I118" s="183"/>
      <c r="J118" s="183"/>
      <c r="K118" s="183"/>
      <c r="L118" s="184"/>
      <c r="M118" s="183"/>
      <c r="N118" s="184"/>
      <c r="O118" s="184"/>
      <c r="P118" s="184"/>
      <c r="Q118" s="184"/>
      <c r="R118" s="184"/>
      <c r="S118" s="184"/>
      <c r="T118" s="183"/>
      <c r="U118" s="183"/>
      <c r="V118" s="183"/>
    </row>
    <row r="119" spans="2:22" s="40" customFormat="1" ht="22.5">
      <c r="B119" s="32" t="s">
        <v>62</v>
      </c>
      <c r="C119" s="33" t="s">
        <v>281</v>
      </c>
      <c r="D119" s="134">
        <v>6</v>
      </c>
      <c r="E119" s="35" t="s">
        <v>30</v>
      </c>
      <c r="F119" s="170">
        <v>0</v>
      </c>
      <c r="G119" s="31">
        <f t="shared" si="2"/>
        <v>0</v>
      </c>
      <c r="I119" s="183"/>
      <c r="J119" s="183"/>
      <c r="K119" s="183"/>
      <c r="L119" s="184"/>
      <c r="M119" s="184"/>
      <c r="N119" s="184"/>
      <c r="O119" s="184"/>
      <c r="P119" s="184"/>
      <c r="Q119" s="184"/>
      <c r="R119" s="184"/>
      <c r="S119" s="184"/>
      <c r="T119" s="183"/>
      <c r="U119" s="183"/>
      <c r="V119" s="183"/>
    </row>
    <row r="120" spans="2:22" s="40" customFormat="1" ht="33.75">
      <c r="B120" s="32" t="s">
        <v>68</v>
      </c>
      <c r="C120" s="33" t="s">
        <v>282</v>
      </c>
      <c r="D120" s="134">
        <v>6</v>
      </c>
      <c r="E120" s="35" t="s">
        <v>30</v>
      </c>
      <c r="F120" s="170">
        <v>0</v>
      </c>
      <c r="G120" s="31">
        <f t="shared" si="2"/>
        <v>0</v>
      </c>
      <c r="I120" s="183"/>
      <c r="J120" s="183"/>
      <c r="K120" s="183"/>
      <c r="L120" s="183"/>
      <c r="M120" s="184"/>
      <c r="N120" s="183"/>
      <c r="O120" s="183"/>
      <c r="P120" s="183"/>
      <c r="Q120" s="183"/>
      <c r="R120" s="183"/>
      <c r="S120" s="183"/>
      <c r="T120" s="183"/>
      <c r="U120" s="183"/>
      <c r="V120" s="183"/>
    </row>
    <row r="121" spans="2:22" s="40" customFormat="1" ht="22.5">
      <c r="B121" s="32" t="s">
        <v>69</v>
      </c>
      <c r="C121" s="33" t="s">
        <v>283</v>
      </c>
      <c r="D121" s="106">
        <v>0.15</v>
      </c>
      <c r="E121" s="35" t="s">
        <v>80</v>
      </c>
      <c r="F121" s="144">
        <f>SUBTOTAL(109,G108:G120)</f>
        <v>0</v>
      </c>
      <c r="G121" s="31">
        <f t="shared" si="2"/>
        <v>0</v>
      </c>
      <c r="I121" s="183"/>
      <c r="J121" s="183"/>
      <c r="K121" s="183"/>
      <c r="L121" s="183"/>
      <c r="M121" s="183"/>
      <c r="N121" s="183"/>
      <c r="O121" s="183"/>
      <c r="P121" s="183"/>
      <c r="Q121" s="183"/>
      <c r="R121" s="183"/>
      <c r="S121" s="183"/>
      <c r="T121" s="183"/>
      <c r="U121" s="183"/>
      <c r="V121" s="183"/>
    </row>
    <row r="122" spans="2:22" s="40" customFormat="1" ht="12.75">
      <c r="B122" s="38" t="s">
        <v>67</v>
      </c>
      <c r="C122" s="133"/>
      <c r="D122" s="30"/>
      <c r="E122" s="30"/>
      <c r="F122" s="170"/>
      <c r="G122" s="31">
        <f>SUBTOTAL(109,G108:G121)</f>
        <v>0</v>
      </c>
      <c r="I122" s="183"/>
      <c r="J122" s="183"/>
      <c r="K122" s="183"/>
      <c r="L122" s="183"/>
      <c r="M122" s="183"/>
      <c r="N122" s="183"/>
      <c r="O122" s="183"/>
      <c r="P122" s="183"/>
      <c r="Q122" s="183"/>
      <c r="R122" s="183"/>
      <c r="S122" s="183"/>
      <c r="T122" s="183"/>
      <c r="U122" s="183"/>
      <c r="V122" s="183"/>
    </row>
    <row r="123" spans="3:22" s="40" customFormat="1" ht="12.75">
      <c r="C123" s="41"/>
      <c r="F123" s="167"/>
      <c r="I123" s="183"/>
      <c r="J123" s="183"/>
      <c r="K123" s="183"/>
      <c r="L123" s="183"/>
      <c r="M123" s="183"/>
      <c r="N123" s="183"/>
      <c r="O123" s="183"/>
      <c r="P123" s="183"/>
      <c r="Q123" s="183"/>
      <c r="R123" s="183"/>
      <c r="S123" s="183"/>
      <c r="T123" s="183"/>
      <c r="U123" s="183"/>
      <c r="V123" s="183"/>
    </row>
    <row r="124" spans="3:22" s="40" customFormat="1" ht="12.75">
      <c r="C124" s="41"/>
      <c r="F124" s="167"/>
      <c r="I124" s="183"/>
      <c r="J124" s="183"/>
      <c r="K124" s="183"/>
      <c r="L124" s="183"/>
      <c r="M124" s="183"/>
      <c r="N124" s="183"/>
      <c r="O124" s="183"/>
      <c r="P124" s="183"/>
      <c r="Q124" s="183"/>
      <c r="R124" s="183"/>
      <c r="S124" s="183"/>
      <c r="T124" s="183"/>
      <c r="U124" s="183"/>
      <c r="V124" s="183"/>
    </row>
    <row r="125" spans="2:22" s="40" customFormat="1" ht="24">
      <c r="B125" s="22" t="s">
        <v>284</v>
      </c>
      <c r="C125" s="132" t="s">
        <v>285</v>
      </c>
      <c r="D125" s="24" t="s">
        <v>63</v>
      </c>
      <c r="E125" s="25" t="s">
        <v>30</v>
      </c>
      <c r="F125" s="168" t="s">
        <v>65</v>
      </c>
      <c r="G125" s="24" t="s">
        <v>64</v>
      </c>
      <c r="I125" s="183"/>
      <c r="J125" s="183"/>
      <c r="K125" s="183"/>
      <c r="L125" s="183"/>
      <c r="M125" s="183"/>
      <c r="N125" s="183"/>
      <c r="O125" s="183"/>
      <c r="P125" s="183"/>
      <c r="Q125" s="183"/>
      <c r="R125" s="183"/>
      <c r="S125" s="183"/>
      <c r="T125" s="183"/>
      <c r="U125" s="183"/>
      <c r="V125" s="183"/>
    </row>
    <row r="126" spans="2:22" s="40" customFormat="1" ht="12.75">
      <c r="B126" s="28"/>
      <c r="C126" s="133"/>
      <c r="D126" s="30"/>
      <c r="E126" s="30"/>
      <c r="F126" s="169"/>
      <c r="G126" s="31"/>
      <c r="I126" s="183"/>
      <c r="J126" s="183"/>
      <c r="K126" s="183"/>
      <c r="L126" s="183"/>
      <c r="M126" s="183"/>
      <c r="N126" s="183"/>
      <c r="O126" s="183"/>
      <c r="P126" s="183"/>
      <c r="Q126" s="183"/>
      <c r="R126" s="183"/>
      <c r="S126" s="183"/>
      <c r="T126" s="183"/>
      <c r="U126" s="183"/>
      <c r="V126" s="183"/>
    </row>
    <row r="127" spans="2:22" s="40" customFormat="1" ht="33.75">
      <c r="B127" s="32" t="s">
        <v>59</v>
      </c>
      <c r="C127" s="33" t="s">
        <v>286</v>
      </c>
      <c r="D127" s="106">
        <v>0.05</v>
      </c>
      <c r="E127" s="35" t="s">
        <v>80</v>
      </c>
      <c r="F127" s="44">
        <v>0</v>
      </c>
      <c r="G127" s="135">
        <f>D127*F127</f>
        <v>0</v>
      </c>
      <c r="I127" s="183"/>
      <c r="J127" s="183"/>
      <c r="K127" s="183"/>
      <c r="L127" s="183"/>
      <c r="M127" s="183"/>
      <c r="N127" s="183"/>
      <c r="O127" s="183"/>
      <c r="P127" s="183"/>
      <c r="Q127" s="183"/>
      <c r="R127" s="183"/>
      <c r="S127" s="183"/>
      <c r="T127" s="183"/>
      <c r="U127" s="183"/>
      <c r="V127" s="183"/>
    </row>
    <row r="128" spans="2:22" s="40" customFormat="1" ht="33.75">
      <c r="B128" s="32" t="s">
        <v>57</v>
      </c>
      <c r="C128" s="29" t="s">
        <v>287</v>
      </c>
      <c r="D128" s="145">
        <v>45.8</v>
      </c>
      <c r="E128" s="35" t="s">
        <v>30</v>
      </c>
      <c r="F128" s="44">
        <v>0</v>
      </c>
      <c r="G128" s="135">
        <f>D128*F128</f>
        <v>0</v>
      </c>
      <c r="I128" s="183"/>
      <c r="J128" s="183"/>
      <c r="K128" s="183"/>
      <c r="L128" s="183"/>
      <c r="M128" s="183"/>
      <c r="N128" s="183"/>
      <c r="O128" s="183"/>
      <c r="P128" s="183"/>
      <c r="Q128" s="183"/>
      <c r="R128" s="183"/>
      <c r="S128" s="183"/>
      <c r="T128" s="183"/>
      <c r="U128" s="183"/>
      <c r="V128" s="183"/>
    </row>
    <row r="129" spans="2:22" s="40" customFormat="1" ht="45">
      <c r="B129" s="32" t="s">
        <v>56</v>
      </c>
      <c r="C129" s="133" t="s">
        <v>288</v>
      </c>
      <c r="D129" s="146">
        <v>6</v>
      </c>
      <c r="E129" s="35" t="s">
        <v>30</v>
      </c>
      <c r="F129" s="172">
        <v>0</v>
      </c>
      <c r="G129" s="135">
        <f>D129*F129</f>
        <v>0</v>
      </c>
      <c r="I129" s="183"/>
      <c r="J129" s="183"/>
      <c r="K129" s="183"/>
      <c r="L129" s="183"/>
      <c r="M129" s="183"/>
      <c r="N129" s="183"/>
      <c r="O129" s="183"/>
      <c r="P129" s="183"/>
      <c r="Q129" s="183"/>
      <c r="R129" s="183"/>
      <c r="S129" s="183"/>
      <c r="T129" s="183"/>
      <c r="U129" s="183"/>
      <c r="V129" s="183"/>
    </row>
    <row r="130" spans="2:22" s="40" customFormat="1" ht="22.5">
      <c r="B130" s="32" t="s">
        <v>60</v>
      </c>
      <c r="C130" s="133" t="s">
        <v>289</v>
      </c>
      <c r="D130" s="146">
        <v>6</v>
      </c>
      <c r="E130" s="35" t="s">
        <v>30</v>
      </c>
      <c r="F130" s="172">
        <v>0</v>
      </c>
      <c r="G130" s="135">
        <f>D130*F130</f>
        <v>0</v>
      </c>
      <c r="I130" s="183"/>
      <c r="J130" s="183"/>
      <c r="K130" s="183"/>
      <c r="L130" s="183"/>
      <c r="M130" s="183"/>
      <c r="N130" s="183"/>
      <c r="O130" s="183"/>
      <c r="P130" s="183"/>
      <c r="Q130" s="183"/>
      <c r="R130" s="183"/>
      <c r="S130" s="183"/>
      <c r="T130" s="183"/>
      <c r="U130" s="183"/>
      <c r="V130" s="183"/>
    </row>
    <row r="131" spans="2:22" s="40" customFormat="1" ht="33.75">
      <c r="B131" s="32" t="s">
        <v>58</v>
      </c>
      <c r="C131" s="33" t="s">
        <v>291</v>
      </c>
      <c r="D131" s="34">
        <v>45.8</v>
      </c>
      <c r="E131" s="35" t="s">
        <v>30</v>
      </c>
      <c r="F131" s="44">
        <v>0</v>
      </c>
      <c r="G131" s="31">
        <f>D131*F131</f>
        <v>0</v>
      </c>
      <c r="I131" s="183"/>
      <c r="J131" s="183"/>
      <c r="K131" s="183"/>
      <c r="L131" s="183"/>
      <c r="M131" s="183"/>
      <c r="N131" s="183"/>
      <c r="O131" s="183"/>
      <c r="P131" s="183"/>
      <c r="Q131" s="183"/>
      <c r="R131" s="183"/>
      <c r="S131" s="183"/>
      <c r="T131" s="183"/>
      <c r="U131" s="183"/>
      <c r="V131" s="183"/>
    </row>
    <row r="132" spans="2:22" s="40" customFormat="1" ht="45">
      <c r="B132" s="32" t="s">
        <v>61</v>
      </c>
      <c r="C132" s="33" t="s">
        <v>292</v>
      </c>
      <c r="D132" s="146">
        <v>6</v>
      </c>
      <c r="E132" s="35" t="s">
        <v>30</v>
      </c>
      <c r="F132" s="172">
        <v>0</v>
      </c>
      <c r="G132" s="31">
        <f aca="true" t="shared" si="3" ref="G132:G137">D132*F132</f>
        <v>0</v>
      </c>
      <c r="I132" s="183"/>
      <c r="J132" s="183"/>
      <c r="K132" s="183"/>
      <c r="L132" s="183"/>
      <c r="M132" s="183"/>
      <c r="N132" s="183"/>
      <c r="O132" s="183"/>
      <c r="P132" s="183"/>
      <c r="Q132" s="183"/>
      <c r="R132" s="183"/>
      <c r="S132" s="183"/>
      <c r="T132" s="183"/>
      <c r="U132" s="183"/>
      <c r="V132" s="183"/>
    </row>
    <row r="133" spans="2:22" s="40" customFormat="1" ht="22.5">
      <c r="B133" s="32" t="s">
        <v>62</v>
      </c>
      <c r="C133" s="33" t="s">
        <v>293</v>
      </c>
      <c r="D133" s="146">
        <v>6</v>
      </c>
      <c r="E133" s="35" t="s">
        <v>30</v>
      </c>
      <c r="F133" s="172">
        <v>0</v>
      </c>
      <c r="G133" s="31">
        <f t="shared" si="3"/>
        <v>0</v>
      </c>
      <c r="I133" s="183"/>
      <c r="J133" s="183"/>
      <c r="K133" s="183"/>
      <c r="L133" s="183"/>
      <c r="M133" s="183"/>
      <c r="N133" s="183"/>
      <c r="O133" s="183"/>
      <c r="P133" s="183"/>
      <c r="Q133" s="183"/>
      <c r="R133" s="183"/>
      <c r="S133" s="183"/>
      <c r="T133" s="183"/>
      <c r="U133" s="183"/>
      <c r="V133" s="183"/>
    </row>
    <row r="134" spans="2:22" s="40" customFormat="1" ht="22.5">
      <c r="B134" s="32" t="s">
        <v>68</v>
      </c>
      <c r="C134" s="33" t="s">
        <v>294</v>
      </c>
      <c r="D134" s="34">
        <v>45.8</v>
      </c>
      <c r="E134" s="35" t="s">
        <v>30</v>
      </c>
      <c r="F134" s="170">
        <v>0</v>
      </c>
      <c r="G134" s="31">
        <f t="shared" si="3"/>
        <v>0</v>
      </c>
      <c r="I134" s="183"/>
      <c r="J134" s="183"/>
      <c r="K134" s="183"/>
      <c r="L134" s="183"/>
      <c r="M134" s="183"/>
      <c r="N134" s="183"/>
      <c r="O134" s="183"/>
      <c r="P134" s="183"/>
      <c r="Q134" s="183"/>
      <c r="R134" s="183"/>
      <c r="S134" s="183"/>
      <c r="T134" s="183"/>
      <c r="U134" s="183"/>
      <c r="V134" s="183"/>
    </row>
    <row r="135" spans="2:22" s="40" customFormat="1" ht="22.5">
      <c r="B135" s="32" t="s">
        <v>69</v>
      </c>
      <c r="C135" s="33" t="s">
        <v>295</v>
      </c>
      <c r="D135" s="34">
        <v>45.8</v>
      </c>
      <c r="E135" s="35" t="s">
        <v>30</v>
      </c>
      <c r="F135" s="44">
        <v>0</v>
      </c>
      <c r="G135" s="31">
        <f t="shared" si="3"/>
        <v>0</v>
      </c>
      <c r="I135" s="183"/>
      <c r="J135" s="183"/>
      <c r="K135" s="183"/>
      <c r="L135" s="183"/>
      <c r="M135" s="183"/>
      <c r="N135" s="183"/>
      <c r="O135" s="183"/>
      <c r="P135" s="183"/>
      <c r="Q135" s="183"/>
      <c r="R135" s="183"/>
      <c r="S135" s="183"/>
      <c r="T135" s="183"/>
      <c r="U135" s="183"/>
      <c r="V135" s="183"/>
    </row>
    <row r="136" spans="2:22" s="40" customFormat="1" ht="12.75">
      <c r="B136" s="32" t="s">
        <v>70</v>
      </c>
      <c r="C136" s="33" t="s">
        <v>32</v>
      </c>
      <c r="D136" s="34">
        <v>45.8</v>
      </c>
      <c r="E136" s="35" t="s">
        <v>30</v>
      </c>
      <c r="F136" s="44">
        <v>0</v>
      </c>
      <c r="G136" s="31">
        <f t="shared" si="3"/>
        <v>0</v>
      </c>
      <c r="I136" s="183"/>
      <c r="J136" s="183"/>
      <c r="K136" s="183"/>
      <c r="L136" s="183"/>
      <c r="M136" s="183"/>
      <c r="N136" s="183"/>
      <c r="O136" s="183"/>
      <c r="P136" s="183"/>
      <c r="Q136" s="183"/>
      <c r="R136" s="183"/>
      <c r="S136" s="183"/>
      <c r="T136" s="183"/>
      <c r="U136" s="183"/>
      <c r="V136" s="183"/>
    </row>
    <row r="137" spans="2:22" s="40" customFormat="1" ht="22.5">
      <c r="B137" s="32" t="s">
        <v>71</v>
      </c>
      <c r="C137" s="33" t="s">
        <v>296</v>
      </c>
      <c r="D137" s="106">
        <v>0.1</v>
      </c>
      <c r="E137" s="35" t="s">
        <v>80</v>
      </c>
      <c r="F137" s="144">
        <f>SUBTOTAL(109,G128:G136)</f>
        <v>0</v>
      </c>
      <c r="G137" s="31">
        <f t="shared" si="3"/>
        <v>0</v>
      </c>
      <c r="I137" s="183"/>
      <c r="J137" s="183"/>
      <c r="K137" s="183"/>
      <c r="L137" s="183"/>
      <c r="M137" s="183"/>
      <c r="N137" s="183"/>
      <c r="O137" s="183"/>
      <c r="P137" s="183"/>
      <c r="Q137" s="183"/>
      <c r="R137" s="183"/>
      <c r="S137" s="183"/>
      <c r="T137" s="183"/>
      <c r="U137" s="183"/>
      <c r="V137" s="183"/>
    </row>
    <row r="138" spans="2:22" s="40" customFormat="1" ht="12.75">
      <c r="B138" s="38" t="s">
        <v>91</v>
      </c>
      <c r="C138" s="133"/>
      <c r="D138" s="30"/>
      <c r="E138" s="30"/>
      <c r="F138" s="170"/>
      <c r="G138" s="31">
        <f>SUBTOTAL(109,G126:G137)</f>
        <v>0</v>
      </c>
      <c r="I138" s="183"/>
      <c r="J138" s="183"/>
      <c r="K138" s="183"/>
      <c r="L138" s="183"/>
      <c r="M138" s="183"/>
      <c r="N138" s="183"/>
      <c r="O138" s="183"/>
      <c r="P138" s="183"/>
      <c r="Q138" s="183"/>
      <c r="R138" s="183"/>
      <c r="S138" s="183"/>
      <c r="T138" s="183"/>
      <c r="U138" s="183"/>
      <c r="V138" s="183"/>
    </row>
    <row r="139" spans="3:22" s="40" customFormat="1" ht="12.75">
      <c r="C139" s="41"/>
      <c r="F139" s="167"/>
      <c r="I139" s="183"/>
      <c r="J139" s="183"/>
      <c r="K139" s="183"/>
      <c r="L139" s="183"/>
      <c r="M139" s="183"/>
      <c r="N139" s="183"/>
      <c r="O139" s="183"/>
      <c r="P139" s="183"/>
      <c r="Q139" s="183"/>
      <c r="R139" s="183"/>
      <c r="S139" s="183"/>
      <c r="T139" s="183"/>
      <c r="U139" s="183"/>
      <c r="V139" s="183"/>
    </row>
    <row r="140" spans="3:22" s="40" customFormat="1" ht="12.75">
      <c r="C140" s="41"/>
      <c r="F140" s="167"/>
      <c r="I140" s="183"/>
      <c r="J140" s="183"/>
      <c r="K140" s="183"/>
      <c r="L140" s="183"/>
      <c r="M140" s="183"/>
      <c r="N140" s="183"/>
      <c r="O140" s="183"/>
      <c r="P140" s="183"/>
      <c r="Q140" s="183"/>
      <c r="R140" s="183"/>
      <c r="S140" s="183"/>
      <c r="T140" s="183"/>
      <c r="U140" s="183"/>
      <c r="V140" s="183"/>
    </row>
    <row r="141" spans="2:22" s="40" customFormat="1" ht="24">
      <c r="B141" s="22" t="s">
        <v>297</v>
      </c>
      <c r="C141" s="132" t="s">
        <v>298</v>
      </c>
      <c r="D141" s="24" t="s">
        <v>63</v>
      </c>
      <c r="E141" s="25" t="s">
        <v>30</v>
      </c>
      <c r="F141" s="168" t="s">
        <v>65</v>
      </c>
      <c r="G141" s="24" t="s">
        <v>64</v>
      </c>
      <c r="I141" s="183"/>
      <c r="J141" s="183"/>
      <c r="K141" s="183"/>
      <c r="L141" s="183"/>
      <c r="M141" s="183"/>
      <c r="N141" s="183"/>
      <c r="O141" s="183"/>
      <c r="P141" s="183"/>
      <c r="Q141" s="183"/>
      <c r="R141" s="183"/>
      <c r="S141" s="183"/>
      <c r="T141" s="183"/>
      <c r="U141" s="183"/>
      <c r="V141" s="183"/>
    </row>
    <row r="142" spans="2:22" s="40" customFormat="1" ht="12.75">
      <c r="B142" s="28"/>
      <c r="C142" s="133"/>
      <c r="D142" s="30"/>
      <c r="E142" s="30"/>
      <c r="F142" s="169"/>
      <c r="G142" s="31"/>
      <c r="I142" s="183"/>
      <c r="J142" s="183"/>
      <c r="K142" s="183"/>
      <c r="L142" s="183"/>
      <c r="M142" s="183"/>
      <c r="N142" s="183"/>
      <c r="O142" s="183"/>
      <c r="P142" s="183"/>
      <c r="Q142" s="183"/>
      <c r="R142" s="183"/>
      <c r="S142" s="183"/>
      <c r="T142" s="183"/>
      <c r="U142" s="183"/>
      <c r="V142" s="183"/>
    </row>
    <row r="143" spans="2:22" s="40" customFormat="1" ht="12.75">
      <c r="B143" s="32" t="s">
        <v>59</v>
      </c>
      <c r="C143" s="33" t="s">
        <v>299</v>
      </c>
      <c r="D143" s="145">
        <v>45.8</v>
      </c>
      <c r="E143" s="35" t="s">
        <v>30</v>
      </c>
      <c r="F143" s="44">
        <v>0</v>
      </c>
      <c r="G143" s="135">
        <f>D143*F143</f>
        <v>0</v>
      </c>
      <c r="I143" s="183"/>
      <c r="J143" s="183"/>
      <c r="K143" s="183"/>
      <c r="L143" s="183"/>
      <c r="M143" s="183"/>
      <c r="N143" s="183"/>
      <c r="O143" s="183"/>
      <c r="P143" s="183"/>
      <c r="Q143" s="183"/>
      <c r="R143" s="183"/>
      <c r="S143" s="183"/>
      <c r="T143" s="183"/>
      <c r="U143" s="183"/>
      <c r="V143" s="183"/>
    </row>
    <row r="144" spans="2:22" s="40" customFormat="1" ht="12.75">
      <c r="B144" s="32" t="s">
        <v>57</v>
      </c>
      <c r="C144" s="29" t="s">
        <v>300</v>
      </c>
      <c r="D144" s="145">
        <v>45.2</v>
      </c>
      <c r="E144" s="35" t="s">
        <v>30</v>
      </c>
      <c r="F144" s="44">
        <v>0</v>
      </c>
      <c r="G144" s="135">
        <f>D144*F144</f>
        <v>0</v>
      </c>
      <c r="I144" s="183"/>
      <c r="J144" s="183"/>
      <c r="K144" s="183"/>
      <c r="L144" s="183"/>
      <c r="M144" s="183"/>
      <c r="N144" s="183"/>
      <c r="O144" s="183"/>
      <c r="P144" s="183"/>
      <c r="Q144" s="183"/>
      <c r="R144" s="183"/>
      <c r="S144" s="183"/>
      <c r="T144" s="183"/>
      <c r="U144" s="183"/>
      <c r="V144" s="183"/>
    </row>
    <row r="145" spans="2:22" s="40" customFormat="1" ht="47.25" customHeight="1">
      <c r="B145" s="32" t="s">
        <v>56</v>
      </c>
      <c r="C145" s="29" t="s">
        <v>301</v>
      </c>
      <c r="D145" s="106"/>
      <c r="E145" s="35"/>
      <c r="F145" s="170"/>
      <c r="G145" s="31"/>
      <c r="I145" s="183"/>
      <c r="J145" s="183"/>
      <c r="K145" s="183"/>
      <c r="L145" s="183"/>
      <c r="M145" s="183"/>
      <c r="N145" s="183"/>
      <c r="O145" s="183"/>
      <c r="P145" s="183"/>
      <c r="Q145" s="183"/>
      <c r="R145" s="183"/>
      <c r="S145" s="183"/>
      <c r="T145" s="183"/>
      <c r="U145" s="183"/>
      <c r="V145" s="183"/>
    </row>
    <row r="146" spans="2:22" s="40" customFormat="1" ht="12.75">
      <c r="B146" s="32"/>
      <c r="C146" s="147"/>
      <c r="D146" s="146">
        <v>6</v>
      </c>
      <c r="E146" s="35" t="s">
        <v>30</v>
      </c>
      <c r="F146" s="172">
        <v>0</v>
      </c>
      <c r="G146" s="31">
        <f>D146*F146</f>
        <v>0</v>
      </c>
      <c r="I146" s="183"/>
      <c r="J146" s="183"/>
      <c r="K146" s="183"/>
      <c r="L146" s="183"/>
      <c r="M146" s="183"/>
      <c r="N146" s="183"/>
      <c r="O146" s="183"/>
      <c r="P146" s="183"/>
      <c r="Q146" s="183"/>
      <c r="R146" s="183"/>
      <c r="S146" s="183"/>
      <c r="T146" s="183"/>
      <c r="U146" s="183"/>
      <c r="V146" s="183"/>
    </row>
    <row r="147" spans="2:22" s="40" customFormat="1" ht="90">
      <c r="B147" s="32" t="s">
        <v>60</v>
      </c>
      <c r="C147" s="33" t="s">
        <v>302</v>
      </c>
      <c r="D147" s="134"/>
      <c r="E147" s="35"/>
      <c r="F147" s="170"/>
      <c r="G147" s="31"/>
      <c r="I147" s="183"/>
      <c r="J147" s="183"/>
      <c r="K147" s="183"/>
      <c r="L147" s="183"/>
      <c r="M147" s="183"/>
      <c r="N147" s="183"/>
      <c r="O147" s="183"/>
      <c r="P147" s="183"/>
      <c r="Q147" s="183"/>
      <c r="R147" s="183"/>
      <c r="S147" s="183"/>
      <c r="T147" s="183"/>
      <c r="U147" s="183"/>
      <c r="V147" s="183"/>
    </row>
    <row r="148" spans="2:22" s="40" customFormat="1" ht="12.75">
      <c r="B148" s="32"/>
      <c r="C148" s="148"/>
      <c r="D148" s="146">
        <v>6</v>
      </c>
      <c r="E148" s="35" t="s">
        <v>30</v>
      </c>
      <c r="F148" s="172">
        <v>0</v>
      </c>
      <c r="G148" s="31">
        <f>D148*F148</f>
        <v>0</v>
      </c>
      <c r="I148" s="183"/>
      <c r="J148" s="183"/>
      <c r="K148" s="183"/>
      <c r="L148" s="183"/>
      <c r="M148" s="183"/>
      <c r="N148" s="183"/>
      <c r="O148" s="183"/>
      <c r="P148" s="183"/>
      <c r="Q148" s="183"/>
      <c r="R148" s="183"/>
      <c r="S148" s="183"/>
      <c r="T148" s="183"/>
      <c r="U148" s="183"/>
      <c r="V148" s="183"/>
    </row>
    <row r="149" spans="2:22" s="40" customFormat="1" ht="12.75">
      <c r="B149" s="32" t="s">
        <v>58</v>
      </c>
      <c r="C149" s="133" t="s">
        <v>303</v>
      </c>
      <c r="D149" s="106">
        <v>0.1</v>
      </c>
      <c r="E149" s="35" t="s">
        <v>80</v>
      </c>
      <c r="F149" s="149">
        <f>SUBTOTAL(109,G142:G148)</f>
        <v>0</v>
      </c>
      <c r="G149" s="31">
        <f>D149*F149</f>
        <v>0</v>
      </c>
      <c r="I149" s="183"/>
      <c r="J149" s="183"/>
      <c r="K149" s="183"/>
      <c r="L149" s="183"/>
      <c r="M149" s="183"/>
      <c r="N149" s="183"/>
      <c r="O149" s="183"/>
      <c r="P149" s="183"/>
      <c r="Q149" s="183"/>
      <c r="R149" s="183"/>
      <c r="S149" s="183"/>
      <c r="T149" s="183"/>
      <c r="U149" s="183"/>
      <c r="V149" s="183"/>
    </row>
    <row r="150" spans="2:22" s="40" customFormat="1" ht="33.75">
      <c r="B150" s="32" t="s">
        <v>61</v>
      </c>
      <c r="C150" s="133" t="s">
        <v>304</v>
      </c>
      <c r="D150" s="106">
        <v>0.1</v>
      </c>
      <c r="E150" s="35" t="s">
        <v>80</v>
      </c>
      <c r="F150" s="144">
        <f>+F149</f>
        <v>0</v>
      </c>
      <c r="G150" s="31">
        <f>D150*F150</f>
        <v>0</v>
      </c>
      <c r="I150" s="183"/>
      <c r="J150" s="183"/>
      <c r="K150" s="183"/>
      <c r="L150" s="183"/>
      <c r="M150" s="183"/>
      <c r="N150" s="183"/>
      <c r="O150" s="183"/>
      <c r="P150" s="183"/>
      <c r="Q150" s="183"/>
      <c r="R150" s="183"/>
      <c r="S150" s="183"/>
      <c r="T150" s="183"/>
      <c r="U150" s="183"/>
      <c r="V150" s="183"/>
    </row>
    <row r="151" spans="2:22" s="40" customFormat="1" ht="12.75">
      <c r="B151" s="32"/>
      <c r="C151" s="133"/>
      <c r="D151" s="134"/>
      <c r="E151" s="35"/>
      <c r="F151" s="39"/>
      <c r="G151" s="31"/>
      <c r="I151" s="183"/>
      <c r="J151" s="183"/>
      <c r="K151" s="183"/>
      <c r="L151" s="183"/>
      <c r="M151" s="183"/>
      <c r="N151" s="183"/>
      <c r="O151" s="183"/>
      <c r="P151" s="183"/>
      <c r="Q151" s="183"/>
      <c r="R151" s="183"/>
      <c r="S151" s="183"/>
      <c r="T151" s="183"/>
      <c r="U151" s="183"/>
      <c r="V151" s="183"/>
    </row>
    <row r="152" spans="2:22" s="40" customFormat="1" ht="12.75">
      <c r="B152" s="32"/>
      <c r="C152" s="133"/>
      <c r="D152" s="134"/>
      <c r="E152" s="35"/>
      <c r="F152" s="39"/>
      <c r="G152" s="31"/>
      <c r="I152" s="183"/>
      <c r="J152" s="183"/>
      <c r="K152" s="183"/>
      <c r="L152" s="183"/>
      <c r="M152" s="183"/>
      <c r="N152" s="183"/>
      <c r="O152" s="183"/>
      <c r="P152" s="183"/>
      <c r="Q152" s="183"/>
      <c r="R152" s="183"/>
      <c r="S152" s="183"/>
      <c r="T152" s="183"/>
      <c r="U152" s="183"/>
      <c r="V152" s="183"/>
    </row>
    <row r="153" spans="2:22" s="40" customFormat="1" ht="12.75">
      <c r="B153" s="38" t="s">
        <v>92</v>
      </c>
      <c r="C153" s="133"/>
      <c r="D153" s="30"/>
      <c r="E153" s="30"/>
      <c r="F153" s="39"/>
      <c r="G153" s="31">
        <f>SUBTOTAL(109,G142:G152)</f>
        <v>0</v>
      </c>
      <c r="I153" s="183"/>
      <c r="J153" s="183"/>
      <c r="K153" s="183"/>
      <c r="L153" s="183"/>
      <c r="M153" s="183"/>
      <c r="N153" s="183"/>
      <c r="O153" s="183"/>
      <c r="P153" s="183"/>
      <c r="Q153" s="183"/>
      <c r="R153" s="183"/>
      <c r="S153" s="183"/>
      <c r="T153" s="183"/>
      <c r="U153" s="183"/>
      <c r="V153" s="183"/>
    </row>
    <row r="154" spans="3:22" s="40" customFormat="1" ht="12.75">
      <c r="C154" s="41"/>
      <c r="I154" s="183"/>
      <c r="J154" s="183"/>
      <c r="K154" s="183"/>
      <c r="L154" s="183"/>
      <c r="M154" s="183"/>
      <c r="N154" s="183"/>
      <c r="O154" s="183"/>
      <c r="P154" s="183"/>
      <c r="Q154" s="183"/>
      <c r="R154" s="183"/>
      <c r="S154" s="183"/>
      <c r="T154" s="183"/>
      <c r="U154" s="183"/>
      <c r="V154" s="183"/>
    </row>
  </sheetData>
  <sheetProtection password="CF77" sheet="1"/>
  <mergeCells count="6">
    <mergeCell ref="C3:G3"/>
    <mergeCell ref="C4:G4"/>
    <mergeCell ref="C5:G5"/>
    <mergeCell ref="F21:G21"/>
    <mergeCell ref="C28:F31"/>
    <mergeCell ref="C32:F33"/>
  </mergeCells>
  <printOptions/>
  <pageMargins left="0.7" right="0.7" top="0.75" bottom="0.75" header="0.3" footer="0.3"/>
  <pageSetup horizontalDpi="600" verticalDpi="600" orientation="portrait" paperSize="9" scale="91" r:id="rId1"/>
  <headerFooter>
    <oddHeader>&amp;L&amp;"Swis721 Ex BT,Roman"&amp;8&amp;A&amp;C&amp;"Team MT,Običajno"&amp;13KOMUNALA PROJEKT D.O.O.&amp;R&amp;"Swis721 Ex BT,Roman"&amp;8&amp;F</oddHeader>
    <oddFooter>&amp;L&amp;"Swis721 Ex BT,Roman"&amp;5KOMUNALA PROJEKT d.o.o.
Prušnikova ulica 95, 1000 Ljubljana&amp;R&amp;P</oddFooter>
  </headerFooter>
  <rowBreaks count="6" manualBreakCount="6">
    <brk id="42" min="1" max="7" man="1"/>
    <brk id="56" min="1" max="7" man="1"/>
    <brk id="73" min="1" max="7" man="1"/>
    <brk id="90" min="1" max="7" man="1"/>
    <brk id="103" min="1" max="7" man="1"/>
    <brk id="123" min="1" max="7" man="1"/>
  </rowBreaks>
</worksheet>
</file>

<file path=xl/worksheets/sheet9.xml><?xml version="1.0" encoding="utf-8"?>
<worksheet xmlns="http://schemas.openxmlformats.org/spreadsheetml/2006/main" xmlns:r="http://schemas.openxmlformats.org/officeDocument/2006/relationships">
  <sheetPr>
    <tabColor theme="4" tint="0.5999900102615356"/>
  </sheetPr>
  <dimension ref="B3:V154"/>
  <sheetViews>
    <sheetView view="pageBreakPreview" zoomScaleSheetLayoutView="100" workbookViewId="0" topLeftCell="A114">
      <selection activeCell="F151" sqref="F151"/>
    </sheetView>
  </sheetViews>
  <sheetFormatPr defaultColWidth="9.00390625" defaultRowHeight="12.75"/>
  <cols>
    <col min="1" max="1" width="9.125" style="1" customWidth="1"/>
    <col min="2" max="2" width="4.125" style="1" customWidth="1"/>
    <col min="3" max="3" width="40.625" style="43" customWidth="1"/>
    <col min="4" max="4" width="11.375" style="1" customWidth="1"/>
    <col min="5" max="5" width="4.125" style="1" customWidth="1"/>
    <col min="6" max="6" width="12.125" style="1" customWidth="1"/>
    <col min="7" max="7" width="13.00390625" style="1" customWidth="1"/>
    <col min="8" max="8" width="4.25390625" style="1" customWidth="1"/>
    <col min="9" max="9" width="9.25390625" style="186" bestFit="1" customWidth="1"/>
    <col min="10" max="11" width="9.125" style="186" customWidth="1"/>
    <col min="12" max="12" width="9.125" style="174" customWidth="1"/>
    <col min="13" max="13" width="14.125" style="174" bestFit="1" customWidth="1"/>
    <col min="14" max="16" width="9.125" style="174" customWidth="1"/>
    <col min="17" max="22" width="9.125" style="186" customWidth="1"/>
    <col min="23" max="16384" width="9.125" style="1" customWidth="1"/>
  </cols>
  <sheetData>
    <row r="3" spans="3:7" ht="18">
      <c r="C3" s="193" t="s">
        <v>35</v>
      </c>
      <c r="D3" s="193"/>
      <c r="E3" s="193"/>
      <c r="F3" s="193"/>
      <c r="G3" s="193"/>
    </row>
    <row r="4" spans="3:7" ht="15.75">
      <c r="C4" s="194" t="s">
        <v>219</v>
      </c>
      <c r="D4" s="194"/>
      <c r="E4" s="194"/>
      <c r="F4" s="194"/>
      <c r="G4" s="194"/>
    </row>
    <row r="5" spans="3:7" ht="12.75">
      <c r="C5" s="195"/>
      <c r="D5" s="196"/>
      <c r="E5" s="196"/>
      <c r="F5" s="196"/>
      <c r="G5" s="196"/>
    </row>
    <row r="6" spans="3:22" s="7" customFormat="1" ht="12">
      <c r="C6" s="7" t="s">
        <v>36</v>
      </c>
      <c r="I6" s="187"/>
      <c r="J6" s="187"/>
      <c r="K6" s="187"/>
      <c r="L6" s="175"/>
      <c r="M6" s="175"/>
      <c r="N6" s="175"/>
      <c r="O6" s="175"/>
      <c r="P6" s="175"/>
      <c r="Q6" s="187"/>
      <c r="R6" s="187"/>
      <c r="S6" s="187"/>
      <c r="T6" s="187"/>
      <c r="U6" s="187"/>
      <c r="V6" s="187"/>
    </row>
    <row r="7" spans="9:22" s="7" customFormat="1" ht="12">
      <c r="I7" s="187"/>
      <c r="J7" s="187"/>
      <c r="K7" s="187"/>
      <c r="L7" s="175"/>
      <c r="M7" s="175"/>
      <c r="N7" s="175"/>
      <c r="O7" s="175"/>
      <c r="P7" s="175"/>
      <c r="Q7" s="187"/>
      <c r="R7" s="187"/>
      <c r="S7" s="187"/>
      <c r="T7" s="187"/>
      <c r="U7" s="187"/>
      <c r="V7" s="187"/>
    </row>
    <row r="8" spans="3:22" s="7" customFormat="1" ht="12">
      <c r="C8" s="7" t="s">
        <v>37</v>
      </c>
      <c r="G8" s="14">
        <f>G71</f>
        <v>0</v>
      </c>
      <c r="I8" s="187"/>
      <c r="J8" s="187"/>
      <c r="K8" s="187"/>
      <c r="L8" s="175"/>
      <c r="M8" s="175"/>
      <c r="N8" s="175"/>
      <c r="O8" s="175"/>
      <c r="P8" s="175"/>
      <c r="Q8" s="187"/>
      <c r="R8" s="187"/>
      <c r="S8" s="187"/>
      <c r="T8" s="187"/>
      <c r="U8" s="187"/>
      <c r="V8" s="187"/>
    </row>
    <row r="9" spans="7:22" s="7" customFormat="1" ht="12">
      <c r="G9" s="14"/>
      <c r="I9" s="187"/>
      <c r="J9" s="187"/>
      <c r="K9" s="187"/>
      <c r="L9" s="175"/>
      <c r="M9" s="175"/>
      <c r="N9" s="175"/>
      <c r="O9" s="175"/>
      <c r="P9" s="175"/>
      <c r="Q9" s="187"/>
      <c r="R9" s="187"/>
      <c r="S9" s="187"/>
      <c r="T9" s="187"/>
      <c r="U9" s="187"/>
      <c r="V9" s="187"/>
    </row>
    <row r="10" spans="3:22" s="7" customFormat="1" ht="12">
      <c r="C10" s="7" t="s">
        <v>38</v>
      </c>
      <c r="G10" s="14">
        <f>G88</f>
        <v>0</v>
      </c>
      <c r="I10" s="187"/>
      <c r="J10" s="187"/>
      <c r="K10" s="187"/>
      <c r="L10" s="175"/>
      <c r="M10" s="175"/>
      <c r="N10" s="175"/>
      <c r="O10" s="175"/>
      <c r="P10" s="175"/>
      <c r="Q10" s="187"/>
      <c r="R10" s="187"/>
      <c r="S10" s="187"/>
      <c r="T10" s="187"/>
      <c r="U10" s="187"/>
      <c r="V10" s="187"/>
    </row>
    <row r="11" spans="9:22" s="7" customFormat="1" ht="12">
      <c r="I11" s="187"/>
      <c r="J11" s="187"/>
      <c r="K11" s="187"/>
      <c r="L11" s="175"/>
      <c r="M11" s="175"/>
      <c r="N11" s="175"/>
      <c r="O11" s="175"/>
      <c r="P11" s="175"/>
      <c r="Q11" s="187"/>
      <c r="R11" s="187"/>
      <c r="S11" s="187"/>
      <c r="T11" s="187"/>
      <c r="U11" s="187"/>
      <c r="V11" s="187"/>
    </row>
    <row r="12" spans="3:22" s="7" customFormat="1" ht="12">
      <c r="C12" s="8" t="s">
        <v>39</v>
      </c>
      <c r="D12" s="8"/>
      <c r="E12" s="8"/>
      <c r="F12" s="8"/>
      <c r="G12" s="48">
        <f>G102</f>
        <v>0</v>
      </c>
      <c r="I12" s="187"/>
      <c r="J12" s="187"/>
      <c r="K12" s="187"/>
      <c r="L12" s="175"/>
      <c r="M12" s="175"/>
      <c r="N12" s="175"/>
      <c r="O12" s="175"/>
      <c r="P12" s="175"/>
      <c r="Q12" s="187"/>
      <c r="R12" s="187"/>
      <c r="S12" s="187"/>
      <c r="T12" s="187"/>
      <c r="U12" s="187"/>
      <c r="V12" s="187"/>
    </row>
    <row r="13" spans="3:22" s="7" customFormat="1" ht="12">
      <c r="C13" s="49"/>
      <c r="D13" s="49"/>
      <c r="E13" s="49"/>
      <c r="F13" s="49"/>
      <c r="G13" s="49"/>
      <c r="I13" s="187"/>
      <c r="J13" s="187"/>
      <c r="K13" s="187"/>
      <c r="L13" s="175"/>
      <c r="M13" s="175"/>
      <c r="N13" s="175"/>
      <c r="O13" s="175"/>
      <c r="P13" s="175"/>
      <c r="Q13" s="187"/>
      <c r="R13" s="187"/>
      <c r="S13" s="187"/>
      <c r="T13" s="187"/>
      <c r="U13" s="187"/>
      <c r="V13" s="187"/>
    </row>
    <row r="14" spans="9:22" s="7" customFormat="1" ht="12.75" thickBot="1">
      <c r="I14" s="187"/>
      <c r="J14" s="187"/>
      <c r="K14" s="187"/>
      <c r="L14" s="175"/>
      <c r="M14" s="175"/>
      <c r="N14" s="175"/>
      <c r="O14" s="175"/>
      <c r="P14" s="175"/>
      <c r="Q14" s="187"/>
      <c r="R14" s="187"/>
      <c r="S14" s="187"/>
      <c r="T14" s="187"/>
      <c r="U14" s="187"/>
      <c r="V14" s="187"/>
    </row>
    <row r="15" spans="3:22" s="7" customFormat="1" ht="12.75" thickBot="1">
      <c r="C15" s="4" t="s">
        <v>40</v>
      </c>
      <c r="D15" s="5"/>
      <c r="E15" s="5"/>
      <c r="F15" s="5"/>
      <c r="G15" s="6">
        <f>SUM(G8:G14)</f>
        <v>0</v>
      </c>
      <c r="I15" s="187"/>
      <c r="J15" s="187"/>
      <c r="K15" s="187"/>
      <c r="L15" s="175"/>
      <c r="M15" s="175"/>
      <c r="N15" s="175"/>
      <c r="O15" s="175"/>
      <c r="P15" s="175"/>
      <c r="Q15" s="187"/>
      <c r="R15" s="187"/>
      <c r="S15" s="187"/>
      <c r="T15" s="187"/>
      <c r="U15" s="187"/>
      <c r="V15" s="187"/>
    </row>
    <row r="16" spans="3:22" s="7" customFormat="1" ht="12">
      <c r="C16" s="9"/>
      <c r="F16" s="9" t="s">
        <v>98</v>
      </c>
      <c r="G16" s="10">
        <v>86.45</v>
      </c>
      <c r="I16" s="187"/>
      <c r="J16" s="187"/>
      <c r="K16" s="187"/>
      <c r="L16" s="175"/>
      <c r="M16" s="175"/>
      <c r="N16" s="175"/>
      <c r="O16" s="175"/>
      <c r="P16" s="175"/>
      <c r="Q16" s="187"/>
      <c r="R16" s="187"/>
      <c r="S16" s="187"/>
      <c r="T16" s="187"/>
      <c r="U16" s="187"/>
      <c r="V16" s="187"/>
    </row>
    <row r="17" spans="3:22" s="7" customFormat="1" ht="12">
      <c r="C17" s="9"/>
      <c r="F17" s="9" t="s">
        <v>41</v>
      </c>
      <c r="G17" s="11">
        <f>G15/G16</f>
        <v>0</v>
      </c>
      <c r="I17" s="187"/>
      <c r="J17" s="187"/>
      <c r="K17" s="187"/>
      <c r="L17" s="175"/>
      <c r="M17" s="175"/>
      <c r="N17" s="175"/>
      <c r="O17" s="175"/>
      <c r="P17" s="175"/>
      <c r="Q17" s="187"/>
      <c r="R17" s="187"/>
      <c r="S17" s="187"/>
      <c r="T17" s="187"/>
      <c r="U17" s="187"/>
      <c r="V17" s="187"/>
    </row>
    <row r="18" spans="9:22" s="7" customFormat="1" ht="12">
      <c r="I18" s="187"/>
      <c r="J18" s="187"/>
      <c r="K18" s="187"/>
      <c r="L18" s="175"/>
      <c r="M18" s="175"/>
      <c r="N18" s="175"/>
      <c r="O18" s="175"/>
      <c r="P18" s="175"/>
      <c r="Q18" s="187"/>
      <c r="R18" s="187"/>
      <c r="S18" s="187"/>
      <c r="T18" s="187"/>
      <c r="U18" s="187"/>
      <c r="V18" s="187"/>
    </row>
    <row r="19" spans="3:22" s="7" customFormat="1" ht="12">
      <c r="C19" s="12"/>
      <c r="F19" s="50" t="s">
        <v>314</v>
      </c>
      <c r="G19" s="14">
        <f>G122+G138+G153</f>
        <v>0</v>
      </c>
      <c r="I19" s="187"/>
      <c r="J19" s="187"/>
      <c r="K19" s="187"/>
      <c r="L19" s="175"/>
      <c r="M19" s="175"/>
      <c r="N19" s="175"/>
      <c r="O19" s="175"/>
      <c r="P19" s="175"/>
      <c r="Q19" s="187"/>
      <c r="R19" s="187"/>
      <c r="S19" s="187"/>
      <c r="T19" s="187"/>
      <c r="U19" s="187"/>
      <c r="V19" s="187"/>
    </row>
    <row r="20" spans="9:22" s="7" customFormat="1" ht="12">
      <c r="I20" s="187"/>
      <c r="J20" s="187"/>
      <c r="K20" s="187"/>
      <c r="L20" s="175"/>
      <c r="M20" s="175"/>
      <c r="N20" s="175"/>
      <c r="O20" s="175"/>
      <c r="P20" s="175"/>
      <c r="Q20" s="187"/>
      <c r="R20" s="187"/>
      <c r="S20" s="187"/>
      <c r="T20" s="187"/>
      <c r="U20" s="187"/>
      <c r="V20" s="187"/>
    </row>
    <row r="21" spans="3:22" s="7" customFormat="1" ht="12.75" customHeight="1">
      <c r="C21" s="15" t="s">
        <v>50</v>
      </c>
      <c r="D21" s="15"/>
      <c r="E21" s="15"/>
      <c r="F21" s="197">
        <f>G15+G19</f>
        <v>0</v>
      </c>
      <c r="G21" s="197"/>
      <c r="I21" s="187"/>
      <c r="J21" s="187"/>
      <c r="K21" s="187"/>
      <c r="L21" s="175"/>
      <c r="M21" s="175"/>
      <c r="N21" s="175"/>
      <c r="O21" s="175"/>
      <c r="P21" s="175"/>
      <c r="Q21" s="187"/>
      <c r="R21" s="187"/>
      <c r="S21" s="187"/>
      <c r="T21" s="187"/>
      <c r="U21" s="187"/>
      <c r="V21" s="187"/>
    </row>
    <row r="22" spans="3:22" s="7" customFormat="1" ht="12">
      <c r="C22" s="16"/>
      <c r="I22" s="187"/>
      <c r="J22" s="187"/>
      <c r="K22" s="187"/>
      <c r="L22" s="175"/>
      <c r="M22" s="175"/>
      <c r="N22" s="175"/>
      <c r="O22" s="175"/>
      <c r="P22" s="175"/>
      <c r="Q22" s="187"/>
      <c r="R22" s="187"/>
      <c r="S22" s="187"/>
      <c r="T22" s="187"/>
      <c r="U22" s="187"/>
      <c r="V22" s="187"/>
    </row>
    <row r="23" spans="9:22" s="7" customFormat="1" ht="12">
      <c r="I23" s="187"/>
      <c r="J23" s="187"/>
      <c r="K23" s="187"/>
      <c r="L23" s="175"/>
      <c r="M23" s="175"/>
      <c r="N23" s="175"/>
      <c r="O23" s="175"/>
      <c r="P23" s="175"/>
      <c r="Q23" s="187"/>
      <c r="R23" s="187"/>
      <c r="S23" s="187"/>
      <c r="T23" s="187"/>
      <c r="U23" s="187"/>
      <c r="V23" s="187"/>
    </row>
    <row r="24" spans="3:22" s="7" customFormat="1" ht="12">
      <c r="C24" s="7" t="s">
        <v>47</v>
      </c>
      <c r="I24" s="187"/>
      <c r="J24" s="187"/>
      <c r="K24" s="187"/>
      <c r="L24" s="175"/>
      <c r="M24" s="175"/>
      <c r="N24" s="175"/>
      <c r="O24" s="175"/>
      <c r="P24" s="175"/>
      <c r="Q24" s="187"/>
      <c r="R24" s="187"/>
      <c r="S24" s="187"/>
      <c r="T24" s="187"/>
      <c r="U24" s="187"/>
      <c r="V24" s="187"/>
    </row>
    <row r="25" spans="9:22" s="7" customFormat="1" ht="12">
      <c r="I25" s="187"/>
      <c r="J25" s="187"/>
      <c r="K25" s="187"/>
      <c r="L25" s="175"/>
      <c r="M25" s="175"/>
      <c r="N25" s="175"/>
      <c r="O25" s="175"/>
      <c r="P25" s="175"/>
      <c r="Q25" s="187"/>
      <c r="R25" s="187"/>
      <c r="S25" s="187"/>
      <c r="T25" s="187"/>
      <c r="U25" s="187"/>
      <c r="V25" s="187"/>
    </row>
    <row r="26" spans="3:22" s="7" customFormat="1" ht="12">
      <c r="C26" s="7" t="s">
        <v>5</v>
      </c>
      <c r="I26" s="187"/>
      <c r="J26" s="187"/>
      <c r="K26" s="187"/>
      <c r="L26" s="175"/>
      <c r="M26" s="175"/>
      <c r="N26" s="175"/>
      <c r="O26" s="175"/>
      <c r="P26" s="175"/>
      <c r="Q26" s="187"/>
      <c r="R26" s="187"/>
      <c r="S26" s="187"/>
      <c r="T26" s="187"/>
      <c r="U26" s="187"/>
      <c r="V26" s="187"/>
    </row>
    <row r="27" spans="9:22" s="7" customFormat="1" ht="12">
      <c r="I27" s="187"/>
      <c r="J27" s="187"/>
      <c r="K27" s="187"/>
      <c r="L27" s="175"/>
      <c r="M27" s="175"/>
      <c r="N27" s="175"/>
      <c r="O27" s="175"/>
      <c r="P27" s="175"/>
      <c r="Q27" s="187"/>
      <c r="R27" s="187"/>
      <c r="S27" s="187"/>
      <c r="T27" s="187"/>
      <c r="U27" s="187"/>
      <c r="V27" s="187"/>
    </row>
    <row r="28" spans="3:22" s="7" customFormat="1" ht="12" customHeight="1">
      <c r="C28" s="198"/>
      <c r="D28" s="198"/>
      <c r="E28" s="198"/>
      <c r="F28" s="198"/>
      <c r="I28" s="187"/>
      <c r="J28" s="187"/>
      <c r="K28" s="187"/>
      <c r="L28" s="175"/>
      <c r="M28" s="175"/>
      <c r="N28" s="175"/>
      <c r="O28" s="175"/>
      <c r="P28" s="175"/>
      <c r="Q28" s="187"/>
      <c r="R28" s="187"/>
      <c r="S28" s="187"/>
      <c r="T28" s="187"/>
      <c r="U28" s="187"/>
      <c r="V28" s="187"/>
    </row>
    <row r="29" spans="3:22" s="7" customFormat="1" ht="12">
      <c r="C29" s="198"/>
      <c r="D29" s="198"/>
      <c r="E29" s="198"/>
      <c r="F29" s="198"/>
      <c r="I29" s="187"/>
      <c r="J29" s="187"/>
      <c r="K29" s="187"/>
      <c r="L29" s="175"/>
      <c r="M29" s="175"/>
      <c r="N29" s="175"/>
      <c r="O29" s="175"/>
      <c r="P29" s="175"/>
      <c r="Q29" s="187"/>
      <c r="R29" s="187"/>
      <c r="S29" s="187"/>
      <c r="T29" s="187"/>
      <c r="U29" s="187"/>
      <c r="V29" s="187"/>
    </row>
    <row r="30" spans="3:22" s="7" customFormat="1" ht="5.25" customHeight="1">
      <c r="C30" s="198"/>
      <c r="D30" s="198"/>
      <c r="E30" s="198"/>
      <c r="F30" s="198"/>
      <c r="I30" s="187"/>
      <c r="J30" s="187"/>
      <c r="K30" s="187"/>
      <c r="L30" s="175"/>
      <c r="M30" s="175"/>
      <c r="N30" s="175"/>
      <c r="O30" s="175"/>
      <c r="P30" s="175"/>
      <c r="Q30" s="187"/>
      <c r="R30" s="187"/>
      <c r="S30" s="187"/>
      <c r="T30" s="187"/>
      <c r="U30" s="187"/>
      <c r="V30" s="187"/>
    </row>
    <row r="31" spans="3:22" s="7" customFormat="1" ht="5.25" customHeight="1">
      <c r="C31" s="198"/>
      <c r="D31" s="198"/>
      <c r="E31" s="198"/>
      <c r="F31" s="198"/>
      <c r="I31" s="187"/>
      <c r="J31" s="187"/>
      <c r="K31" s="187"/>
      <c r="L31" s="175"/>
      <c r="M31" s="175"/>
      <c r="N31" s="175"/>
      <c r="O31" s="175"/>
      <c r="P31" s="175"/>
      <c r="Q31" s="187"/>
      <c r="R31" s="187"/>
      <c r="S31" s="187"/>
      <c r="T31" s="187"/>
      <c r="U31" s="187"/>
      <c r="V31" s="187"/>
    </row>
    <row r="32" spans="3:22" s="7" customFormat="1" ht="12.75" customHeight="1">
      <c r="C32" s="198" t="s">
        <v>184</v>
      </c>
      <c r="D32" s="198"/>
      <c r="E32" s="198"/>
      <c r="F32" s="198"/>
      <c r="I32" s="187"/>
      <c r="J32" s="187"/>
      <c r="K32" s="187"/>
      <c r="L32" s="175"/>
      <c r="M32" s="175"/>
      <c r="N32" s="175"/>
      <c r="O32" s="175"/>
      <c r="P32" s="175"/>
      <c r="Q32" s="187"/>
      <c r="R32" s="187"/>
      <c r="S32" s="187"/>
      <c r="T32" s="187"/>
      <c r="U32" s="187"/>
      <c r="V32" s="187"/>
    </row>
    <row r="33" spans="3:22" s="7" customFormat="1" ht="36.75" customHeight="1">
      <c r="C33" s="198"/>
      <c r="D33" s="198"/>
      <c r="E33" s="198"/>
      <c r="F33" s="198"/>
      <c r="I33" s="187"/>
      <c r="J33" s="187"/>
      <c r="K33" s="187"/>
      <c r="L33" s="175"/>
      <c r="M33" s="175"/>
      <c r="N33" s="175"/>
      <c r="O33" s="175"/>
      <c r="P33" s="175"/>
      <c r="Q33" s="187"/>
      <c r="R33" s="187"/>
      <c r="S33" s="187"/>
      <c r="T33" s="187"/>
      <c r="U33" s="187"/>
      <c r="V33" s="187"/>
    </row>
    <row r="34" spans="3:22" s="7" customFormat="1" ht="12.75" customHeight="1">
      <c r="C34" s="17"/>
      <c r="D34" s="17"/>
      <c r="E34" s="17"/>
      <c r="F34" s="17"/>
      <c r="I34" s="187"/>
      <c r="J34" s="187"/>
      <c r="K34" s="187"/>
      <c r="L34" s="175"/>
      <c r="M34" s="175"/>
      <c r="N34" s="175"/>
      <c r="O34" s="175"/>
      <c r="P34" s="175"/>
      <c r="Q34" s="187"/>
      <c r="R34" s="187"/>
      <c r="S34" s="187"/>
      <c r="T34" s="187"/>
      <c r="U34" s="187"/>
      <c r="V34" s="187"/>
    </row>
    <row r="35" spans="3:22" s="7" customFormat="1" ht="26.25" customHeight="1">
      <c r="C35" s="17" t="s">
        <v>214</v>
      </c>
      <c r="D35" s="17"/>
      <c r="E35" s="17"/>
      <c r="F35" s="17"/>
      <c r="I35" s="187"/>
      <c r="J35" s="187"/>
      <c r="K35" s="187"/>
      <c r="L35" s="175"/>
      <c r="M35" s="175"/>
      <c r="N35" s="175"/>
      <c r="O35" s="175"/>
      <c r="P35" s="175"/>
      <c r="Q35" s="187"/>
      <c r="R35" s="187"/>
      <c r="S35" s="187"/>
      <c r="T35" s="187"/>
      <c r="U35" s="187"/>
      <c r="V35" s="187"/>
    </row>
    <row r="36" spans="3:22" s="7" customFormat="1" ht="12.75" customHeight="1">
      <c r="C36" s="18"/>
      <c r="I36" s="187"/>
      <c r="J36" s="187"/>
      <c r="K36" s="187"/>
      <c r="L36" s="175"/>
      <c r="M36" s="175"/>
      <c r="N36" s="175"/>
      <c r="O36" s="175"/>
      <c r="P36" s="175"/>
      <c r="Q36" s="187"/>
      <c r="R36" s="187"/>
      <c r="S36" s="187"/>
      <c r="T36" s="187"/>
      <c r="U36" s="187"/>
      <c r="V36" s="187"/>
    </row>
    <row r="37" spans="3:22" s="7" customFormat="1" ht="12">
      <c r="C37" s="7" t="s">
        <v>44</v>
      </c>
      <c r="D37" s="19">
        <v>60</v>
      </c>
      <c r="I37" s="187"/>
      <c r="J37" s="187"/>
      <c r="K37" s="187"/>
      <c r="L37" s="175"/>
      <c r="M37" s="175"/>
      <c r="N37" s="175"/>
      <c r="O37" s="175"/>
      <c r="P37" s="175"/>
      <c r="Q37" s="187"/>
      <c r="R37" s="187"/>
      <c r="S37" s="187"/>
      <c r="T37" s="187"/>
      <c r="U37" s="187"/>
      <c r="V37" s="187"/>
    </row>
    <row r="38" spans="4:22" s="7" customFormat="1" ht="12">
      <c r="D38" s="20"/>
      <c r="I38" s="187"/>
      <c r="J38" s="187"/>
      <c r="K38" s="187"/>
      <c r="L38" s="175"/>
      <c r="M38" s="175"/>
      <c r="N38" s="175"/>
      <c r="O38" s="175"/>
      <c r="P38" s="175"/>
      <c r="Q38" s="187"/>
      <c r="R38" s="187"/>
      <c r="S38" s="187"/>
      <c r="T38" s="187"/>
      <c r="U38" s="187"/>
      <c r="V38" s="187"/>
    </row>
    <row r="39" spans="3:22" s="7" customFormat="1" ht="12">
      <c r="C39" s="7" t="s">
        <v>45</v>
      </c>
      <c r="D39" s="21">
        <v>60</v>
      </c>
      <c r="I39" s="187"/>
      <c r="J39" s="187"/>
      <c r="K39" s="187"/>
      <c r="L39" s="175"/>
      <c r="M39" s="175"/>
      <c r="N39" s="175"/>
      <c r="O39" s="175"/>
      <c r="P39" s="175"/>
      <c r="Q39" s="187"/>
      <c r="R39" s="187"/>
      <c r="S39" s="187"/>
      <c r="T39" s="187"/>
      <c r="U39" s="187"/>
      <c r="V39" s="187"/>
    </row>
    <row r="40" spans="9:22" s="7" customFormat="1" ht="12">
      <c r="I40" s="187"/>
      <c r="J40" s="187"/>
      <c r="K40" s="187"/>
      <c r="L40" s="175"/>
      <c r="M40" s="175"/>
      <c r="N40" s="175"/>
      <c r="O40" s="175"/>
      <c r="P40" s="175"/>
      <c r="Q40" s="187"/>
      <c r="R40" s="187"/>
      <c r="S40" s="187"/>
      <c r="T40" s="187"/>
      <c r="U40" s="187"/>
      <c r="V40" s="187"/>
    </row>
    <row r="41" spans="3:22" s="7" customFormat="1" ht="12">
      <c r="C41" s="15" t="s">
        <v>53</v>
      </c>
      <c r="I41" s="187"/>
      <c r="J41" s="187"/>
      <c r="K41" s="187"/>
      <c r="L41" s="175"/>
      <c r="M41" s="175"/>
      <c r="N41" s="175"/>
      <c r="O41" s="175"/>
      <c r="P41" s="175"/>
      <c r="Q41" s="187"/>
      <c r="R41" s="187"/>
      <c r="S41" s="187"/>
      <c r="T41" s="187"/>
      <c r="U41" s="187"/>
      <c r="V41" s="187"/>
    </row>
    <row r="42" spans="3:22" s="7" customFormat="1" ht="12">
      <c r="C42" s="18"/>
      <c r="I42" s="187"/>
      <c r="J42" s="187"/>
      <c r="K42" s="187"/>
      <c r="L42" s="175"/>
      <c r="M42" s="175"/>
      <c r="N42" s="175"/>
      <c r="O42" s="175"/>
      <c r="P42" s="175"/>
      <c r="Q42" s="187"/>
      <c r="R42" s="187"/>
      <c r="S42" s="187"/>
      <c r="T42" s="187"/>
      <c r="U42" s="187"/>
      <c r="V42" s="187"/>
    </row>
    <row r="43" spans="3:22" s="7" customFormat="1" ht="12">
      <c r="C43" s="18"/>
      <c r="I43" s="187"/>
      <c r="J43" s="187"/>
      <c r="K43" s="187"/>
      <c r="L43" s="175"/>
      <c r="M43" s="175"/>
      <c r="N43" s="175"/>
      <c r="O43" s="175"/>
      <c r="P43" s="175"/>
      <c r="Q43" s="187"/>
      <c r="R43" s="187"/>
      <c r="S43" s="187"/>
      <c r="T43" s="187"/>
      <c r="U43" s="187"/>
      <c r="V43" s="187"/>
    </row>
    <row r="44" spans="2:3" ht="12.75">
      <c r="B44" s="51" t="s">
        <v>36</v>
      </c>
      <c r="C44" s="1"/>
    </row>
    <row r="45" ht="12.75">
      <c r="C45" s="1"/>
    </row>
    <row r="46" spans="2:22" s="52" customFormat="1" ht="24">
      <c r="B46" s="52" t="s">
        <v>66</v>
      </c>
      <c r="C46" s="53" t="s">
        <v>42</v>
      </c>
      <c r="D46" s="54" t="s">
        <v>63</v>
      </c>
      <c r="E46" s="55" t="s">
        <v>30</v>
      </c>
      <c r="F46" s="56" t="s">
        <v>65</v>
      </c>
      <c r="G46" s="55" t="s">
        <v>64</v>
      </c>
      <c r="I46" s="188"/>
      <c r="J46" s="188"/>
      <c r="K46" s="188"/>
      <c r="L46" s="176"/>
      <c r="M46" s="176"/>
      <c r="N46" s="176"/>
      <c r="O46" s="176"/>
      <c r="P46" s="176"/>
      <c r="Q46" s="188"/>
      <c r="R46" s="188"/>
      <c r="S46" s="188"/>
      <c r="T46" s="188"/>
      <c r="U46" s="188"/>
      <c r="V46" s="188"/>
    </row>
    <row r="47" spans="2:22" s="7" customFormat="1" ht="12">
      <c r="B47" s="58"/>
      <c r="C47" s="59"/>
      <c r="D47" s="60"/>
      <c r="E47" s="60"/>
      <c r="F47" s="60"/>
      <c r="G47" s="61"/>
      <c r="I47" s="187"/>
      <c r="J47" s="187"/>
      <c r="K47" s="187"/>
      <c r="L47" s="175"/>
      <c r="M47" s="175"/>
      <c r="N47" s="175"/>
      <c r="O47" s="175"/>
      <c r="P47" s="175"/>
      <c r="Q47" s="187"/>
      <c r="R47" s="187"/>
      <c r="S47" s="187"/>
      <c r="T47" s="187"/>
      <c r="U47" s="187"/>
      <c r="V47" s="187"/>
    </row>
    <row r="48" spans="2:22" s="67" customFormat="1" ht="56.25">
      <c r="B48" s="62" t="s">
        <v>59</v>
      </c>
      <c r="C48" s="63" t="s">
        <v>181</v>
      </c>
      <c r="D48" s="64">
        <v>86.45</v>
      </c>
      <c r="E48" s="65" t="s">
        <v>30</v>
      </c>
      <c r="F48" s="150">
        <v>0</v>
      </c>
      <c r="G48" s="66">
        <f aca="true" t="shared" si="0" ref="G48:G53">D48*F48</f>
        <v>0</v>
      </c>
      <c r="I48" s="189"/>
      <c r="J48" s="189"/>
      <c r="K48" s="189"/>
      <c r="L48" s="177"/>
      <c r="M48" s="177"/>
      <c r="N48" s="177"/>
      <c r="O48" s="177"/>
      <c r="P48" s="177"/>
      <c r="Q48" s="189"/>
      <c r="R48" s="189"/>
      <c r="S48" s="189"/>
      <c r="T48" s="189"/>
      <c r="U48" s="189"/>
      <c r="V48" s="189"/>
    </row>
    <row r="49" spans="2:22" s="7" customFormat="1" ht="123.75" customHeight="1">
      <c r="B49" s="62" t="s">
        <v>57</v>
      </c>
      <c r="C49" s="63" t="s">
        <v>122</v>
      </c>
      <c r="D49" s="64">
        <v>86.45</v>
      </c>
      <c r="E49" s="65" t="s">
        <v>30</v>
      </c>
      <c r="F49" s="150">
        <v>0</v>
      </c>
      <c r="G49" s="61">
        <f t="shared" si="0"/>
        <v>0</v>
      </c>
      <c r="I49" s="187"/>
      <c r="J49" s="187"/>
      <c r="K49" s="187"/>
      <c r="L49" s="175"/>
      <c r="M49" s="175"/>
      <c r="N49" s="175"/>
      <c r="O49" s="175"/>
      <c r="P49" s="175"/>
      <c r="Q49" s="187"/>
      <c r="R49" s="187"/>
      <c r="S49" s="187"/>
      <c r="T49" s="187"/>
      <c r="U49" s="187"/>
      <c r="V49" s="187"/>
    </row>
    <row r="50" spans="2:22" s="74" customFormat="1" ht="57.75" customHeight="1">
      <c r="B50" s="69" t="s">
        <v>56</v>
      </c>
      <c r="C50" s="70" t="s">
        <v>182</v>
      </c>
      <c r="D50" s="71">
        <v>10</v>
      </c>
      <c r="E50" s="72" t="s">
        <v>30</v>
      </c>
      <c r="F50" s="151">
        <v>0</v>
      </c>
      <c r="G50" s="73">
        <f t="shared" si="0"/>
        <v>0</v>
      </c>
      <c r="I50" s="187"/>
      <c r="J50" s="187"/>
      <c r="K50" s="187"/>
      <c r="L50" s="175"/>
      <c r="M50" s="178"/>
      <c r="N50" s="175"/>
      <c r="O50" s="175"/>
      <c r="P50" s="175"/>
      <c r="Q50" s="187"/>
      <c r="R50" s="187"/>
      <c r="S50" s="187"/>
      <c r="T50" s="187"/>
      <c r="U50" s="187"/>
      <c r="V50" s="187"/>
    </row>
    <row r="51" spans="2:22" s="7" customFormat="1" ht="45.75" customHeight="1">
      <c r="B51" s="69" t="s">
        <v>60</v>
      </c>
      <c r="C51" s="70" t="s">
        <v>183</v>
      </c>
      <c r="D51" s="71">
        <v>10</v>
      </c>
      <c r="E51" s="72" t="s">
        <v>30</v>
      </c>
      <c r="F51" s="151">
        <v>0</v>
      </c>
      <c r="G51" s="73">
        <f t="shared" si="0"/>
        <v>0</v>
      </c>
      <c r="I51" s="187"/>
      <c r="J51" s="187"/>
      <c r="K51" s="187"/>
      <c r="L51" s="175"/>
      <c r="M51" s="178"/>
      <c r="N51" s="175"/>
      <c r="O51" s="175"/>
      <c r="P51" s="175"/>
      <c r="Q51" s="187"/>
      <c r="R51" s="187"/>
      <c r="S51" s="187"/>
      <c r="T51" s="187"/>
      <c r="U51" s="187"/>
      <c r="V51" s="187"/>
    </row>
    <row r="52" spans="2:22" s="7" customFormat="1" ht="35.25" customHeight="1">
      <c r="B52" s="69" t="s">
        <v>58</v>
      </c>
      <c r="C52" s="70" t="s">
        <v>43</v>
      </c>
      <c r="D52" s="71">
        <v>4</v>
      </c>
      <c r="E52" s="72" t="s">
        <v>30</v>
      </c>
      <c r="F52" s="151">
        <v>0</v>
      </c>
      <c r="G52" s="73">
        <f t="shared" si="0"/>
        <v>0</v>
      </c>
      <c r="I52" s="187"/>
      <c r="J52" s="187"/>
      <c r="K52" s="187"/>
      <c r="L52" s="175"/>
      <c r="M52" s="178"/>
      <c r="N52" s="175"/>
      <c r="O52" s="175"/>
      <c r="P52" s="175"/>
      <c r="Q52" s="187"/>
      <c r="R52" s="187"/>
      <c r="S52" s="187"/>
      <c r="T52" s="187"/>
      <c r="U52" s="187"/>
      <c r="V52" s="187"/>
    </row>
    <row r="53" spans="2:22" s="7" customFormat="1" ht="22.5">
      <c r="B53" s="76" t="s">
        <v>61</v>
      </c>
      <c r="C53" s="70" t="s">
        <v>28</v>
      </c>
      <c r="D53" s="77">
        <v>15</v>
      </c>
      <c r="E53" s="72" t="s">
        <v>30</v>
      </c>
      <c r="F53" s="152">
        <v>0</v>
      </c>
      <c r="G53" s="78">
        <f t="shared" si="0"/>
        <v>0</v>
      </c>
      <c r="I53" s="187"/>
      <c r="J53" s="187"/>
      <c r="K53" s="187"/>
      <c r="L53" s="175"/>
      <c r="M53" s="178"/>
      <c r="N53" s="175"/>
      <c r="O53" s="175"/>
      <c r="P53" s="175"/>
      <c r="Q53" s="187"/>
      <c r="R53" s="187"/>
      <c r="S53" s="187"/>
      <c r="T53" s="187"/>
      <c r="U53" s="187"/>
      <c r="V53" s="187"/>
    </row>
    <row r="54" spans="2:22" s="7" customFormat="1" ht="45">
      <c r="B54" s="62" t="s">
        <v>62</v>
      </c>
      <c r="C54" s="63" t="s">
        <v>201</v>
      </c>
      <c r="D54" s="79">
        <v>159.9696</v>
      </c>
      <c r="E54" s="65"/>
      <c r="F54" s="153"/>
      <c r="G54" s="61"/>
      <c r="I54" s="187"/>
      <c r="J54" s="187"/>
      <c r="K54" s="187"/>
      <c r="L54" s="175"/>
      <c r="M54" s="173" t="e">
        <f>IF(D56+#REF!+#REF!=D54,"OK","'NAPAKA")</f>
        <v>#REF!</v>
      </c>
      <c r="N54" s="175"/>
      <c r="O54" s="175"/>
      <c r="P54" s="175"/>
      <c r="Q54" s="187"/>
      <c r="R54" s="187"/>
      <c r="S54" s="187"/>
      <c r="T54" s="187"/>
      <c r="U54" s="187"/>
      <c r="V54" s="187"/>
    </row>
    <row r="55" spans="2:22" s="7" customFormat="1" ht="36" customHeight="1">
      <c r="B55" s="80"/>
      <c r="C55" s="81" t="s">
        <v>187</v>
      </c>
      <c r="D55" s="82">
        <v>47.990880000000004</v>
      </c>
      <c r="E55" s="65" t="s">
        <v>30</v>
      </c>
      <c r="F55" s="153">
        <v>0</v>
      </c>
      <c r="G55" s="61">
        <f>D55*F55</f>
        <v>0</v>
      </c>
      <c r="I55" s="187"/>
      <c r="J55" s="187"/>
      <c r="K55" s="187"/>
      <c r="L55" s="175"/>
      <c r="M55" s="173"/>
      <c r="N55" s="175"/>
      <c r="O55" s="175"/>
      <c r="P55" s="175"/>
      <c r="Q55" s="187"/>
      <c r="R55" s="187"/>
      <c r="S55" s="187"/>
      <c r="T55" s="187"/>
      <c r="U55" s="187"/>
      <c r="V55" s="187"/>
    </row>
    <row r="56" spans="2:22" s="7" customFormat="1" ht="22.5">
      <c r="B56" s="62"/>
      <c r="C56" s="83" t="s">
        <v>185</v>
      </c>
      <c r="D56" s="82">
        <v>111.97872000000001</v>
      </c>
      <c r="E56" s="65" t="s">
        <v>30</v>
      </c>
      <c r="F56" s="153">
        <v>0</v>
      </c>
      <c r="G56" s="61">
        <f>D56*F56</f>
        <v>0</v>
      </c>
      <c r="I56" s="187"/>
      <c r="J56" s="187"/>
      <c r="K56" s="187"/>
      <c r="L56" s="175"/>
      <c r="M56" s="175"/>
      <c r="N56" s="175"/>
      <c r="O56" s="175"/>
      <c r="P56" s="175"/>
      <c r="Q56" s="187"/>
      <c r="R56" s="187"/>
      <c r="S56" s="187"/>
      <c r="T56" s="187"/>
      <c r="U56" s="187"/>
      <c r="V56" s="187"/>
    </row>
    <row r="57" spans="2:22" s="7" customFormat="1" ht="78.75">
      <c r="B57" s="62"/>
      <c r="C57" s="63" t="s">
        <v>175</v>
      </c>
      <c r="D57" s="60"/>
      <c r="E57" s="60"/>
      <c r="F57" s="154"/>
      <c r="G57" s="61"/>
      <c r="I57" s="187"/>
      <c r="J57" s="187"/>
      <c r="K57" s="187"/>
      <c r="L57" s="175"/>
      <c r="M57" s="175"/>
      <c r="N57" s="175"/>
      <c r="O57" s="175"/>
      <c r="P57" s="175"/>
      <c r="Q57" s="187"/>
      <c r="R57" s="187"/>
      <c r="S57" s="187"/>
      <c r="T57" s="187"/>
      <c r="U57" s="187"/>
      <c r="V57" s="187"/>
    </row>
    <row r="58" spans="2:22" s="7" customFormat="1" ht="22.5">
      <c r="B58" s="62" t="s">
        <v>68</v>
      </c>
      <c r="C58" s="63" t="s">
        <v>202</v>
      </c>
      <c r="D58" s="79">
        <v>13.9104</v>
      </c>
      <c r="E58" s="65"/>
      <c r="F58" s="153"/>
      <c r="G58" s="61"/>
      <c r="I58" s="187"/>
      <c r="J58" s="187"/>
      <c r="K58" s="187"/>
      <c r="L58" s="175"/>
      <c r="M58" s="173" t="e">
        <f>IF(D60+#REF!+#REF!=D58,"OK","'NAPAKA")</f>
        <v>#REF!</v>
      </c>
      <c r="N58" s="175"/>
      <c r="O58" s="204"/>
      <c r="P58" s="175"/>
      <c r="Q58" s="187"/>
      <c r="R58" s="187"/>
      <c r="S58" s="187"/>
      <c r="T58" s="187"/>
      <c r="U58" s="187"/>
      <c r="V58" s="187"/>
    </row>
    <row r="59" spans="2:22" s="7" customFormat="1" ht="34.5" customHeight="1">
      <c r="B59" s="80"/>
      <c r="C59" s="81" t="s">
        <v>187</v>
      </c>
      <c r="D59" s="82">
        <v>4.17312</v>
      </c>
      <c r="E59" s="65" t="s">
        <v>30</v>
      </c>
      <c r="F59" s="153">
        <v>0</v>
      </c>
      <c r="G59" s="61">
        <f>D59*F59</f>
        <v>0</v>
      </c>
      <c r="I59" s="187"/>
      <c r="J59" s="187"/>
      <c r="K59" s="187"/>
      <c r="L59" s="175"/>
      <c r="M59" s="173"/>
      <c r="N59" s="175"/>
      <c r="O59" s="204"/>
      <c r="P59" s="175"/>
      <c r="Q59" s="187"/>
      <c r="R59" s="187"/>
      <c r="S59" s="187"/>
      <c r="T59" s="187"/>
      <c r="U59" s="187"/>
      <c r="V59" s="187"/>
    </row>
    <row r="60" spans="2:22" s="7" customFormat="1" ht="22.5">
      <c r="B60" s="62"/>
      <c r="C60" s="83" t="s">
        <v>185</v>
      </c>
      <c r="D60" s="82">
        <v>9.737279999999998</v>
      </c>
      <c r="E60" s="65" t="s">
        <v>30</v>
      </c>
      <c r="F60" s="153">
        <v>0</v>
      </c>
      <c r="G60" s="61">
        <f>D60*F60</f>
        <v>0</v>
      </c>
      <c r="I60" s="187"/>
      <c r="J60" s="187"/>
      <c r="K60" s="187"/>
      <c r="L60" s="175"/>
      <c r="M60" s="179"/>
      <c r="N60" s="175"/>
      <c r="O60" s="175"/>
      <c r="P60" s="175"/>
      <c r="Q60" s="187"/>
      <c r="R60" s="187"/>
      <c r="S60" s="187"/>
      <c r="T60" s="187"/>
      <c r="U60" s="187"/>
      <c r="V60" s="187"/>
    </row>
    <row r="61" spans="2:22" s="7" customFormat="1" ht="33.75">
      <c r="B61" s="62" t="s">
        <v>69</v>
      </c>
      <c r="C61" s="63" t="s">
        <v>7</v>
      </c>
      <c r="D61" s="85">
        <v>51.87</v>
      </c>
      <c r="E61" s="65" t="s">
        <v>30</v>
      </c>
      <c r="F61" s="155">
        <v>0</v>
      </c>
      <c r="G61" s="61">
        <f>D61*F61</f>
        <v>0</v>
      </c>
      <c r="I61" s="187"/>
      <c r="J61" s="187"/>
      <c r="K61" s="187"/>
      <c r="L61" s="175"/>
      <c r="M61" s="175"/>
      <c r="N61" s="175"/>
      <c r="O61" s="175"/>
      <c r="P61" s="175"/>
      <c r="Q61" s="187"/>
      <c r="R61" s="187"/>
      <c r="S61" s="187"/>
      <c r="T61" s="187"/>
      <c r="U61" s="187"/>
      <c r="V61" s="187"/>
    </row>
    <row r="62" spans="2:13" ht="45">
      <c r="B62" s="62" t="s">
        <v>70</v>
      </c>
      <c r="C62" s="63" t="s">
        <v>123</v>
      </c>
      <c r="D62" s="86">
        <v>6.68</v>
      </c>
      <c r="E62" s="65" t="s">
        <v>30</v>
      </c>
      <c r="F62" s="153">
        <v>0</v>
      </c>
      <c r="G62" s="61">
        <f>D62*F62</f>
        <v>0</v>
      </c>
      <c r="M62" s="175"/>
    </row>
    <row r="63" spans="2:13" ht="101.25">
      <c r="B63" s="62" t="s">
        <v>71</v>
      </c>
      <c r="C63" s="63" t="s">
        <v>124</v>
      </c>
      <c r="D63" s="86">
        <v>32.63</v>
      </c>
      <c r="E63" s="65" t="s">
        <v>30</v>
      </c>
      <c r="F63" s="153">
        <v>0</v>
      </c>
      <c r="G63" s="61">
        <f>D63*F63</f>
        <v>0</v>
      </c>
      <c r="M63" s="175"/>
    </row>
    <row r="64" spans="2:7" ht="56.25" customHeight="1">
      <c r="B64" s="62" t="s">
        <v>72</v>
      </c>
      <c r="C64" s="63" t="s">
        <v>186</v>
      </c>
      <c r="D64" s="79">
        <v>81.75999999999999</v>
      </c>
      <c r="E64" s="65"/>
      <c r="F64" s="153"/>
      <c r="G64" s="61"/>
    </row>
    <row r="65" spans="2:7" ht="24" customHeight="1">
      <c r="B65" s="80"/>
      <c r="C65" s="81" t="s">
        <v>188</v>
      </c>
      <c r="D65" s="87">
        <v>52.164</v>
      </c>
      <c r="E65" s="65" t="s">
        <v>30</v>
      </c>
      <c r="F65" s="153">
        <v>0</v>
      </c>
      <c r="G65" s="61">
        <f>D65*F65</f>
        <v>0</v>
      </c>
    </row>
    <row r="66" spans="2:16" ht="24.75" customHeight="1">
      <c r="B66" s="88"/>
      <c r="C66" s="89" t="s">
        <v>189</v>
      </c>
      <c r="D66" s="86">
        <v>29.59599999999999</v>
      </c>
      <c r="E66" s="65" t="s">
        <v>30</v>
      </c>
      <c r="F66" s="153">
        <v>0</v>
      </c>
      <c r="G66" s="61">
        <f>D66*F66</f>
        <v>0</v>
      </c>
      <c r="L66" s="180"/>
      <c r="M66" s="180"/>
      <c r="N66" s="180"/>
      <c r="O66" s="180"/>
      <c r="P66" s="180"/>
    </row>
    <row r="67" spans="2:16" ht="67.5">
      <c r="B67" s="91" t="s">
        <v>73</v>
      </c>
      <c r="C67" s="92" t="s">
        <v>79</v>
      </c>
      <c r="D67" s="93"/>
      <c r="E67" s="94"/>
      <c r="F67" s="156"/>
      <c r="G67" s="95"/>
      <c r="L67" s="180"/>
      <c r="M67" s="180"/>
      <c r="N67" s="180"/>
      <c r="O67" s="180"/>
      <c r="P67" s="180"/>
    </row>
    <row r="68" spans="2:22" s="60" customFormat="1" ht="12.75">
      <c r="B68" s="91"/>
      <c r="C68" s="97" t="s">
        <v>99</v>
      </c>
      <c r="D68" s="93">
        <v>2</v>
      </c>
      <c r="E68" s="94" t="s">
        <v>30</v>
      </c>
      <c r="F68" s="156">
        <v>0</v>
      </c>
      <c r="G68" s="95">
        <f>D68*F68</f>
        <v>0</v>
      </c>
      <c r="I68" s="190"/>
      <c r="J68" s="190"/>
      <c r="K68" s="190"/>
      <c r="L68" s="180" t="s">
        <v>174</v>
      </c>
      <c r="M68" s="180"/>
      <c r="N68" s="180"/>
      <c r="O68" s="180"/>
      <c r="P68" s="180"/>
      <c r="Q68" s="190"/>
      <c r="R68" s="190"/>
      <c r="S68" s="190"/>
      <c r="T68" s="190"/>
      <c r="U68" s="190"/>
      <c r="V68" s="190"/>
    </row>
    <row r="69" spans="2:22" s="60" customFormat="1" ht="22.5">
      <c r="B69" s="62" t="s">
        <v>74</v>
      </c>
      <c r="C69" s="63" t="s">
        <v>31</v>
      </c>
      <c r="D69" s="85">
        <v>259.35</v>
      </c>
      <c r="E69" s="65" t="s">
        <v>30</v>
      </c>
      <c r="F69" s="155">
        <v>0</v>
      </c>
      <c r="G69" s="61">
        <f>D69*F69</f>
        <v>0</v>
      </c>
      <c r="I69" s="190"/>
      <c r="J69" s="190"/>
      <c r="K69" s="190"/>
      <c r="L69" s="180"/>
      <c r="M69" s="180"/>
      <c r="N69" s="180"/>
      <c r="O69" s="180"/>
      <c r="P69" s="180"/>
      <c r="Q69" s="190"/>
      <c r="R69" s="190"/>
      <c r="S69" s="190"/>
      <c r="T69" s="190"/>
      <c r="U69" s="190"/>
      <c r="V69" s="190"/>
    </row>
    <row r="70" spans="2:22" s="100" customFormat="1" ht="22.5">
      <c r="B70" s="62" t="s">
        <v>75</v>
      </c>
      <c r="C70" s="63" t="s">
        <v>108</v>
      </c>
      <c r="D70" s="98">
        <v>0.05</v>
      </c>
      <c r="E70" s="65" t="s">
        <v>80</v>
      </c>
      <c r="F70" s="99">
        <f>SUBTOTAL(109,G47:G69)</f>
        <v>0</v>
      </c>
      <c r="G70" s="61">
        <f>D70*F70</f>
        <v>0</v>
      </c>
      <c r="I70" s="190"/>
      <c r="J70" s="190"/>
      <c r="K70" s="190"/>
      <c r="L70" s="180"/>
      <c r="M70" s="180"/>
      <c r="N70" s="180"/>
      <c r="O70" s="180"/>
      <c r="P70" s="180"/>
      <c r="Q70" s="190"/>
      <c r="R70" s="190"/>
      <c r="S70" s="190"/>
      <c r="T70" s="190"/>
      <c r="U70" s="190"/>
      <c r="V70" s="190"/>
    </row>
    <row r="71" spans="2:22" s="100" customFormat="1" ht="11.25">
      <c r="B71" s="101" t="s">
        <v>67</v>
      </c>
      <c r="C71" s="102"/>
      <c r="D71" s="60"/>
      <c r="E71" s="60"/>
      <c r="F71" s="154"/>
      <c r="G71" s="61">
        <f>SUBTOTAL(109,G47:G70)</f>
        <v>0</v>
      </c>
      <c r="I71" s="190"/>
      <c r="J71" s="190"/>
      <c r="K71" s="190"/>
      <c r="L71" s="181"/>
      <c r="M71" s="181"/>
      <c r="N71" s="181"/>
      <c r="O71" s="181"/>
      <c r="P71" s="181"/>
      <c r="Q71" s="190"/>
      <c r="R71" s="190"/>
      <c r="S71" s="190"/>
      <c r="T71" s="190"/>
      <c r="U71" s="190"/>
      <c r="V71" s="190"/>
    </row>
    <row r="72" spans="2:22" s="100" customFormat="1" ht="11.25">
      <c r="B72" s="101"/>
      <c r="C72" s="102"/>
      <c r="D72" s="60"/>
      <c r="E72" s="60"/>
      <c r="F72" s="154"/>
      <c r="G72" s="61"/>
      <c r="I72" s="190"/>
      <c r="J72" s="190"/>
      <c r="K72" s="190"/>
      <c r="L72" s="181"/>
      <c r="M72" s="181"/>
      <c r="N72" s="181"/>
      <c r="O72" s="181"/>
      <c r="P72" s="181"/>
      <c r="Q72" s="190"/>
      <c r="R72" s="190"/>
      <c r="S72" s="190"/>
      <c r="T72" s="190"/>
      <c r="U72" s="190"/>
      <c r="V72" s="190"/>
    </row>
    <row r="73" spans="2:22" s="100" customFormat="1" ht="12.75">
      <c r="B73" s="1"/>
      <c r="C73" s="43"/>
      <c r="D73" s="1"/>
      <c r="E73" s="1"/>
      <c r="F73" s="158"/>
      <c r="G73" s="1"/>
      <c r="I73" s="190"/>
      <c r="J73" s="190"/>
      <c r="K73" s="190"/>
      <c r="L73" s="181"/>
      <c r="M73" s="181"/>
      <c r="N73" s="181"/>
      <c r="O73" s="181"/>
      <c r="P73" s="181"/>
      <c r="Q73" s="190"/>
      <c r="R73" s="190"/>
      <c r="S73" s="190"/>
      <c r="T73" s="190"/>
      <c r="U73" s="190"/>
      <c r="V73" s="190"/>
    </row>
    <row r="74" spans="2:22" s="60" customFormat="1" ht="24">
      <c r="B74" s="52" t="s">
        <v>81</v>
      </c>
      <c r="C74" s="53" t="s">
        <v>82</v>
      </c>
      <c r="D74" s="54" t="s">
        <v>63</v>
      </c>
      <c r="E74" s="55" t="s">
        <v>30</v>
      </c>
      <c r="F74" s="159" t="s">
        <v>65</v>
      </c>
      <c r="G74" s="54" t="s">
        <v>64</v>
      </c>
      <c r="I74" s="190"/>
      <c r="J74" s="190"/>
      <c r="K74" s="190"/>
      <c r="L74" s="181"/>
      <c r="M74" s="181"/>
      <c r="N74" s="181"/>
      <c r="O74" s="181"/>
      <c r="P74" s="181"/>
      <c r="Q74" s="190"/>
      <c r="R74" s="190"/>
      <c r="S74" s="190"/>
      <c r="T74" s="190"/>
      <c r="U74" s="190"/>
      <c r="V74" s="190"/>
    </row>
    <row r="75" spans="2:22" s="100" customFormat="1" ht="11.25">
      <c r="B75" s="58"/>
      <c r="C75" s="102"/>
      <c r="D75" s="60"/>
      <c r="E75" s="60"/>
      <c r="F75" s="154"/>
      <c r="G75" s="61"/>
      <c r="I75" s="190"/>
      <c r="J75" s="190"/>
      <c r="K75" s="190"/>
      <c r="L75" s="181"/>
      <c r="M75" s="181"/>
      <c r="N75" s="181"/>
      <c r="O75" s="181"/>
      <c r="P75" s="181"/>
      <c r="Q75" s="190"/>
      <c r="R75" s="190"/>
      <c r="S75" s="190"/>
      <c r="T75" s="190"/>
      <c r="U75" s="190"/>
      <c r="V75" s="190"/>
    </row>
    <row r="76" spans="2:22" s="60" customFormat="1" ht="34.5">
      <c r="B76" s="62" t="s">
        <v>59</v>
      </c>
      <c r="C76" s="105" t="s">
        <v>96</v>
      </c>
      <c r="D76" s="106">
        <v>0.05</v>
      </c>
      <c r="E76" s="65" t="s">
        <v>80</v>
      </c>
      <c r="F76" s="157">
        <v>0</v>
      </c>
      <c r="G76" s="66">
        <f aca="true" t="shared" si="1" ref="G76:G83">D76*F76</f>
        <v>0</v>
      </c>
      <c r="I76" s="190"/>
      <c r="J76" s="190"/>
      <c r="K76" s="191"/>
      <c r="L76" s="181"/>
      <c r="M76" s="181"/>
      <c r="N76" s="181"/>
      <c r="O76" s="181"/>
      <c r="P76" s="181"/>
      <c r="Q76" s="190"/>
      <c r="R76" s="190"/>
      <c r="S76" s="190"/>
      <c r="T76" s="190"/>
      <c r="U76" s="190"/>
      <c r="V76" s="190"/>
    </row>
    <row r="77" spans="2:13" ht="78.75">
      <c r="B77" s="62" t="s">
        <v>57</v>
      </c>
      <c r="C77" s="59" t="s">
        <v>125</v>
      </c>
      <c r="D77" s="108">
        <v>79</v>
      </c>
      <c r="E77" s="65" t="s">
        <v>30</v>
      </c>
      <c r="F77" s="150">
        <v>0</v>
      </c>
      <c r="G77" s="61">
        <f t="shared" si="1"/>
        <v>0</v>
      </c>
      <c r="K77" s="191"/>
      <c r="M77" s="181"/>
    </row>
    <row r="78" spans="2:7" ht="56.25">
      <c r="B78" s="91" t="s">
        <v>56</v>
      </c>
      <c r="C78" s="92" t="s">
        <v>126</v>
      </c>
      <c r="D78" s="109">
        <v>4</v>
      </c>
      <c r="E78" s="94" t="s">
        <v>30</v>
      </c>
      <c r="F78" s="156">
        <v>0</v>
      </c>
      <c r="G78" s="95">
        <f t="shared" si="1"/>
        <v>0</v>
      </c>
    </row>
    <row r="79" spans="2:22" s="110" customFormat="1" ht="22.5">
      <c r="B79" s="91" t="s">
        <v>60</v>
      </c>
      <c r="C79" s="92" t="s">
        <v>131</v>
      </c>
      <c r="D79" s="109">
        <v>1</v>
      </c>
      <c r="E79" s="94" t="s">
        <v>30</v>
      </c>
      <c r="F79" s="156">
        <v>0</v>
      </c>
      <c r="G79" s="95">
        <f t="shared" si="1"/>
        <v>0</v>
      </c>
      <c r="I79" s="186"/>
      <c r="J79" s="186"/>
      <c r="K79" s="186"/>
      <c r="L79" s="174"/>
      <c r="M79" s="174"/>
      <c r="N79" s="174"/>
      <c r="O79" s="174"/>
      <c r="P79" s="174"/>
      <c r="Q79" s="186"/>
      <c r="R79" s="186"/>
      <c r="S79" s="186"/>
      <c r="T79" s="186"/>
      <c r="U79" s="186"/>
      <c r="V79" s="186"/>
    </row>
    <row r="80" spans="2:22" s="74" customFormat="1" ht="33.75">
      <c r="B80" s="62" t="s">
        <v>58</v>
      </c>
      <c r="C80" s="105" t="s">
        <v>105</v>
      </c>
      <c r="D80" s="108">
        <v>86.45</v>
      </c>
      <c r="E80" s="65" t="s">
        <v>30</v>
      </c>
      <c r="F80" s="150">
        <v>0</v>
      </c>
      <c r="G80" s="61">
        <f t="shared" si="1"/>
        <v>0</v>
      </c>
      <c r="I80" s="187"/>
      <c r="J80" s="187"/>
      <c r="K80" s="187"/>
      <c r="L80" s="175"/>
      <c r="M80" s="174"/>
      <c r="N80" s="175"/>
      <c r="O80" s="175"/>
      <c r="P80" s="175"/>
      <c r="Q80" s="187"/>
      <c r="R80" s="187"/>
      <c r="S80" s="187"/>
      <c r="T80" s="187"/>
      <c r="U80" s="187"/>
      <c r="V80" s="187"/>
    </row>
    <row r="81" spans="2:22" s="100" customFormat="1" ht="45">
      <c r="B81" s="62" t="s">
        <v>61</v>
      </c>
      <c r="C81" s="63" t="s">
        <v>106</v>
      </c>
      <c r="D81" s="112">
        <v>6</v>
      </c>
      <c r="E81" s="65" t="s">
        <v>30</v>
      </c>
      <c r="F81" s="160">
        <v>0</v>
      </c>
      <c r="G81" s="61">
        <f t="shared" si="1"/>
        <v>0</v>
      </c>
      <c r="I81" s="190"/>
      <c r="J81" s="190"/>
      <c r="K81" s="190"/>
      <c r="L81" s="181"/>
      <c r="M81" s="175"/>
      <c r="N81" s="181"/>
      <c r="O81" s="181"/>
      <c r="P81" s="181"/>
      <c r="Q81" s="190"/>
      <c r="R81" s="190"/>
      <c r="S81" s="190"/>
      <c r="T81" s="190"/>
      <c r="U81" s="190"/>
      <c r="V81" s="190"/>
    </row>
    <row r="82" spans="2:22" s="100" customFormat="1" ht="22.5">
      <c r="B82" s="62" t="s">
        <v>62</v>
      </c>
      <c r="C82" s="105" t="s">
        <v>83</v>
      </c>
      <c r="D82" s="108">
        <v>86.45</v>
      </c>
      <c r="E82" s="65" t="s">
        <v>30</v>
      </c>
      <c r="F82" s="150">
        <v>0</v>
      </c>
      <c r="G82" s="61">
        <f t="shared" si="1"/>
        <v>0</v>
      </c>
      <c r="I82" s="190"/>
      <c r="J82" s="190"/>
      <c r="K82" s="190"/>
      <c r="L82" s="181"/>
      <c r="M82" s="181"/>
      <c r="N82" s="181"/>
      <c r="O82" s="181"/>
      <c r="P82" s="181"/>
      <c r="Q82" s="190"/>
      <c r="R82" s="190"/>
      <c r="S82" s="190"/>
      <c r="T82" s="190"/>
      <c r="U82" s="190"/>
      <c r="V82" s="190"/>
    </row>
    <row r="83" spans="2:22" s="100" customFormat="1" ht="34.5">
      <c r="B83" s="62" t="s">
        <v>68</v>
      </c>
      <c r="C83" s="102" t="s">
        <v>104</v>
      </c>
      <c r="D83" s="112">
        <v>6</v>
      </c>
      <c r="E83" s="65" t="s">
        <v>30</v>
      </c>
      <c r="F83" s="160">
        <v>0</v>
      </c>
      <c r="G83" s="61">
        <f t="shared" si="1"/>
        <v>0</v>
      </c>
      <c r="I83" s="190"/>
      <c r="J83" s="190"/>
      <c r="K83" s="191"/>
      <c r="L83" s="181"/>
      <c r="M83" s="181"/>
      <c r="N83" s="181"/>
      <c r="O83" s="181"/>
      <c r="P83" s="181"/>
      <c r="Q83" s="190"/>
      <c r="R83" s="190"/>
      <c r="S83" s="190"/>
      <c r="T83" s="190"/>
      <c r="U83" s="190"/>
      <c r="V83" s="190"/>
    </row>
    <row r="84" spans="2:22" s="60" customFormat="1" ht="22.5">
      <c r="B84" s="76" t="s">
        <v>69</v>
      </c>
      <c r="C84" s="115" t="s">
        <v>86</v>
      </c>
      <c r="D84" s="116">
        <v>86.45</v>
      </c>
      <c r="E84" s="72" t="s">
        <v>30</v>
      </c>
      <c r="F84" s="161">
        <v>0</v>
      </c>
      <c r="G84" s="73">
        <f>D84*F84</f>
        <v>0</v>
      </c>
      <c r="I84" s="190"/>
      <c r="J84" s="190"/>
      <c r="K84" s="190"/>
      <c r="L84" s="181"/>
      <c r="M84" s="181"/>
      <c r="N84" s="181"/>
      <c r="O84" s="181"/>
      <c r="P84" s="181"/>
      <c r="Q84" s="190"/>
      <c r="R84" s="190"/>
      <c r="S84" s="190"/>
      <c r="T84" s="190"/>
      <c r="U84" s="190"/>
      <c r="V84" s="190"/>
    </row>
    <row r="85" spans="2:22" s="60" customFormat="1" ht="33.75">
      <c r="B85" s="76" t="s">
        <v>70</v>
      </c>
      <c r="C85" s="115" t="s">
        <v>87</v>
      </c>
      <c r="D85" s="117">
        <v>3</v>
      </c>
      <c r="E85" s="118" t="s">
        <v>30</v>
      </c>
      <c r="F85" s="162">
        <v>0</v>
      </c>
      <c r="G85" s="119">
        <f>D85*F85</f>
        <v>0</v>
      </c>
      <c r="I85" s="190"/>
      <c r="J85" s="190"/>
      <c r="K85" s="190"/>
      <c r="L85" s="181"/>
      <c r="M85" s="181"/>
      <c r="N85" s="181"/>
      <c r="O85" s="181"/>
      <c r="P85" s="181"/>
      <c r="Q85" s="190"/>
      <c r="R85" s="190"/>
      <c r="S85" s="190"/>
      <c r="T85" s="190"/>
      <c r="U85" s="190"/>
      <c r="V85" s="190"/>
    </row>
    <row r="86" spans="2:22" s="60" customFormat="1" ht="11.25">
      <c r="B86" s="62" t="s">
        <v>71</v>
      </c>
      <c r="C86" s="105" t="s">
        <v>32</v>
      </c>
      <c r="D86" s="108">
        <v>86.45</v>
      </c>
      <c r="E86" s="65" t="s">
        <v>30</v>
      </c>
      <c r="F86" s="150">
        <v>0</v>
      </c>
      <c r="G86" s="61">
        <f>D86*F86</f>
        <v>0</v>
      </c>
      <c r="I86" s="190"/>
      <c r="J86" s="190"/>
      <c r="K86" s="190"/>
      <c r="L86" s="181"/>
      <c r="M86" s="181"/>
      <c r="N86" s="181"/>
      <c r="O86" s="181"/>
      <c r="P86" s="181"/>
      <c r="Q86" s="190"/>
      <c r="R86" s="190"/>
      <c r="S86" s="190"/>
      <c r="T86" s="190"/>
      <c r="U86" s="190"/>
      <c r="V86" s="190"/>
    </row>
    <row r="87" spans="2:22" s="60" customFormat="1" ht="22.5">
      <c r="B87" s="62" t="s">
        <v>72</v>
      </c>
      <c r="C87" s="63" t="s">
        <v>33</v>
      </c>
      <c r="D87" s="106">
        <v>0.1</v>
      </c>
      <c r="E87" s="65" t="s">
        <v>80</v>
      </c>
      <c r="F87" s="99">
        <f>SUBTOTAL(109,G77:G86)</f>
        <v>0</v>
      </c>
      <c r="G87" s="61">
        <f>D87*F87</f>
        <v>0</v>
      </c>
      <c r="I87" s="190"/>
      <c r="J87" s="190"/>
      <c r="K87" s="190"/>
      <c r="L87" s="181"/>
      <c r="M87" s="181"/>
      <c r="N87" s="181"/>
      <c r="O87" s="181"/>
      <c r="P87" s="181"/>
      <c r="Q87" s="190"/>
      <c r="R87" s="190"/>
      <c r="S87" s="190"/>
      <c r="T87" s="190"/>
      <c r="U87" s="190"/>
      <c r="V87" s="190"/>
    </row>
    <row r="88" spans="2:22" s="60" customFormat="1" ht="11.25">
      <c r="B88" s="101" t="s">
        <v>91</v>
      </c>
      <c r="C88" s="102"/>
      <c r="F88" s="154"/>
      <c r="G88" s="61">
        <f>SUBTOTAL(109,G75:G87)</f>
        <v>0</v>
      </c>
      <c r="I88" s="190"/>
      <c r="J88" s="190"/>
      <c r="K88" s="190"/>
      <c r="L88" s="181"/>
      <c r="M88" s="181"/>
      <c r="N88" s="181"/>
      <c r="O88" s="181"/>
      <c r="P88" s="181"/>
      <c r="Q88" s="190"/>
      <c r="R88" s="190"/>
      <c r="S88" s="190"/>
      <c r="T88" s="190"/>
      <c r="U88" s="190"/>
      <c r="V88" s="190"/>
    </row>
    <row r="89" spans="2:22" s="60" customFormat="1" ht="11.25">
      <c r="B89" s="101"/>
      <c r="C89" s="102"/>
      <c r="F89" s="154"/>
      <c r="G89" s="61"/>
      <c r="I89" s="190"/>
      <c r="J89" s="190"/>
      <c r="K89" s="190"/>
      <c r="L89" s="181"/>
      <c r="M89" s="181"/>
      <c r="N89" s="181"/>
      <c r="O89" s="181"/>
      <c r="P89" s="181"/>
      <c r="Q89" s="190"/>
      <c r="R89" s="190"/>
      <c r="S89" s="190"/>
      <c r="T89" s="190"/>
      <c r="U89" s="190"/>
      <c r="V89" s="190"/>
    </row>
    <row r="90" spans="2:22" s="60" customFormat="1" ht="12">
      <c r="B90" s="120"/>
      <c r="C90" s="18"/>
      <c r="D90" s="7"/>
      <c r="E90" s="7"/>
      <c r="F90" s="163"/>
      <c r="G90" s="14"/>
      <c r="I90" s="190"/>
      <c r="J90" s="190"/>
      <c r="K90" s="190"/>
      <c r="L90" s="181"/>
      <c r="M90" s="181"/>
      <c r="N90" s="181"/>
      <c r="O90" s="181"/>
      <c r="P90" s="181"/>
      <c r="Q90" s="190"/>
      <c r="R90" s="190"/>
      <c r="S90" s="190"/>
      <c r="T90" s="190"/>
      <c r="U90" s="190"/>
      <c r="V90" s="190"/>
    </row>
    <row r="91" spans="2:22" s="60" customFormat="1" ht="24">
      <c r="B91" s="52" t="s">
        <v>88</v>
      </c>
      <c r="C91" s="53" t="s">
        <v>89</v>
      </c>
      <c r="D91" s="54" t="s">
        <v>63</v>
      </c>
      <c r="E91" s="55" t="s">
        <v>30</v>
      </c>
      <c r="F91" s="159" t="s">
        <v>65</v>
      </c>
      <c r="G91" s="54" t="s">
        <v>64</v>
      </c>
      <c r="I91" s="190"/>
      <c r="J91" s="190"/>
      <c r="K91" s="190"/>
      <c r="L91" s="181"/>
      <c r="M91" s="181"/>
      <c r="N91" s="181"/>
      <c r="O91" s="181"/>
      <c r="P91" s="181"/>
      <c r="Q91" s="190"/>
      <c r="R91" s="190"/>
      <c r="S91" s="190"/>
      <c r="T91" s="190"/>
      <c r="U91" s="190"/>
      <c r="V91" s="190"/>
    </row>
    <row r="92" spans="2:22" s="60" customFormat="1" ht="11.25">
      <c r="B92" s="58"/>
      <c r="C92" s="102"/>
      <c r="F92" s="154"/>
      <c r="G92" s="61"/>
      <c r="I92" s="190"/>
      <c r="J92" s="190"/>
      <c r="K92" s="190"/>
      <c r="L92" s="181"/>
      <c r="M92" s="181"/>
      <c r="N92" s="181"/>
      <c r="O92" s="181"/>
      <c r="P92" s="181"/>
      <c r="Q92" s="190"/>
      <c r="R92" s="190"/>
      <c r="S92" s="190"/>
      <c r="T92" s="190"/>
      <c r="U92" s="190"/>
      <c r="V92" s="190"/>
    </row>
    <row r="93" spans="2:22" s="60" customFormat="1" ht="56.25">
      <c r="B93" s="62" t="s">
        <v>59</v>
      </c>
      <c r="C93" s="63" t="s">
        <v>127</v>
      </c>
      <c r="D93" s="112">
        <v>15</v>
      </c>
      <c r="E93" s="65"/>
      <c r="F93" s="150"/>
      <c r="G93" s="66"/>
      <c r="I93" s="190"/>
      <c r="J93" s="190"/>
      <c r="K93" s="190"/>
      <c r="L93" s="181"/>
      <c r="M93" s="181"/>
      <c r="N93" s="181"/>
      <c r="O93" s="181"/>
      <c r="P93" s="181"/>
      <c r="Q93" s="190"/>
      <c r="R93" s="190"/>
      <c r="S93" s="190"/>
      <c r="T93" s="190"/>
      <c r="U93" s="190"/>
      <c r="V93" s="190"/>
    </row>
    <row r="94" spans="2:22" s="60" customFormat="1" ht="11.25">
      <c r="B94" s="62"/>
      <c r="C94" s="102" t="s">
        <v>0</v>
      </c>
      <c r="D94" s="108">
        <v>90</v>
      </c>
      <c r="E94" s="65" t="s">
        <v>30</v>
      </c>
      <c r="F94" s="150">
        <v>0</v>
      </c>
      <c r="G94" s="66">
        <f>D94*F94</f>
        <v>0</v>
      </c>
      <c r="I94" s="190"/>
      <c r="J94" s="190"/>
      <c r="K94" s="190"/>
      <c r="L94" s="181"/>
      <c r="M94" s="181"/>
      <c r="N94" s="181"/>
      <c r="O94" s="181"/>
      <c r="P94" s="181"/>
      <c r="Q94" s="190"/>
      <c r="R94" s="190"/>
      <c r="S94" s="190"/>
      <c r="T94" s="190"/>
      <c r="U94" s="190"/>
      <c r="V94" s="190"/>
    </row>
    <row r="95" spans="2:7" ht="78.75">
      <c r="B95" s="62" t="s">
        <v>57</v>
      </c>
      <c r="C95" s="102" t="s">
        <v>134</v>
      </c>
      <c r="D95" s="112"/>
      <c r="E95" s="65"/>
      <c r="F95" s="150"/>
      <c r="G95" s="61"/>
    </row>
    <row r="96" spans="2:7" ht="12.75">
      <c r="B96" s="62"/>
      <c r="C96" s="102" t="s">
        <v>1</v>
      </c>
      <c r="D96" s="112">
        <v>2</v>
      </c>
      <c r="E96" s="65" t="s">
        <v>30</v>
      </c>
      <c r="F96" s="160">
        <v>0</v>
      </c>
      <c r="G96" s="61">
        <f>D96*F96</f>
        <v>0</v>
      </c>
    </row>
    <row r="97" spans="2:9" ht="12.75">
      <c r="B97" s="62"/>
      <c r="C97" s="102" t="s">
        <v>34</v>
      </c>
      <c r="D97" s="112">
        <v>2</v>
      </c>
      <c r="E97" s="65" t="s">
        <v>30</v>
      </c>
      <c r="F97" s="160">
        <v>0</v>
      </c>
      <c r="G97" s="61">
        <f>D97*F97</f>
        <v>0</v>
      </c>
      <c r="I97" s="186">
        <v>3</v>
      </c>
    </row>
    <row r="98" spans="2:7" ht="12.75">
      <c r="B98" s="88"/>
      <c r="C98" s="201" t="s">
        <v>220</v>
      </c>
      <c r="D98" s="112">
        <v>2</v>
      </c>
      <c r="E98" s="65" t="s">
        <v>30</v>
      </c>
      <c r="F98" s="160">
        <v>0</v>
      </c>
      <c r="G98" s="61">
        <f>D98*F98</f>
        <v>0</v>
      </c>
    </row>
    <row r="99" spans="2:9" ht="12.75">
      <c r="B99" s="62"/>
      <c r="C99" s="123" t="s">
        <v>90</v>
      </c>
      <c r="D99" s="112">
        <v>6</v>
      </c>
      <c r="E99" s="65"/>
      <c r="F99" s="150"/>
      <c r="G99" s="61"/>
      <c r="H99" s="60"/>
      <c r="I99" s="190">
        <v>1</v>
      </c>
    </row>
    <row r="100" spans="2:7" ht="33.75">
      <c r="B100" s="62" t="s">
        <v>56</v>
      </c>
      <c r="C100" s="102" t="s">
        <v>97</v>
      </c>
      <c r="D100" s="106">
        <v>0.1</v>
      </c>
      <c r="E100" s="65" t="s">
        <v>80</v>
      </c>
      <c r="F100" s="99">
        <f>SUBTOTAL(109,G92:G99)</f>
        <v>0</v>
      </c>
      <c r="G100" s="61">
        <f>D100*F100</f>
        <v>0</v>
      </c>
    </row>
    <row r="101" spans="2:7" ht="22.5">
      <c r="B101" s="62" t="s">
        <v>60</v>
      </c>
      <c r="C101" s="102" t="s">
        <v>95</v>
      </c>
      <c r="D101" s="106">
        <v>0.1</v>
      </c>
      <c r="E101" s="65" t="s">
        <v>80</v>
      </c>
      <c r="F101" s="99">
        <f>+F100</f>
        <v>0</v>
      </c>
      <c r="G101" s="61">
        <f>D101*F101</f>
        <v>0</v>
      </c>
    </row>
    <row r="102" spans="2:7" ht="12.75">
      <c r="B102" s="128" t="s">
        <v>92</v>
      </c>
      <c r="C102" s="122"/>
      <c r="D102" s="129"/>
      <c r="E102" s="129"/>
      <c r="F102" s="165"/>
      <c r="G102" s="130">
        <f>SUBTOTAL(109,G92:G101)</f>
        <v>0</v>
      </c>
    </row>
    <row r="103" spans="2:7" ht="12.75">
      <c r="B103" s="128"/>
      <c r="C103" s="122"/>
      <c r="D103" s="129"/>
      <c r="E103" s="129"/>
      <c r="F103" s="165"/>
      <c r="G103" s="130"/>
    </row>
    <row r="104" spans="3:22" s="40" customFormat="1" ht="12.75">
      <c r="C104" s="41"/>
      <c r="F104" s="166"/>
      <c r="I104" s="183"/>
      <c r="J104" s="183"/>
      <c r="K104" s="183"/>
      <c r="L104" s="183"/>
      <c r="M104" s="183"/>
      <c r="N104" s="183"/>
      <c r="O104" s="183"/>
      <c r="P104" s="183"/>
      <c r="Q104" s="183"/>
      <c r="R104" s="183"/>
      <c r="S104" s="183"/>
      <c r="T104" s="183"/>
      <c r="U104" s="183"/>
      <c r="V104" s="183"/>
    </row>
    <row r="105" spans="2:22" s="40" customFormat="1" ht="12.75">
      <c r="B105" s="131" t="s">
        <v>272</v>
      </c>
      <c r="C105" s="41"/>
      <c r="F105" s="166"/>
      <c r="I105" s="183"/>
      <c r="J105" s="183"/>
      <c r="K105" s="183"/>
      <c r="L105" s="183"/>
      <c r="M105" s="183"/>
      <c r="N105" s="183"/>
      <c r="O105" s="183"/>
      <c r="P105" s="183"/>
      <c r="Q105" s="183"/>
      <c r="R105" s="183"/>
      <c r="S105" s="183"/>
      <c r="T105" s="183"/>
      <c r="U105" s="183"/>
      <c r="V105" s="183"/>
    </row>
    <row r="106" spans="3:22" s="40" customFormat="1" ht="12.75">
      <c r="C106" s="41"/>
      <c r="F106" s="167"/>
      <c r="I106" s="183"/>
      <c r="J106" s="183"/>
      <c r="K106" s="183"/>
      <c r="L106" s="183"/>
      <c r="M106" s="183"/>
      <c r="N106" s="183"/>
      <c r="O106" s="183"/>
      <c r="P106" s="183"/>
      <c r="Q106" s="183"/>
      <c r="R106" s="183"/>
      <c r="S106" s="183"/>
      <c r="T106" s="183"/>
      <c r="U106" s="183"/>
      <c r="V106" s="183"/>
    </row>
    <row r="107" spans="2:22" s="40" customFormat="1" ht="24">
      <c r="B107" s="22" t="s">
        <v>273</v>
      </c>
      <c r="C107" s="132" t="s">
        <v>274</v>
      </c>
      <c r="D107" s="24" t="s">
        <v>63</v>
      </c>
      <c r="E107" s="25" t="s">
        <v>30</v>
      </c>
      <c r="F107" s="168" t="s">
        <v>65</v>
      </c>
      <c r="G107" s="24" t="s">
        <v>64</v>
      </c>
      <c r="I107" s="183"/>
      <c r="J107" s="183"/>
      <c r="K107" s="183"/>
      <c r="L107" s="183"/>
      <c r="M107" s="183"/>
      <c r="N107" s="183"/>
      <c r="O107" s="183"/>
      <c r="P107" s="183"/>
      <c r="Q107" s="183"/>
      <c r="R107" s="183"/>
      <c r="S107" s="183"/>
      <c r="T107" s="183"/>
      <c r="U107" s="183"/>
      <c r="V107" s="183"/>
    </row>
    <row r="108" spans="2:22" s="40" customFormat="1" ht="12.75">
      <c r="B108" s="28"/>
      <c r="C108" s="133"/>
      <c r="D108" s="30"/>
      <c r="E108" s="30"/>
      <c r="F108" s="169"/>
      <c r="G108" s="31"/>
      <c r="I108" s="183"/>
      <c r="J108" s="183"/>
      <c r="K108" s="183"/>
      <c r="L108" s="183"/>
      <c r="M108" s="183"/>
      <c r="N108" s="183"/>
      <c r="O108" s="183"/>
      <c r="P108" s="183"/>
      <c r="Q108" s="183"/>
      <c r="R108" s="183"/>
      <c r="S108" s="183"/>
      <c r="T108" s="183"/>
      <c r="U108" s="183"/>
      <c r="V108" s="183"/>
    </row>
    <row r="109" spans="2:22" s="40" customFormat="1" ht="37.5" customHeight="1">
      <c r="B109" s="32" t="s">
        <v>59</v>
      </c>
      <c r="C109" s="33" t="s">
        <v>275</v>
      </c>
      <c r="D109" s="134">
        <v>30</v>
      </c>
      <c r="E109" s="35"/>
      <c r="F109" s="170">
        <v>0</v>
      </c>
      <c r="G109" s="135">
        <f>D109*F109</f>
        <v>0</v>
      </c>
      <c r="I109" s="183"/>
      <c r="J109" s="183"/>
      <c r="K109" s="183"/>
      <c r="L109" s="183"/>
      <c r="M109" s="183"/>
      <c r="N109" s="183"/>
      <c r="O109" s="183"/>
      <c r="P109" s="183"/>
      <c r="Q109" s="183"/>
      <c r="R109" s="183"/>
      <c r="S109" s="183"/>
      <c r="T109" s="183"/>
      <c r="U109" s="183"/>
      <c r="V109" s="183"/>
    </row>
    <row r="110" spans="2:22" s="40" customFormat="1" ht="104.25" customHeight="1">
      <c r="B110" s="32" t="s">
        <v>57</v>
      </c>
      <c r="C110" s="29" t="s">
        <v>276</v>
      </c>
      <c r="D110" s="30"/>
      <c r="E110" s="30"/>
      <c r="F110" s="170"/>
      <c r="G110" s="31"/>
      <c r="I110" s="183"/>
      <c r="J110" s="183"/>
      <c r="K110" s="183"/>
      <c r="L110" s="183"/>
      <c r="M110" s="183"/>
      <c r="N110" s="183"/>
      <c r="O110" s="183"/>
      <c r="P110" s="183"/>
      <c r="Q110" s="183"/>
      <c r="R110" s="183"/>
      <c r="S110" s="183"/>
      <c r="T110" s="183"/>
      <c r="U110" s="183"/>
      <c r="V110" s="183"/>
    </row>
    <row r="111" spans="2:22" s="40" customFormat="1" ht="33.75" customHeight="1">
      <c r="B111" s="32"/>
      <c r="C111" s="133" t="s">
        <v>277</v>
      </c>
      <c r="D111" s="34">
        <v>98.1</v>
      </c>
      <c r="E111" s="35" t="s">
        <v>30</v>
      </c>
      <c r="F111" s="44">
        <v>0</v>
      </c>
      <c r="G111" s="135">
        <f>D111*F111</f>
        <v>0</v>
      </c>
      <c r="I111" s="183"/>
      <c r="J111" s="183"/>
      <c r="K111" s="183"/>
      <c r="L111" s="183"/>
      <c r="M111" s="183"/>
      <c r="N111" s="183"/>
      <c r="O111" s="183"/>
      <c r="P111" s="183"/>
      <c r="Q111" s="183"/>
      <c r="R111" s="183"/>
      <c r="S111" s="183"/>
      <c r="T111" s="183"/>
      <c r="U111" s="183"/>
      <c r="V111" s="183"/>
    </row>
    <row r="112" spans="2:22" s="40" customFormat="1" ht="33.75">
      <c r="B112" s="136"/>
      <c r="C112" s="137" t="s">
        <v>278</v>
      </c>
      <c r="D112" s="138">
        <v>0</v>
      </c>
      <c r="E112" s="35" t="s">
        <v>30</v>
      </c>
      <c r="F112" s="44">
        <v>0</v>
      </c>
      <c r="G112" s="135">
        <f>D112*F112</f>
        <v>0</v>
      </c>
      <c r="I112" s="183"/>
      <c r="J112" s="192"/>
      <c r="K112" s="183"/>
      <c r="L112" s="183"/>
      <c r="M112" s="183"/>
      <c r="N112" s="183"/>
      <c r="O112" s="183"/>
      <c r="P112" s="183"/>
      <c r="Q112" s="183"/>
      <c r="R112" s="183"/>
      <c r="S112" s="183"/>
      <c r="T112" s="183"/>
      <c r="U112" s="183"/>
      <c r="V112" s="183"/>
    </row>
    <row r="113" spans="2:22" s="40" customFormat="1" ht="22.5">
      <c r="B113" s="32"/>
      <c r="C113" s="133" t="s">
        <v>305</v>
      </c>
      <c r="D113" s="34">
        <v>0</v>
      </c>
      <c r="E113" s="35" t="s">
        <v>30</v>
      </c>
      <c r="F113" s="44">
        <v>0</v>
      </c>
      <c r="G113" s="135">
        <f>D113*F113</f>
        <v>0</v>
      </c>
      <c r="I113" s="183"/>
      <c r="J113" s="192"/>
      <c r="K113" s="183"/>
      <c r="L113" s="183"/>
      <c r="M113" s="183"/>
      <c r="N113" s="183"/>
      <c r="O113" s="183"/>
      <c r="P113" s="183"/>
      <c r="Q113" s="183"/>
      <c r="R113" s="183"/>
      <c r="S113" s="183"/>
      <c r="T113" s="183"/>
      <c r="U113" s="183"/>
      <c r="V113" s="183"/>
    </row>
    <row r="114" spans="2:22" s="40" customFormat="1" ht="78.75">
      <c r="B114" s="32"/>
      <c r="C114" s="33" t="s">
        <v>306</v>
      </c>
      <c r="D114" s="140"/>
      <c r="E114" s="35"/>
      <c r="F114" s="170"/>
      <c r="G114" s="135"/>
      <c r="I114" s="183"/>
      <c r="J114" s="183"/>
      <c r="K114" s="183"/>
      <c r="L114" s="183"/>
      <c r="M114" s="183"/>
      <c r="N114" s="183"/>
      <c r="O114" s="183"/>
      <c r="P114" s="183"/>
      <c r="Q114" s="183"/>
      <c r="R114" s="183"/>
      <c r="S114" s="183"/>
      <c r="T114" s="183"/>
      <c r="U114" s="183"/>
      <c r="V114" s="183"/>
    </row>
    <row r="115" spans="2:22" s="40" customFormat="1" ht="92.25" customHeight="1">
      <c r="B115" s="32" t="s">
        <v>56</v>
      </c>
      <c r="C115" s="33" t="s">
        <v>279</v>
      </c>
      <c r="D115" s="34">
        <v>129.3</v>
      </c>
      <c r="E115" s="35" t="s">
        <v>30</v>
      </c>
      <c r="F115" s="44">
        <v>0</v>
      </c>
      <c r="G115" s="31">
        <f aca="true" t="shared" si="2" ref="G115:G121">D115*F115</f>
        <v>0</v>
      </c>
      <c r="I115" s="183"/>
      <c r="J115" s="183"/>
      <c r="K115" s="183"/>
      <c r="L115" s="183"/>
      <c r="M115" s="183"/>
      <c r="N115" s="183"/>
      <c r="O115" s="183"/>
      <c r="P115" s="183"/>
      <c r="Q115" s="183"/>
      <c r="R115" s="183"/>
      <c r="S115" s="183"/>
      <c r="T115" s="183"/>
      <c r="U115" s="183"/>
      <c r="V115" s="183"/>
    </row>
    <row r="116" spans="2:22" s="40" customFormat="1" ht="15" customHeight="1">
      <c r="B116" s="141" t="s">
        <v>60</v>
      </c>
      <c r="C116" s="142" t="s">
        <v>308</v>
      </c>
      <c r="D116" s="134">
        <v>0</v>
      </c>
      <c r="E116" s="35" t="s">
        <v>30</v>
      </c>
      <c r="F116" s="170">
        <v>0</v>
      </c>
      <c r="G116" s="31">
        <f t="shared" si="2"/>
        <v>0</v>
      </c>
      <c r="I116" s="183"/>
      <c r="J116" s="183"/>
      <c r="K116" s="183"/>
      <c r="L116" s="183"/>
      <c r="M116" s="183"/>
      <c r="N116" s="183"/>
      <c r="O116" s="183"/>
      <c r="P116" s="183"/>
      <c r="Q116" s="183"/>
      <c r="R116" s="183"/>
      <c r="S116" s="183"/>
      <c r="T116" s="183"/>
      <c r="U116" s="183"/>
      <c r="V116" s="183"/>
    </row>
    <row r="117" spans="2:22" s="40" customFormat="1" ht="24.75" customHeight="1">
      <c r="B117" s="32" t="s">
        <v>58</v>
      </c>
      <c r="C117" s="33" t="s">
        <v>307</v>
      </c>
      <c r="D117" s="134">
        <v>0</v>
      </c>
      <c r="E117" s="35" t="s">
        <v>30</v>
      </c>
      <c r="F117" s="170">
        <v>0</v>
      </c>
      <c r="G117" s="31">
        <f t="shared" si="2"/>
        <v>0</v>
      </c>
      <c r="I117" s="183"/>
      <c r="J117" s="183"/>
      <c r="K117" s="183"/>
      <c r="L117" s="183"/>
      <c r="M117" s="183"/>
      <c r="N117" s="183"/>
      <c r="O117" s="183"/>
      <c r="P117" s="183"/>
      <c r="Q117" s="183"/>
      <c r="R117" s="183"/>
      <c r="S117" s="183"/>
      <c r="T117" s="183"/>
      <c r="U117" s="183"/>
      <c r="V117" s="183"/>
    </row>
    <row r="118" spans="2:22" s="40" customFormat="1" ht="33.75">
      <c r="B118" s="32" t="s">
        <v>61</v>
      </c>
      <c r="C118" s="33" t="s">
        <v>280</v>
      </c>
      <c r="D118" s="134">
        <v>15</v>
      </c>
      <c r="E118" s="35" t="s">
        <v>30</v>
      </c>
      <c r="F118" s="170">
        <v>0</v>
      </c>
      <c r="G118" s="31">
        <f t="shared" si="2"/>
        <v>0</v>
      </c>
      <c r="I118" s="183"/>
      <c r="J118" s="183"/>
      <c r="K118" s="183"/>
      <c r="L118" s="184"/>
      <c r="M118" s="183"/>
      <c r="N118" s="184"/>
      <c r="O118" s="184"/>
      <c r="P118" s="184"/>
      <c r="Q118" s="184"/>
      <c r="R118" s="184"/>
      <c r="S118" s="184"/>
      <c r="T118" s="183"/>
      <c r="U118" s="183"/>
      <c r="V118" s="183"/>
    </row>
    <row r="119" spans="2:22" s="40" customFormat="1" ht="22.5">
      <c r="B119" s="32" t="s">
        <v>62</v>
      </c>
      <c r="C119" s="33" t="s">
        <v>281</v>
      </c>
      <c r="D119" s="134">
        <v>15</v>
      </c>
      <c r="E119" s="35" t="s">
        <v>30</v>
      </c>
      <c r="F119" s="170">
        <v>0</v>
      </c>
      <c r="G119" s="31">
        <f t="shared" si="2"/>
        <v>0</v>
      </c>
      <c r="I119" s="183"/>
      <c r="J119" s="183"/>
      <c r="K119" s="183"/>
      <c r="L119" s="184"/>
      <c r="M119" s="184"/>
      <c r="N119" s="184"/>
      <c r="O119" s="184"/>
      <c r="P119" s="184"/>
      <c r="Q119" s="184"/>
      <c r="R119" s="184"/>
      <c r="S119" s="184"/>
      <c r="T119" s="183"/>
      <c r="U119" s="183"/>
      <c r="V119" s="183"/>
    </row>
    <row r="120" spans="2:22" s="40" customFormat="1" ht="33.75">
      <c r="B120" s="32" t="s">
        <v>68</v>
      </c>
      <c r="C120" s="33" t="s">
        <v>282</v>
      </c>
      <c r="D120" s="134">
        <v>15</v>
      </c>
      <c r="E120" s="35" t="s">
        <v>30</v>
      </c>
      <c r="F120" s="170">
        <v>0</v>
      </c>
      <c r="G120" s="31">
        <f t="shared" si="2"/>
        <v>0</v>
      </c>
      <c r="I120" s="183"/>
      <c r="J120" s="183"/>
      <c r="K120" s="183"/>
      <c r="L120" s="183"/>
      <c r="M120" s="184"/>
      <c r="N120" s="183"/>
      <c r="O120" s="183"/>
      <c r="P120" s="183"/>
      <c r="Q120" s="183"/>
      <c r="R120" s="183"/>
      <c r="S120" s="183"/>
      <c r="T120" s="183"/>
      <c r="U120" s="183"/>
      <c r="V120" s="183"/>
    </row>
    <row r="121" spans="2:22" s="40" customFormat="1" ht="22.5">
      <c r="B121" s="32" t="s">
        <v>69</v>
      </c>
      <c r="C121" s="33" t="s">
        <v>283</v>
      </c>
      <c r="D121" s="106">
        <v>0.15</v>
      </c>
      <c r="E121" s="35" t="s">
        <v>80</v>
      </c>
      <c r="F121" s="144">
        <f>SUBTOTAL(109,G108:G120)</f>
        <v>0</v>
      </c>
      <c r="G121" s="31">
        <f t="shared" si="2"/>
        <v>0</v>
      </c>
      <c r="I121" s="183"/>
      <c r="J121" s="183"/>
      <c r="K121" s="183"/>
      <c r="L121" s="183"/>
      <c r="M121" s="183"/>
      <c r="N121" s="183"/>
      <c r="O121" s="183"/>
      <c r="P121" s="183"/>
      <c r="Q121" s="183"/>
      <c r="R121" s="183"/>
      <c r="S121" s="183"/>
      <c r="T121" s="183"/>
      <c r="U121" s="183"/>
      <c r="V121" s="183"/>
    </row>
    <row r="122" spans="2:22" s="40" customFormat="1" ht="12.75">
      <c r="B122" s="38" t="s">
        <v>67</v>
      </c>
      <c r="C122" s="133"/>
      <c r="D122" s="30"/>
      <c r="E122" s="30"/>
      <c r="F122" s="170"/>
      <c r="G122" s="31">
        <f>SUBTOTAL(109,G108:G121)</f>
        <v>0</v>
      </c>
      <c r="I122" s="183"/>
      <c r="J122" s="183"/>
      <c r="K122" s="183"/>
      <c r="L122" s="183"/>
      <c r="M122" s="183"/>
      <c r="N122" s="183"/>
      <c r="O122" s="183"/>
      <c r="P122" s="183"/>
      <c r="Q122" s="183"/>
      <c r="R122" s="183"/>
      <c r="S122" s="183"/>
      <c r="T122" s="183"/>
      <c r="U122" s="183"/>
      <c r="V122" s="183"/>
    </row>
    <row r="123" spans="3:22" s="40" customFormat="1" ht="12.75">
      <c r="C123" s="41"/>
      <c r="F123" s="167"/>
      <c r="I123" s="183"/>
      <c r="J123" s="183"/>
      <c r="K123" s="183"/>
      <c r="L123" s="183"/>
      <c r="M123" s="183"/>
      <c r="N123" s="183"/>
      <c r="O123" s="183"/>
      <c r="P123" s="183"/>
      <c r="Q123" s="183"/>
      <c r="R123" s="183"/>
      <c r="S123" s="183"/>
      <c r="T123" s="183"/>
      <c r="U123" s="183"/>
      <c r="V123" s="183"/>
    </row>
    <row r="124" spans="3:22" s="40" customFormat="1" ht="12.75">
      <c r="C124" s="41"/>
      <c r="F124" s="167"/>
      <c r="I124" s="183"/>
      <c r="J124" s="183"/>
      <c r="K124" s="183"/>
      <c r="L124" s="183"/>
      <c r="M124" s="183"/>
      <c r="N124" s="183"/>
      <c r="O124" s="183"/>
      <c r="P124" s="183"/>
      <c r="Q124" s="183"/>
      <c r="R124" s="183"/>
      <c r="S124" s="183"/>
      <c r="T124" s="183"/>
      <c r="U124" s="183"/>
      <c r="V124" s="183"/>
    </row>
    <row r="125" spans="2:22" s="40" customFormat="1" ht="24">
      <c r="B125" s="22" t="s">
        <v>284</v>
      </c>
      <c r="C125" s="132" t="s">
        <v>285</v>
      </c>
      <c r="D125" s="24" t="s">
        <v>63</v>
      </c>
      <c r="E125" s="25" t="s">
        <v>30</v>
      </c>
      <c r="F125" s="168" t="s">
        <v>65</v>
      </c>
      <c r="G125" s="24" t="s">
        <v>64</v>
      </c>
      <c r="I125" s="183"/>
      <c r="J125" s="183"/>
      <c r="K125" s="183"/>
      <c r="L125" s="183"/>
      <c r="M125" s="183"/>
      <c r="N125" s="183"/>
      <c r="O125" s="183"/>
      <c r="P125" s="183"/>
      <c r="Q125" s="183"/>
      <c r="R125" s="183"/>
      <c r="S125" s="183"/>
      <c r="T125" s="183"/>
      <c r="U125" s="183"/>
      <c r="V125" s="183"/>
    </row>
    <row r="126" spans="2:22" s="40" customFormat="1" ht="12.75">
      <c r="B126" s="28"/>
      <c r="C126" s="133"/>
      <c r="D126" s="30"/>
      <c r="E126" s="30"/>
      <c r="F126" s="169"/>
      <c r="G126" s="31"/>
      <c r="I126" s="183"/>
      <c r="J126" s="183"/>
      <c r="K126" s="183"/>
      <c r="L126" s="183"/>
      <c r="M126" s="183"/>
      <c r="N126" s="183"/>
      <c r="O126" s="183"/>
      <c r="P126" s="183"/>
      <c r="Q126" s="183"/>
      <c r="R126" s="183"/>
      <c r="S126" s="183"/>
      <c r="T126" s="183"/>
      <c r="U126" s="183"/>
      <c r="V126" s="183"/>
    </row>
    <row r="127" spans="2:22" s="40" customFormat="1" ht="33.75">
      <c r="B127" s="32" t="s">
        <v>59</v>
      </c>
      <c r="C127" s="33" t="s">
        <v>286</v>
      </c>
      <c r="D127" s="106">
        <v>0.05</v>
      </c>
      <c r="E127" s="35" t="s">
        <v>80</v>
      </c>
      <c r="F127" s="44">
        <v>0</v>
      </c>
      <c r="G127" s="135">
        <f>D127*F127</f>
        <v>0</v>
      </c>
      <c r="I127" s="183"/>
      <c r="J127" s="183"/>
      <c r="K127" s="183"/>
      <c r="L127" s="183"/>
      <c r="M127" s="183"/>
      <c r="N127" s="183"/>
      <c r="O127" s="183"/>
      <c r="P127" s="183"/>
      <c r="Q127" s="183"/>
      <c r="R127" s="183"/>
      <c r="S127" s="183"/>
      <c r="T127" s="183"/>
      <c r="U127" s="183"/>
      <c r="V127" s="183"/>
    </row>
    <row r="128" spans="2:22" s="40" customFormat="1" ht="33.75">
      <c r="B128" s="32" t="s">
        <v>57</v>
      </c>
      <c r="C128" s="29" t="s">
        <v>287</v>
      </c>
      <c r="D128" s="145">
        <v>129.3</v>
      </c>
      <c r="E128" s="35" t="s">
        <v>30</v>
      </c>
      <c r="F128" s="44">
        <v>0</v>
      </c>
      <c r="G128" s="135">
        <f>D128*F128</f>
        <v>0</v>
      </c>
      <c r="I128" s="183"/>
      <c r="J128" s="183"/>
      <c r="K128" s="183"/>
      <c r="L128" s="183"/>
      <c r="M128" s="183"/>
      <c r="N128" s="183"/>
      <c r="O128" s="183"/>
      <c r="P128" s="183"/>
      <c r="Q128" s="183"/>
      <c r="R128" s="183"/>
      <c r="S128" s="183"/>
      <c r="T128" s="183"/>
      <c r="U128" s="183"/>
      <c r="V128" s="183"/>
    </row>
    <row r="129" spans="2:22" s="40" customFormat="1" ht="45">
      <c r="B129" s="32" t="s">
        <v>56</v>
      </c>
      <c r="C129" s="133" t="s">
        <v>288</v>
      </c>
      <c r="D129" s="146">
        <v>15</v>
      </c>
      <c r="E129" s="35" t="s">
        <v>30</v>
      </c>
      <c r="F129" s="172">
        <v>0</v>
      </c>
      <c r="G129" s="135">
        <f>D129*F129</f>
        <v>0</v>
      </c>
      <c r="I129" s="183"/>
      <c r="J129" s="183"/>
      <c r="K129" s="183"/>
      <c r="L129" s="183"/>
      <c r="M129" s="183"/>
      <c r="N129" s="183"/>
      <c r="O129" s="183"/>
      <c r="P129" s="183"/>
      <c r="Q129" s="183"/>
      <c r="R129" s="183"/>
      <c r="S129" s="183"/>
      <c r="T129" s="183"/>
      <c r="U129" s="183"/>
      <c r="V129" s="183"/>
    </row>
    <row r="130" spans="2:22" s="40" customFormat="1" ht="22.5">
      <c r="B130" s="32" t="s">
        <v>60</v>
      </c>
      <c r="C130" s="133" t="s">
        <v>289</v>
      </c>
      <c r="D130" s="146">
        <v>15</v>
      </c>
      <c r="E130" s="35" t="s">
        <v>30</v>
      </c>
      <c r="F130" s="172">
        <v>0</v>
      </c>
      <c r="G130" s="135">
        <f>D130*F130</f>
        <v>0</v>
      </c>
      <c r="I130" s="183"/>
      <c r="J130" s="183"/>
      <c r="K130" s="183"/>
      <c r="L130" s="183"/>
      <c r="M130" s="183"/>
      <c r="N130" s="183"/>
      <c r="O130" s="183"/>
      <c r="P130" s="183"/>
      <c r="Q130" s="183"/>
      <c r="R130" s="183"/>
      <c r="S130" s="183"/>
      <c r="T130" s="183"/>
      <c r="U130" s="183"/>
      <c r="V130" s="183"/>
    </row>
    <row r="131" spans="2:22" s="40" customFormat="1" ht="33.75">
      <c r="B131" s="32" t="s">
        <v>58</v>
      </c>
      <c r="C131" s="33" t="s">
        <v>291</v>
      </c>
      <c r="D131" s="34">
        <v>129.3</v>
      </c>
      <c r="E131" s="35" t="s">
        <v>30</v>
      </c>
      <c r="F131" s="44">
        <v>0</v>
      </c>
      <c r="G131" s="31">
        <f>D131*F131</f>
        <v>0</v>
      </c>
      <c r="I131" s="183"/>
      <c r="J131" s="183"/>
      <c r="K131" s="183"/>
      <c r="L131" s="183"/>
      <c r="M131" s="183"/>
      <c r="N131" s="183"/>
      <c r="O131" s="183"/>
      <c r="P131" s="183"/>
      <c r="Q131" s="183"/>
      <c r="R131" s="183"/>
      <c r="S131" s="183"/>
      <c r="T131" s="183"/>
      <c r="U131" s="183"/>
      <c r="V131" s="183"/>
    </row>
    <row r="132" spans="2:22" s="40" customFormat="1" ht="45">
      <c r="B132" s="32" t="s">
        <v>61</v>
      </c>
      <c r="C132" s="33" t="s">
        <v>292</v>
      </c>
      <c r="D132" s="146">
        <v>15</v>
      </c>
      <c r="E132" s="35" t="s">
        <v>30</v>
      </c>
      <c r="F132" s="172">
        <v>0</v>
      </c>
      <c r="G132" s="31">
        <f aca="true" t="shared" si="3" ref="G132:G137">D132*F132</f>
        <v>0</v>
      </c>
      <c r="I132" s="183"/>
      <c r="J132" s="183"/>
      <c r="K132" s="183"/>
      <c r="L132" s="183"/>
      <c r="M132" s="183"/>
      <c r="N132" s="183"/>
      <c r="O132" s="183"/>
      <c r="P132" s="183"/>
      <c r="Q132" s="183"/>
      <c r="R132" s="183"/>
      <c r="S132" s="183"/>
      <c r="T132" s="183"/>
      <c r="U132" s="183"/>
      <c r="V132" s="183"/>
    </row>
    <row r="133" spans="2:22" s="40" customFormat="1" ht="22.5">
      <c r="B133" s="32" t="s">
        <v>62</v>
      </c>
      <c r="C133" s="33" t="s">
        <v>293</v>
      </c>
      <c r="D133" s="146">
        <v>15</v>
      </c>
      <c r="E133" s="35" t="s">
        <v>30</v>
      </c>
      <c r="F133" s="172">
        <v>0</v>
      </c>
      <c r="G133" s="31">
        <f t="shared" si="3"/>
        <v>0</v>
      </c>
      <c r="I133" s="183"/>
      <c r="J133" s="183"/>
      <c r="K133" s="183"/>
      <c r="L133" s="183"/>
      <c r="M133" s="183"/>
      <c r="N133" s="183"/>
      <c r="O133" s="183"/>
      <c r="P133" s="183"/>
      <c r="Q133" s="183"/>
      <c r="R133" s="183"/>
      <c r="S133" s="183"/>
      <c r="T133" s="183"/>
      <c r="U133" s="183"/>
      <c r="V133" s="183"/>
    </row>
    <row r="134" spans="2:22" s="40" customFormat="1" ht="22.5">
      <c r="B134" s="32" t="s">
        <v>68</v>
      </c>
      <c r="C134" s="33" t="s">
        <v>294</v>
      </c>
      <c r="D134" s="34">
        <v>129.3</v>
      </c>
      <c r="E134" s="35" t="s">
        <v>30</v>
      </c>
      <c r="F134" s="170">
        <v>0</v>
      </c>
      <c r="G134" s="31">
        <f t="shared" si="3"/>
        <v>0</v>
      </c>
      <c r="I134" s="183"/>
      <c r="J134" s="183"/>
      <c r="K134" s="183"/>
      <c r="L134" s="183"/>
      <c r="M134" s="183"/>
      <c r="N134" s="183"/>
      <c r="O134" s="183"/>
      <c r="P134" s="183"/>
      <c r="Q134" s="183"/>
      <c r="R134" s="183"/>
      <c r="S134" s="183"/>
      <c r="T134" s="183"/>
      <c r="U134" s="183"/>
      <c r="V134" s="183"/>
    </row>
    <row r="135" spans="2:22" s="40" customFormat="1" ht="22.5">
      <c r="B135" s="32" t="s">
        <v>69</v>
      </c>
      <c r="C135" s="33" t="s">
        <v>295</v>
      </c>
      <c r="D135" s="34">
        <v>129.3</v>
      </c>
      <c r="E135" s="35" t="s">
        <v>30</v>
      </c>
      <c r="F135" s="44">
        <v>0</v>
      </c>
      <c r="G135" s="31">
        <f t="shared" si="3"/>
        <v>0</v>
      </c>
      <c r="I135" s="183"/>
      <c r="J135" s="183"/>
      <c r="K135" s="183"/>
      <c r="L135" s="183"/>
      <c r="M135" s="183"/>
      <c r="N135" s="183"/>
      <c r="O135" s="183"/>
      <c r="P135" s="183"/>
      <c r="Q135" s="183"/>
      <c r="R135" s="183"/>
      <c r="S135" s="183"/>
      <c r="T135" s="183"/>
      <c r="U135" s="183"/>
      <c r="V135" s="183"/>
    </row>
    <row r="136" spans="2:22" s="40" customFormat="1" ht="12.75">
      <c r="B136" s="32" t="s">
        <v>70</v>
      </c>
      <c r="C136" s="33" t="s">
        <v>32</v>
      </c>
      <c r="D136" s="34">
        <v>129.3</v>
      </c>
      <c r="E136" s="35" t="s">
        <v>30</v>
      </c>
      <c r="F136" s="44">
        <v>0</v>
      </c>
      <c r="G136" s="31">
        <f t="shared" si="3"/>
        <v>0</v>
      </c>
      <c r="I136" s="183"/>
      <c r="J136" s="183"/>
      <c r="K136" s="183"/>
      <c r="L136" s="183"/>
      <c r="M136" s="183"/>
      <c r="N136" s="183"/>
      <c r="O136" s="183"/>
      <c r="P136" s="183"/>
      <c r="Q136" s="183"/>
      <c r="R136" s="183"/>
      <c r="S136" s="183"/>
      <c r="T136" s="183"/>
      <c r="U136" s="183"/>
      <c r="V136" s="183"/>
    </row>
    <row r="137" spans="2:22" s="40" customFormat="1" ht="22.5">
      <c r="B137" s="32" t="s">
        <v>71</v>
      </c>
      <c r="C137" s="33" t="s">
        <v>296</v>
      </c>
      <c r="D137" s="106">
        <v>0.1</v>
      </c>
      <c r="E137" s="35" t="s">
        <v>80</v>
      </c>
      <c r="F137" s="144">
        <f>SUBTOTAL(109,G128:G136)</f>
        <v>0</v>
      </c>
      <c r="G137" s="31">
        <f t="shared" si="3"/>
        <v>0</v>
      </c>
      <c r="I137" s="183"/>
      <c r="J137" s="183"/>
      <c r="K137" s="183"/>
      <c r="L137" s="183"/>
      <c r="M137" s="183"/>
      <c r="N137" s="183"/>
      <c r="O137" s="183"/>
      <c r="P137" s="183"/>
      <c r="Q137" s="183"/>
      <c r="R137" s="183"/>
      <c r="S137" s="183"/>
      <c r="T137" s="183"/>
      <c r="U137" s="183"/>
      <c r="V137" s="183"/>
    </row>
    <row r="138" spans="2:22" s="40" customFormat="1" ht="12.75">
      <c r="B138" s="38" t="s">
        <v>91</v>
      </c>
      <c r="C138" s="133"/>
      <c r="D138" s="30"/>
      <c r="E138" s="30"/>
      <c r="F138" s="170"/>
      <c r="G138" s="31">
        <f>SUBTOTAL(109,G126:G137)</f>
        <v>0</v>
      </c>
      <c r="I138" s="183"/>
      <c r="J138" s="183"/>
      <c r="K138" s="183"/>
      <c r="L138" s="183"/>
      <c r="M138" s="183"/>
      <c r="N138" s="183"/>
      <c r="O138" s="183"/>
      <c r="P138" s="183"/>
      <c r="Q138" s="183"/>
      <c r="R138" s="183"/>
      <c r="S138" s="183"/>
      <c r="T138" s="183"/>
      <c r="U138" s="183"/>
      <c r="V138" s="183"/>
    </row>
    <row r="139" spans="3:22" s="40" customFormat="1" ht="12.75">
      <c r="C139" s="41"/>
      <c r="F139" s="167"/>
      <c r="I139" s="183"/>
      <c r="J139" s="183"/>
      <c r="K139" s="183"/>
      <c r="L139" s="183"/>
      <c r="M139" s="183"/>
      <c r="N139" s="183"/>
      <c r="O139" s="183"/>
      <c r="P139" s="183"/>
      <c r="Q139" s="183"/>
      <c r="R139" s="183"/>
      <c r="S139" s="183"/>
      <c r="T139" s="183"/>
      <c r="U139" s="183"/>
      <c r="V139" s="183"/>
    </row>
    <row r="140" spans="3:22" s="40" customFormat="1" ht="12.75">
      <c r="C140" s="41"/>
      <c r="F140" s="167"/>
      <c r="I140" s="183"/>
      <c r="J140" s="183"/>
      <c r="K140" s="183"/>
      <c r="L140" s="183"/>
      <c r="M140" s="183"/>
      <c r="N140" s="183"/>
      <c r="O140" s="183"/>
      <c r="P140" s="183"/>
      <c r="Q140" s="183"/>
      <c r="R140" s="183"/>
      <c r="S140" s="183"/>
      <c r="T140" s="183"/>
      <c r="U140" s="183"/>
      <c r="V140" s="183"/>
    </row>
    <row r="141" spans="2:22" s="40" customFormat="1" ht="24">
      <c r="B141" s="22" t="s">
        <v>297</v>
      </c>
      <c r="C141" s="132" t="s">
        <v>298</v>
      </c>
      <c r="D141" s="24" t="s">
        <v>63</v>
      </c>
      <c r="E141" s="25" t="s">
        <v>30</v>
      </c>
      <c r="F141" s="168" t="s">
        <v>65</v>
      </c>
      <c r="G141" s="24" t="s">
        <v>64</v>
      </c>
      <c r="I141" s="183"/>
      <c r="J141" s="183"/>
      <c r="K141" s="183"/>
      <c r="L141" s="183"/>
      <c r="M141" s="183"/>
      <c r="N141" s="183"/>
      <c r="O141" s="183"/>
      <c r="P141" s="183"/>
      <c r="Q141" s="183"/>
      <c r="R141" s="183"/>
      <c r="S141" s="183"/>
      <c r="T141" s="183"/>
      <c r="U141" s="183"/>
      <c r="V141" s="183"/>
    </row>
    <row r="142" spans="2:22" s="40" customFormat="1" ht="12.75">
      <c r="B142" s="28"/>
      <c r="C142" s="133"/>
      <c r="D142" s="30"/>
      <c r="E142" s="30"/>
      <c r="F142" s="169"/>
      <c r="G142" s="31"/>
      <c r="I142" s="183"/>
      <c r="J142" s="183"/>
      <c r="K142" s="183"/>
      <c r="L142" s="183"/>
      <c r="M142" s="183"/>
      <c r="N142" s="183"/>
      <c r="O142" s="183"/>
      <c r="P142" s="183"/>
      <c r="Q142" s="183"/>
      <c r="R142" s="183"/>
      <c r="S142" s="183"/>
      <c r="T142" s="183"/>
      <c r="U142" s="183"/>
      <c r="V142" s="183"/>
    </row>
    <row r="143" spans="2:22" s="40" customFormat="1" ht="12.75">
      <c r="B143" s="32" t="s">
        <v>59</v>
      </c>
      <c r="C143" s="33" t="s">
        <v>299</v>
      </c>
      <c r="D143" s="145">
        <v>129.3</v>
      </c>
      <c r="E143" s="35" t="s">
        <v>30</v>
      </c>
      <c r="F143" s="44">
        <v>0</v>
      </c>
      <c r="G143" s="135">
        <f>D143*F143</f>
        <v>0</v>
      </c>
      <c r="I143" s="183"/>
      <c r="J143" s="183"/>
      <c r="K143" s="183"/>
      <c r="L143" s="183"/>
      <c r="M143" s="183"/>
      <c r="N143" s="183"/>
      <c r="O143" s="183"/>
      <c r="P143" s="183"/>
      <c r="Q143" s="183"/>
      <c r="R143" s="183"/>
      <c r="S143" s="183"/>
      <c r="T143" s="183"/>
      <c r="U143" s="183"/>
      <c r="V143" s="183"/>
    </row>
    <row r="144" spans="2:22" s="40" customFormat="1" ht="12.75">
      <c r="B144" s="32" t="s">
        <v>57</v>
      </c>
      <c r="C144" s="29" t="s">
        <v>300</v>
      </c>
      <c r="D144" s="145">
        <v>127.8</v>
      </c>
      <c r="E144" s="35" t="s">
        <v>30</v>
      </c>
      <c r="F144" s="44">
        <v>0</v>
      </c>
      <c r="G144" s="135">
        <f>D144*F144</f>
        <v>0</v>
      </c>
      <c r="I144" s="183"/>
      <c r="J144" s="183"/>
      <c r="K144" s="183"/>
      <c r="L144" s="183"/>
      <c r="M144" s="183"/>
      <c r="N144" s="183"/>
      <c r="O144" s="183"/>
      <c r="P144" s="183"/>
      <c r="Q144" s="183"/>
      <c r="R144" s="183"/>
      <c r="S144" s="183"/>
      <c r="T144" s="183"/>
      <c r="U144" s="183"/>
      <c r="V144" s="183"/>
    </row>
    <row r="145" spans="2:22" s="40" customFormat="1" ht="47.25" customHeight="1">
      <c r="B145" s="32" t="s">
        <v>56</v>
      </c>
      <c r="C145" s="29" t="s">
        <v>301</v>
      </c>
      <c r="D145" s="106"/>
      <c r="E145" s="35"/>
      <c r="F145" s="170"/>
      <c r="G145" s="31"/>
      <c r="I145" s="183"/>
      <c r="J145" s="183"/>
      <c r="K145" s="183"/>
      <c r="L145" s="183"/>
      <c r="M145" s="183"/>
      <c r="N145" s="183"/>
      <c r="O145" s="183"/>
      <c r="P145" s="183"/>
      <c r="Q145" s="183"/>
      <c r="R145" s="183"/>
      <c r="S145" s="183"/>
      <c r="T145" s="183"/>
      <c r="U145" s="183"/>
      <c r="V145" s="183"/>
    </row>
    <row r="146" spans="2:22" s="40" customFormat="1" ht="12.75">
      <c r="B146" s="32"/>
      <c r="C146" s="147"/>
      <c r="D146" s="146">
        <v>15</v>
      </c>
      <c r="E146" s="35" t="s">
        <v>30</v>
      </c>
      <c r="F146" s="172">
        <v>0</v>
      </c>
      <c r="G146" s="31">
        <f>D146*F146</f>
        <v>0</v>
      </c>
      <c r="I146" s="183"/>
      <c r="J146" s="183"/>
      <c r="K146" s="183"/>
      <c r="L146" s="183"/>
      <c r="M146" s="183"/>
      <c r="N146" s="183"/>
      <c r="O146" s="183"/>
      <c r="P146" s="183"/>
      <c r="Q146" s="183"/>
      <c r="R146" s="183"/>
      <c r="S146" s="183"/>
      <c r="T146" s="183"/>
      <c r="U146" s="183"/>
      <c r="V146" s="183"/>
    </row>
    <row r="147" spans="2:22" s="40" customFormat="1" ht="90">
      <c r="B147" s="32" t="s">
        <v>60</v>
      </c>
      <c r="C147" s="33" t="s">
        <v>302</v>
      </c>
      <c r="D147" s="134"/>
      <c r="E147" s="35"/>
      <c r="F147" s="170"/>
      <c r="G147" s="31"/>
      <c r="I147" s="183"/>
      <c r="J147" s="183"/>
      <c r="K147" s="183"/>
      <c r="L147" s="183"/>
      <c r="M147" s="183"/>
      <c r="N147" s="183"/>
      <c r="O147" s="183"/>
      <c r="P147" s="183"/>
      <c r="Q147" s="183"/>
      <c r="R147" s="183"/>
      <c r="S147" s="183"/>
      <c r="T147" s="183"/>
      <c r="U147" s="183"/>
      <c r="V147" s="183"/>
    </row>
    <row r="148" spans="2:22" s="40" customFormat="1" ht="12.75">
      <c r="B148" s="32"/>
      <c r="C148" s="148"/>
      <c r="D148" s="146">
        <v>15</v>
      </c>
      <c r="E148" s="35" t="s">
        <v>30</v>
      </c>
      <c r="F148" s="172">
        <v>0</v>
      </c>
      <c r="G148" s="31">
        <f>D148*F148</f>
        <v>0</v>
      </c>
      <c r="I148" s="183"/>
      <c r="J148" s="183"/>
      <c r="K148" s="183"/>
      <c r="L148" s="183"/>
      <c r="M148" s="183"/>
      <c r="N148" s="183"/>
      <c r="O148" s="183"/>
      <c r="P148" s="183"/>
      <c r="Q148" s="183"/>
      <c r="R148" s="183"/>
      <c r="S148" s="183"/>
      <c r="T148" s="183"/>
      <c r="U148" s="183"/>
      <c r="V148" s="183"/>
    </row>
    <row r="149" spans="2:22" s="40" customFormat="1" ht="12.75">
      <c r="B149" s="32" t="s">
        <v>58</v>
      </c>
      <c r="C149" s="133" t="s">
        <v>303</v>
      </c>
      <c r="D149" s="106">
        <v>0.1</v>
      </c>
      <c r="E149" s="35" t="s">
        <v>80</v>
      </c>
      <c r="F149" s="149">
        <f>SUBTOTAL(109,G142:G148)</f>
        <v>0</v>
      </c>
      <c r="G149" s="31">
        <f>D149*F149</f>
        <v>0</v>
      </c>
      <c r="I149" s="183"/>
      <c r="J149" s="183"/>
      <c r="K149" s="183"/>
      <c r="L149" s="183"/>
      <c r="M149" s="183"/>
      <c r="N149" s="183"/>
      <c r="O149" s="183"/>
      <c r="P149" s="183"/>
      <c r="Q149" s="183"/>
      <c r="R149" s="183"/>
      <c r="S149" s="183"/>
      <c r="T149" s="183"/>
      <c r="U149" s="183"/>
      <c r="V149" s="183"/>
    </row>
    <row r="150" spans="2:22" s="40" customFormat="1" ht="33.75">
      <c r="B150" s="32" t="s">
        <v>61</v>
      </c>
      <c r="C150" s="133" t="s">
        <v>304</v>
      </c>
      <c r="D150" s="106">
        <v>0.1</v>
      </c>
      <c r="E150" s="35" t="s">
        <v>80</v>
      </c>
      <c r="F150" s="144">
        <f>+F149</f>
        <v>0</v>
      </c>
      <c r="G150" s="31">
        <f>D150*F150</f>
        <v>0</v>
      </c>
      <c r="I150" s="183"/>
      <c r="J150" s="183"/>
      <c r="K150" s="183"/>
      <c r="L150" s="183"/>
      <c r="M150" s="183"/>
      <c r="N150" s="183"/>
      <c r="O150" s="183"/>
      <c r="P150" s="183"/>
      <c r="Q150" s="183"/>
      <c r="R150" s="183"/>
      <c r="S150" s="183"/>
      <c r="T150" s="183"/>
      <c r="U150" s="183"/>
      <c r="V150" s="183"/>
    </row>
    <row r="151" spans="2:22" s="40" customFormat="1" ht="12.75">
      <c r="B151" s="32"/>
      <c r="C151" s="133"/>
      <c r="D151" s="134"/>
      <c r="E151" s="35"/>
      <c r="F151" s="39"/>
      <c r="G151" s="31"/>
      <c r="I151" s="183"/>
      <c r="J151" s="183"/>
      <c r="K151" s="183"/>
      <c r="L151" s="183"/>
      <c r="M151" s="183"/>
      <c r="N151" s="183"/>
      <c r="O151" s="183"/>
      <c r="P151" s="183"/>
      <c r="Q151" s="183"/>
      <c r="R151" s="183"/>
      <c r="S151" s="183"/>
      <c r="T151" s="183"/>
      <c r="U151" s="183"/>
      <c r="V151" s="183"/>
    </row>
    <row r="152" spans="2:22" s="40" customFormat="1" ht="12.75">
      <c r="B152" s="32"/>
      <c r="C152" s="133"/>
      <c r="D152" s="134"/>
      <c r="E152" s="35"/>
      <c r="F152" s="39"/>
      <c r="G152" s="31"/>
      <c r="I152" s="183"/>
      <c r="J152" s="183"/>
      <c r="K152" s="183"/>
      <c r="L152" s="183"/>
      <c r="M152" s="183"/>
      <c r="N152" s="183"/>
      <c r="O152" s="183"/>
      <c r="P152" s="183"/>
      <c r="Q152" s="183"/>
      <c r="R152" s="183"/>
      <c r="S152" s="183"/>
      <c r="T152" s="183"/>
      <c r="U152" s="183"/>
      <c r="V152" s="183"/>
    </row>
    <row r="153" spans="2:22" s="40" customFormat="1" ht="12.75">
      <c r="B153" s="38" t="s">
        <v>92</v>
      </c>
      <c r="C153" s="133"/>
      <c r="D153" s="30"/>
      <c r="E153" s="30"/>
      <c r="F153" s="39"/>
      <c r="G153" s="31">
        <f>SUBTOTAL(109,G142:G152)</f>
        <v>0</v>
      </c>
      <c r="I153" s="183"/>
      <c r="J153" s="183"/>
      <c r="K153" s="183"/>
      <c r="L153" s="183"/>
      <c r="M153" s="183"/>
      <c r="N153" s="183"/>
      <c r="O153" s="183"/>
      <c r="P153" s="183"/>
      <c r="Q153" s="183"/>
      <c r="R153" s="183"/>
      <c r="S153" s="183"/>
      <c r="T153" s="183"/>
      <c r="U153" s="183"/>
      <c r="V153" s="183"/>
    </row>
    <row r="154" spans="3:22" s="40" customFormat="1" ht="12.75">
      <c r="C154" s="41"/>
      <c r="I154" s="183"/>
      <c r="J154" s="183"/>
      <c r="K154" s="183"/>
      <c r="L154" s="183"/>
      <c r="M154" s="183"/>
      <c r="N154" s="183"/>
      <c r="O154" s="183"/>
      <c r="P154" s="183"/>
      <c r="Q154" s="183"/>
      <c r="R154" s="183"/>
      <c r="S154" s="183"/>
      <c r="T154" s="183"/>
      <c r="U154" s="183"/>
      <c r="V154" s="183"/>
    </row>
  </sheetData>
  <sheetProtection password="CF77" sheet="1"/>
  <mergeCells count="6">
    <mergeCell ref="C3:G3"/>
    <mergeCell ref="C4:G4"/>
    <mergeCell ref="C5:G5"/>
    <mergeCell ref="F21:G21"/>
    <mergeCell ref="C28:F31"/>
    <mergeCell ref="C32:F33"/>
  </mergeCells>
  <printOptions/>
  <pageMargins left="0.7" right="0.7" top="0.75" bottom="0.75" header="0.3" footer="0.3"/>
  <pageSetup horizontalDpi="600" verticalDpi="600" orientation="portrait" paperSize="9" scale="91" r:id="rId1"/>
  <headerFooter>
    <oddHeader>&amp;L&amp;"Swis721 Ex BT,Roman"&amp;8&amp;A&amp;C&amp;"Team MT,Običajno"&amp;13KOMUNALA PROJEKT D.O.O.&amp;R&amp;"Swis721 Ex BT,Roman"&amp;8&amp;F</oddHeader>
    <oddFooter>&amp;L&amp;"Swis721 Ex BT,Roman"&amp;5KOMUNALA PROJEKT d.o.o.
Prušnikova ulica 95, 1000 Ljubljana&amp;R&amp;P</oddFooter>
  </headerFooter>
  <rowBreaks count="6" manualBreakCount="6">
    <brk id="42" min="1" max="7" man="1"/>
    <brk id="56" min="1" max="7" man="1"/>
    <brk id="72" min="1" max="7" man="1"/>
    <brk id="89" min="1" max="7" man="1"/>
    <brk id="103" min="1" max="7" man="1"/>
    <brk id="123"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KONO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Domen Dežman</cp:lastModifiedBy>
  <cp:lastPrinted>2021-05-13T08:21:32Z</cp:lastPrinted>
  <dcterms:created xsi:type="dcterms:W3CDTF">1997-07-24T08:24:18Z</dcterms:created>
  <dcterms:modified xsi:type="dcterms:W3CDTF">2021-06-01T05:30:41Z</dcterms:modified>
  <cp:category/>
  <cp:version/>
  <cp:contentType/>
  <cp:contentStatus/>
</cp:coreProperties>
</file>