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D_javna_narocila\popisi za razpis\Ažbetova_E31705_F31705\"/>
    </mc:Choice>
  </mc:AlternateContent>
  <bookViews>
    <workbookView xWindow="-15" yWindow="0" windowWidth="13785" windowHeight="14610"/>
  </bookViews>
  <sheets>
    <sheet name="rekapitulacija" sheetId="1" r:id="rId1"/>
    <sheet name="VO-V4" sheetId="8" r:id="rId2"/>
    <sheet name="HP-V4" sheetId="9" r:id="rId3"/>
    <sheet name=" Kanal O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______skA1" localSheetId="3">#REF!</definedName>
    <definedName name="_________skA1">#REF!</definedName>
    <definedName name="_________skA2" localSheetId="3">#REF!</definedName>
    <definedName name="_________skA2">#REF!</definedName>
    <definedName name="_________skA22" localSheetId="3">#REF!</definedName>
    <definedName name="_________skA22">#REF!</definedName>
    <definedName name="_________skA3" localSheetId="3">#REF!</definedName>
    <definedName name="_________skA3">#REF!</definedName>
    <definedName name="_________skA4" localSheetId="3">#REF!</definedName>
    <definedName name="_________skA4">#REF!</definedName>
    <definedName name="_________skA5" localSheetId="3">#REF!</definedName>
    <definedName name="_________skA5">#REF!</definedName>
    <definedName name="_________skA6" localSheetId="3">#REF!</definedName>
    <definedName name="_________skA6">#REF!</definedName>
    <definedName name="_________skA7" localSheetId="3">#REF!</definedName>
    <definedName name="_________skA7">#REF!</definedName>
    <definedName name="_________skB1" localSheetId="3">#REF!</definedName>
    <definedName name="_________skB1">#REF!</definedName>
    <definedName name="_________skB2" localSheetId="3">#REF!</definedName>
    <definedName name="_________skB2">#REF!</definedName>
    <definedName name="_________skB3" localSheetId="3">#REF!</definedName>
    <definedName name="_________skB3">#REF!</definedName>
    <definedName name="_________skB4" localSheetId="3">#REF!</definedName>
    <definedName name="_________skB4">#REF!</definedName>
    <definedName name="_________skB5" localSheetId="3">#REF!</definedName>
    <definedName name="_________skB5">#REF!</definedName>
    <definedName name="________skA1" localSheetId="3">#REF!</definedName>
    <definedName name="________skA1">#REF!</definedName>
    <definedName name="________skA2" localSheetId="3">#REF!</definedName>
    <definedName name="________skA2">#REF!</definedName>
    <definedName name="________skA22" localSheetId="3">#REF!</definedName>
    <definedName name="________skA22">#REF!</definedName>
    <definedName name="________skA3" localSheetId="3">#REF!</definedName>
    <definedName name="________skA3">#REF!</definedName>
    <definedName name="________skA4" localSheetId="3">#REF!</definedName>
    <definedName name="________skA4">#REF!</definedName>
    <definedName name="________skA5" localSheetId="3">#REF!</definedName>
    <definedName name="________skA5">#REF!</definedName>
    <definedName name="________skA6" localSheetId="3">#REF!</definedName>
    <definedName name="________skA6">#REF!</definedName>
    <definedName name="________skA7" localSheetId="3">#REF!</definedName>
    <definedName name="________skA7">#REF!</definedName>
    <definedName name="________skB1" localSheetId="3">#REF!</definedName>
    <definedName name="________skB1">#REF!</definedName>
    <definedName name="________skB2" localSheetId="3">#REF!</definedName>
    <definedName name="________skB2">#REF!</definedName>
    <definedName name="________skB3" localSheetId="3">#REF!</definedName>
    <definedName name="________skB3">#REF!</definedName>
    <definedName name="________skB4" localSheetId="3">#REF!</definedName>
    <definedName name="________skB4">#REF!</definedName>
    <definedName name="________skB5" localSheetId="3">#REF!</definedName>
    <definedName name="________skB5">#REF!</definedName>
    <definedName name="_______skA1" localSheetId="3">#REF!</definedName>
    <definedName name="_______skA1">#REF!</definedName>
    <definedName name="_______skA2" localSheetId="3">#REF!</definedName>
    <definedName name="_______skA2">#REF!</definedName>
    <definedName name="_______skA22" localSheetId="3">#REF!</definedName>
    <definedName name="_______skA22">#REF!</definedName>
    <definedName name="_______skA3" localSheetId="3">#REF!</definedName>
    <definedName name="_______skA3">#REF!</definedName>
    <definedName name="_______skA4" localSheetId="3">#REF!</definedName>
    <definedName name="_______skA4">#REF!</definedName>
    <definedName name="_______skA5" localSheetId="3">#REF!</definedName>
    <definedName name="_______skA5">#REF!</definedName>
    <definedName name="_______skA6" localSheetId="3">#REF!</definedName>
    <definedName name="_______skA6">#REF!</definedName>
    <definedName name="_______skA7" localSheetId="3">#REF!</definedName>
    <definedName name="_______skA7">#REF!</definedName>
    <definedName name="_______skB1" localSheetId="3">#REF!</definedName>
    <definedName name="_______skB1">#REF!</definedName>
    <definedName name="_______skB2" localSheetId="3">#REF!</definedName>
    <definedName name="_______skB2">#REF!</definedName>
    <definedName name="_______skB3" localSheetId="3">#REF!</definedName>
    <definedName name="_______skB3">#REF!</definedName>
    <definedName name="_______skB4" localSheetId="3">#REF!</definedName>
    <definedName name="_______skB4">#REF!</definedName>
    <definedName name="_______skB5" localSheetId="3">#REF!</definedName>
    <definedName name="_______skB5">#REF!</definedName>
    <definedName name="______skA1" localSheetId="3">#REF!</definedName>
    <definedName name="______skA1">#REF!</definedName>
    <definedName name="______skA2" localSheetId="3">#REF!</definedName>
    <definedName name="______skA2">#REF!</definedName>
    <definedName name="______skA22" localSheetId="3">#REF!</definedName>
    <definedName name="______skA22">#REF!</definedName>
    <definedName name="______skA3" localSheetId="3">#REF!</definedName>
    <definedName name="______skA3">#REF!</definedName>
    <definedName name="______skA4" localSheetId="3">#REF!</definedName>
    <definedName name="______skA4">#REF!</definedName>
    <definedName name="______skA5" localSheetId="3">#REF!</definedName>
    <definedName name="______skA5">#REF!</definedName>
    <definedName name="______skA6" localSheetId="3">#REF!</definedName>
    <definedName name="______skA6">#REF!</definedName>
    <definedName name="______skA7" localSheetId="3">#REF!</definedName>
    <definedName name="______skA7">#REF!</definedName>
    <definedName name="______skB1" localSheetId="3">#REF!</definedName>
    <definedName name="______skB1">#REF!</definedName>
    <definedName name="______skB2" localSheetId="3">#REF!</definedName>
    <definedName name="______skB2">#REF!</definedName>
    <definedName name="______skB3" localSheetId="3">#REF!</definedName>
    <definedName name="______skB3">#REF!</definedName>
    <definedName name="______skB4" localSheetId="3">#REF!</definedName>
    <definedName name="______skB4">#REF!</definedName>
    <definedName name="______skB5" localSheetId="3">#REF!</definedName>
    <definedName name="______skB5">#REF!</definedName>
    <definedName name="_____skA1" localSheetId="3">#REF!</definedName>
    <definedName name="_____skA1">#REF!</definedName>
    <definedName name="_____skA2" localSheetId="3">#REF!</definedName>
    <definedName name="_____skA2">#REF!</definedName>
    <definedName name="_____skA22" localSheetId="3">#REF!</definedName>
    <definedName name="_____skA22">#REF!</definedName>
    <definedName name="_____skA3" localSheetId="3">#REF!</definedName>
    <definedName name="_____skA3">#REF!</definedName>
    <definedName name="_____skA4" localSheetId="3">#REF!</definedName>
    <definedName name="_____skA4">#REF!</definedName>
    <definedName name="_____skA5" localSheetId="3">#REF!</definedName>
    <definedName name="_____skA5">#REF!</definedName>
    <definedName name="_____skA6" localSheetId="3">#REF!</definedName>
    <definedName name="_____skA6">#REF!</definedName>
    <definedName name="_____skA7" localSheetId="3">#REF!</definedName>
    <definedName name="_____skA7">#REF!</definedName>
    <definedName name="_____skB1" localSheetId="3">#REF!</definedName>
    <definedName name="_____skB1">#REF!</definedName>
    <definedName name="_____skB2" localSheetId="3">#REF!</definedName>
    <definedName name="_____skB2">#REF!</definedName>
    <definedName name="_____skB3" localSheetId="3">#REF!</definedName>
    <definedName name="_____skB3">#REF!</definedName>
    <definedName name="_____skB4" localSheetId="3">#REF!</definedName>
    <definedName name="_____skB4">#REF!</definedName>
    <definedName name="_____skB5" localSheetId="3">#REF!</definedName>
    <definedName name="_____skB5">#REF!</definedName>
    <definedName name="____skA1" localSheetId="3">#REF!</definedName>
    <definedName name="____skA1">#REF!</definedName>
    <definedName name="____skA2" localSheetId="3">#REF!</definedName>
    <definedName name="____skA2">#REF!</definedName>
    <definedName name="____skA22" localSheetId="3">#REF!</definedName>
    <definedName name="____skA22">#REF!</definedName>
    <definedName name="____skA3" localSheetId="3">#REF!</definedName>
    <definedName name="____skA3">#REF!</definedName>
    <definedName name="____skA4" localSheetId="3">#REF!</definedName>
    <definedName name="____skA4">#REF!</definedName>
    <definedName name="____skA5" localSheetId="3">#REF!</definedName>
    <definedName name="____skA5">#REF!</definedName>
    <definedName name="____skA6" localSheetId="3">#REF!</definedName>
    <definedName name="____skA6">#REF!</definedName>
    <definedName name="____skA7" localSheetId="3">#REF!</definedName>
    <definedName name="____skA7">#REF!</definedName>
    <definedName name="____skB1" localSheetId="3">#REF!</definedName>
    <definedName name="____skB1">#REF!</definedName>
    <definedName name="____skB2" localSheetId="3">#REF!</definedName>
    <definedName name="____skB2">#REF!</definedName>
    <definedName name="____skB3" localSheetId="3">#REF!</definedName>
    <definedName name="____skB3">#REF!</definedName>
    <definedName name="____skB4" localSheetId="3">#REF!</definedName>
    <definedName name="____skB4">#REF!</definedName>
    <definedName name="____skB5" localSheetId="3">#REF!</definedName>
    <definedName name="____skB5">#REF!</definedName>
    <definedName name="___skA1" localSheetId="3">#REF!</definedName>
    <definedName name="___skA1">#REF!</definedName>
    <definedName name="___skA2" localSheetId="3">#REF!</definedName>
    <definedName name="___skA2">#REF!</definedName>
    <definedName name="___skA22" localSheetId="3">#REF!</definedName>
    <definedName name="___skA22">#REF!</definedName>
    <definedName name="___skA3" localSheetId="3">#REF!</definedName>
    <definedName name="___skA3">#REF!</definedName>
    <definedName name="___skA4" localSheetId="3">#REF!</definedName>
    <definedName name="___skA4">#REF!</definedName>
    <definedName name="___skA5" localSheetId="3">#REF!</definedName>
    <definedName name="___skA5">#REF!</definedName>
    <definedName name="___skA6" localSheetId="3">#REF!</definedName>
    <definedName name="___skA6">#REF!</definedName>
    <definedName name="___skA7" localSheetId="3">#REF!</definedName>
    <definedName name="___skA7">#REF!</definedName>
    <definedName name="___skB1" localSheetId="3">#REF!</definedName>
    <definedName name="___skB1">#REF!</definedName>
    <definedName name="___skB2" localSheetId="3">#REF!</definedName>
    <definedName name="___skB2">#REF!</definedName>
    <definedName name="___skB3" localSheetId="3">#REF!</definedName>
    <definedName name="___skB3">#REF!</definedName>
    <definedName name="___skB4" localSheetId="3">#REF!</definedName>
    <definedName name="___skB4">#REF!</definedName>
    <definedName name="___skB5" localSheetId="3">#REF!</definedName>
    <definedName name="___skB5">#REF!</definedName>
    <definedName name="__skA1" localSheetId="3">#REF!</definedName>
    <definedName name="__skA1">#REF!</definedName>
    <definedName name="__skA2" localSheetId="3">#REF!</definedName>
    <definedName name="__skA2">#REF!</definedName>
    <definedName name="__skA22" localSheetId="3">#REF!</definedName>
    <definedName name="__skA22">#REF!</definedName>
    <definedName name="__skA3" localSheetId="3">#REF!</definedName>
    <definedName name="__skA3">#REF!</definedName>
    <definedName name="__skA4" localSheetId="3">#REF!</definedName>
    <definedName name="__skA4">#REF!</definedName>
    <definedName name="__skA5" localSheetId="3">#REF!</definedName>
    <definedName name="__skA5">#REF!</definedName>
    <definedName name="__skA6" localSheetId="3">#REF!</definedName>
    <definedName name="__skA6">#REF!</definedName>
    <definedName name="__skA7" localSheetId="3">#REF!</definedName>
    <definedName name="__skA7">#REF!</definedName>
    <definedName name="__skB1" localSheetId="3">#REF!</definedName>
    <definedName name="__skB1">#REF!</definedName>
    <definedName name="__skB2" localSheetId="3">#REF!</definedName>
    <definedName name="__skB2">#REF!</definedName>
    <definedName name="__skB3" localSheetId="3">#REF!</definedName>
    <definedName name="__skB3">#REF!</definedName>
    <definedName name="__skB4" localSheetId="3">#REF!</definedName>
    <definedName name="__skB4">#REF!</definedName>
    <definedName name="__skB5" localSheetId="3">#REF!</definedName>
    <definedName name="__skB5">#REF!</definedName>
    <definedName name="_skA1" localSheetId="3">#REF!</definedName>
    <definedName name="_skA1">#REF!</definedName>
    <definedName name="_skA2" localSheetId="3">#REF!</definedName>
    <definedName name="_skA2">#REF!</definedName>
    <definedName name="_skA22" localSheetId="3">#REF!</definedName>
    <definedName name="_skA22">#REF!</definedName>
    <definedName name="_skA3" localSheetId="3">#REF!</definedName>
    <definedName name="_skA3">#REF!</definedName>
    <definedName name="_skA4" localSheetId="3">#REF!</definedName>
    <definedName name="_skA4">#REF!</definedName>
    <definedName name="_skA5" localSheetId="3">#REF!</definedName>
    <definedName name="_skA5">#REF!</definedName>
    <definedName name="_skA6" localSheetId="3">#REF!</definedName>
    <definedName name="_skA6">#REF!</definedName>
    <definedName name="_skA7" localSheetId="3">#REF!</definedName>
    <definedName name="_skA7">#REF!</definedName>
    <definedName name="_skB1" localSheetId="3">#REF!</definedName>
    <definedName name="_skB1">#REF!</definedName>
    <definedName name="_skB2" localSheetId="3">#REF!</definedName>
    <definedName name="_skB2">#REF!</definedName>
    <definedName name="_skB3" localSheetId="3">#REF!</definedName>
    <definedName name="_skB3">#REF!</definedName>
    <definedName name="_skB4" localSheetId="3">#REF!</definedName>
    <definedName name="_skB4">#REF!</definedName>
    <definedName name="_skB5" localSheetId="3">#REF!</definedName>
    <definedName name="_skB5">#REF!</definedName>
    <definedName name="agregat_naslov" localSheetId="3">#REF!</definedName>
    <definedName name="agregat_naslov">#REF!</definedName>
    <definedName name="AS" localSheetId="3">#REF!</definedName>
    <definedName name="AS">#REF!</definedName>
    <definedName name="B" localSheetId="3">#REF!</definedName>
    <definedName name="B">#REF!</definedName>
    <definedName name="betonska" localSheetId="3">#REF!</definedName>
    <definedName name="betonska">#REF!</definedName>
    <definedName name="CENA" localSheetId="3">#REF!</definedName>
    <definedName name="CENA">#REF!</definedName>
    <definedName name="cenatc">[1]Rekapitulacija!$A$1</definedName>
    <definedName name="d" localSheetId="3">#REF!</definedName>
    <definedName name="d">#REF!</definedName>
    <definedName name="davek">[1]Rekapitulacija!$A$2</definedName>
    <definedName name="DEHIDRACIJA_NASLOV" localSheetId="3">#REF!</definedName>
    <definedName name="DEHIDRACIJA_NASLOV">#REF!</definedName>
    <definedName name="DEM">#REF!</definedName>
    <definedName name="E" localSheetId="3">#REF!</definedName>
    <definedName name="E">#REF!</definedName>
    <definedName name="EQS_IzvozVExcel" localSheetId="3">'[2]27 elektroinst'!#REF!</definedName>
    <definedName name="EQS_IzvozVExcel">'[2]27 elektroinst'!#REF!</definedName>
    <definedName name="ert" localSheetId="3">#REF!</definedName>
    <definedName name="ert">#REF!</definedName>
    <definedName name="faktor" localSheetId="3">#REF!</definedName>
    <definedName name="faktor">#REF!</definedName>
    <definedName name="fd" localSheetId="3">#REF!</definedName>
    <definedName name="fd">#REF!</definedName>
    <definedName name="FINE_NASLOV" localSheetId="3">#REF!</definedName>
    <definedName name="FINE_NASLOV">#REF!</definedName>
    <definedName name="G" localSheetId="3">#REF!</definedName>
    <definedName name="G">#REF!</definedName>
    <definedName name="GLAVNOCRP_NASLOV" localSheetId="3">#REF!</definedName>
    <definedName name="GLAVNOCRP_NASLOV">#REF!</definedName>
    <definedName name="IC_NASLOV" localSheetId="3">#REF!</definedName>
    <definedName name="IC_NASLOV">#REF!</definedName>
    <definedName name="IZDVAJALEC_NASLOV" localSheetId="3">#REF!</definedName>
    <definedName name="IZDVAJALEC_NASLOV">#REF!</definedName>
    <definedName name="izkop" localSheetId="3">'[3]ZB-1'!#REF!</definedName>
    <definedName name="izkop">'[3]ZB-1'!#REF!</definedName>
    <definedName name="Izm_11.005" localSheetId="3">#REF!</definedName>
    <definedName name="Izm_11.005">#REF!</definedName>
    <definedName name="Izm_11.006" localSheetId="3">#REF!</definedName>
    <definedName name="Izm_11.006">#REF!</definedName>
    <definedName name="Izm_11.007" localSheetId="3">#REF!</definedName>
    <definedName name="Izm_11.007">#REF!</definedName>
    <definedName name="Izm_11.009" localSheetId="3">#REF!</definedName>
    <definedName name="Izm_11.009">#REF!</definedName>
    <definedName name="KANA" localSheetId="3">#REF!</definedName>
    <definedName name="KANA">#REF!</definedName>
    <definedName name="KANAL" localSheetId="3">#REF!</definedName>
    <definedName name="KANAL">#REF!</definedName>
    <definedName name="KANAL1" localSheetId="3">#REF!</definedName>
    <definedName name="KANAL1">#REF!</definedName>
    <definedName name="kanalizacijska" localSheetId="3">#REF!</definedName>
    <definedName name="kanalizacijska">#REF!</definedName>
    <definedName name="KGTUOGLKGH" localSheetId="3">#REF!</definedName>
    <definedName name="KGTUOGLKGH">#REF!</definedName>
    <definedName name="KOLIC" localSheetId="3">#REF!</definedName>
    <definedName name="KOLIC">#REF!</definedName>
    <definedName name="KOMPRESORSKA_NASLOV" localSheetId="3">#REF!</definedName>
    <definedName name="KOMPRESORSKA_NASLOV">#REF!</definedName>
    <definedName name="KOTLOV_NASLOV" localSheetId="3">#REF!</definedName>
    <definedName name="KOTLOV_NASLOV">#REF!</definedName>
    <definedName name="kotlovnica_naslov" localSheetId="3">#REF!</definedName>
    <definedName name="kotlovnica_naslov">#REF!</definedName>
    <definedName name="MERNO_NASLOV" localSheetId="3">#REF!</definedName>
    <definedName name="MERNO_NASLOV">#REF!</definedName>
    <definedName name="miz" localSheetId="3">#REF!</definedName>
    <definedName name="miz">#REF!</definedName>
    <definedName name="montažna" localSheetId="3">'[3]ZB-1'!#REF!</definedName>
    <definedName name="montažna">'[3]ZB-1'!#REF!</definedName>
    <definedName name="obrtniška" localSheetId="3">'[3]ZB-1'!#REF!</definedName>
    <definedName name="obrtniška">'[3]ZB-1'!#REF!</definedName>
    <definedName name="obsip" localSheetId="3">'[3]ZB-1'!#REF!</definedName>
    <definedName name="obsip">'[3]ZB-1'!#REF!</definedName>
    <definedName name="obsrtniška" localSheetId="3">'[3]ZB-1'!#REF!</definedName>
    <definedName name="obsrtniška">'[3]ZB-1'!#REF!</definedName>
    <definedName name="odv" localSheetId="3">#REF!</definedName>
    <definedName name="odv">#REF!</definedName>
    <definedName name="pmo" localSheetId="3">#REF!</definedName>
    <definedName name="pmo">#REF!</definedName>
    <definedName name="_xlnm.Print_Area" localSheetId="3">' Kanal O'!$A$1:$F$149</definedName>
    <definedName name="_xlnm.Print_Area" localSheetId="0">rekapitulacija!$B$2:$H$30</definedName>
    <definedName name="POPIS" localSheetId="3">[4]Rekapitulacija!#REF!</definedName>
    <definedName name="POPIS">[4]Rekapitulacija!#REF!</definedName>
    <definedName name="posteljica" localSheetId="3">'[3]ZB-1'!#REF!</definedName>
    <definedName name="posteljica">'[3]ZB-1'!#REF!</definedName>
    <definedName name="površina" localSheetId="3">'[3]ZB-1'!#REF!</definedName>
    <definedName name="površina">'[3]ZB-1'!#REF!</definedName>
    <definedName name="pp" localSheetId="3">#REF!</definedName>
    <definedName name="pp">#REF!</definedName>
    <definedName name="prd" localSheetId="3">#REF!</definedName>
    <definedName name="prd">#REF!</definedName>
    <definedName name="pripravlj." localSheetId="3">#REF!</definedName>
    <definedName name="pripravlj.">#REF!</definedName>
    <definedName name="PRIPRAVLJALNA" localSheetId="3">#REF!</definedName>
    <definedName name="PRIPRAVLJALNA">#REF!</definedName>
    <definedName name="razdalja" localSheetId="3">'[3]ZB-1'!#REF!</definedName>
    <definedName name="razdalja">'[3]ZB-1'!#REF!</definedName>
    <definedName name="s" localSheetId="3">#REF!</definedName>
    <definedName name="s">#REF!</definedName>
    <definedName name="S_GRADBENA" localSheetId="3">[4]Rekapitulacija!#REF!</definedName>
    <definedName name="S_GRADBENA">[4]Rekapitulacija!#REF!</definedName>
    <definedName name="s_hisni" localSheetId="3">[4]Rekapitulacija!#REF!</definedName>
    <definedName name="s_hisni">[4]Rekapitulacija!#REF!</definedName>
    <definedName name="s_kanA" localSheetId="3">[4]Rekapitulacija!#REF!</definedName>
    <definedName name="s_kanA">[4]Rekapitulacija!#REF!</definedName>
    <definedName name="s_kanA0" localSheetId="3">#REF!</definedName>
    <definedName name="s_kanA0">#REF!</definedName>
    <definedName name="s_kanA1" localSheetId="3">#REF!</definedName>
    <definedName name="s_kanA1">#REF!</definedName>
    <definedName name="s_kanA2" localSheetId="3">#REF!</definedName>
    <definedName name="s_kanA2">#REF!</definedName>
    <definedName name="s_kanA21" localSheetId="3">#REF!</definedName>
    <definedName name="s_kanA21">#REF!</definedName>
    <definedName name="s_kanA22" localSheetId="3">#REF!</definedName>
    <definedName name="s_kanA22">#REF!</definedName>
    <definedName name="s_kanA3" localSheetId="3">#REF!</definedName>
    <definedName name="s_kanA3">#REF!</definedName>
    <definedName name="s_kanA4" localSheetId="3">#REF!</definedName>
    <definedName name="s_kanA4">#REF!</definedName>
    <definedName name="s_kanA5" localSheetId="3">#REF!</definedName>
    <definedName name="s_kanA5">#REF!</definedName>
    <definedName name="s_kanA6" localSheetId="3">#REF!</definedName>
    <definedName name="s_kanA6">#REF!</definedName>
    <definedName name="s_kanA7" localSheetId="3">#REF!</definedName>
    <definedName name="s_kanA7">#REF!</definedName>
    <definedName name="s_kanB" localSheetId="3">#REF!</definedName>
    <definedName name="s_kanB">#REF!</definedName>
    <definedName name="s_kanB1" localSheetId="3">#REF!</definedName>
    <definedName name="s_kanB1">#REF!</definedName>
    <definedName name="s_kanB2" localSheetId="3">#REF!</definedName>
    <definedName name="s_kanB2">#REF!</definedName>
    <definedName name="s_kanB3" localSheetId="3">#REF!</definedName>
    <definedName name="s_kanB3">#REF!</definedName>
    <definedName name="s_kanB3a" localSheetId="3">#REF!</definedName>
    <definedName name="s_kanB3a">#REF!</definedName>
    <definedName name="s_kanB4" localSheetId="3">#REF!</definedName>
    <definedName name="s_kanB4">#REF!</definedName>
    <definedName name="s_kanB5" localSheetId="3">#REF!</definedName>
    <definedName name="s_kanB5">#REF!</definedName>
    <definedName name="s_krizA" localSheetId="3">[4]Rekapitulacija!#REF!</definedName>
    <definedName name="s_krizA">[4]Rekapitulacija!#REF!</definedName>
    <definedName name="s_križA" localSheetId="3">[4]Rekapitulacija!#REF!</definedName>
    <definedName name="s_križA">[4]Rekapitulacija!#REF!</definedName>
    <definedName name="s_križA0" localSheetId="3">#REF!</definedName>
    <definedName name="s_križA0">#REF!</definedName>
    <definedName name="s_križA2" localSheetId="3">#REF!</definedName>
    <definedName name="s_križA2">#REF!</definedName>
    <definedName name="s_križA21" localSheetId="3">#REF!</definedName>
    <definedName name="s_križA21">#REF!</definedName>
    <definedName name="s_križA22" localSheetId="3">#REF!</definedName>
    <definedName name="s_križA22">#REF!</definedName>
    <definedName name="s_križA3" localSheetId="3">#REF!</definedName>
    <definedName name="s_križA3">#REF!</definedName>
    <definedName name="s_križA4" localSheetId="3">#REF!</definedName>
    <definedName name="s_križA4">#REF!</definedName>
    <definedName name="s_križA5" localSheetId="3">#REF!</definedName>
    <definedName name="s_križA5">#REF!</definedName>
    <definedName name="s_križA6" localSheetId="3">#REF!</definedName>
    <definedName name="s_križA6">#REF!</definedName>
    <definedName name="s_križA7" localSheetId="3">#REF!</definedName>
    <definedName name="s_križA7">#REF!</definedName>
    <definedName name="s_križB" localSheetId="3">#REF!</definedName>
    <definedName name="s_križB">#REF!</definedName>
    <definedName name="s_križB1" localSheetId="3">#REF!</definedName>
    <definedName name="s_križB1">#REF!</definedName>
    <definedName name="s_križB3" localSheetId="3">#REF!</definedName>
    <definedName name="s_križB3">#REF!</definedName>
    <definedName name="s_priA" localSheetId="3">[4]Rekapitulacija!#REF!</definedName>
    <definedName name="s_priA">[4]Rekapitulacija!#REF!</definedName>
    <definedName name="s_priA0" localSheetId="3">#REF!</definedName>
    <definedName name="s_priA0">#REF!</definedName>
    <definedName name="s_priA1" localSheetId="3">#REF!</definedName>
    <definedName name="s_priA1">#REF!</definedName>
    <definedName name="s_priA2" localSheetId="3">#REF!</definedName>
    <definedName name="s_priA2">#REF!</definedName>
    <definedName name="s_priA21" localSheetId="3">#REF!</definedName>
    <definedName name="s_priA21">#REF!</definedName>
    <definedName name="s_priA22" localSheetId="3">#REF!</definedName>
    <definedName name="s_priA22">#REF!</definedName>
    <definedName name="s_priA3" localSheetId="3">#REF!</definedName>
    <definedName name="s_priA3">#REF!</definedName>
    <definedName name="s_priA4" localSheetId="3">#REF!</definedName>
    <definedName name="s_priA4">#REF!</definedName>
    <definedName name="s_priA5" localSheetId="3">#REF!</definedName>
    <definedName name="s_priA5">#REF!</definedName>
    <definedName name="s_priA6" localSheetId="3">#REF!</definedName>
    <definedName name="s_priA6">#REF!</definedName>
    <definedName name="s_priA7" localSheetId="3">#REF!</definedName>
    <definedName name="s_priA7">#REF!</definedName>
    <definedName name="s_priB" localSheetId="3">#REF!</definedName>
    <definedName name="s_priB">#REF!</definedName>
    <definedName name="s_priB1" localSheetId="3">#REF!</definedName>
    <definedName name="s_priB1">#REF!</definedName>
    <definedName name="s_priB2" localSheetId="3">#REF!</definedName>
    <definedName name="s_priB2">#REF!</definedName>
    <definedName name="s_priB3" localSheetId="3">#REF!</definedName>
    <definedName name="s_priB3">#REF!</definedName>
    <definedName name="s_priB3a" localSheetId="3">#REF!</definedName>
    <definedName name="s_priB3a">#REF!</definedName>
    <definedName name="s_priB4" localSheetId="3">#REF!</definedName>
    <definedName name="s_priB4">#REF!</definedName>
    <definedName name="s_priB5" localSheetId="3">#REF!</definedName>
    <definedName name="s_priB5">#REF!</definedName>
    <definedName name="s_Prip_del" localSheetId="3">'[5]VO-odsek 1'!#REF!</definedName>
    <definedName name="s_Prip_del">#REF!</definedName>
    <definedName name="s_skA21" localSheetId="3">#REF!</definedName>
    <definedName name="s_skA21">#REF!</definedName>
    <definedName name="s_zemA" localSheetId="3">[4]Rekapitulacija!#REF!</definedName>
    <definedName name="s_zemA">[4]Rekapitulacija!#REF!</definedName>
    <definedName name="s_zemA0" localSheetId="3">#REF!</definedName>
    <definedName name="s_zemA0">#REF!</definedName>
    <definedName name="s_zemA1" localSheetId="3">#REF!</definedName>
    <definedName name="s_zemA1">#REF!</definedName>
    <definedName name="s_zemA2" localSheetId="3">#REF!</definedName>
    <definedName name="s_zemA2">#REF!</definedName>
    <definedName name="s_zemA21" localSheetId="3">#REF!</definedName>
    <definedName name="s_zemA21">#REF!</definedName>
    <definedName name="s_zemA22" localSheetId="3">#REF!</definedName>
    <definedName name="s_zemA22">#REF!</definedName>
    <definedName name="s_zemA3" localSheetId="3">#REF!</definedName>
    <definedName name="s_zemA3">#REF!</definedName>
    <definedName name="s_zemA4" localSheetId="3">#REF!</definedName>
    <definedName name="s_zemA4">#REF!</definedName>
    <definedName name="s_zemA5" localSheetId="3">#REF!</definedName>
    <definedName name="s_zemA5">#REF!</definedName>
    <definedName name="s_zemA6" localSheetId="3">#REF!</definedName>
    <definedName name="s_zemA6">#REF!</definedName>
    <definedName name="s_zemA7" localSheetId="3">#REF!</definedName>
    <definedName name="s_zemA7">#REF!</definedName>
    <definedName name="s_zemB" localSheetId="3">#REF!</definedName>
    <definedName name="s_zemB">#REF!</definedName>
    <definedName name="s_zemB1" localSheetId="3">#REF!</definedName>
    <definedName name="s_zemB1">#REF!</definedName>
    <definedName name="s_zemB2" localSheetId="3">#REF!</definedName>
    <definedName name="s_zemB2">#REF!</definedName>
    <definedName name="s_zemB3" localSheetId="3">#REF!</definedName>
    <definedName name="s_zemB3">#REF!</definedName>
    <definedName name="s_zemB3a" localSheetId="3">#REF!</definedName>
    <definedName name="s_zemB3a">#REF!</definedName>
    <definedName name="s_zemB4" localSheetId="3">#REF!</definedName>
    <definedName name="s_zemB4">#REF!</definedName>
    <definedName name="s_zemB5" localSheetId="3">#REF!</definedName>
    <definedName name="s_zemB5">#REF!</definedName>
    <definedName name="SEKVENČNI_NASLOV" localSheetId="3">#REF!</definedName>
    <definedName name="SEKVENČNI_NASLOV">#REF!</definedName>
    <definedName name="skA">'[6]STRUŠKA II'!$H$27</definedName>
    <definedName name="skA0" localSheetId="3">#REF!</definedName>
    <definedName name="skA0">#REF!</definedName>
    <definedName name="skB" localSheetId="3">#REF!</definedName>
    <definedName name="skB">#REF!</definedName>
    <definedName name="skB3a" localSheetId="3">#REF!</definedName>
    <definedName name="skB3a">#REF!</definedName>
    <definedName name="skupaj" localSheetId="3">#REF!</definedName>
    <definedName name="skupaj">#REF!</definedName>
    <definedName name="SPO" localSheetId="3">#REF!</definedName>
    <definedName name="SPO">#REF!</definedName>
    <definedName name="SPREJEM_NASLOV" localSheetId="3">#REF!</definedName>
    <definedName name="SPREJEM_NASLOV">#REF!</definedName>
    <definedName name="ss" localSheetId="3">[4]Rekapitulacija!#REF!</definedName>
    <definedName name="ss">[4]Rekapitulacija!#REF!</definedName>
    <definedName name="SSD" localSheetId="3">#REF!</definedName>
    <definedName name="SSD">#REF!</definedName>
    <definedName name="su_montdela" localSheetId="3">#REF!</definedName>
    <definedName name="su_montdela">#REF!</definedName>
    <definedName name="SU_MONTDELAHP">#REF!</definedName>
    <definedName name="SU_NABAVAMAT" localSheetId="3">#REF!</definedName>
    <definedName name="SU_NABAVAMAT">#REF!</definedName>
    <definedName name="SU_NABAVAMAThp">#REF!</definedName>
    <definedName name="su_PREDDELA">#REF!</definedName>
    <definedName name="SU_ZEMDELA" localSheetId="3">#REF!</definedName>
    <definedName name="SU_ZEMDELA">#REF!</definedName>
    <definedName name="su_zemhp">#REF!</definedName>
    <definedName name="Sub_11" localSheetId="3">'[5]VO-odsek 1'!#REF!</definedName>
    <definedName name="Sub_11">#REF!</definedName>
    <definedName name="Sub_12" localSheetId="3">'[5]VO-odsek 1'!#REF!</definedName>
    <definedName name="Sub_12">#REF!</definedName>
    <definedName name="tampon" localSheetId="3">'[3]ZB-1'!#REF!</definedName>
    <definedName name="tampon">'[3]ZB-1'!#REF!</definedName>
    <definedName name="tesarska" localSheetId="3">#REF!</definedName>
    <definedName name="tesarska">#REF!</definedName>
    <definedName name="_xlnm.Print_Titles" localSheetId="3">' Kanal O'!$1:$1</definedName>
    <definedName name="tocka">#REF!</definedName>
    <definedName name="tocka1">[7]Splosno!$B$1</definedName>
    <definedName name="trfo_naslov" localSheetId="3">#REF!</definedName>
    <definedName name="trfo_naslov">#REF!</definedName>
    <definedName name="tst" localSheetId="3">#REF!</definedName>
    <definedName name="tst">#REF!</definedName>
    <definedName name="VECNAMENSKI_NASLOV" localSheetId="3">#REF!</definedName>
    <definedName name="VECNAMENSKI_NASLOV">#REF!</definedName>
    <definedName name="vodovod" localSheetId="3">'[3]ZB-1'!#REF!</definedName>
    <definedName name="vodovod">'[3]ZB-1'!#REF!</definedName>
    <definedName name="volc" localSheetId="3">'[3]ZB-1'!#REF!</definedName>
    <definedName name="volc">'[3]ZB-1'!#REF!</definedName>
    <definedName name="volv" localSheetId="3">'[3]ZB-1'!#REF!</definedName>
    <definedName name="volv">'[3]ZB-1'!#REF!</definedName>
    <definedName name="vvv" localSheetId="3">#REF!</definedName>
    <definedName name="vvv">#REF!</definedName>
    <definedName name="vvvvv" localSheetId="3">#REF!</definedName>
    <definedName name="vvvvv">#REF!</definedName>
    <definedName name="vzk" localSheetId="3">#REF!</definedName>
    <definedName name="vzk">#REF!</definedName>
    <definedName name="X" localSheetId="3">#REF!</definedName>
    <definedName name="X">#REF!</definedName>
    <definedName name="ZALOGOVNIK_NASLOV" localSheetId="3">#REF!</definedName>
    <definedName name="ZALOGOVNIK_NASLOV">#REF!</definedName>
    <definedName name="zemeljska" localSheetId="3">#REF!</definedName>
    <definedName name="zemeljska">#REF!</definedName>
    <definedName name="zidarska" localSheetId="3">#REF!</definedName>
    <definedName name="zidarska">#REF!</definedName>
    <definedName name="zmd" localSheetId="3">#REF!</definedName>
    <definedName name="zmd">#REF!</definedName>
  </definedNames>
  <calcPr calcId="162913"/>
</workbook>
</file>

<file path=xl/calcChain.xml><?xml version="1.0" encoding="utf-8"?>
<calcChain xmlns="http://schemas.openxmlformats.org/spreadsheetml/2006/main">
  <c r="H120" i="9" l="1"/>
  <c r="E20" i="1" l="1"/>
  <c r="E21" i="1" s="1"/>
  <c r="F147" i="11" l="1"/>
  <c r="F145" i="11"/>
  <c r="F143" i="11"/>
  <c r="F149" i="11" s="1"/>
  <c r="F12" i="11" s="1"/>
  <c r="F137" i="11"/>
  <c r="F135" i="11"/>
  <c r="F133" i="11"/>
  <c r="F131" i="11"/>
  <c r="F128" i="11"/>
  <c r="F126" i="11"/>
  <c r="F120" i="11"/>
  <c r="F118" i="11"/>
  <c r="F116" i="11"/>
  <c r="F114" i="11"/>
  <c r="F112" i="11"/>
  <c r="F110" i="11"/>
  <c r="F108" i="11"/>
  <c r="F106" i="11"/>
  <c r="F100" i="11"/>
  <c r="F98" i="11"/>
  <c r="F96" i="11"/>
  <c r="F94" i="11"/>
  <c r="F92" i="11"/>
  <c r="F90" i="11"/>
  <c r="F88" i="11"/>
  <c r="F86" i="11"/>
  <c r="F83" i="11"/>
  <c r="F79" i="11"/>
  <c r="F102" i="11" s="1"/>
  <c r="F9" i="11" s="1"/>
  <c r="F73" i="11"/>
  <c r="F71" i="11"/>
  <c r="F69" i="11"/>
  <c r="F67" i="11"/>
  <c r="F65" i="11"/>
  <c r="F64" i="11"/>
  <c r="F61" i="11"/>
  <c r="F59" i="11"/>
  <c r="F57" i="11"/>
  <c r="F55" i="11"/>
  <c r="F53" i="11"/>
  <c r="F52" i="11"/>
  <c r="F49" i="11"/>
  <c r="F47" i="11"/>
  <c r="F45" i="11"/>
  <c r="F39" i="11"/>
  <c r="F37" i="11"/>
  <c r="F35" i="11"/>
  <c r="F33" i="11"/>
  <c r="F31" i="11"/>
  <c r="F29" i="11"/>
  <c r="F27" i="11"/>
  <c r="F25" i="11"/>
  <c r="F23" i="11"/>
  <c r="F21" i="11"/>
  <c r="F19" i="11"/>
  <c r="F75" i="11" l="1"/>
  <c r="F8" i="11" s="1"/>
  <c r="F41" i="11"/>
  <c r="F7" i="11" s="1"/>
  <c r="F122" i="11"/>
  <c r="F10" i="11" s="1"/>
  <c r="F139" i="11"/>
  <c r="F11" i="11" s="1"/>
  <c r="F13" i="11" l="1"/>
  <c r="F15" i="11"/>
  <c r="E7" i="1"/>
  <c r="E6" i="1"/>
  <c r="H118" i="9"/>
  <c r="H117" i="9"/>
  <c r="H116" i="9"/>
  <c r="H115" i="9"/>
  <c r="H114" i="9"/>
  <c r="H113" i="9"/>
  <c r="H112" i="9"/>
  <c r="H111" i="9"/>
  <c r="H110" i="9"/>
  <c r="H109" i="9"/>
  <c r="H108" i="9"/>
  <c r="H102" i="9"/>
  <c r="H101" i="9"/>
  <c r="H100" i="9"/>
  <c r="H99" i="9"/>
  <c r="H98" i="9"/>
  <c r="H97" i="9"/>
  <c r="H96" i="9"/>
  <c r="H95" i="9"/>
  <c r="H94" i="9"/>
  <c r="H93" i="9"/>
  <c r="H92" i="9"/>
  <c r="H86" i="9"/>
  <c r="H85" i="9"/>
  <c r="H84" i="9"/>
  <c r="H83" i="9"/>
  <c r="H82" i="9"/>
  <c r="H81" i="9"/>
  <c r="H80" i="9"/>
  <c r="H79" i="9"/>
  <c r="H78" i="9"/>
  <c r="H77" i="9"/>
  <c r="H76" i="9"/>
  <c r="H210" i="8"/>
  <c r="H208" i="8"/>
  <c r="H207" i="8"/>
  <c r="H206" i="8"/>
  <c r="H205" i="8"/>
  <c r="H204" i="8"/>
  <c r="H202" i="8"/>
  <c r="H198" i="8"/>
  <c r="H197" i="8"/>
  <c r="H195" i="8"/>
  <c r="H194" i="8"/>
  <c r="H192" i="8"/>
  <c r="H191" i="8"/>
  <c r="H190" i="8"/>
  <c r="H189" i="8"/>
  <c r="H188" i="8"/>
  <c r="H185" i="8"/>
  <c r="H184" i="8"/>
  <c r="H183" i="8"/>
  <c r="H175" i="8"/>
  <c r="H174" i="8"/>
  <c r="H173" i="8"/>
  <c r="H172" i="8"/>
  <c r="H171" i="8"/>
  <c r="H170" i="8"/>
  <c r="H169" i="8"/>
  <c r="H168" i="8"/>
  <c r="H167" i="8"/>
  <c r="H166" i="8"/>
  <c r="H165" i="8"/>
  <c r="H164" i="8"/>
  <c r="H163" i="8"/>
  <c r="H162" i="8"/>
  <c r="H161" i="8"/>
  <c r="H160" i="8"/>
  <c r="H153" i="8"/>
  <c r="H151" i="8"/>
  <c r="H150" i="8"/>
  <c r="H148" i="8"/>
  <c r="H147" i="8"/>
  <c r="H146" i="8"/>
  <c r="H145" i="8"/>
  <c r="H144" i="8"/>
  <c r="H143" i="8"/>
  <c r="H142" i="8"/>
  <c r="H141" i="8"/>
  <c r="H140" i="8"/>
  <c r="H139" i="8"/>
  <c r="H138" i="8"/>
  <c r="H137" i="8"/>
  <c r="H136" i="8"/>
  <c r="H135" i="8"/>
  <c r="H134" i="8"/>
  <c r="H133" i="8"/>
  <c r="H132" i="8"/>
  <c r="H131" i="8"/>
  <c r="H130" i="8"/>
  <c r="H129" i="8"/>
  <c r="H128" i="8"/>
  <c r="H127" i="8"/>
  <c r="H126" i="8"/>
  <c r="H125" i="8"/>
  <c r="H124" i="8"/>
  <c r="H123" i="8"/>
  <c r="H122" i="8"/>
  <c r="H121" i="8"/>
  <c r="H113" i="8"/>
  <c r="H112" i="8"/>
  <c r="H111" i="8"/>
  <c r="H110" i="8"/>
  <c r="H109" i="8"/>
  <c r="H108" i="8"/>
  <c r="H107" i="8"/>
  <c r="H106" i="8"/>
  <c r="H105" i="8"/>
  <c r="H104" i="8"/>
  <c r="H103" i="8"/>
  <c r="H102" i="8"/>
  <c r="H101" i="8"/>
  <c r="H87" i="9" l="1"/>
  <c r="H89" i="9" s="1"/>
  <c r="H59" i="9" s="1"/>
  <c r="H211" i="8"/>
  <c r="H154" i="8"/>
  <c r="H115" i="8"/>
  <c r="H71" i="8" s="1"/>
  <c r="G20" i="1"/>
  <c r="G21" i="1" s="1"/>
  <c r="H155" i="8"/>
  <c r="H76" i="8" s="1"/>
  <c r="H103" i="9"/>
  <c r="H105" i="9" s="1"/>
  <c r="H61" i="9" s="1"/>
  <c r="H176" i="8"/>
  <c r="H178" i="8" s="1"/>
  <c r="H81" i="8" s="1"/>
  <c r="H119" i="9"/>
  <c r="H213" i="8"/>
  <c r="H86" i="8" s="1"/>
  <c r="H122" i="9"/>
  <c r="H63" i="9" s="1"/>
  <c r="E8" i="1"/>
  <c r="H92" i="8" l="1"/>
  <c r="H53" i="8" s="1"/>
  <c r="H56" i="8" s="1"/>
  <c r="H59" i="8" s="1"/>
  <c r="H63" i="8" s="1"/>
  <c r="H66" i="9"/>
  <c r="G7" i="1" s="1"/>
  <c r="G6" i="1"/>
  <c r="G8" i="1" l="1"/>
  <c r="G23" i="1" s="1"/>
  <c r="G24" i="1" s="1"/>
  <c r="G25" i="1" l="1"/>
</calcChain>
</file>

<file path=xl/sharedStrings.xml><?xml version="1.0" encoding="utf-8"?>
<sst xmlns="http://schemas.openxmlformats.org/spreadsheetml/2006/main" count="698" uniqueCount="422">
  <si>
    <t>CENA (EUR)</t>
  </si>
  <si>
    <t>m1</t>
  </si>
  <si>
    <t xml:space="preserve"> </t>
  </si>
  <si>
    <t>REKAPITULACIJA:</t>
  </si>
  <si>
    <t>vodovodni priključki-obnova</t>
  </si>
  <si>
    <t>cevovod NL DN 100</t>
  </si>
  <si>
    <t>m1 cevi</t>
  </si>
  <si>
    <t>Skupaj:</t>
  </si>
  <si>
    <t>montažna dela, vodovodni material, obnova priključkov od priklopa do objekta,</t>
  </si>
  <si>
    <r>
      <rPr>
        <b/>
        <u/>
        <sz val="10"/>
        <rFont val="Arial Narrow"/>
        <family val="2"/>
        <charset val="238"/>
      </rPr>
      <t>Opomba</t>
    </r>
    <r>
      <rPr>
        <b/>
        <sz val="10"/>
        <rFont val="Arial Narrow"/>
        <family val="2"/>
        <charset val="238"/>
      </rPr>
      <t>: v ceno vodovoda so vključena vsa potrebna zemeljska, gradbena dela,</t>
    </r>
  </si>
  <si>
    <t>vključno geodetska dela in izdelava PID.</t>
  </si>
  <si>
    <t>DDV 22%</t>
  </si>
  <si>
    <t>SKUPAJ Z DDV</t>
  </si>
  <si>
    <t>SKUPAJ:</t>
  </si>
  <si>
    <t>VODOVOD:</t>
  </si>
  <si>
    <t>ODSEK V4- Ažbetova ul.</t>
  </si>
  <si>
    <t>POPIS DEL S PREDIZMERAMI IN PREDRAČUNOM</t>
  </si>
  <si>
    <t>PROJEKT:</t>
  </si>
  <si>
    <t>3/1 NAČRT VODOVODA</t>
  </si>
  <si>
    <t>OBJEKT:</t>
  </si>
  <si>
    <t>JAVNI VODOVOD</t>
  </si>
  <si>
    <t>NAROČNIK:</t>
  </si>
  <si>
    <t>JP VODOVOD-KANALIZACIJA d.o.o.</t>
  </si>
  <si>
    <t>Vodovodna cesta 90</t>
  </si>
  <si>
    <t>1000 Ljubljana</t>
  </si>
  <si>
    <t>ŠT. NAČRTA:</t>
  </si>
  <si>
    <t>50-2030-00-2018</t>
  </si>
  <si>
    <t>DATUM:</t>
  </si>
  <si>
    <t>december 2018</t>
  </si>
  <si>
    <t>NAČRT VODOVODA</t>
  </si>
  <si>
    <t>REKAPITULACIJA :</t>
  </si>
  <si>
    <t>€</t>
  </si>
  <si>
    <t>Davek na dodano vrednost (22%):</t>
  </si>
  <si>
    <t>PROJEKTANTSKA OCENA (skupaj z DDV):</t>
  </si>
  <si>
    <t>1.0 PREDDELA IN OSTALA DELA</t>
  </si>
  <si>
    <t>2.0 ZEMELJSKA IN GRADBENA DELA</t>
  </si>
  <si>
    <t>3.0 MONTAŽNA DELA</t>
  </si>
  <si>
    <t>4.0 NABAVA MATERIALA</t>
  </si>
  <si>
    <t>SKUPAJ</t>
  </si>
  <si>
    <t>Koda</t>
  </si>
  <si>
    <t>Šifra</t>
  </si>
  <si>
    <t>Opis</t>
  </si>
  <si>
    <t>E.M.</t>
  </si>
  <si>
    <t>Količina</t>
  </si>
  <si>
    <t>Cena</t>
  </si>
  <si>
    <t>Znesek</t>
  </si>
  <si>
    <t>postavka</t>
  </si>
  <si>
    <t>opis dela</t>
  </si>
  <si>
    <t>enota mere</t>
  </si>
  <si>
    <t>količina</t>
  </si>
  <si>
    <t>cena/enoto</t>
  </si>
  <si>
    <t>cena</t>
  </si>
  <si>
    <t>1,1</t>
  </si>
  <si>
    <t xml:space="preserve">Pridobitev dovoljenja za cestno zaporo, z ureditvijo cest. režima v času gradnje z obvestili, zavarovanjem gradbišča s predpisano prometno signalizacijo, kot so letve, opozorilne vrvice znaki, svetlobna telesa,... Po končanih delih odstranitev le-te. </t>
  </si>
  <si>
    <t>kos</t>
  </si>
  <si>
    <t>1,2</t>
  </si>
  <si>
    <t>Izdelava, namestitev obvestilne table z nosilnim panojem na gradbišču ter po končanju del odstranitev le-te. Obračun po dejanskih stroških.</t>
  </si>
  <si>
    <t>Zakoličenje osi cevovoda z zavarovanjem osi, oznako horizontalnih in vertikalnih lomov, oznako vozlišč, odcepov in zakoličba mesta prevezave na obstoječi cevovod. Obračun za 1 m1.</t>
  </si>
  <si>
    <t>Izdelava posnetka obstoječega stanja terena po zakoličbi cevovoda zaradi pravilne vzpostavitve terena v prvotno stanje po izvedenih delih (cesta, robniki, ograja, dvorišča ..), Obračun za komplet.</t>
  </si>
  <si>
    <t>Izdelava geodetskega posnetka v papirni in elektronski obliki skladno z internimi tehničnimi normativi za izvajanje del v katastru JP VODOVOD-KANALIZACIJA d.o.o.. Obračun za 1 m1.</t>
  </si>
  <si>
    <t>Izdelava geodetskega načrta skladno s Pravilnikom o izdelavi geodetskega načrta . V tiskani in elektronski obliki. Obračun za 1 m1.</t>
  </si>
  <si>
    <t>Izdelava PID po gradbeni zakonodaji ter skladno z zahtevo bodočega upravljalca vodovoda oddaja v projektni obliki-3x tudi 1x  v elektronski obliki.</t>
  </si>
  <si>
    <t>Izdelava varnostnega načrta po gradbeni zakonodaji pred pričetkom gradnje.</t>
  </si>
  <si>
    <t>Izvedba projektantskega nadzora pri gradnji .</t>
  </si>
  <si>
    <t>ur</t>
  </si>
  <si>
    <t>Sodelovanje in nadzor geomehanika med gradnjo.</t>
  </si>
  <si>
    <t>1,11</t>
  </si>
  <si>
    <t>Izdelava ELABORATA o ravnanju z odpadki, ki nastanejo pri gradbenih delih, s končnim poročilom in zahtevano dokumentacijo v skladu z uredbo oz.predpisi za tovrstno področje.</t>
  </si>
  <si>
    <t>Izdelava  mape  z dokazili  o zanesljivosti objekta, kompletna dokumentacija za izvedbo tehničnega pregleda v skaldu z ZGO-1 in dopolnitvami.</t>
  </si>
  <si>
    <t>1,13</t>
  </si>
  <si>
    <t>Izdelava provizornih dostopov do objektov ali ulic v času gradnje. (prenosljivi). Obračun za 1 kos.</t>
  </si>
  <si>
    <t>PREDDELA IN OSTALA DELA</t>
  </si>
  <si>
    <t>skupaj</t>
  </si>
  <si>
    <t>Faktor razrahljivosti upoštevan v ceni na enoto.</t>
  </si>
  <si>
    <t>2,1</t>
  </si>
  <si>
    <t>2,2</t>
  </si>
  <si>
    <r>
      <t xml:space="preserve">Zakoličba obstoječih in predvidenih komunalnih vodov in oznaka križanj.  </t>
    </r>
    <r>
      <rPr>
        <b/>
        <sz val="10"/>
        <rFont val="Arial"/>
        <family val="2"/>
        <charset val="238"/>
      </rPr>
      <t>Nadzor pristojnih komunalnih organizacij na območju gradnje</t>
    </r>
    <r>
      <rPr>
        <sz val="10"/>
        <rFont val="Arial"/>
        <family val="2"/>
        <charset val="238"/>
      </rPr>
      <t>. Obračun po dejanskih stroških.</t>
    </r>
  </si>
  <si>
    <t>2,3</t>
  </si>
  <si>
    <t xml:space="preserve"> Po končanih delih se gradbišče pospravi in vzpostavi v  stanje po zunanji ureditvi območja.</t>
  </si>
  <si>
    <t>2,4</t>
  </si>
  <si>
    <t>Postavitev gradbenih profilov na vzpostavljeno os trase cevovoda ter določitev nivoja za merjenje globine izkopa in polaganje cevovoda. Obračun za 1 kos.</t>
  </si>
  <si>
    <t>2,5</t>
  </si>
  <si>
    <t xml:space="preserve">Rušenje asfaltnega cestišča debeline 10 cm in odvozom na stalno gradbeno deponijo H=25km z nakladanjem, razkladanjem in planiranjem na deponiji vključno z takso.
</t>
  </si>
  <si>
    <t>m2</t>
  </si>
  <si>
    <t>2,6</t>
  </si>
  <si>
    <t>Pravilni strojni odrez asfalta debeline do 10 cm z rezalno ploščo. Obračun za m1.</t>
  </si>
  <si>
    <t>2,7</t>
  </si>
  <si>
    <t>Rezkanje obstoječega obrabnega sloja asfalta v debelini 4 cm na stiku med obstoječim in novim asfaltom, v širini 0,5m. Obračun za 1 m2.</t>
  </si>
  <si>
    <t>2,8</t>
  </si>
  <si>
    <t>Strojni zkop jarka globine 0.0-2.0 m v terenu III-IV. kat. z nakladanjem na kamion  Brežine se izvajajo v naklonu 65° do nivoja -0.10 m do novega terena.
Obračun za 1 m3.</t>
  </si>
  <si>
    <t>m3</t>
  </si>
  <si>
    <t>2,9</t>
  </si>
  <si>
    <t>Ročni izkop v terenu III. -VI. kat. globine 0.0-2.0 m širine jarka do 3 m. z nakladanjem na kamion. 
Obračun za 1 m3.</t>
  </si>
  <si>
    <t>2,10</t>
  </si>
  <si>
    <t>Dovoz odkopanega materiala na začasno gradbeno deponijo  z nakladanjem na kamion, razkladanjem, vključno stroški deponije. Obračun za 1 m3.</t>
  </si>
  <si>
    <t>2,11</t>
  </si>
  <si>
    <t>Ročno planiranje dna jarka s točnostjo +/- 3 cm v projektiranem padcu. Obračun za 1 m2.</t>
  </si>
  <si>
    <t>2,12</t>
  </si>
  <si>
    <t>Nabava in dobava 2x sejanega peska fr.0.02-8 mm in izdelava nasipa za izravnavo dna jarka debeline 10 cm , s planiranjem in utrjevanjem do 95 % trdnosti po standardnem Proktorjevem postopku.
Obračun za 1 m3.</t>
  </si>
  <si>
    <t>2,13</t>
  </si>
  <si>
    <t>Nabava, dobava in izdelava nasipa do 20 cm nad temenom cevi. Na pešč. post. se izvede 3-5 cm deb. ležišče cevi. Obsip cevi se izvaja v slojih po 15 cm iz 2xsejanega peska fr. 0,02 - 8 mm, istočasno na obeh straneh cevi z utrjevanjem po standard. Proktor. postopku. 
Obračun za 1 m3.</t>
  </si>
  <si>
    <t>2,14</t>
  </si>
  <si>
    <t>Dobava izbranega tamponskega drobljenca fr.0.02-100 mm za zasip  do višine potrebne za končno ureditev terena in z začasnim zasipom do terena (do končne ureditve ceste), s komprimiranjem v slojih deb. 20 cm-obstoječ material, vključno dovoz z začasne deponije.
Obračun za 1 m3 izvedenega zasipa.</t>
  </si>
  <si>
    <t>2,15</t>
  </si>
  <si>
    <t>Dobava izbranega tamponskega drobljenca fr.0.02-100 mm za zasip  do višine potrebne za končno ureditev terena in z začasnim zasipom do terena (do končne ureditve ceste), s komprimiranjem v slojih deb. 20 cm-NOV material (30%), vključno z dovozom.
Obračun za 1 m3 izvedenega zasipa.</t>
  </si>
  <si>
    <t>2,16</t>
  </si>
  <si>
    <t>Dovoz odkopanega materiala-višek materiala pred dokončno ureditvijo terena in iz začasne deponije-  na trajno gradbeno deponijo  z nakladanjem na kamion, razkladanjem, razgrinjanjem, planiranjem in utrjevanjem v slojih po 50 cm, vključno stroški deponije. Obračun za 1 m3.</t>
  </si>
  <si>
    <t>2,17</t>
  </si>
  <si>
    <t>Nabava in dobava gramoza frakcije 0.02-32 mm in izdelava zgornjega ustroja  ceste  v deb. 40 cm z začasnim zasipom do terena, s komprimiranjem v slojih deb. 20 cm,utrditev na min. 80 Mpa.
Obračun za 1 m3 .</t>
  </si>
  <si>
    <t>2,18</t>
  </si>
  <si>
    <t xml:space="preserve">Izdelava finega planuma zgornjega ustroja z utrjevanjem na predpisano nosilnost, vključno z dosipom materiala, meritvami nosilnosti- podlaga za asfaltiranje.Obračun za 1 m2 </t>
  </si>
  <si>
    <t>2,19</t>
  </si>
  <si>
    <t>Asfaltiranje cestišča nosilnim sloj AC 22 BASE B50/70 A3, Z5 v deb. 6 cm. Izvedba po zahtevi upravljalca ceste in dovoljenja za poseg v cesto. Cena zajema material in delo, premaz stikov z dilaplastom.
Obračun za 1 m2.</t>
  </si>
  <si>
    <t>2,20</t>
  </si>
  <si>
    <t>Asfaltiranje vozišča z obrabnim slojem asfalta AC 11 SURF B50/70, Z2 v deb.4 cm. Izvedba po zahtevi upravljalca ceste in dovoljenja za poseg v cesto. Cena zajema material in delo, premaz stikov, pobrizg z emulzijo, zalivanje stikov.  
Obračun za 1 m2.</t>
  </si>
  <si>
    <t>2,21</t>
  </si>
  <si>
    <t>2,22</t>
  </si>
  <si>
    <t>2,23</t>
  </si>
  <si>
    <t>Črpanje vode iz gradbene jame v času gradnje.
Obračun za 1 uro.</t>
  </si>
  <si>
    <t>2,24</t>
  </si>
  <si>
    <t>Izkop terena III.-IV.ktg. (ročno:strojno, 20:80) za potrebe postavitve hidrantov. Obsip hidrantov s primernim gramoznim materialom fr.0.02-60 mm (cca 2 m3/ kos). Ureditev terena v novo stanje.
Obračun za 1 kos.</t>
  </si>
  <si>
    <t>2,25</t>
  </si>
  <si>
    <t>Obbetoniranje odcepov, hidrantov, odzračevalnih garnitur, lokov in podbetoniranje NL elementov v jaških, s porabo betona do 0.15-0.20 m3/kos. Obračun za 1 obbetoniranje.</t>
  </si>
  <si>
    <t>2,26</t>
  </si>
  <si>
    <t>Zavarovanje nastavkov za zasune, odzračevalne garniture in hidrante z betonskimi montažnimi podložkami, ter namestitev cestnih kap na končno niveleto terena ali cestišča. Obračun za 1 kos.</t>
  </si>
  <si>
    <t>2,27</t>
  </si>
  <si>
    <t>Nabava in obbetoniranje drogov signalnih tablic za oznako hidrantov, odzračevalnih garnitur in zasunov. Stebrički so iz jeklenih cevi d 40 mm, višine 1800 mm. Poraba bet. do 0.25 m3/kos. Obračun za 1 kos.</t>
  </si>
  <si>
    <t xml:space="preserve">PREČKANJE S KOMUNALNIMI VODI  </t>
  </si>
  <si>
    <t>2,28</t>
  </si>
  <si>
    <t>Križanje projektiranega vodovoda s priključki z ostalimi komunalnimi vodi brez zaščitne cevi. Vmesni prostor se zapolni s peščenim materialom na dolžini 2 m. Izkop na mestu križanja se izvaja ročno pod nadzorom upravljalca komunalnega voda. Obračun za 1 križanje.</t>
  </si>
  <si>
    <t>2,29</t>
  </si>
  <si>
    <t>Križanje projektiranega vodovoda preko obstoječih cevi vodovodnih priključkov, ki bodo prevezani na novi vodovod.  Izkop na mestu križanja se izvaja ročno pod nadzorom upravljalca komunalnega voda. Obračun za 1 križanje.</t>
  </si>
  <si>
    <t>ČAS GRADNJE</t>
  </si>
  <si>
    <t>2,30</t>
  </si>
  <si>
    <t>Vzdrževanje  vseh prekopanih javnih površin (ceste, poti) v času rušitve zgornjega ustroja (asfalt, makadam) do vzpostavitve v prvotno stanje z upoštevanjem stroškov dela in materiala . Obračun za m1.</t>
  </si>
  <si>
    <t>2,31</t>
  </si>
  <si>
    <t>Ostala dodatna in nepredvidena dela. Obračun stroškov po dejanskih stroških porabe časa in materiala po vpisu v gradbeni dnevnik. 
Ocena stroškov 10% vrednosti zemeljskih del.</t>
  </si>
  <si>
    <t>ZEMELJSKA DELA</t>
  </si>
  <si>
    <t xml:space="preserve">Priprava gradbišča, določitev deponije vodovodnega materiala in zavarovanje. Po končanih delih se gradbišče pospravi in vzpostavi v prvotno stanje.
</t>
  </si>
  <si>
    <t xml:space="preserve">Nakladanje, razkladanje in prevoz vodovodnega materiala in orodja po gradbišču od deponije do mesta  vgradnje.  </t>
  </si>
  <si>
    <t>Prenos, spuščanje in polaganje cevi v jarek ter poravnanje v horizontalni in vertikalni smeri. Obračun za 1 m1.</t>
  </si>
  <si>
    <t>Prenos, spuščanje in polaganje NL elementov teže do 100 kg v jarek ter poravnanje v vertikalni in horizontalni smeri.</t>
  </si>
  <si>
    <t>Montaža NL cevi DN 100.</t>
  </si>
  <si>
    <t>Demontaža obstoječih cevi pri priključitvah novih in prekinitvah, z začasnim zapiranjem ventilov na obst. cevi, zapora vodooskrbe. Demontaža obst. cestnih kap z označevalnimi tablicami ukinjenih zasunov, hidrantov. Odvoz demontiranih delov, tudi ukinjenih cevi  na trajno deponijo, vključno s stroški deponije.</t>
  </si>
  <si>
    <t xml:space="preserve">Montaža  NL fazonskih kosov DN 80 </t>
  </si>
  <si>
    <t xml:space="preserve">Montaža  NL fazonskih kosov DN 100 </t>
  </si>
  <si>
    <t>Prenos, spuščanje in montaža zasunov DN 80 z vgradno garnituro in cestno kapo s podložko. Obračun za 1 kos.</t>
  </si>
  <si>
    <t>3,10</t>
  </si>
  <si>
    <t>3,11</t>
  </si>
  <si>
    <t>Prenos, spuščanje in montaža podtalnega hidranta-blatnika DN 80 s cestno kapo s podložko. Obračun za 1 kos.</t>
  </si>
  <si>
    <t>3,12</t>
  </si>
  <si>
    <t>Tlačni preizkus cevovoda- priprava na preizkus po EN 805, možna izvedba v več fazah, po odsekih.Obračun po dejanskih stroških - za m1.</t>
  </si>
  <si>
    <t>3,13</t>
  </si>
  <si>
    <t>Dezinfekcija cevovoda pred izvedbo prevezav in vključitvijo v obratovanje. Postavka vključuje izpiranje cevovoda in pridobitev atesta ustreznosti kvalitete vode. Obračun za 1 m1.</t>
  </si>
  <si>
    <t>3,14</t>
  </si>
  <si>
    <t>Nabava in polaganje signalnega traku nad vodovodnimi cevmi.
 Obračun po 1 m1.</t>
  </si>
  <si>
    <t>3,15</t>
  </si>
  <si>
    <t>Nabava, dobava in montaža tablic za označevanje hidrantov, zračnikov in zasunov. Obračun za kos.</t>
  </si>
  <si>
    <t>3,16</t>
  </si>
  <si>
    <t>Preizkus hidrantov na novem cevovodu s pridobitvijo potrdila o delovanju. Obračun za kos.</t>
  </si>
  <si>
    <t>3,17</t>
  </si>
  <si>
    <t>Dodatna in nepredvidena dela. Obračun stroškovpo dejanski porabi časa in materiala, po vpisu v gradbeni dnevnik. Ocena stroškov 10% od vrednosti montažnih del.</t>
  </si>
  <si>
    <t>MONTAŽNA DELA</t>
  </si>
  <si>
    <r>
      <t xml:space="preserve">CEVI </t>
    </r>
    <r>
      <rPr>
        <sz val="11"/>
        <rFont val="Arial"/>
        <family val="2"/>
        <charset val="238"/>
      </rPr>
      <t>(Al-ZN zunanja zaščita v nanosu 400g/m2):</t>
    </r>
  </si>
  <si>
    <t>NL Natural cev C40, s tesnili, l=6.00 m, DN 100</t>
  </si>
  <si>
    <t xml:space="preserve">NL FAZONSKI KOSI: </t>
  </si>
  <si>
    <t>F kos, PN 10, DN 100</t>
  </si>
  <si>
    <t>E kos, PN 10, DN 100</t>
  </si>
  <si>
    <t>4,4</t>
  </si>
  <si>
    <t>4,5</t>
  </si>
  <si>
    <t>N kos, PN 10, DN 80.</t>
  </si>
  <si>
    <t>4,6</t>
  </si>
  <si>
    <t>NL FF kos, l=500 mm, PN 10, DN 80</t>
  </si>
  <si>
    <t>4,7</t>
  </si>
  <si>
    <t>NL FFR kos, PN 10, DN 100/80</t>
  </si>
  <si>
    <t>VODOVODNE ARMATURE</t>
  </si>
  <si>
    <t>4,8</t>
  </si>
  <si>
    <t>Zasun DN 80, PN 16,  kratka izvedba, s teleskopsko vgradilno garnituro (1,3-2,0 m), talno kapo in montažno podložno ploščo</t>
  </si>
  <si>
    <t>4,9</t>
  </si>
  <si>
    <t>4,10</t>
  </si>
  <si>
    <t>Podtalni hidrant-blatnik, PN16,  s podložko in cestno kapo , Hvg=1,25 m, DN 80;(DIN 3221()npr.Hawle tip 490F+490Z); možnost popolne izpraznitve -pretok 165 m3/h pri 1 bar tlačne razlike</t>
  </si>
  <si>
    <t>Vijačni material za medprirobnične spoje fazonskih kosov, armatur in spojnih kosov je zajet v ceni fazonov, armatur in spojnih kosov</t>
  </si>
  <si>
    <t>SPOJNI KOSI</t>
  </si>
  <si>
    <t>4,11</t>
  </si>
  <si>
    <t>MATERIAL ZA PROVIZORIJ:</t>
  </si>
  <si>
    <t>4,12</t>
  </si>
  <si>
    <t>Cev za provizorij -PE 80 d 63</t>
  </si>
  <si>
    <t>4,13</t>
  </si>
  <si>
    <t>4,14</t>
  </si>
  <si>
    <t>Spojka za PE cev d 63</t>
  </si>
  <si>
    <t>4,15</t>
  </si>
  <si>
    <t>4,16</t>
  </si>
  <si>
    <t>4,17</t>
  </si>
  <si>
    <t>Transportni stroški dobave materiala.</t>
  </si>
  <si>
    <t>4,18</t>
  </si>
  <si>
    <t>Dodatna in nepredvidena dela. Obračun stroškov po dejanski porabi časa in materiala, po vpisu v gradbeni dnevnik. Ocena stroškov 10% od vrednosti materiala</t>
  </si>
  <si>
    <t>NABAVA VODOVODNEGA MATERIALA</t>
  </si>
  <si>
    <t>VODOVODNI PRIKLJUČKI</t>
  </si>
  <si>
    <t>VODOVODNI HIŠNI PRIKLJUČKI</t>
  </si>
  <si>
    <t>OBNOVE</t>
  </si>
  <si>
    <t>1.0 ZEMELJSKA DELA</t>
  </si>
  <si>
    <t>2.0 MONTAŽNA DELA</t>
  </si>
  <si>
    <t>3.0 NABAVA MATERIALA</t>
  </si>
  <si>
    <t>Obstoječi priključki- obnova.</t>
  </si>
  <si>
    <t>Določitev poteka trase vodovoda z upravljalcem in lastnikom objekta.</t>
  </si>
  <si>
    <r>
      <t xml:space="preserve">Zemeljska in gradbena dela za izvedbo cevi in jaškov </t>
    </r>
    <r>
      <rPr>
        <b/>
        <sz val="10"/>
        <rFont val="Arial"/>
        <family val="2"/>
        <charset val="238"/>
      </rPr>
      <t xml:space="preserve">pod zelenimi površinami </t>
    </r>
    <r>
      <rPr>
        <sz val="10"/>
        <rFont val="Arial"/>
        <family val="2"/>
        <charset val="238"/>
      </rPr>
      <t>- izkop ročno 40 % in strojno 60 %. Izkop brežine se izvaja v naklonu 65° do nivoja tampona, širina dna je 40 cm in povprečna globina izkopa je 1,20 m. Izvedba peščenega nasipa za izravnavo dna jarka v debelini 10 cm in nasutje nad cevjo v debelini 20 cm s peščenim materialom granulacije 0,02 - 8 mm ter strojno-ročno zasutje z izkopanim materialom in utrjevanjem po slojih debeline 20 cm. V ceno je vključeno tudi nakladanje in odvoz odvečnega materiala, humuziranje in zatravitev - vzpostavitev prvotnega stanja po vrtovih/zelenicah. Vključno prečkanja s komunalnimi vodi. Obračun za m1.</t>
    </r>
  </si>
  <si>
    <r>
      <t xml:space="preserve">Zemeljska in gradbena dela za izvedbo cevi in jaškov </t>
    </r>
    <r>
      <rPr>
        <b/>
        <sz val="9"/>
        <rFont val="Arial"/>
        <family val="2"/>
        <charset val="238"/>
      </rPr>
      <t xml:space="preserve">pod utrjenimi površinami </t>
    </r>
    <r>
      <rPr>
        <sz val="9"/>
        <rFont val="Arial"/>
        <family val="2"/>
        <charset val="238"/>
      </rPr>
      <t>- odstranitev ploščic in tlakovcev, rezanje in rušenje asfalta, odkop makadama ter izkop ročno 20 % in strojno 80 %. Izkop brežine se izvaja v naklonu 65° do nivoja tampona, širina dna je 60 cm in povprečna globina izkopa je 1,30 m. Izvedba peščenega nasipa za izravnavo dna jarka v debelini 10 cm in nasutje nad cevjo v debelini 20 cm s peščenim materialom granulacije 0,02 - 8 mm ter strojno-ročno zasutje z izkopanim materialom in utrjevanjem po slojih debeline 20 cm do 30 cm pod končnim tlakom. Dobava in vgradnja tampona 0-32 mm, uvaljanje, izdelava finega planuma z dosipom kot podlaga za finalni tlak. V postavko je vključeno tudi nakladanje in odvoz odvečnega materiala, polaganje tlakovcev in ploščic skupaj z dobavo manjkajočih, asfaltiranje z AC 8 surf B 70/100 A4 v debelini do 6 cm in zalivanje stikov - vzpostavitev prvotnega stanja po dvoriščih in dovozih k objektom ter utrjevanje peščenih površin. V postavki je  vključen ves potreben material in delo.  Vključno prečkanja s komunalnimi vodi. Obračun za 1 m1.</t>
    </r>
  </si>
  <si>
    <r>
      <t>Zemeljska in gradbena dela za izvedbo cevi in jaškov</t>
    </r>
    <r>
      <rPr>
        <b/>
        <sz val="10"/>
        <rFont val="Arial"/>
        <family val="2"/>
        <charset val="238"/>
      </rPr>
      <t xml:space="preserve"> pod cestnimi površinami</t>
    </r>
    <r>
      <rPr>
        <sz val="10"/>
        <rFont val="Arial"/>
        <family val="2"/>
        <charset val="238"/>
      </rPr>
      <t xml:space="preserve"> - rezanje in rušenje asfalta ter izkop ročno 40 % in strojno 60 %. Izkop brežine se izvaja v naklonu 65° do nivoja tampona, širina dna je 40 cm in povprečna globina izkopa je 1,20 m. Izvedba peščenega nasipa za izravnavo dna jarka v debelini 10 cm in nasutje nad cevjo v debelini 20 cm s peščenim materialom granulacije 0,02 - 8 mm ter strojno-ročno zasutje z izkopanim materialom in utrjevanjem po slojih debeline 20 cm. Dobava in vgradnja tampona 0-32 mm, uvaljanje do potrebne nosilnosti v debelini 50 cm in izdelava finega planuma. V ceno je vključeno tudi nakladanje in odvoz odvečnega materiala, brez dobave asfalta. V postavki je vključen ves potreben material in delo.  Vključno prečkanja s komunalnimi vodi. Obračun za  m1.</t>
    </r>
  </si>
  <si>
    <t>1,5</t>
  </si>
  <si>
    <t>Podkop (strojni in ročni) pod ograjami, živimi mejami in podobnim.</t>
  </si>
  <si>
    <t>1,6</t>
  </si>
  <si>
    <t>Izdelava preboja skozi temelj ali zunanjo steno objekta, jaška za cev fi 63 s sanacijo preboja ter sanacija hidro in termo izolacije, vodotesna izvedba. Obračun za 1 kos.</t>
  </si>
  <si>
    <t>1,7</t>
  </si>
  <si>
    <t>Rušenje betonskih robnikov 15/25/100 z nakladanjem na kamion in odvozom na stalno lastno deponijo, vključno z manipulativnimi stroški in stroški deponije. Dobava in vgradnja novih betonskih robnikov 15/25/100 ter postavitev v beton C16/20 s porabo 0,15 m3/m' in zalivanje stikov s cementno malto. Obračun za 1m1.</t>
  </si>
  <si>
    <t>1,8</t>
  </si>
  <si>
    <t>Rušenje betonskih vrtnih  robnikov 5/15/100 z nakladanjem na kamion ter odvozom na stalno gradbeno deponijo, vključno s stroški deponiranja ruševin. Dobava in vgradnja novih betonskih robnikov 5/15/100 ter postavitev v beton MB 20 (C16/20) porabe 0,15 m3/m1 in zalivanje stikov s cementno malto 1:2.Obračun za m1</t>
  </si>
  <si>
    <t>1,9</t>
  </si>
  <si>
    <t>Rušenje vseh vrst betonskega tlaka ali obrobe v in ob stavbah vključno z nakladanjem na kamion, razkladanjem in stroški deponije. Obračun za m2.</t>
  </si>
  <si>
    <t>1,10</t>
  </si>
  <si>
    <t>Izdelava vseh vrst betonskega tlaka ali obrobe v in ob stavbah v debelini 10 cm. Vključeni so vsi stroški izvedbe. Obračun za m2.</t>
  </si>
  <si>
    <t>Izdelava geodetskega posnetka hišnega priključka v papirnati in elektronski obliki skladno z internimi tehničnimi normativi za izvajanje del v katastru JP VODOVOD-KANALIZACIJA d.o.o., Obračun za 1 m1.</t>
  </si>
  <si>
    <t xml:space="preserve">Montaža vodovodne cevi PE 100  d 32x3,0 mm za hišni priključek (montaža zaščitne cevi, vod.cevi v zaščitno cev, zatesnitev z gumi tesnili, vključno s povezavo na ločno spojko pri zasunu in armaturo v merilnem mestu). </t>
  </si>
  <si>
    <r>
      <t xml:space="preserve">Montaža vodovodne cevi PE 100  d 32x3,0 mm za hišni priključek (montaža vod.cevi </t>
    </r>
    <r>
      <rPr>
        <b/>
        <sz val="10"/>
        <rFont val="Arial"/>
        <family val="2"/>
        <charset val="238"/>
      </rPr>
      <t>v obstoječo zaščitno cev</t>
    </r>
    <r>
      <rPr>
        <sz val="10"/>
        <rFont val="Arial"/>
        <family val="2"/>
        <charset val="238"/>
      </rPr>
      <t xml:space="preserve">,  zatesnitev z gumi tesnili, vključno s povezavo na ločno spojko pri zasunu). </t>
    </r>
  </si>
  <si>
    <t>Montaža univerzalnega navrtnega zasuna za cevovod NL DN 100 z montažo vgradne garniture in cestne kape ter betonske podložke, vključno z zmanjševalnim kosom fi 6/4"/1" in prehodno ločno spojko d 32 za PE cev za prevezavo.</t>
  </si>
  <si>
    <t>Demontaža stare garniture navrtnega zasuna in cestne kape z betonsko podložko in ukinjene priključne cevi.  Odvoz na trajno deponijo, vključno stroški deponije.</t>
  </si>
  <si>
    <t>Demontaža obst.spojnih kosov, krogelnih pip fi 1", krogelnih pip z izpustom fi 1" ter prehodnih spojk PE   v  vodomernem mestu  ter montaža vodomera v vodomerni jašek, vključno s konzolo za vodomer,  ter dobava in montaža  novih spojnih kosov in cevi  za povezavo v starem jašku. Blindiranje starega priključka. Odvoz na trajno deponijo, vključno stroški deponije.</t>
  </si>
  <si>
    <t xml:space="preserve">Montaža.spojnih kosov, krogelnih pip fi 1", krogelnih pip z izpustom fi 1" ter prehodnih spojk PE d 32 ter vodomera  v vodomernem mestu, vključno s konzolo. </t>
  </si>
  <si>
    <t>Tlačni preizkus hišnih priključkov. Obračun za 1 kos.</t>
  </si>
  <si>
    <t>Izpiranje cevi hišnih priključkov.</t>
  </si>
  <si>
    <t>Nabava in polaganje signalnega traku nad cevmi hišnih priključkov.</t>
  </si>
  <si>
    <t>PE cev tip 100 d 32x3,0 mm (PN 16) - vodovodna cev.</t>
  </si>
  <si>
    <t>PE cev tip 80 d 63x4,7 mm -zaščitna cev</t>
  </si>
  <si>
    <t>3,5</t>
  </si>
  <si>
    <t>Zmanjševalni kos fi 1"/3/4"</t>
  </si>
  <si>
    <t>3,6</t>
  </si>
  <si>
    <t>Kroglena pipa fi 1"</t>
  </si>
  <si>
    <t>3,7</t>
  </si>
  <si>
    <t>Kroglena pipa fi 1" z izpustom</t>
  </si>
  <si>
    <t>3,8</t>
  </si>
  <si>
    <t>ISO spojka  d 32/1'' za prevezavo obstoječe cevi PE d 32 in cevi pri jaških</t>
  </si>
  <si>
    <t>3,9</t>
  </si>
  <si>
    <t>Konzola za vodomer.</t>
  </si>
  <si>
    <t>Gumi tesnila za zaščitno cev.</t>
  </si>
  <si>
    <t>Transportni stroški nabave materiala</t>
  </si>
  <si>
    <t>Dodatna in nepredvidena dela. Obračun stroškov po dejanski porabi časa in materiala, po vpisu v gradbeni dnevnik. Ocena stroškov 10% od vrednosti materiala.</t>
  </si>
  <si>
    <t>OBNOVA VODOVODA IN KANALIZACIJE V ROŽNI DOLINI (BAJTOVA UL., AŽBETOVA UL., CESTA 27. APRILA, OB ŠTUDENTSKIH DOMOVIH)</t>
  </si>
  <si>
    <t>NL Natural cev C40,  Standard spoj z Vi tesnili, l=6.00 m, DN 100</t>
  </si>
  <si>
    <t>Vmesni cevni kos, l=500 mm, NL DN 100</t>
  </si>
  <si>
    <t>NL  fazonski kos, sidrani z VI tesnili, v kompletu z VI tesnili</t>
  </si>
  <si>
    <t>MMK kos 11°, PN 10, Vi spoj, DN 100.</t>
  </si>
  <si>
    <t>4,19</t>
  </si>
  <si>
    <t>4,20</t>
  </si>
  <si>
    <t>Izdelava tankoslojne označbe na vozišču z večkomponentno barvo s steklenim posipom- širina črte 10-12 cm. Obračun za 1 m1.</t>
  </si>
  <si>
    <t>2,32</t>
  </si>
  <si>
    <t>MMK kos 22°, PN 10, Vi spoj, DN 100.</t>
  </si>
  <si>
    <t>Ažbetova ulica</t>
  </si>
  <si>
    <t xml:space="preserve">D. JAVNI VODOVOD  </t>
  </si>
  <si>
    <t>D1.VODOVODNI PRIKLJUČKI</t>
  </si>
  <si>
    <t xml:space="preserve">D: REKAPITULACIJA </t>
  </si>
  <si>
    <t>Op. Obnova polovice cestišča ulice, vzporedno kanalizaciji</t>
  </si>
  <si>
    <t>Priprava gradbišča v dolžini L=72 m; odstranitev eventuelnih ovir in utrditev delovnega platoja.</t>
  </si>
  <si>
    <t>Rušenje cestnega požiralnika z odvozom na stalno lastno deponijo. Obračun za 1 kos.</t>
  </si>
  <si>
    <t>Izdelava  cestnega požiralnika s cevjo fi 50 cm, cestno rešetko 4007400 D400, globine 1,5 m in povezvo na kanalizacijsko cev, vključno z dobavo materiala. Obračun za 1 kos.</t>
  </si>
  <si>
    <t>Montaža provizorij cevi PE d 63  (odcep s cevi DN 100 -po odsekih ob trasi za začasno napajanje objektov, premostitve prekinitve vodovodnih cevi  - zaradi prevezav in priključitvijo hišnih priključkov ob trasi; vključno z montažo priključnih spojk d 63. Po opustitvi provizorija cevi, se demontira odcep obst. cevi . Obračun za komplet izvedenih del.</t>
  </si>
  <si>
    <t>Univerzalna spojka E, razstavljiva, iz nodularne litine GGG 400, z zunanjo in notranjo zaščito, tesnili v skladu z ISO 4633 in spojnim materialom- za cev LŽ,NL DN 100, PN 10, DN 100</t>
  </si>
  <si>
    <t>Univerzalna spojka za prevezavo  cevi DN 100</t>
  </si>
  <si>
    <t>X kos, PN 10, DN 100</t>
  </si>
  <si>
    <t>FFR kos, PN 10, DN 100/50</t>
  </si>
  <si>
    <t xml:space="preserve">D1: REKAPITULACIJA </t>
  </si>
  <si>
    <t>Montaža univerzalnega navrtnega zasuna za cevovod LŽ DN 80 z montažo vgradne garniture in cestne kape ter betonske podložke, vključno z zmanjševalnim kosom fi 6/4"/1" in prehodno ločno spojko d 32 za PE cev za prevezavo.</t>
  </si>
  <si>
    <r>
      <t xml:space="preserve">Montaža </t>
    </r>
    <r>
      <rPr>
        <sz val="10"/>
        <rFont val="Arial"/>
        <charset val="238"/>
      </rPr>
      <t xml:space="preserve">tipskega zunanjega termo vodomernega jaška DN 100 cm, gl.1,8 m, povozni pokrov, vključno vsa zemeljska ter montažna dela z potrebnim materialom. </t>
    </r>
  </si>
  <si>
    <t>Univerzalni navrtni zasun za cevovod NL DN 100 z vgradno garnituro in cestno kapo ter betonsko podložko, vključno z zmanjševalnim kosom fi 6/4"/1" in prehodno ločno spojko-ISO FITING d 32 za PE cev za prevezavo.</t>
  </si>
  <si>
    <t>Univerzalni navrtni zasun za cevovod LŽ DN 80 z vgradno garnituro in cestno kapo ter betonsko podložko, vključno z zmanjševalnim kosom fi 6/4"/1" in prehodno ločno spojko-ISO FITING d 32 za PE cev za prevezavo.</t>
  </si>
  <si>
    <r>
      <t xml:space="preserve">Dobava </t>
    </r>
    <r>
      <rPr>
        <sz val="10"/>
        <rFont val="Arial"/>
        <charset val="238"/>
      </rPr>
      <t>tipskega  zunanjega termo vodomernega jaška DN 100 cm, h= 180 cm-tipski jašek.</t>
    </r>
  </si>
  <si>
    <t>Št. postavke</t>
  </si>
  <si>
    <t>Opis postavke</t>
  </si>
  <si>
    <t>Enota mere</t>
  </si>
  <si>
    <t xml:space="preserve">Cena na enoto mere </t>
  </si>
  <si>
    <t>Cena brez DDV</t>
  </si>
  <si>
    <t>Rekapitulacija</t>
  </si>
  <si>
    <t>I.</t>
  </si>
  <si>
    <t>PRIPRAVLJALNA DELA</t>
  </si>
  <si>
    <t>II.</t>
  </si>
  <si>
    <t>III.</t>
  </si>
  <si>
    <t>KANALIZACIJSKA DELA</t>
  </si>
  <si>
    <t>IV.</t>
  </si>
  <si>
    <t>KRIŽANJA Z KOMUNALNIMI VODI</t>
  </si>
  <si>
    <t>V.</t>
  </si>
  <si>
    <t>ODCEPI ZA PRIKLJUČITEV HIŠNIH PRIKLJUČKOV</t>
  </si>
  <si>
    <t>VI.</t>
  </si>
  <si>
    <t>ZAKLJUČNA DELA</t>
  </si>
  <si>
    <t>VII.</t>
  </si>
  <si>
    <t>NEPREDVIDENA DELA</t>
  </si>
  <si>
    <t>10%</t>
  </si>
  <si>
    <t>SKUPAJ KANAL O1</t>
  </si>
  <si>
    <t>1.1</t>
  </si>
  <si>
    <t>Zakoličenje osi kanalizacije, z zavarovanjem osi, oznako revizijskih jaškov, vris v kataster in izdelava geodetskega posnetka.</t>
  </si>
  <si>
    <r>
      <t xml:space="preserve"> </t>
    </r>
    <r>
      <rPr>
        <sz val="10"/>
        <rFont val="Arial"/>
        <family val="2"/>
        <charset val="238"/>
      </rPr>
      <t>m1</t>
    </r>
  </si>
  <si>
    <t>1.2</t>
  </si>
  <si>
    <t>Postavitev gradbenih profilov na vzpostavljeno os trase cevovoda, ter določitev nivoja za merjenje globine izkopa in polaganje cevovoda.</t>
  </si>
  <si>
    <t xml:space="preserve"> kos</t>
  </si>
  <si>
    <t>1.3</t>
  </si>
  <si>
    <t xml:space="preserve">Zakoličba obstoječih komunalnih vodov in oznaka križanj. Nadzor pri gradnji kanala pristojnih služb ostalih komunalnih vodov na območju. </t>
  </si>
  <si>
    <t>1.4</t>
  </si>
  <si>
    <t xml:space="preserve">Priprava gradbišča, odstranitev eventuelnih ovir, prometnih znakov in utrditev delovnega platoja. Po končanih delih gradbišče pospraviti in vzpostaviti v prvotno stanje.                         </t>
  </si>
  <si>
    <t>1.5</t>
  </si>
  <si>
    <t>Pridobitev dovoljenja za cestno zaporo, z ureditvijo prometnega režima v času, gradnje z obvestili, dodatno zavarovanje gradbene jame in gradbišča, ter postavitev prometne signalizacije. Po izvedbi odstraniti in prometni režim vzpostaviti  v prvotno stanje. 
Lokalne ceste.</t>
  </si>
  <si>
    <t>1.6</t>
  </si>
  <si>
    <t xml:space="preserve">Izdelava varnostnega načrta, skladno z zakonodajo. </t>
  </si>
  <si>
    <t>kpl</t>
  </si>
  <si>
    <t>1.7</t>
  </si>
  <si>
    <t>Nabava, dobava in postavitev obvestilne table na gradbišču, skladno z zakonodajo in smernicami za evropske projekte.</t>
  </si>
  <si>
    <t>1.8</t>
  </si>
  <si>
    <t xml:space="preserve">Izvedba projektantskega nadzora. </t>
  </si>
  <si>
    <t>1.9</t>
  </si>
  <si>
    <t>Izvedba geomehanskega nadzora in prevzem gradbene jame in temeljnih tal.</t>
  </si>
  <si>
    <t>1.10</t>
  </si>
  <si>
    <t>Črpanje talne vode v času gradnje.</t>
  </si>
  <si>
    <t>1.11</t>
  </si>
  <si>
    <t>Vgradnja reperjev na objekte v bližini izkopa.</t>
  </si>
  <si>
    <t xml:space="preserve"> Skupaj PRIPRAVLJALNA DELA:</t>
  </si>
  <si>
    <t>2.1</t>
  </si>
  <si>
    <t>Strojni zasek asfalta.</t>
  </si>
  <si>
    <t>2.2</t>
  </si>
  <si>
    <t>Porušitev in odstranitev asfaltne plasti. Vključen odvoz na deponijo in stroški deponije.</t>
  </si>
  <si>
    <t>2.3</t>
  </si>
  <si>
    <t>Zaščita gradbene jame z jeklenim opažem z vodili (SBH, Krings, …). Najem, prevozi, nameščanje, prestavljanje, pranje po zaključku. Globina jarka do 3m, širina jarka do 1,5m. Obračun na 1m1 kanala.</t>
  </si>
  <si>
    <t>2.4</t>
  </si>
  <si>
    <t>Strojni izkop jarka globine 0-4m, v terenu III. kat. z nakladanjem na kamion in odvozom na začasno gradbeno deponijo H=2km.</t>
  </si>
  <si>
    <t xml:space="preserve"> - izkop v zemljini III. do IV. ktg, ocena 90 % izkopa</t>
  </si>
  <si>
    <t xml:space="preserve"> - izkop v zemljini V.ktg, ocena 10 % izkopa</t>
  </si>
  <si>
    <t>2.5</t>
  </si>
  <si>
    <t>Ročni izkop jarka globine 0-4, v terenu III. kat. z nakladanjem na kamion in odvozom na začasno gradbeno deponijo H=2km.</t>
  </si>
  <si>
    <t>2.6</t>
  </si>
  <si>
    <t>Ročno planiranje dna jarka s točnostjo +/- 3 cm po projektiranem padcu.</t>
  </si>
  <si>
    <t xml:space="preserve"> m2</t>
  </si>
  <si>
    <t>2.7</t>
  </si>
  <si>
    <t>Dobava, nakladanje, prevoz in zvračanje peska za posteljico. Z razgrinjanjem in komprimacijo. Peščena posteljica je iz frakcije 8-16 mm, debeline 10 cm.</t>
  </si>
  <si>
    <t>2.8</t>
  </si>
  <si>
    <t xml:space="preserve">Dobava peska frakcije 8-16 mm in izdelava nasipa nad položenimi cevmi 30 cm nad temenom. Na peščeno posteljico se izvede 3-5 cm debel nasip, v katerega si cev izdela ležišče. Obsip in nasip je potrebno utrditi do 95 % trdnosti po standardnem Proktorjevem </t>
  </si>
  <si>
    <t>2.9</t>
  </si>
  <si>
    <t>Zasipavanje  jarka z materialom, s komprimiranjem v slojih po 30 cm do višine tampona začasne ceste, z dovozom iz začasne deponije.</t>
  </si>
  <si>
    <t>- z izkopanim materialom 70%</t>
  </si>
  <si>
    <t>- z novim materialom 30%</t>
  </si>
  <si>
    <t>2.10</t>
  </si>
  <si>
    <t>Nabava, dobava in vgradnja tamponskega drobljenca D32 debeline 40 cm, utrditev na minimalno 80 Mpa.</t>
  </si>
  <si>
    <t>2.11</t>
  </si>
  <si>
    <t>Izvedba asfaltne nosilne plasti v sloju AC 22 base B 50/70 A3, Z5 deb. 6 cm. Izvedba po navodilih upravljavca cestišča.</t>
  </si>
  <si>
    <t xml:space="preserve">m2        </t>
  </si>
  <si>
    <t>2.12</t>
  </si>
  <si>
    <t>Izvedba asfaltne zaporne plasti v sloju AC 11 surf B50/70 A3 v debelini 4 cm. Komplet z predhodnim pobrizgom z emulzijo. Izvedba po navodilih upravljavca cestišča.</t>
  </si>
  <si>
    <t>2.13</t>
  </si>
  <si>
    <t>Odvoz viška izkopanega materiala iz začasne na stalno deponijo oddaljenosti do 10km, s planiranjem in deponijsko takso.</t>
  </si>
  <si>
    <t xml:space="preserve"> Skupaj ZEMELJSKA DELA:</t>
  </si>
  <si>
    <t>3.1</t>
  </si>
  <si>
    <t>3.2</t>
  </si>
  <si>
    <t xml:space="preserve"> - globina jaška: 1.5-2.5 m</t>
  </si>
  <si>
    <t>3.3</t>
  </si>
  <si>
    <t>Prevoz in prenos kanalizacijskih cevi in fazonov iz deponije do mesta vgraditve.</t>
  </si>
  <si>
    <t>m</t>
  </si>
  <si>
    <t>3.4</t>
  </si>
  <si>
    <t>Montaža cevovoda DN 400, na pripravljeno podlago.</t>
  </si>
  <si>
    <t>3.5</t>
  </si>
  <si>
    <t>Montaža revizijskih jaškov, na pripravljeno podlago, vključno z izdelavo betonske posteljice in obbetoniranja cevi.</t>
  </si>
  <si>
    <t>3.6</t>
  </si>
  <si>
    <t xml:space="preserve">Dobava in vgradnja LTŽ pokrova fi 600mm EN 124 D 400 kN, kjer je predviden promet z lahkimi vozili ali vzdrževanje 30T. Pokrov izveden na zaklep z odprtinami za zračenje. Komplet z AB razbremenilnim obročem, AB vencem, dilatacijskimi gumi tesnilom in ostalimi deli in transporti.
</t>
  </si>
  <si>
    <t>3.7</t>
  </si>
  <si>
    <t>Izdelava priklopa na obstoječ betonski revizijski jašek. Vključno z vsem materialom in potrebnimi deli.</t>
  </si>
  <si>
    <t>3.8</t>
  </si>
  <si>
    <t>Pregled in čiščenje kanala pred izvedbo tlačnega poizkusa.</t>
  </si>
  <si>
    <t>3.9</t>
  </si>
  <si>
    <t>Pregled in snemanje s TV kamero vseh kanalizacijskih cevi,  jaškov in vse cevne odseke. Snemanje kanala po standardu SIST EN 13508-2:2003 in skladno z nemškimi smernicami ATV-M 143-2.</t>
  </si>
  <si>
    <t>3.10</t>
  </si>
  <si>
    <t>Tlačni preizkus kanala, po standardu SIST EN 1610</t>
  </si>
  <si>
    <t xml:space="preserve"> m1        </t>
  </si>
  <si>
    <t xml:space="preserve"> Skupaj KANALIZACIJSKA DELA:</t>
  </si>
  <si>
    <t>4.1</t>
  </si>
  <si>
    <t>Izvedba križanja z obstoječim vodovodom.</t>
  </si>
  <si>
    <t>4.2</t>
  </si>
  <si>
    <t>Izvedba križanja z obstoječim TK kablovodom.</t>
  </si>
  <si>
    <t>4.3</t>
  </si>
  <si>
    <t>Izvedba križanja z obstoječim NN kablovodom.</t>
  </si>
  <si>
    <t>4.4</t>
  </si>
  <si>
    <t>Izvedba križanja z obstoječim SN kablovodom.</t>
  </si>
  <si>
    <t>4.5</t>
  </si>
  <si>
    <t>Križanje kanalizacijske cevi z obstoječim  plinovodom</t>
  </si>
  <si>
    <t>4.6</t>
  </si>
  <si>
    <t>Izvedba prestavitve obstoječega TK kablovoda.</t>
  </si>
  <si>
    <t>4.7</t>
  </si>
  <si>
    <t>Izvedba križanja z obstoječim vodovodnim priključkom.</t>
  </si>
  <si>
    <t>4.8</t>
  </si>
  <si>
    <t>Izvedba križanja z obstoječim plinovodnim priključkom.</t>
  </si>
  <si>
    <t>Skupaj KRIŽANJA:</t>
  </si>
  <si>
    <t>5.1</t>
  </si>
  <si>
    <t>Odcepi za sanitarne hišne priključke - priklop PVC DN 150 na GRP DN 400: 
 - zemeljska dela z odstranitvijo asfalta in roba pločnika (kjer je potrebno) za izvedbo kanalizacijskega priključka z strojnem izkopom dna širine 60 cm in povprečne globine 3,00 m, v terenu III. kategorije, z odvozom  viška materiala na stalno gradbeno deponijo, vključeni stroški deponije, brežine se izvajajo v naklonu 60°, ročno planiranje dna jarka +/-3 cm po projektiranem padcu, izdelava posteljice debeline 10 cm, obsipa višine 30cm nad temenom, skupaj z zasipom jarka s komprimiranjem v slojih po 20 cm. Po opravljenih delih vzpostavitev prvotnega stanja.
 - nabava in montaža cevnega materiala, cevi PVC DN 150</t>
  </si>
  <si>
    <t xml:space="preserve">m1       </t>
  </si>
  <si>
    <t>5.2</t>
  </si>
  <si>
    <t>5.3</t>
  </si>
  <si>
    <t>Dobava in montaža priključnega kosa GRP/PVC DN 400/150 priključek pod kotom 45°.</t>
  </si>
  <si>
    <t>5.4</t>
  </si>
  <si>
    <t>5.5</t>
  </si>
  <si>
    <t xml:space="preserve">Izdelava priključka meteorne vode iz obstoječih cestnih požiralnikov, z vpadom iz PVC cevi DN 250, dolžina cca. 1,00 m, kompletno z obbetoniranjem. Odcepni kos 400/250mm.                        </t>
  </si>
  <si>
    <t>5.6</t>
  </si>
  <si>
    <t>Nabava in montaža cevnega materiala, cevi PVC DN 200 z vsemi potrebnimi fazoni, tesnili in ostalimi elementi.</t>
  </si>
  <si>
    <t>Skupaj ODCEPI ZA PRIKLJUČITEV HIŠNIH PRIKLJUČKOV</t>
  </si>
  <si>
    <t>6.1</t>
  </si>
  <si>
    <t>Pospravljanje na lokaciji gradbišča</t>
  </si>
  <si>
    <t>6.2</t>
  </si>
  <si>
    <t>Izdelava projekta izvedenih del-PID skladno z zahtevami bodočega upravljalca.</t>
  </si>
  <si>
    <t>6.3</t>
  </si>
  <si>
    <t>Geodetski posnetek, vris v kataster in izdelava geodetskega načrta (vključno z skico meritev, terenskim zapisnikom, kopijo situacij starega in novega stanja. Datoteka koordinat z atributi za hišne priključke, prijava spremembe komunalnega voda, ASCII datoteke za prenos podatkov v GIS bazo JP VO - KA). V tiskani in elektronski obliki.</t>
  </si>
  <si>
    <t>Skupaj ZAKLJUČNA DELA</t>
  </si>
  <si>
    <t>KANALIZACIJA:</t>
  </si>
  <si>
    <t>kanal O - Ažbetova ul.</t>
  </si>
  <si>
    <t>KANAL O - Ažbetova ul.</t>
  </si>
  <si>
    <t>cevodovod GRP DN 400</t>
  </si>
  <si>
    <t>JP VODOVOD-KANALIZACIJA SNAGA d.o.o.</t>
  </si>
  <si>
    <t>vpišite proizvajalca in tip ponujenega materiala</t>
  </si>
  <si>
    <t>Dobava cevi kanalizacijskega cevovoda; nazivne togosti SN 10.000 N/m2 , izdelane iz armiranega poliestra po SIST EN 14 364. Cev ima na eni strani montirano spojko iz poliestra z EPDM tesnilom. Notranji zaščitni sloj cevi iz čistega poliestra, brez polnila in ojačitve, mora imeti minimalno debelino 1,0 mm s ciljem doseganja tesnosti, kemijske in abrazijske obstojnosti in odpornosti na obrus pri visokotlačnem čiščenju.
-cev DN 400 mm.</t>
  </si>
  <si>
    <t>Dobava revizijskih jaškov iz armiranega poliestra  po SIST EN 14 364, komplet z izdelano muldo. Komplet z razbremenilno ploščo za pokrov in LŽ pokrovom fi 600 mm, EN 124 C250 kN.
 - premer jaška: 1000 mm
 - priključna cev: DN 200 mm
 - globina jaška: do 3m
 - debelina jaška 15 mm.</t>
  </si>
  <si>
    <t>vpišite proizvajalca in tip materiala</t>
  </si>
  <si>
    <t>Dobava revizijskih jaškov iz armiranega poliestra  po SIST EN 14 364, komplet z izdelano muldo.
 - premer jaška: 1000 mm
 - priključna cev: DN 400 mm
 - debelina stene min 15mm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</si>
</sst>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0.0"/>
    <numFmt numFmtId="165" formatCode="#,##0.00\ _€"/>
    <numFmt numFmtId="166" formatCode="_-* #,##0.00\ &quot;SIT&quot;_-;\-* #,##0.00\ &quot;SIT&quot;_-;_-* &quot;-&quot;??\ &quot;SIT&quot;_-;_-@_-"/>
    <numFmt numFmtId="167" formatCode="#,##0.00\ &quot;SIT&quot;"/>
    <numFmt numFmtId="168" formatCode="#,##0.00\ [$€-1]"/>
    <numFmt numFmtId="169" formatCode="#,##0.00\ _S_I_T"/>
    <numFmt numFmtId="170" formatCode="_-* #,##0.00\ _S_I_T_-;\-* #,##0.00\ _S_I_T_-;_-* &quot;-&quot;??\ _S_I_T_-;_-@_-"/>
    <numFmt numFmtId="171" formatCode="#,##0."/>
    <numFmt numFmtId="172" formatCode="_-* #,##0\ &quot;SIT&quot;_-;\-* #,##0\ &quot;SIT&quot;_-;_-* &quot;-&quot;\ &quot;SIT&quot;_-;_-@_-"/>
    <numFmt numFmtId="173" formatCode="_ * #,##0.00_-\ &quot;SIT&quot;_ ;_ * #,##0.00\-\ &quot;SIT&quot;_ ;_ * &quot;-&quot;??_-\ &quot;SIT&quot;_ ;_ @_ "/>
    <numFmt numFmtId="174" formatCode="\$#."/>
    <numFmt numFmtId="175" formatCode="#.00"/>
    <numFmt numFmtId="176" formatCode="#,"/>
  </numFmts>
  <fonts count="8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sz val="9"/>
      <color indexed="53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b/>
      <sz val="10"/>
      <name val="Arial Narrow"/>
      <family val="2"/>
      <charset val="238"/>
    </font>
    <font>
      <b/>
      <u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Times New Roman CE"/>
      <family val="1"/>
      <charset val="238"/>
    </font>
    <font>
      <sz val="14"/>
      <name val="Times New Roman CE"/>
      <family val="1"/>
      <charset val="238"/>
    </font>
    <font>
      <b/>
      <sz val="10"/>
      <name val="Arial"/>
      <family val="2"/>
      <charset val="238"/>
    </font>
    <font>
      <b/>
      <sz val="12"/>
      <name val="Times New Roman CE"/>
      <family val="1"/>
      <charset val="238"/>
    </font>
    <font>
      <b/>
      <i/>
      <sz val="16"/>
      <name val="Arial"/>
      <family val="2"/>
      <charset val="238"/>
    </font>
    <font>
      <b/>
      <i/>
      <sz val="10"/>
      <name val="Arial"/>
      <family val="2"/>
      <charset val="238"/>
    </font>
    <font>
      <i/>
      <u/>
      <sz val="10"/>
      <name val="Arial"/>
      <family val="2"/>
      <charset val="238"/>
    </font>
    <font>
      <b/>
      <i/>
      <sz val="11"/>
      <name val="Arial"/>
      <family val="2"/>
      <charset val="238"/>
    </font>
    <font>
      <i/>
      <sz val="10"/>
      <name val="Arial"/>
      <family val="2"/>
      <charset val="238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 Narrow"/>
      <family val="2"/>
      <charset val="238"/>
    </font>
    <font>
      <b/>
      <i/>
      <sz val="14"/>
      <name val="Arial"/>
      <family val="2"/>
      <charset val="238"/>
    </font>
    <font>
      <b/>
      <i/>
      <sz val="14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1"/>
      <name val="Arial Narrow"/>
      <family val="2"/>
      <charset val="238"/>
    </font>
    <font>
      <sz val="10"/>
      <name val="Times New Roman CE"/>
      <charset val="238"/>
    </font>
    <font>
      <sz val="12"/>
      <name val="Times New Roman CE"/>
      <family val="1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1"/>
      <name val="Arial Narrow"/>
      <family val="2"/>
      <charset val="238"/>
    </font>
    <font>
      <b/>
      <u/>
      <sz val="10"/>
      <name val="Times New Roman CE"/>
      <family val="1"/>
      <charset val="238"/>
    </font>
    <font>
      <b/>
      <sz val="8"/>
      <color indexed="9"/>
      <name val="Arial"/>
      <family val="2"/>
      <charset val="238"/>
    </font>
    <font>
      <sz val="10"/>
      <name val="Arial"/>
      <family val="2"/>
    </font>
    <font>
      <b/>
      <sz val="11"/>
      <name val="Arial CE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 CE"/>
      <charset val="238"/>
    </font>
    <font>
      <b/>
      <sz val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vertAlign val="superscript"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4" tint="-0.249977111117893"/>
      <name val="Arial"/>
      <family val="2"/>
      <charset val="238"/>
    </font>
    <font>
      <sz val="10"/>
      <color theme="0" tint="-0.249977111117893"/>
      <name val="Arial"/>
      <family val="2"/>
      <charset val="238"/>
    </font>
    <font>
      <sz val="10"/>
      <name val="Arial CE"/>
      <family val="2"/>
      <charset val="238"/>
    </font>
    <font>
      <sz val="10"/>
      <name val="Arial CE"/>
    </font>
    <font>
      <sz val="10"/>
      <color rgb="FFFF000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4"/>
      <name val="Arial CE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"/>
      <color indexed="8"/>
      <name val="Courier"/>
      <family val="3"/>
    </font>
    <font>
      <u/>
      <sz val="10"/>
      <color indexed="12"/>
      <name val="Arial CE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2"/>
      <name val="Arial CE"/>
      <family val="2"/>
      <charset val="238"/>
    </font>
    <font>
      <sz val="10"/>
      <name val="Times New Roman"/>
      <family val="1"/>
      <charset val="238"/>
    </font>
    <font>
      <sz val="11"/>
      <color indexed="10"/>
      <name val="Calibri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94">
    <xf numFmtId="0" fontId="0" fillId="0" borderId="0"/>
    <xf numFmtId="0" fontId="9" fillId="0" borderId="0"/>
    <xf numFmtId="0" fontId="9" fillId="0" borderId="0"/>
    <xf numFmtId="0" fontId="9" fillId="0" borderId="0"/>
    <xf numFmtId="0" fontId="3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9" fillId="0" borderId="0" applyFont="0" applyFill="0" applyBorder="0" applyAlignment="0" applyProtection="0"/>
    <xf numFmtId="0" fontId="9" fillId="0" borderId="0"/>
    <xf numFmtId="0" fontId="1" fillId="0" borderId="0"/>
    <xf numFmtId="39" fontId="44" fillId="0" borderId="11">
      <alignment horizontal="right" vertical="top" wrapText="1"/>
    </xf>
    <xf numFmtId="0" fontId="6" fillId="0" borderId="0"/>
    <xf numFmtId="0" fontId="46" fillId="0" borderId="0"/>
    <xf numFmtId="0" fontId="9" fillId="0" borderId="0"/>
    <xf numFmtId="0" fontId="58" fillId="0" borderId="0"/>
    <xf numFmtId="0" fontId="14" fillId="0" borderId="0" applyNumberFormat="0" applyFill="0" applyBorder="0" applyAlignment="0" applyProtection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8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1" fillId="15" borderId="0" applyNumberFormat="0" applyBorder="0" applyAlignment="0" applyProtection="0"/>
    <xf numFmtId="0" fontId="61" fillId="12" borderId="0" applyNumberFormat="0" applyBorder="0" applyAlignment="0" applyProtection="0"/>
    <xf numFmtId="0" fontId="61" fillId="13" borderId="0" applyNumberFormat="0" applyBorder="0" applyAlignment="0" applyProtection="0"/>
    <xf numFmtId="0" fontId="61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22" borderId="0" applyNumberFormat="0" applyBorder="0" applyAlignment="0" applyProtection="0"/>
    <xf numFmtId="0" fontId="62" fillId="6" borderId="0" applyNumberFormat="0" applyBorder="0" applyAlignment="0" applyProtection="0"/>
    <xf numFmtId="0" fontId="63" fillId="23" borderId="30" applyNumberFormat="0" applyAlignment="0" applyProtection="0"/>
    <xf numFmtId="0" fontId="64" fillId="24" borderId="31" applyNumberFormat="0" applyAlignment="0" applyProtection="0"/>
    <xf numFmtId="170" fontId="46" fillId="0" borderId="0" applyFont="0" applyFill="0" applyBorder="0" applyAlignment="0" applyProtection="0"/>
    <xf numFmtId="171" fontId="65" fillId="0" borderId="0">
      <protection locked="0"/>
    </xf>
    <xf numFmtId="172" fontId="46" fillId="0" borderId="0" applyFont="0" applyFill="0" applyBorder="0" applyAlignment="0" applyProtection="0"/>
    <xf numFmtId="173" fontId="46" fillId="0" borderId="0" applyFont="0" applyFill="0" applyBorder="0" applyAlignment="0" applyProtection="0"/>
    <xf numFmtId="174" fontId="65" fillId="0" borderId="0">
      <protection locked="0"/>
    </xf>
    <xf numFmtId="0" fontId="65" fillId="0" borderId="0">
      <protection locked="0"/>
    </xf>
    <xf numFmtId="0" fontId="9" fillId="0" borderId="0"/>
    <xf numFmtId="0" fontId="66" fillId="0" borderId="0" applyNumberFormat="0" applyFill="0" applyBorder="0" applyAlignment="0" applyProtection="0"/>
    <xf numFmtId="175" fontId="65" fillId="0" borderId="0">
      <protection locked="0"/>
    </xf>
    <xf numFmtId="0" fontId="67" fillId="7" borderId="0" applyNumberFormat="0" applyBorder="0" applyAlignment="0" applyProtection="0"/>
    <xf numFmtId="0" fontId="68" fillId="0" borderId="0" applyNumberFormat="0"/>
    <xf numFmtId="0" fontId="69" fillId="0" borderId="32" applyNumberFormat="0" applyFill="0" applyAlignment="0" applyProtection="0"/>
    <xf numFmtId="0" fontId="70" fillId="0" borderId="33" applyNumberFormat="0" applyFill="0" applyAlignment="0" applyProtection="0"/>
    <xf numFmtId="0" fontId="70" fillId="0" borderId="0" applyNumberFormat="0" applyFill="0" applyBorder="0" applyAlignment="0" applyProtection="0"/>
    <xf numFmtId="176" fontId="71" fillId="0" borderId="0">
      <protection locked="0"/>
    </xf>
    <xf numFmtId="176" fontId="71" fillId="0" borderId="0"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3" fillId="10" borderId="30" applyNumberFormat="0" applyAlignment="0" applyProtection="0"/>
    <xf numFmtId="0" fontId="74" fillId="0" borderId="34" applyNumberFormat="0" applyFill="0" applyAlignment="0" applyProtection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49" fontId="46" fillId="0" borderId="0"/>
    <xf numFmtId="0" fontId="6" fillId="0" borderId="0"/>
    <xf numFmtId="0" fontId="9" fillId="0" borderId="0"/>
    <xf numFmtId="0" fontId="75" fillId="25" borderId="0" applyNumberFormat="0" applyBorder="0" applyAlignment="0" applyProtection="0"/>
    <xf numFmtId="0" fontId="9" fillId="0" borderId="0"/>
    <xf numFmtId="0" fontId="46" fillId="0" borderId="0"/>
    <xf numFmtId="0" fontId="9" fillId="26" borderId="35" applyNumberFormat="0" applyFont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6" fillId="23" borderId="36" applyNumberFormat="0" applyAlignment="0" applyProtection="0"/>
    <xf numFmtId="9" fontId="46" fillId="0" borderId="0" applyFont="0" applyFill="0" applyBorder="0" applyAlignment="0" applyProtection="0"/>
    <xf numFmtId="0" fontId="57" fillId="0" borderId="0"/>
    <xf numFmtId="0" fontId="57" fillId="0" borderId="0"/>
    <xf numFmtId="0" fontId="44" fillId="0" borderId="37">
      <alignment horizontal="left" vertical="top" wrapText="1"/>
    </xf>
    <xf numFmtId="0" fontId="77" fillId="0" borderId="0" applyNumberFormat="0" applyFill="0" applyBorder="0" applyAlignment="0" applyProtection="0"/>
    <xf numFmtId="0" fontId="47" fillId="0" borderId="38" applyNumberFormat="0" applyFill="0" applyAlignment="0" applyProtection="0"/>
    <xf numFmtId="0" fontId="78" fillId="0" borderId="39" applyNumberFormat="0"/>
    <xf numFmtId="170" fontId="46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79" fillId="0" borderId="0" applyFont="0" applyFill="0" applyBorder="0" applyAlignment="0" applyProtection="0"/>
    <xf numFmtId="0" fontId="80" fillId="0" borderId="0" applyNumberFormat="0" applyFill="0" applyBorder="0" applyAlignment="0" applyProtection="0"/>
    <xf numFmtId="49" fontId="20" fillId="0" borderId="0">
      <alignment vertical="top"/>
      <protection locked="0"/>
    </xf>
  </cellStyleXfs>
  <cellXfs count="533">
    <xf numFmtId="0" fontId="0" fillId="0" borderId="0" xfId="0"/>
    <xf numFmtId="0" fontId="20" fillId="0" borderId="0" xfId="9" applyFont="1" applyProtection="1"/>
    <xf numFmtId="0" fontId="9" fillId="0" borderId="0" xfId="9" applyFont="1" applyProtection="1"/>
    <xf numFmtId="0" fontId="9" fillId="0" borderId="0" xfId="9" applyFont="1" applyAlignment="1" applyProtection="1">
      <alignment vertical="top"/>
    </xf>
    <xf numFmtId="0" fontId="21" fillId="0" borderId="0" xfId="9" applyFont="1" applyProtection="1"/>
    <xf numFmtId="0" fontId="22" fillId="0" borderId="0" xfId="9" applyFont="1" applyAlignment="1" applyProtection="1">
      <alignment vertical="top"/>
    </xf>
    <xf numFmtId="0" fontId="23" fillId="0" borderId="0" xfId="9" applyFont="1" applyProtection="1"/>
    <xf numFmtId="0" fontId="24" fillId="0" borderId="0" xfId="9" applyFont="1" applyAlignment="1" applyProtection="1">
      <alignment vertical="top"/>
    </xf>
    <xf numFmtId="0" fontId="25" fillId="0" borderId="0" xfId="9" applyFont="1" applyAlignment="1" applyProtection="1">
      <alignment vertical="top"/>
    </xf>
    <xf numFmtId="0" fontId="6" fillId="0" borderId="0" xfId="9" applyFont="1" applyAlignment="1" applyProtection="1">
      <alignment vertical="top"/>
    </xf>
    <xf numFmtId="0" fontId="16" fillId="0" borderId="0" xfId="9" applyFont="1" applyAlignment="1" applyProtection="1">
      <alignment vertical="top"/>
    </xf>
    <xf numFmtId="4" fontId="25" fillId="0" borderId="0" xfId="9" applyNumberFormat="1" applyFont="1" applyAlignment="1" applyProtection="1">
      <alignment horizontal="right"/>
    </xf>
    <xf numFmtId="0" fontId="16" fillId="0" borderId="0" xfId="9" applyFont="1" applyFill="1" applyAlignment="1" applyProtection="1">
      <alignment vertical="top"/>
    </xf>
    <xf numFmtId="4" fontId="25" fillId="0" borderId="0" xfId="9" applyNumberFormat="1" applyFont="1" applyFill="1" applyAlignment="1" applyProtection="1">
      <alignment horizontal="right"/>
    </xf>
    <xf numFmtId="0" fontId="26" fillId="0" borderId="0" xfId="9" applyFont="1" applyAlignment="1" applyProtection="1">
      <alignment vertical="top"/>
    </xf>
    <xf numFmtId="0" fontId="28" fillId="0" borderId="0" xfId="9" applyFont="1" applyAlignment="1" applyProtection="1">
      <alignment vertical="top"/>
    </xf>
    <xf numFmtId="0" fontId="28" fillId="0" borderId="1" xfId="9" applyFont="1" applyBorder="1" applyAlignment="1" applyProtection="1">
      <alignment vertical="top"/>
    </xf>
    <xf numFmtId="4" fontId="25" fillId="0" borderId="1" xfId="9" applyNumberFormat="1" applyFont="1" applyBorder="1" applyAlignment="1" applyProtection="1">
      <alignment horizontal="right"/>
    </xf>
    <xf numFmtId="4" fontId="28" fillId="0" borderId="0" xfId="9" applyNumberFormat="1" applyFont="1" applyProtection="1"/>
    <xf numFmtId="0" fontId="25" fillId="0" borderId="19" xfId="9" applyFont="1" applyBorder="1" applyAlignment="1" applyProtection="1">
      <alignment vertical="top"/>
    </xf>
    <xf numFmtId="4" fontId="22" fillId="0" borderId="0" xfId="9" applyNumberFormat="1" applyFont="1" applyAlignment="1" applyProtection="1">
      <alignment horizontal="right"/>
    </xf>
    <xf numFmtId="4" fontId="30" fillId="0" borderId="0" xfId="9" applyNumberFormat="1" applyFont="1" applyBorder="1" applyAlignment="1" applyProtection="1">
      <alignment horizontal="right"/>
    </xf>
    <xf numFmtId="0" fontId="20" fillId="0" borderId="0" xfId="9" applyFont="1" applyBorder="1" applyProtection="1"/>
    <xf numFmtId="0" fontId="9" fillId="0" borderId="1" xfId="9" applyFont="1" applyBorder="1" applyAlignment="1" applyProtection="1">
      <alignment vertical="top"/>
    </xf>
    <xf numFmtId="0" fontId="20" fillId="0" borderId="1" xfId="9" applyFont="1" applyBorder="1" applyProtection="1"/>
    <xf numFmtId="0" fontId="33" fillId="0" borderId="0" xfId="9" applyFont="1" applyAlignment="1" applyProtection="1">
      <alignment vertical="top"/>
    </xf>
    <xf numFmtId="0" fontId="34" fillId="0" borderId="0" xfId="9" applyFont="1" applyProtection="1"/>
    <xf numFmtId="0" fontId="22" fillId="0" borderId="0" xfId="9" applyFont="1" applyFill="1" applyAlignment="1" applyProtection="1">
      <alignment vertical="top"/>
    </xf>
    <xf numFmtId="4" fontId="22" fillId="0" borderId="0" xfId="9" applyNumberFormat="1" applyFont="1" applyFill="1" applyAlignment="1" applyProtection="1">
      <alignment horizontal="right"/>
    </xf>
    <xf numFmtId="0" fontId="35" fillId="0" borderId="0" xfId="9" applyFont="1" applyProtection="1"/>
    <xf numFmtId="4" fontId="9" fillId="0" borderId="0" xfId="9" applyNumberFormat="1" applyFont="1" applyProtection="1"/>
    <xf numFmtId="0" fontId="9" fillId="0" borderId="20" xfId="9" applyFont="1" applyBorder="1" applyAlignment="1" applyProtection="1">
      <alignment vertical="top"/>
    </xf>
    <xf numFmtId="4" fontId="9" fillId="0" borderId="20" xfId="9" applyNumberFormat="1" applyFont="1" applyBorder="1" applyProtection="1"/>
    <xf numFmtId="0" fontId="20" fillId="0" borderId="20" xfId="9" applyFont="1" applyBorder="1" applyProtection="1"/>
    <xf numFmtId="4" fontId="9" fillId="0" borderId="4" xfId="9" applyNumberFormat="1" applyFont="1" applyBorder="1" applyProtection="1"/>
    <xf numFmtId="0" fontId="9" fillId="0" borderId="21" xfId="4" applyNumberFormat="1" applyFont="1" applyFill="1" applyBorder="1" applyAlignment="1" applyProtection="1">
      <alignment horizontal="left" vertical="center" wrapText="1"/>
    </xf>
    <xf numFmtId="4" fontId="9" fillId="0" borderId="4" xfId="9" applyNumberFormat="1" applyFont="1" applyFill="1" applyBorder="1" applyProtection="1"/>
    <xf numFmtId="0" fontId="38" fillId="0" borderId="0" xfId="9" applyFont="1" applyProtection="1"/>
    <xf numFmtId="0" fontId="9" fillId="0" borderId="4" xfId="9" applyNumberFormat="1" applyFont="1" applyBorder="1" applyAlignment="1" applyProtection="1">
      <alignment horizontal="left" vertical="center" wrapText="1"/>
    </xf>
    <xf numFmtId="0" fontId="9" fillId="0" borderId="4" xfId="5" applyFont="1" applyFill="1" applyBorder="1" applyAlignment="1" applyProtection="1">
      <alignment horizontal="left" vertical="center" wrapText="1"/>
    </xf>
    <xf numFmtId="0" fontId="9" fillId="0" borderId="21" xfId="5" applyFont="1" applyFill="1" applyBorder="1" applyAlignment="1" applyProtection="1">
      <alignment horizontal="left" vertical="center" wrapText="1"/>
    </xf>
    <xf numFmtId="0" fontId="9" fillId="0" borderId="4" xfId="9" applyFont="1" applyBorder="1" applyAlignment="1" applyProtection="1">
      <alignment horizontal="left" wrapText="1"/>
    </xf>
    <xf numFmtId="4" fontId="9" fillId="0" borderId="22" xfId="9" applyNumberFormat="1" applyFont="1" applyBorder="1" applyProtection="1"/>
    <xf numFmtId="0" fontId="9" fillId="0" borderId="4" xfId="11" applyFont="1" applyBorder="1" applyAlignment="1" applyProtection="1">
      <alignment horizontal="left" wrapText="1"/>
    </xf>
    <xf numFmtId="0" fontId="9" fillId="0" borderId="4" xfId="9" applyFont="1" applyFill="1" applyBorder="1" applyAlignment="1" applyProtection="1">
      <alignment horizontal="left" wrapText="1"/>
    </xf>
    <xf numFmtId="0" fontId="20" fillId="0" borderId="0" xfId="9" applyFont="1" applyFill="1" applyProtection="1"/>
    <xf numFmtId="0" fontId="40" fillId="0" borderId="4" xfId="9" applyFont="1" applyBorder="1" applyAlignment="1" applyProtection="1">
      <alignment horizontal="left" wrapText="1"/>
    </xf>
    <xf numFmtId="49" fontId="9" fillId="0" borderId="0" xfId="9" applyNumberFormat="1" applyAlignment="1" applyProtection="1">
      <alignment horizontal="left"/>
    </xf>
    <xf numFmtId="0" fontId="41" fillId="0" borderId="4" xfId="9" applyFont="1" applyFill="1" applyBorder="1" applyAlignment="1" applyProtection="1">
      <alignment horizontal="left" vertical="center" wrapText="1"/>
    </xf>
    <xf numFmtId="4" fontId="9" fillId="0" borderId="4" xfId="14" applyNumberFormat="1" applyFont="1" applyBorder="1" applyProtection="1"/>
    <xf numFmtId="0" fontId="42" fillId="0" borderId="0" xfId="9" applyFont="1" applyProtection="1"/>
    <xf numFmtId="0" fontId="20" fillId="0" borderId="0" xfId="9" applyFont="1" applyAlignment="1" applyProtection="1">
      <alignment vertical="top"/>
    </xf>
    <xf numFmtId="49" fontId="20" fillId="0" borderId="0" xfId="9" applyNumberFormat="1" applyFont="1" applyAlignment="1" applyProtection="1">
      <alignment vertical="top"/>
    </xf>
    <xf numFmtId="0" fontId="20" fillId="0" borderId="0" xfId="9" applyFont="1" applyAlignment="1" applyProtection="1">
      <alignment vertical="top" wrapText="1"/>
    </xf>
    <xf numFmtId="0" fontId="20" fillId="0" borderId="0" xfId="9" applyFont="1" applyAlignment="1" applyProtection="1">
      <alignment horizontal="left"/>
    </xf>
    <xf numFmtId="4" fontId="20" fillId="0" borderId="0" xfId="9" applyNumberFormat="1" applyFont="1" applyProtection="1"/>
    <xf numFmtId="49" fontId="9" fillId="0" borderId="0" xfId="9" applyNumberFormat="1" applyFont="1" applyAlignment="1" applyProtection="1">
      <alignment vertical="top"/>
    </xf>
    <xf numFmtId="0" fontId="9" fillId="0" borderId="0" xfId="9" applyFont="1" applyAlignment="1" applyProtection="1">
      <alignment vertical="top" wrapText="1"/>
    </xf>
    <xf numFmtId="0" fontId="9" fillId="0" borderId="0" xfId="9" applyFont="1" applyAlignment="1" applyProtection="1">
      <alignment horizontal="left"/>
    </xf>
    <xf numFmtId="0" fontId="9" fillId="0" borderId="0" xfId="9" applyFont="1" applyAlignment="1" applyProtection="1">
      <alignment horizontal="center" vertical="top"/>
    </xf>
    <xf numFmtId="49" fontId="22" fillId="0" borderId="0" xfId="9" applyNumberFormat="1" applyFont="1" applyAlignment="1" applyProtection="1">
      <alignment vertical="top"/>
    </xf>
    <xf numFmtId="0" fontId="22" fillId="0" borderId="0" xfId="9" applyFont="1" applyFill="1" applyAlignment="1" applyProtection="1">
      <alignment horizontal="centerContinuous" vertical="top"/>
    </xf>
    <xf numFmtId="0" fontId="17" fillId="0" borderId="0" xfId="9" applyFont="1" applyFill="1" applyAlignment="1" applyProtection="1">
      <alignment horizontal="centerContinuous" vertical="top" wrapText="1"/>
    </xf>
    <xf numFmtId="0" fontId="22" fillId="0" borderId="0" xfId="9" applyFont="1" applyFill="1" applyAlignment="1" applyProtection="1">
      <alignment horizontal="centerContinuous"/>
    </xf>
    <xf numFmtId="4" fontId="22" fillId="0" borderId="0" xfId="9" applyNumberFormat="1" applyFont="1" applyFill="1" applyAlignment="1" applyProtection="1">
      <alignment horizontal="centerContinuous"/>
    </xf>
    <xf numFmtId="4" fontId="22" fillId="0" borderId="0" xfId="9" applyNumberFormat="1" applyFont="1" applyFill="1" applyAlignment="1" applyProtection="1"/>
    <xf numFmtId="0" fontId="9" fillId="0" borderId="0" xfId="9" applyFont="1" applyAlignment="1" applyProtection="1">
      <alignment horizontal="centerContinuous" vertical="top"/>
    </xf>
    <xf numFmtId="0" fontId="9" fillId="0" borderId="0" xfId="9" applyFont="1" applyAlignment="1" applyProtection="1">
      <alignment horizontal="centerContinuous" vertical="top" wrapText="1"/>
    </xf>
    <xf numFmtId="0" fontId="9" fillId="0" borderId="0" xfId="9" applyFont="1" applyAlignment="1" applyProtection="1">
      <alignment horizontal="centerContinuous"/>
    </xf>
    <xf numFmtId="4" fontId="9" fillId="0" borderId="0" xfId="9" applyNumberFormat="1" applyFont="1" applyAlignment="1" applyProtection="1"/>
    <xf numFmtId="0" fontId="22" fillId="0" borderId="0" xfId="9" applyFont="1" applyAlignment="1" applyProtection="1">
      <alignment vertical="top" wrapText="1"/>
    </xf>
    <xf numFmtId="49" fontId="22" fillId="0" borderId="0" xfId="9" applyNumberFormat="1" applyFont="1" applyAlignment="1" applyProtection="1">
      <alignment horizontal="left" vertical="top" wrapText="1"/>
    </xf>
    <xf numFmtId="0" fontId="9" fillId="0" borderId="0" xfId="9" applyFont="1" applyAlignment="1" applyProtection="1">
      <alignment horizontal="left" vertical="top" wrapText="1"/>
    </xf>
    <xf numFmtId="49" fontId="9" fillId="0" borderId="0" xfId="9" applyNumberFormat="1" applyFont="1" applyAlignment="1" applyProtection="1">
      <alignment vertical="top" wrapText="1"/>
    </xf>
    <xf numFmtId="49" fontId="24" fillId="0" borderId="0" xfId="9" applyNumberFormat="1" applyFont="1" applyAlignment="1" applyProtection="1">
      <alignment vertical="top"/>
    </xf>
    <xf numFmtId="0" fontId="24" fillId="0" borderId="0" xfId="9" applyFont="1" applyAlignment="1" applyProtection="1">
      <alignment vertical="top" wrapText="1"/>
    </xf>
    <xf numFmtId="0" fontId="24" fillId="0" borderId="0" xfId="9" applyFont="1" applyAlignment="1" applyProtection="1">
      <alignment horizontal="left"/>
    </xf>
    <xf numFmtId="0" fontId="24" fillId="0" borderId="0" xfId="9" applyFont="1" applyProtection="1"/>
    <xf numFmtId="4" fontId="24" fillId="0" borderId="0" xfId="9" applyNumberFormat="1" applyFont="1" applyProtection="1"/>
    <xf numFmtId="49" fontId="25" fillId="0" borderId="0" xfId="9" applyNumberFormat="1" applyFont="1" applyAlignment="1" applyProtection="1">
      <alignment vertical="top"/>
    </xf>
    <xf numFmtId="0" fontId="25" fillId="0" borderId="0" xfId="9" applyFont="1" applyAlignment="1" applyProtection="1">
      <alignment vertical="top" wrapText="1"/>
    </xf>
    <xf numFmtId="0" fontId="25" fillId="0" borderId="0" xfId="9" applyFont="1" applyAlignment="1" applyProtection="1">
      <alignment horizontal="left"/>
    </xf>
    <xf numFmtId="0" fontId="25" fillId="0" borderId="0" xfId="9" applyFont="1" applyProtection="1"/>
    <xf numFmtId="4" fontId="25" fillId="0" borderId="0" xfId="9" applyNumberFormat="1" applyFont="1" applyProtection="1"/>
    <xf numFmtId="49" fontId="6" fillId="0" borderId="0" xfId="9" applyNumberFormat="1" applyFont="1" applyAlignment="1" applyProtection="1">
      <alignment vertical="top"/>
    </xf>
    <xf numFmtId="0" fontId="6" fillId="0" borderId="0" xfId="9" applyFont="1" applyAlignment="1" applyProtection="1">
      <alignment vertical="top" wrapText="1"/>
    </xf>
    <xf numFmtId="0" fontId="6" fillId="0" borderId="0" xfId="9" applyFont="1" applyAlignment="1" applyProtection="1">
      <alignment horizontal="left"/>
    </xf>
    <xf numFmtId="0" fontId="6" fillId="0" borderId="0" xfId="9" applyFont="1" applyProtection="1"/>
    <xf numFmtId="4" fontId="6" fillId="0" borderId="0" xfId="9" applyNumberFormat="1" applyFont="1" applyAlignment="1" applyProtection="1">
      <alignment horizontal="right"/>
    </xf>
    <xf numFmtId="4" fontId="6" fillId="0" borderId="0" xfId="9" applyNumberFormat="1" applyFont="1" applyProtection="1"/>
    <xf numFmtId="49" fontId="16" fillId="0" borderId="0" xfId="9" applyNumberFormat="1" applyFont="1" applyAlignment="1" applyProtection="1">
      <alignment vertical="top"/>
    </xf>
    <xf numFmtId="0" fontId="16" fillId="0" borderId="0" xfId="9" applyFont="1" applyAlignment="1" applyProtection="1">
      <alignment vertical="top" wrapText="1"/>
    </xf>
    <xf numFmtId="0" fontId="16" fillId="0" borderId="0" xfId="9" applyFont="1" applyAlignment="1" applyProtection="1">
      <alignment horizontal="left"/>
    </xf>
    <xf numFmtId="0" fontId="16" fillId="0" borderId="0" xfId="9" applyFont="1" applyProtection="1"/>
    <xf numFmtId="4" fontId="16" fillId="0" borderId="0" xfId="9" applyNumberFormat="1" applyFont="1" applyProtection="1"/>
    <xf numFmtId="49" fontId="16" fillId="0" borderId="0" xfId="9" applyNumberFormat="1" applyFont="1" applyFill="1" applyAlignment="1" applyProtection="1">
      <alignment vertical="top"/>
    </xf>
    <xf numFmtId="0" fontId="16" fillId="0" borderId="0" xfId="9" applyFont="1" applyFill="1" applyAlignment="1" applyProtection="1">
      <alignment vertical="top" wrapText="1"/>
    </xf>
    <xf numFmtId="0" fontId="16" fillId="0" borderId="0" xfId="9" applyFont="1" applyFill="1" applyAlignment="1" applyProtection="1">
      <alignment horizontal="left"/>
    </xf>
    <xf numFmtId="0" fontId="16" fillId="0" borderId="0" xfId="9" applyFont="1" applyFill="1" applyProtection="1"/>
    <xf numFmtId="4" fontId="16" fillId="0" borderId="0" xfId="9" applyNumberFormat="1" applyFont="1" applyFill="1" applyProtection="1"/>
    <xf numFmtId="49" fontId="26" fillId="0" borderId="0" xfId="9" applyNumberFormat="1" applyFont="1" applyAlignment="1" applyProtection="1">
      <alignment vertical="top"/>
    </xf>
    <xf numFmtId="0" fontId="26" fillId="0" borderId="0" xfId="9" applyFont="1" applyAlignment="1" applyProtection="1">
      <alignment vertical="top" wrapText="1"/>
    </xf>
    <xf numFmtId="0" fontId="26" fillId="0" borderId="0" xfId="9" applyFont="1" applyAlignment="1" applyProtection="1">
      <alignment horizontal="left"/>
    </xf>
    <xf numFmtId="0" fontId="26" fillId="0" borderId="0" xfId="9" applyFont="1" applyProtection="1"/>
    <xf numFmtId="4" fontId="26" fillId="0" borderId="0" xfId="9" applyNumberFormat="1" applyFont="1" applyProtection="1"/>
    <xf numFmtId="49" fontId="27" fillId="0" borderId="0" xfId="9" applyNumberFormat="1" applyFont="1" applyAlignment="1" applyProtection="1">
      <alignment vertical="top"/>
    </xf>
    <xf numFmtId="4" fontId="27" fillId="0" borderId="0" xfId="9" applyNumberFormat="1" applyFont="1" applyProtection="1"/>
    <xf numFmtId="49" fontId="28" fillId="0" borderId="0" xfId="9" applyNumberFormat="1" applyFont="1" applyAlignment="1" applyProtection="1">
      <alignment vertical="top"/>
    </xf>
    <xf numFmtId="0" fontId="28" fillId="0" borderId="0" xfId="9" applyFont="1" applyAlignment="1" applyProtection="1">
      <alignment vertical="top" wrapText="1"/>
    </xf>
    <xf numFmtId="0" fontId="28" fillId="0" borderId="0" xfId="9" applyFont="1" applyAlignment="1" applyProtection="1">
      <alignment horizontal="left"/>
    </xf>
    <xf numFmtId="0" fontId="28" fillId="0" borderId="0" xfId="9" applyFont="1" applyProtection="1"/>
    <xf numFmtId="49" fontId="28" fillId="0" borderId="1" xfId="9" applyNumberFormat="1" applyFont="1" applyBorder="1" applyAlignment="1" applyProtection="1">
      <alignment vertical="top"/>
    </xf>
    <xf numFmtId="0" fontId="28" fillId="0" borderId="1" xfId="9" applyFont="1" applyBorder="1" applyAlignment="1" applyProtection="1">
      <alignment vertical="top" wrapText="1"/>
    </xf>
    <xf numFmtId="0" fontId="28" fillId="0" borderId="1" xfId="9" applyFont="1" applyBorder="1" applyAlignment="1" applyProtection="1">
      <alignment horizontal="left"/>
    </xf>
    <xf numFmtId="0" fontId="28" fillId="0" borderId="1" xfId="9" applyFont="1" applyBorder="1" applyProtection="1"/>
    <xf numFmtId="4" fontId="28" fillId="0" borderId="1" xfId="9" applyNumberFormat="1" applyFont="1" applyBorder="1" applyProtection="1"/>
    <xf numFmtId="49" fontId="29" fillId="0" borderId="0" xfId="9" applyNumberFormat="1" applyFont="1" applyAlignment="1" applyProtection="1">
      <alignment vertical="top"/>
    </xf>
    <xf numFmtId="49" fontId="25" fillId="0" borderId="19" xfId="9" applyNumberFormat="1" applyFont="1" applyBorder="1" applyAlignment="1" applyProtection="1">
      <alignment vertical="top"/>
    </xf>
    <xf numFmtId="0" fontId="25" fillId="0" borderId="19" xfId="9" applyFont="1" applyBorder="1" applyAlignment="1" applyProtection="1">
      <alignment vertical="top" wrapText="1"/>
    </xf>
    <xf numFmtId="0" fontId="25" fillId="0" borderId="19" xfId="9" applyFont="1" applyBorder="1" applyAlignment="1" applyProtection="1">
      <alignment horizontal="left"/>
    </xf>
    <xf numFmtId="0" fontId="25" fillId="0" borderId="19" xfId="9" applyFont="1" applyBorder="1" applyProtection="1"/>
    <xf numFmtId="4" fontId="25" fillId="0" borderId="19" xfId="9" applyNumberFormat="1" applyFont="1" applyBorder="1" applyAlignment="1" applyProtection="1">
      <alignment horizontal="right"/>
    </xf>
    <xf numFmtId="4" fontId="25" fillId="0" borderId="19" xfId="9" applyNumberFormat="1" applyFont="1" applyBorder="1" applyProtection="1"/>
    <xf numFmtId="49" fontId="30" fillId="0" borderId="0" xfId="9" applyNumberFormat="1" applyFont="1" applyAlignment="1" applyProtection="1">
      <alignment vertical="top"/>
    </xf>
    <xf numFmtId="49" fontId="31" fillId="0" borderId="0" xfId="9" applyNumberFormat="1" applyFont="1" applyAlignment="1" applyProtection="1">
      <alignment vertical="top"/>
    </xf>
    <xf numFmtId="0" fontId="22" fillId="0" borderId="0" xfId="9" applyFont="1" applyAlignment="1" applyProtection="1">
      <alignment horizontal="left"/>
    </xf>
    <xf numFmtId="0" fontId="22" fillId="0" borderId="0" xfId="9" applyFont="1" applyProtection="1"/>
    <xf numFmtId="4" fontId="15" fillId="0" borderId="0" xfId="9" applyNumberFormat="1" applyFont="1" applyProtection="1"/>
    <xf numFmtId="49" fontId="32" fillId="0" borderId="0" xfId="1" applyNumberFormat="1" applyFont="1" applyBorder="1" applyAlignment="1" applyProtection="1">
      <alignment horizontal="left" vertical="top"/>
    </xf>
    <xf numFmtId="0" fontId="30" fillId="0" borderId="0" xfId="1" applyFont="1" applyBorder="1" applyAlignment="1" applyProtection="1">
      <alignment horizontal="center" vertical="top"/>
    </xf>
    <xf numFmtId="0" fontId="30" fillId="0" borderId="0" xfId="1" applyFont="1" applyBorder="1" applyAlignment="1" applyProtection="1">
      <alignment horizontal="center" vertical="top" wrapText="1"/>
    </xf>
    <xf numFmtId="0" fontId="30" fillId="0" borderId="0" xfId="1" applyFont="1" applyBorder="1" applyAlignment="1" applyProtection="1">
      <alignment horizontal="left"/>
    </xf>
    <xf numFmtId="0" fontId="30" fillId="0" borderId="0" xfId="9" applyFont="1" applyBorder="1" applyAlignment="1" applyProtection="1">
      <alignment horizontal="left"/>
    </xf>
    <xf numFmtId="0" fontId="30" fillId="0" borderId="0" xfId="9" applyFont="1" applyBorder="1" applyProtection="1"/>
    <xf numFmtId="4" fontId="27" fillId="0" borderId="0" xfId="9" applyNumberFormat="1" applyFont="1" applyBorder="1" applyProtection="1"/>
    <xf numFmtId="49" fontId="9" fillId="0" borderId="1" xfId="9" applyNumberFormat="1" applyFont="1" applyBorder="1" applyAlignment="1" applyProtection="1">
      <alignment vertical="top"/>
    </xf>
    <xf numFmtId="0" fontId="9" fillId="0" borderId="1" xfId="9" applyFont="1" applyBorder="1" applyAlignment="1" applyProtection="1">
      <alignment vertical="top" wrapText="1"/>
    </xf>
    <xf numFmtId="0" fontId="9" fillId="0" borderId="1" xfId="9" applyFont="1" applyBorder="1" applyAlignment="1" applyProtection="1">
      <alignment horizontal="left"/>
    </xf>
    <xf numFmtId="0" fontId="9" fillId="0" borderId="1" xfId="9" applyFont="1" applyBorder="1" applyProtection="1"/>
    <xf numFmtId="4" fontId="9" fillId="0" borderId="1" xfId="9" applyNumberFormat="1" applyFont="1" applyBorder="1" applyProtection="1"/>
    <xf numFmtId="49" fontId="33" fillId="0" borderId="0" xfId="9" applyNumberFormat="1" applyFont="1" applyAlignment="1" applyProtection="1">
      <alignment vertical="top"/>
    </xf>
    <xf numFmtId="0" fontId="33" fillId="0" borderId="0" xfId="9" applyFont="1" applyAlignment="1" applyProtection="1">
      <alignment vertical="top" wrapText="1"/>
    </xf>
    <xf numFmtId="0" fontId="33" fillId="0" borderId="0" xfId="9" applyFont="1" applyAlignment="1" applyProtection="1">
      <alignment horizontal="left"/>
    </xf>
    <xf numFmtId="0" fontId="33" fillId="0" borderId="0" xfId="9" applyFont="1" applyProtection="1"/>
    <xf numFmtId="4" fontId="33" fillId="0" borderId="0" xfId="9" applyNumberFormat="1" applyFont="1" applyProtection="1"/>
    <xf numFmtId="49" fontId="22" fillId="0" borderId="0" xfId="9" applyNumberFormat="1" applyFont="1" applyFill="1" applyAlignment="1" applyProtection="1">
      <alignment vertical="top"/>
    </xf>
    <xf numFmtId="0" fontId="22" fillId="0" borderId="0" xfId="9" applyFont="1" applyFill="1" applyAlignment="1" applyProtection="1">
      <alignment vertical="top" wrapText="1"/>
    </xf>
    <xf numFmtId="0" fontId="22" fillId="0" borderId="0" xfId="9" applyFont="1" applyFill="1" applyAlignment="1" applyProtection="1">
      <alignment horizontal="left"/>
    </xf>
    <xf numFmtId="0" fontId="22" fillId="0" borderId="0" xfId="9" applyFont="1" applyFill="1" applyProtection="1"/>
    <xf numFmtId="4" fontId="22" fillId="0" borderId="0" xfId="9" applyNumberFormat="1" applyFont="1" applyFill="1" applyProtection="1"/>
    <xf numFmtId="4" fontId="22" fillId="0" borderId="0" xfId="9" applyNumberFormat="1" applyFont="1" applyProtection="1"/>
    <xf numFmtId="49" fontId="9" fillId="0" borderId="20" xfId="9" applyNumberFormat="1" applyFont="1" applyBorder="1" applyAlignment="1" applyProtection="1">
      <alignment vertical="top"/>
    </xf>
    <xf numFmtId="0" fontId="9" fillId="0" borderId="20" xfId="9" applyFont="1" applyBorder="1" applyAlignment="1" applyProtection="1">
      <alignment vertical="top" wrapText="1"/>
    </xf>
    <xf numFmtId="0" fontId="9" fillId="0" borderId="20" xfId="9" applyFont="1" applyBorder="1" applyAlignment="1" applyProtection="1">
      <alignment horizontal="left"/>
    </xf>
    <xf numFmtId="0" fontId="9" fillId="0" borderId="20" xfId="9" applyFont="1" applyBorder="1" applyProtection="1"/>
    <xf numFmtId="49" fontId="22" fillId="0" borderId="0" xfId="9" applyNumberFormat="1" applyFont="1" applyAlignment="1" applyProtection="1">
      <alignment horizontal="center" vertical="top"/>
    </xf>
    <xf numFmtId="0" fontId="22" fillId="0" borderId="0" xfId="9" applyFont="1" applyAlignment="1" applyProtection="1">
      <alignment horizontal="center" vertical="top"/>
    </xf>
    <xf numFmtId="0" fontId="22" fillId="0" borderId="0" xfId="9" applyFont="1" applyAlignment="1" applyProtection="1">
      <alignment horizontal="center" vertical="top" wrapText="1"/>
    </xf>
    <xf numFmtId="0" fontId="22" fillId="0" borderId="0" xfId="9" applyFont="1" applyAlignment="1" applyProtection="1">
      <alignment horizontal="center"/>
    </xf>
    <xf numFmtId="4" fontId="22" fillId="0" borderId="0" xfId="9" applyNumberFormat="1" applyFont="1" applyAlignment="1" applyProtection="1">
      <alignment horizontal="center"/>
    </xf>
    <xf numFmtId="49" fontId="31" fillId="0" borderId="0" xfId="9" applyNumberFormat="1" applyFont="1" applyAlignment="1" applyProtection="1">
      <alignment horizontal="left" vertical="top"/>
    </xf>
    <xf numFmtId="49" fontId="36" fillId="0" borderId="0" xfId="9" applyNumberFormat="1" applyFont="1" applyAlignment="1" applyProtection="1">
      <alignment horizontal="left" vertical="top"/>
    </xf>
    <xf numFmtId="0" fontId="31" fillId="0" borderId="0" xfId="9" applyFont="1" applyAlignment="1" applyProtection="1">
      <alignment horizontal="center" vertical="top"/>
    </xf>
    <xf numFmtId="0" fontId="31" fillId="0" borderId="0" xfId="9" applyFont="1" applyAlignment="1" applyProtection="1">
      <alignment horizontal="center" vertical="top" wrapText="1"/>
    </xf>
    <xf numFmtId="0" fontId="31" fillId="0" borderId="0" xfId="9" applyFont="1" applyAlignment="1" applyProtection="1">
      <alignment horizontal="left"/>
    </xf>
    <xf numFmtId="0" fontId="31" fillId="0" borderId="0" xfId="9" applyFont="1" applyAlignment="1" applyProtection="1">
      <alignment horizontal="center"/>
    </xf>
    <xf numFmtId="4" fontId="31" fillId="0" borderId="0" xfId="9" applyNumberFormat="1" applyFont="1" applyAlignment="1" applyProtection="1">
      <alignment horizontal="center"/>
    </xf>
    <xf numFmtId="0" fontId="11" fillId="0" borderId="4" xfId="9" applyFont="1" applyBorder="1" applyAlignment="1" applyProtection="1">
      <alignment horizontal="center" vertical="top" wrapText="1"/>
    </xf>
    <xf numFmtId="0" fontId="11" fillId="0" borderId="4" xfId="9" applyFont="1" applyBorder="1" applyAlignment="1" applyProtection="1">
      <alignment horizontal="left" wrapText="1"/>
    </xf>
    <xf numFmtId="49" fontId="9" fillId="0" borderId="4" xfId="9" applyNumberFormat="1" applyFont="1" applyFill="1" applyBorder="1" applyAlignment="1" applyProtection="1">
      <alignment horizontal="right" vertical="top"/>
    </xf>
    <xf numFmtId="0" fontId="9" fillId="0" borderId="4" xfId="9" applyFont="1" applyBorder="1" applyAlignment="1" applyProtection="1">
      <alignment vertical="top" wrapText="1"/>
    </xf>
    <xf numFmtId="0" fontId="9" fillId="0" borderId="4" xfId="9" applyFont="1" applyBorder="1" applyAlignment="1" applyProtection="1">
      <alignment horizontal="left"/>
    </xf>
    <xf numFmtId="0" fontId="9" fillId="0" borderId="4" xfId="9" applyFont="1" applyBorder="1" applyProtection="1"/>
    <xf numFmtId="0" fontId="9" fillId="0" borderId="4" xfId="2" applyFont="1" applyBorder="1" applyAlignment="1" applyProtection="1">
      <alignment vertical="top" wrapText="1"/>
    </xf>
    <xf numFmtId="0" fontId="9" fillId="0" borderId="4" xfId="3" applyFont="1" applyBorder="1" applyAlignment="1" applyProtection="1">
      <alignment horizontal="left"/>
    </xf>
    <xf numFmtId="0" fontId="9" fillId="0" borderId="4" xfId="9" applyFont="1" applyBorder="1" applyAlignment="1" applyProtection="1">
      <alignment vertical="top"/>
    </xf>
    <xf numFmtId="49" fontId="9" fillId="0" borderId="0" xfId="9" applyNumberFormat="1" applyFont="1" applyBorder="1" applyAlignment="1" applyProtection="1">
      <alignment vertical="top"/>
    </xf>
    <xf numFmtId="0" fontId="9" fillId="0" borderId="0" xfId="9" applyFont="1" applyBorder="1" applyAlignment="1" applyProtection="1">
      <alignment vertical="top"/>
    </xf>
    <xf numFmtId="2" fontId="9" fillId="0" borderId="4" xfId="9" applyNumberFormat="1" applyFont="1" applyBorder="1" applyAlignment="1" applyProtection="1">
      <alignment vertical="top" wrapText="1"/>
    </xf>
    <xf numFmtId="164" fontId="9" fillId="0" borderId="4" xfId="9" applyNumberFormat="1" applyFont="1" applyFill="1" applyBorder="1" applyAlignment="1" applyProtection="1">
      <alignment vertical="top"/>
    </xf>
    <xf numFmtId="49" fontId="22" fillId="0" borderId="0" xfId="9" applyNumberFormat="1" applyFont="1" applyFill="1" applyAlignment="1" applyProtection="1">
      <alignment horizontal="center" vertical="top"/>
    </xf>
    <xf numFmtId="0" fontId="22" fillId="0" borderId="0" xfId="9" applyFont="1" applyFill="1" applyAlignment="1" applyProtection="1">
      <alignment horizontal="center" vertical="top"/>
    </xf>
    <xf numFmtId="0" fontId="9" fillId="0" borderId="4" xfId="9" applyFont="1" applyFill="1" applyBorder="1" applyAlignment="1" applyProtection="1">
      <alignment vertical="top"/>
    </xf>
    <xf numFmtId="0" fontId="9" fillId="0" borderId="4" xfId="9" applyFont="1" applyFill="1" applyBorder="1" applyAlignment="1" applyProtection="1">
      <alignment horizontal="left"/>
    </xf>
    <xf numFmtId="0" fontId="9" fillId="0" borderId="4" xfId="9" applyFont="1" applyFill="1" applyBorder="1" applyProtection="1"/>
    <xf numFmtId="0" fontId="9" fillId="0" borderId="4" xfId="5" applyFont="1" applyBorder="1" applyAlignment="1" applyProtection="1">
      <alignment vertical="top" wrapText="1"/>
    </xf>
    <xf numFmtId="0" fontId="9" fillId="0" borderId="4" xfId="6" applyFont="1" applyBorder="1" applyAlignment="1" applyProtection="1">
      <alignment vertical="top" wrapText="1"/>
    </xf>
    <xf numFmtId="0" fontId="9" fillId="0" borderId="4" xfId="3" applyFont="1" applyFill="1" applyBorder="1" applyAlignment="1" applyProtection="1">
      <alignment vertical="top"/>
    </xf>
    <xf numFmtId="0" fontId="9" fillId="0" borderId="4" xfId="3" applyFont="1" applyFill="1" applyBorder="1" applyAlignment="1" applyProtection="1">
      <alignment vertical="top" wrapText="1"/>
    </xf>
    <xf numFmtId="0" fontId="9" fillId="0" borderId="4" xfId="3" applyFont="1" applyFill="1" applyBorder="1" applyAlignment="1" applyProtection="1">
      <alignment horizontal="left"/>
    </xf>
    <xf numFmtId="2" fontId="9" fillId="0" borderId="4" xfId="9" applyNumberFormat="1" applyFont="1" applyBorder="1" applyAlignment="1" applyProtection="1">
      <alignment vertical="top"/>
    </xf>
    <xf numFmtId="49" fontId="9" fillId="0" borderId="4" xfId="7" applyNumberFormat="1" applyFont="1" applyFill="1" applyBorder="1" applyAlignment="1" applyProtection="1">
      <alignment horizontal="right" vertical="top"/>
    </xf>
    <xf numFmtId="0" fontId="9" fillId="0" borderId="4" xfId="7" applyFont="1" applyBorder="1" applyAlignment="1" applyProtection="1">
      <alignment vertical="top" wrapText="1"/>
    </xf>
    <xf numFmtId="0" fontId="9" fillId="0" borderId="4" xfId="8" applyFont="1" applyFill="1" applyBorder="1" applyAlignment="1" applyProtection="1">
      <alignment vertical="top"/>
    </xf>
    <xf numFmtId="0" fontId="9" fillId="0" borderId="4" xfId="8" applyFont="1" applyBorder="1" applyAlignment="1" applyProtection="1">
      <alignment vertical="top" wrapText="1"/>
    </xf>
    <xf numFmtId="0" fontId="9" fillId="0" borderId="4" xfId="9" applyFont="1" applyFill="1" applyBorder="1" applyAlignment="1" applyProtection="1">
      <alignment vertical="top" wrapText="1"/>
    </xf>
    <xf numFmtId="164" fontId="22" fillId="0" borderId="0" xfId="9" applyNumberFormat="1" applyFont="1" applyAlignment="1" applyProtection="1">
      <alignment horizontal="center" vertical="top"/>
    </xf>
    <xf numFmtId="49" fontId="36" fillId="0" borderId="0" xfId="1" applyNumberFormat="1" applyFont="1" applyAlignment="1" applyProtection="1">
      <alignment horizontal="left" vertical="top"/>
    </xf>
    <xf numFmtId="0" fontId="31" fillId="0" borderId="0" xfId="1" applyFont="1" applyAlignment="1" applyProtection="1">
      <alignment horizontal="center" vertical="top"/>
    </xf>
    <xf numFmtId="0" fontId="31" fillId="0" borderId="0" xfId="1" applyFont="1" applyAlignment="1" applyProtection="1">
      <alignment horizontal="center" vertical="top" wrapText="1"/>
    </xf>
    <xf numFmtId="0" fontId="31" fillId="0" borderId="0" xfId="1" applyFont="1" applyAlignment="1" applyProtection="1">
      <alignment horizontal="left"/>
    </xf>
    <xf numFmtId="49" fontId="9" fillId="0" borderId="4" xfId="9" applyNumberFormat="1" applyFont="1" applyBorder="1" applyAlignment="1" applyProtection="1">
      <alignment horizontal="right" vertical="top"/>
    </xf>
    <xf numFmtId="49" fontId="9" fillId="0" borderId="0" xfId="9" applyNumberFormat="1" applyFont="1" applyFill="1" applyBorder="1" applyAlignment="1" applyProtection="1">
      <alignment vertical="top"/>
    </xf>
    <xf numFmtId="0" fontId="9" fillId="0" borderId="0" xfId="9" applyFont="1" applyFill="1" applyBorder="1" applyAlignment="1" applyProtection="1">
      <alignment vertical="top"/>
    </xf>
    <xf numFmtId="0" fontId="9" fillId="0" borderId="22" xfId="9" applyFont="1" applyBorder="1" applyAlignment="1" applyProtection="1">
      <alignment vertical="top" wrapText="1"/>
    </xf>
    <xf numFmtId="0" fontId="9" fillId="0" borderId="22" xfId="9" applyFont="1" applyBorder="1" applyAlignment="1" applyProtection="1">
      <alignment horizontal="left"/>
    </xf>
    <xf numFmtId="0" fontId="9" fillId="0" borderId="22" xfId="9" applyFont="1" applyBorder="1" applyProtection="1"/>
    <xf numFmtId="0" fontId="9" fillId="0" borderId="4" xfId="10" applyFont="1" applyBorder="1" applyAlignment="1" applyProtection="1">
      <alignment vertical="top" wrapText="1"/>
    </xf>
    <xf numFmtId="49" fontId="22" fillId="0" borderId="0" xfId="9" applyNumberFormat="1" applyFont="1" applyBorder="1" applyAlignment="1" applyProtection="1">
      <alignment vertical="top"/>
    </xf>
    <xf numFmtId="0" fontId="22" fillId="0" borderId="0" xfId="9" applyFont="1" applyBorder="1" applyAlignment="1" applyProtection="1">
      <alignment vertical="top"/>
    </xf>
    <xf numFmtId="0" fontId="22" fillId="0" borderId="0" xfId="9" applyFont="1" applyBorder="1" applyAlignment="1" applyProtection="1">
      <alignment vertical="top" wrapText="1"/>
    </xf>
    <xf numFmtId="0" fontId="22" fillId="0" borderId="0" xfId="9" applyFont="1" applyBorder="1" applyAlignment="1" applyProtection="1">
      <alignment horizontal="left"/>
    </xf>
    <xf numFmtId="0" fontId="22" fillId="0" borderId="0" xfId="9" applyFont="1" applyBorder="1" applyProtection="1"/>
    <xf numFmtId="4" fontId="22" fillId="0" borderId="0" xfId="9" applyNumberFormat="1" applyFont="1" applyBorder="1" applyProtection="1"/>
    <xf numFmtId="0" fontId="31" fillId="0" borderId="0" xfId="9" applyFont="1" applyAlignment="1" applyProtection="1">
      <alignment vertical="top"/>
    </xf>
    <xf numFmtId="0" fontId="31" fillId="0" borderId="0" xfId="9" applyFont="1" applyBorder="1" applyAlignment="1" applyProtection="1">
      <alignment vertical="top"/>
    </xf>
    <xf numFmtId="0" fontId="31" fillId="0" borderId="0" xfId="9" applyFont="1" applyBorder="1" applyAlignment="1" applyProtection="1">
      <alignment vertical="top" wrapText="1"/>
    </xf>
    <xf numFmtId="0" fontId="31" fillId="0" borderId="0" xfId="9" applyFont="1" applyBorder="1" applyAlignment="1" applyProtection="1">
      <alignment horizontal="left"/>
    </xf>
    <xf numFmtId="0" fontId="31" fillId="0" borderId="0" xfId="9" applyFont="1" applyBorder="1" applyProtection="1"/>
    <xf numFmtId="4" fontId="31" fillId="0" borderId="0" xfId="9" applyNumberFormat="1" applyFont="1" applyBorder="1" applyProtection="1"/>
    <xf numFmtId="0" fontId="39" fillId="0" borderId="0" xfId="9" applyNumberFormat="1" applyFont="1" applyFill="1" applyBorder="1" applyAlignment="1" applyProtection="1">
      <alignment horizontal="left" vertical="top" wrapText="1"/>
    </xf>
    <xf numFmtId="0" fontId="9" fillId="0" borderId="4" xfId="12" applyFont="1" applyBorder="1" applyAlignment="1" applyProtection="1">
      <alignment vertical="top" wrapText="1"/>
    </xf>
    <xf numFmtId="0" fontId="9" fillId="0" borderId="4" xfId="13" applyFont="1" applyBorder="1" applyAlignment="1" applyProtection="1">
      <alignment vertical="top" wrapText="1"/>
    </xf>
    <xf numFmtId="49" fontId="31" fillId="0" borderId="0" xfId="9" applyNumberFormat="1" applyFont="1" applyFill="1" applyAlignment="1" applyProtection="1">
      <alignment vertical="top"/>
    </xf>
    <xf numFmtId="0" fontId="31" fillId="0" borderId="0" xfId="9" applyFont="1" applyFill="1" applyAlignment="1" applyProtection="1">
      <alignment vertical="top"/>
    </xf>
    <xf numFmtId="0" fontId="31" fillId="0" borderId="0" xfId="9" applyFont="1" applyFill="1" applyAlignment="1" applyProtection="1">
      <alignment vertical="top" wrapText="1"/>
    </xf>
    <xf numFmtId="0" fontId="31" fillId="0" borderId="0" xfId="9" applyFont="1" applyFill="1" applyAlignment="1" applyProtection="1">
      <alignment horizontal="left"/>
    </xf>
    <xf numFmtId="0" fontId="31" fillId="0" borderId="0" xfId="9" applyFont="1" applyFill="1" applyProtection="1"/>
    <xf numFmtId="4" fontId="31" fillId="0" borderId="0" xfId="9" applyNumberFormat="1" applyFont="1" applyFill="1" applyProtection="1"/>
    <xf numFmtId="49" fontId="15" fillId="0" borderId="0" xfId="9" applyNumberFormat="1" applyFont="1" applyFill="1" applyAlignment="1" applyProtection="1">
      <alignment vertical="top"/>
    </xf>
    <xf numFmtId="0" fontId="9" fillId="0" borderId="0" xfId="9" applyFont="1" applyFill="1" applyAlignment="1" applyProtection="1">
      <alignment vertical="top"/>
    </xf>
    <xf numFmtId="0" fontId="9" fillId="0" borderId="0" xfId="9" applyFont="1" applyFill="1" applyAlignment="1" applyProtection="1">
      <alignment vertical="top" wrapText="1"/>
    </xf>
    <xf numFmtId="0" fontId="9" fillId="0" borderId="0" xfId="9" applyFont="1" applyFill="1" applyAlignment="1" applyProtection="1">
      <alignment horizontal="left"/>
    </xf>
    <xf numFmtId="0" fontId="9" fillId="0" borderId="0" xfId="9" applyFont="1" applyFill="1" applyProtection="1"/>
    <xf numFmtId="4" fontId="9" fillId="0" borderId="0" xfId="9" applyNumberFormat="1" applyFont="1" applyFill="1" applyProtection="1"/>
    <xf numFmtId="49" fontId="9" fillId="0" borderId="0" xfId="9" applyNumberFormat="1" applyFont="1" applyFill="1" applyAlignment="1" applyProtection="1">
      <alignment vertical="top"/>
    </xf>
    <xf numFmtId="49" fontId="15" fillId="0" borderId="0" xfId="9" applyNumberFormat="1" applyFont="1" applyAlignment="1" applyProtection="1">
      <alignment vertical="top"/>
    </xf>
    <xf numFmtId="0" fontId="31" fillId="0" borderId="4" xfId="9" applyFont="1" applyBorder="1" applyAlignment="1" applyProtection="1">
      <alignment vertical="top"/>
    </xf>
    <xf numFmtId="0" fontId="31" fillId="0" borderId="4" xfId="9" applyFont="1" applyBorder="1" applyAlignment="1" applyProtection="1">
      <alignment vertical="top" wrapText="1"/>
    </xf>
    <xf numFmtId="0" fontId="31" fillId="0" borderId="4" xfId="9" applyFont="1" applyBorder="1" applyAlignment="1" applyProtection="1">
      <alignment horizontal="left"/>
    </xf>
    <xf numFmtId="0" fontId="31" fillId="0" borderId="4" xfId="9" applyFont="1" applyBorder="1" applyProtection="1"/>
    <xf numFmtId="4" fontId="31" fillId="0" borderId="4" xfId="9" applyNumberFormat="1" applyFont="1" applyBorder="1" applyProtection="1"/>
    <xf numFmtId="0" fontId="22" fillId="0" borderId="4" xfId="9" applyFont="1" applyBorder="1" applyAlignment="1" applyProtection="1">
      <alignment vertical="top" wrapText="1"/>
    </xf>
    <xf numFmtId="0" fontId="9" fillId="0" borderId="4" xfId="15" applyFont="1" applyBorder="1" applyAlignment="1" applyProtection="1">
      <alignment vertical="top" wrapText="1"/>
    </xf>
    <xf numFmtId="49" fontId="9" fillId="0" borderId="4" xfId="14" applyNumberFormat="1" applyFont="1" applyBorder="1" applyAlignment="1" applyProtection="1">
      <alignment horizontal="right" vertical="top"/>
    </xf>
    <xf numFmtId="0" fontId="9" fillId="0" borderId="4" xfId="14" applyFont="1" applyBorder="1" applyAlignment="1" applyProtection="1">
      <alignment horizontal="left"/>
    </xf>
    <xf numFmtId="0" fontId="9" fillId="0" borderId="4" xfId="14" applyFont="1" applyBorder="1" applyProtection="1"/>
    <xf numFmtId="0" fontId="27" fillId="0" borderId="4" xfId="9" applyFont="1" applyBorder="1" applyAlignment="1" applyProtection="1">
      <alignment vertical="top" wrapText="1"/>
    </xf>
    <xf numFmtId="49" fontId="9" fillId="0" borderId="0" xfId="9" applyNumberFormat="1" applyFont="1" applyAlignment="1" applyProtection="1">
      <alignment horizontal="right" vertical="top"/>
    </xf>
    <xf numFmtId="49" fontId="22" fillId="0" borderId="0" xfId="9" applyNumberFormat="1" applyFont="1" applyAlignment="1" applyProtection="1">
      <alignment horizontal="right" vertical="top"/>
    </xf>
    <xf numFmtId="4" fontId="9" fillId="27" borderId="4" xfId="9" applyNumberFormat="1" applyFont="1" applyFill="1" applyBorder="1" applyProtection="1">
      <protection locked="0"/>
    </xf>
    <xf numFmtId="4" fontId="9" fillId="27" borderId="4" xfId="3" applyNumberFormat="1" applyFont="1" applyFill="1" applyBorder="1" applyProtection="1">
      <protection locked="0"/>
    </xf>
    <xf numFmtId="4" fontId="9" fillId="27" borderId="22" xfId="9" applyNumberFormat="1" applyFont="1" applyFill="1" applyBorder="1" applyProtection="1">
      <protection locked="0"/>
    </xf>
    <xf numFmtId="4" fontId="9" fillId="27" borderId="4" xfId="14" applyNumberFormat="1" applyFont="1" applyFill="1" applyBorder="1" applyProtection="1">
      <protection locked="0"/>
    </xf>
    <xf numFmtId="0" fontId="22" fillId="27" borderId="40" xfId="9" applyFont="1" applyFill="1" applyBorder="1" applyAlignment="1" applyProtection="1">
      <alignment horizontal="center" vertical="center" wrapText="1"/>
      <protection locked="0"/>
    </xf>
    <xf numFmtId="0" fontId="22" fillId="27" borderId="41" xfId="9" applyFont="1" applyFill="1" applyBorder="1" applyAlignment="1" applyProtection="1">
      <alignment horizontal="center" vertical="center" wrapText="1"/>
      <protection locked="0"/>
    </xf>
    <xf numFmtId="0" fontId="22" fillId="27" borderId="42" xfId="9" applyFont="1" applyFill="1" applyBorder="1" applyAlignment="1" applyProtection="1">
      <alignment horizontal="center" vertical="center" wrapText="1"/>
      <protection locked="0"/>
    </xf>
    <xf numFmtId="165" fontId="9" fillId="27" borderId="4" xfId="9" applyNumberFormat="1" applyFont="1" applyFill="1" applyBorder="1" applyAlignment="1" applyProtection="1">
      <alignment horizontal="right"/>
      <protection locked="0"/>
    </xf>
    <xf numFmtId="0" fontId="9" fillId="0" borderId="0" xfId="9" applyProtection="1"/>
    <xf numFmtId="4" fontId="22" fillId="0" borderId="0" xfId="9" applyNumberFormat="1" applyFont="1" applyAlignment="1" applyProtection="1"/>
    <xf numFmtId="49" fontId="9" fillId="0" borderId="0" xfId="9" applyNumberFormat="1" applyFont="1" applyAlignment="1" applyProtection="1">
      <alignment horizontal="left" vertical="top" wrapText="1"/>
    </xf>
    <xf numFmtId="2" fontId="22" fillId="0" borderId="0" xfId="9" applyNumberFormat="1" applyFont="1" applyAlignment="1" applyProtection="1">
      <alignment horizontal="right"/>
    </xf>
    <xf numFmtId="0" fontId="22" fillId="0" borderId="0" xfId="9" applyFont="1" applyAlignment="1" applyProtection="1">
      <alignment horizontal="right" vertical="top"/>
    </xf>
    <xf numFmtId="49" fontId="15" fillId="0" borderId="0" xfId="9" applyNumberFormat="1" applyFont="1" applyAlignment="1" applyProtection="1">
      <alignment horizontal="left" vertical="top"/>
    </xf>
    <xf numFmtId="165" fontId="9" fillId="0" borderId="4" xfId="9" applyNumberFormat="1" applyFont="1" applyBorder="1" applyAlignment="1" applyProtection="1">
      <alignment horizontal="right"/>
    </xf>
    <xf numFmtId="0" fontId="5" fillId="0" borderId="4" xfId="9" applyFont="1" applyBorder="1" applyAlignment="1" applyProtection="1">
      <alignment vertical="top" wrapText="1"/>
    </xf>
    <xf numFmtId="40" fontId="9" fillId="0" borderId="4" xfId="9" applyNumberFormat="1" applyFont="1" applyFill="1" applyBorder="1" applyProtection="1"/>
    <xf numFmtId="165" fontId="9" fillId="0" borderId="4" xfId="9" applyNumberFormat="1" applyFont="1" applyFill="1" applyBorder="1" applyAlignment="1" applyProtection="1">
      <alignment horizontal="right"/>
    </xf>
    <xf numFmtId="165" fontId="9" fillId="0" borderId="0" xfId="9" applyNumberFormat="1" applyFont="1" applyAlignment="1" applyProtection="1">
      <alignment horizontal="right"/>
    </xf>
    <xf numFmtId="165" fontId="22" fillId="0" borderId="0" xfId="9" applyNumberFormat="1" applyFont="1" applyAlignment="1" applyProtection="1">
      <alignment horizontal="right"/>
    </xf>
    <xf numFmtId="165" fontId="31" fillId="0" borderId="0" xfId="9" applyNumberFormat="1" applyFont="1" applyAlignment="1" applyProtection="1">
      <alignment horizontal="right"/>
    </xf>
    <xf numFmtId="0" fontId="22" fillId="0" borderId="4" xfId="9" applyFont="1" applyFill="1" applyBorder="1" applyAlignment="1" applyProtection="1">
      <alignment vertical="top" wrapText="1"/>
    </xf>
    <xf numFmtId="0" fontId="31" fillId="0" borderId="0" xfId="9" applyFont="1" applyAlignment="1" applyProtection="1">
      <alignment vertical="top" wrapText="1"/>
    </xf>
    <xf numFmtId="0" fontId="31" fillId="0" borderId="0" xfId="9" applyFont="1" applyProtection="1"/>
    <xf numFmtId="0" fontId="9" fillId="0" borderId="4" xfId="9" applyFill="1" applyBorder="1" applyAlignment="1" applyProtection="1">
      <alignment vertical="top" wrapText="1"/>
    </xf>
    <xf numFmtId="40" fontId="9" fillId="27" borderId="4" xfId="9" applyNumberFormat="1" applyFont="1" applyFill="1" applyBorder="1" applyProtection="1">
      <protection locked="0"/>
    </xf>
    <xf numFmtId="4" fontId="9" fillId="28" borderId="21" xfId="1" applyNumberFormat="1" applyFont="1" applyFill="1" applyBorder="1" applyAlignment="1" applyProtection="1">
      <alignment horizontal="right" wrapText="1"/>
      <protection locked="0"/>
    </xf>
    <xf numFmtId="4" fontId="9" fillId="28" borderId="21" xfId="5" applyNumberFormat="1" applyFont="1" applyFill="1" applyBorder="1" applyAlignment="1" applyProtection="1">
      <alignment horizontal="right"/>
      <protection locked="0"/>
    </xf>
    <xf numFmtId="4" fontId="9" fillId="28" borderId="21" xfId="21" applyNumberFormat="1" applyFont="1" applyFill="1" applyBorder="1" applyAlignment="1" applyProtection="1">
      <alignment horizontal="right"/>
      <protection locked="0"/>
    </xf>
    <xf numFmtId="0" fontId="51" fillId="2" borderId="21" xfId="18" applyNumberFormat="1" applyFont="1" applyFill="1" applyBorder="1" applyAlignment="1" applyProtection="1">
      <alignment horizontal="center" vertical="center" wrapText="1"/>
    </xf>
    <xf numFmtId="0" fontId="51" fillId="2" borderId="21" xfId="19" applyNumberFormat="1" applyFont="1" applyFill="1" applyBorder="1" applyAlignment="1" applyProtection="1">
      <alignment horizontal="center" vertical="center" wrapText="1"/>
    </xf>
    <xf numFmtId="4" fontId="9" fillId="0" borderId="0" xfId="20" applyNumberFormat="1" applyFont="1" applyBorder="1" applyAlignment="1" applyProtection="1">
      <alignment horizontal="center"/>
    </xf>
    <xf numFmtId="0" fontId="6" fillId="0" borderId="0" xfId="20" applyFont="1" applyBorder="1" applyAlignment="1" applyProtection="1">
      <alignment horizontal="center"/>
    </xf>
    <xf numFmtId="49" fontId="43" fillId="0" borderId="21" xfId="18" applyNumberFormat="1" applyFont="1" applyFill="1" applyBorder="1" applyAlignment="1" applyProtection="1">
      <alignment horizontal="left" vertical="center" wrapText="1"/>
    </xf>
    <xf numFmtId="0" fontId="15" fillId="0" borderId="21" xfId="19" applyNumberFormat="1" applyFont="1" applyFill="1" applyBorder="1" applyAlignment="1" applyProtection="1">
      <alignment horizontal="left" vertical="center" wrapText="1"/>
    </xf>
    <xf numFmtId="4" fontId="43" fillId="0" borderId="21" xfId="19" applyNumberFormat="1" applyFont="1" applyFill="1" applyBorder="1" applyAlignment="1" applyProtection="1">
      <alignment horizontal="right" wrapText="1"/>
    </xf>
    <xf numFmtId="4" fontId="9" fillId="0" borderId="0" xfId="20" applyNumberFormat="1" applyFont="1" applyBorder="1" applyProtection="1"/>
    <xf numFmtId="0" fontId="6" fillId="0" borderId="0" xfId="20" applyFont="1" applyBorder="1" applyProtection="1"/>
    <xf numFmtId="49" fontId="45" fillId="0" borderId="21" xfId="18" applyNumberFormat="1" applyFont="1" applyBorder="1" applyAlignment="1" applyProtection="1">
      <alignment vertical="top" wrapText="1"/>
    </xf>
    <xf numFmtId="0" fontId="45" fillId="0" borderId="21" xfId="18" applyNumberFormat="1" applyFont="1" applyBorder="1" applyAlignment="1" applyProtection="1">
      <alignment vertical="top"/>
    </xf>
    <xf numFmtId="4" fontId="1" fillId="0" borderId="21" xfId="18" applyNumberFormat="1" applyBorder="1" applyAlignment="1" applyProtection="1">
      <alignment horizontal="right" wrapText="1"/>
    </xf>
    <xf numFmtId="4" fontId="46" fillId="0" borderId="21" xfId="18" applyNumberFormat="1" applyFont="1" applyBorder="1" applyAlignment="1" applyProtection="1">
      <alignment horizontal="right" wrapText="1"/>
    </xf>
    <xf numFmtId="4" fontId="46" fillId="0" borderId="21" xfId="1" applyNumberFormat="1" applyFont="1" applyBorder="1" applyAlignment="1" applyProtection="1">
      <alignment horizontal="right" wrapText="1"/>
    </xf>
    <xf numFmtId="0" fontId="1" fillId="0" borderId="21" xfId="18" applyBorder="1" applyAlignment="1" applyProtection="1">
      <alignment horizontal="right"/>
    </xf>
    <xf numFmtId="4" fontId="52" fillId="0" borderId="0" xfId="18" applyNumberFormat="1" applyFont="1" applyBorder="1" applyProtection="1"/>
    <xf numFmtId="0" fontId="1" fillId="0" borderId="0" xfId="18" applyBorder="1" applyProtection="1"/>
    <xf numFmtId="0" fontId="45" fillId="0" borderId="21" xfId="18" applyNumberFormat="1" applyFont="1" applyBorder="1" applyAlignment="1" applyProtection="1">
      <alignment vertical="top" wrapText="1"/>
    </xf>
    <xf numFmtId="49" fontId="50" fillId="0" borderId="21" xfId="18" applyNumberFormat="1" applyFont="1" applyBorder="1" applyAlignment="1" applyProtection="1">
      <alignment vertical="top" wrapText="1"/>
    </xf>
    <xf numFmtId="0" fontId="50" fillId="0" borderId="21" xfId="18" applyNumberFormat="1" applyFont="1" applyBorder="1" applyAlignment="1" applyProtection="1">
      <alignment vertical="top" wrapText="1"/>
    </xf>
    <xf numFmtId="4" fontId="1" fillId="0" borderId="21" xfId="18" applyNumberFormat="1" applyBorder="1" applyAlignment="1" applyProtection="1">
      <alignment horizontal="right"/>
    </xf>
    <xf numFmtId="49" fontId="1" fillId="0" borderId="21" xfId="18" applyNumberFormat="1" applyBorder="1" applyAlignment="1" applyProtection="1">
      <alignment vertical="top" wrapText="1"/>
    </xf>
    <xf numFmtId="0" fontId="1" fillId="0" borderId="21" xfId="18" applyNumberFormat="1" applyBorder="1" applyAlignment="1" applyProtection="1">
      <alignment vertical="top" wrapText="1"/>
    </xf>
    <xf numFmtId="49" fontId="22" fillId="0" borderId="21" xfId="18" applyNumberFormat="1" applyFont="1" applyBorder="1" applyAlignment="1" applyProtection="1">
      <alignment vertical="top" wrapText="1"/>
    </xf>
    <xf numFmtId="0" fontId="22" fillId="0" borderId="21" xfId="21" applyNumberFormat="1" applyFont="1" applyBorder="1" applyAlignment="1" applyProtection="1">
      <alignment vertical="top" wrapText="1"/>
    </xf>
    <xf numFmtId="0" fontId="1" fillId="0" borderId="21" xfId="18" applyNumberFormat="1" applyBorder="1" applyAlignment="1" applyProtection="1">
      <alignment horizontal="right" vertical="top" wrapText="1"/>
    </xf>
    <xf numFmtId="4" fontId="1" fillId="0" borderId="21" xfId="18" applyNumberFormat="1" applyBorder="1" applyAlignment="1" applyProtection="1">
      <alignment horizontal="right" vertical="top" wrapText="1"/>
    </xf>
    <xf numFmtId="4" fontId="50" fillId="0" borderId="21" xfId="18" applyNumberFormat="1" applyFont="1" applyBorder="1" applyAlignment="1" applyProtection="1">
      <alignment horizontal="right"/>
    </xf>
    <xf numFmtId="0" fontId="1" fillId="0" borderId="0" xfId="18" applyNumberFormat="1" applyBorder="1" applyProtection="1"/>
    <xf numFmtId="49" fontId="22" fillId="0" borderId="21" xfId="18" applyNumberFormat="1" applyFont="1" applyBorder="1" applyAlignment="1" applyProtection="1">
      <alignment horizontal="right" vertical="top" wrapText="1"/>
    </xf>
    <xf numFmtId="4" fontId="22" fillId="0" borderId="21" xfId="18" applyNumberFormat="1" applyFont="1" applyBorder="1" applyAlignment="1" applyProtection="1">
      <alignment horizontal="right" vertical="top" wrapText="1"/>
    </xf>
    <xf numFmtId="0" fontId="22" fillId="0" borderId="21" xfId="18" applyNumberFormat="1" applyFont="1" applyBorder="1" applyAlignment="1" applyProtection="1">
      <alignment vertical="top" wrapText="1"/>
    </xf>
    <xf numFmtId="49" fontId="22" fillId="0" borderId="26" xfId="18" applyNumberFormat="1" applyFont="1" applyBorder="1" applyAlignment="1" applyProtection="1">
      <alignment vertical="top" wrapText="1"/>
    </xf>
    <xf numFmtId="0" fontId="22" fillId="0" borderId="21" xfId="18" applyNumberFormat="1" applyFont="1" applyBorder="1" applyAlignment="1" applyProtection="1">
      <alignment vertical="top"/>
    </xf>
    <xf numFmtId="0" fontId="22" fillId="0" borderId="25" xfId="21" applyNumberFormat="1" applyFont="1" applyBorder="1" applyAlignment="1" applyProtection="1">
      <alignment vertical="top" wrapText="1"/>
    </xf>
    <xf numFmtId="49" fontId="22" fillId="0" borderId="25" xfId="18" applyNumberFormat="1" applyFont="1" applyBorder="1" applyAlignment="1" applyProtection="1">
      <alignment horizontal="right" vertical="top" wrapText="1"/>
    </xf>
    <xf numFmtId="4" fontId="22" fillId="0" borderId="25" xfId="18" applyNumberFormat="1" applyFont="1" applyBorder="1" applyAlignment="1" applyProtection="1">
      <alignment horizontal="right" vertical="top" wrapText="1"/>
    </xf>
    <xf numFmtId="49" fontId="50" fillId="0" borderId="21" xfId="18" applyNumberFormat="1" applyFont="1" applyBorder="1" applyAlignment="1" applyProtection="1">
      <alignment vertical="top"/>
    </xf>
    <xf numFmtId="0" fontId="50" fillId="0" borderId="21" xfId="18" applyNumberFormat="1" applyFont="1" applyBorder="1" applyAlignment="1" applyProtection="1">
      <alignment vertical="top"/>
    </xf>
    <xf numFmtId="0" fontId="50" fillId="0" borderId="21" xfId="18" applyFont="1" applyBorder="1" applyAlignment="1" applyProtection="1">
      <alignment horizontal="right"/>
    </xf>
    <xf numFmtId="0" fontId="50" fillId="0" borderId="21" xfId="1" applyFont="1" applyBorder="1" applyAlignment="1" applyProtection="1">
      <alignment horizontal="right"/>
    </xf>
    <xf numFmtId="4" fontId="9" fillId="0" borderId="0" xfId="18" applyNumberFormat="1" applyFont="1" applyBorder="1" applyAlignment="1" applyProtection="1">
      <alignment wrapText="1"/>
    </xf>
    <xf numFmtId="0" fontId="1" fillId="0" borderId="0" xfId="18" applyFont="1" applyBorder="1" applyProtection="1"/>
    <xf numFmtId="49" fontId="15" fillId="0" borderId="24" xfId="18" applyNumberFormat="1" applyFont="1" applyBorder="1" applyAlignment="1" applyProtection="1">
      <alignment vertical="top" wrapText="1"/>
    </xf>
    <xf numFmtId="0" fontId="15" fillId="0" borderId="24" xfId="18" applyNumberFormat="1" applyFont="1" applyBorder="1" applyAlignment="1" applyProtection="1">
      <alignment vertical="top" wrapText="1"/>
    </xf>
    <xf numFmtId="4" fontId="48" fillId="0" borderId="24" xfId="18" applyNumberFormat="1" applyFont="1" applyBorder="1" applyAlignment="1" applyProtection="1">
      <alignment horizontal="right" wrapText="1"/>
    </xf>
    <xf numFmtId="4" fontId="9" fillId="0" borderId="24" xfId="18" applyNumberFormat="1" applyFont="1" applyBorder="1" applyAlignment="1" applyProtection="1">
      <alignment horizontal="right" wrapText="1"/>
    </xf>
    <xf numFmtId="4" fontId="9" fillId="0" borderId="24" xfId="1" applyNumberFormat="1" applyFont="1" applyBorder="1" applyAlignment="1" applyProtection="1">
      <alignment horizontal="right" wrapText="1"/>
    </xf>
    <xf numFmtId="0" fontId="48" fillId="0" borderId="24" xfId="18" applyFont="1" applyBorder="1" applyAlignment="1" applyProtection="1">
      <alignment horizontal="right"/>
    </xf>
    <xf numFmtId="49" fontId="22" fillId="3" borderId="27" xfId="18" applyNumberFormat="1" applyFont="1" applyFill="1" applyBorder="1" applyAlignment="1" applyProtection="1">
      <alignment vertical="top" wrapText="1"/>
    </xf>
    <xf numFmtId="0" fontId="49" fillId="3" borderId="28" xfId="18" applyNumberFormat="1" applyFont="1" applyFill="1" applyBorder="1" applyAlignment="1" applyProtection="1">
      <alignment vertical="top" wrapText="1"/>
    </xf>
    <xf numFmtId="0" fontId="9" fillId="3" borderId="28" xfId="18" applyFont="1" applyFill="1" applyBorder="1" applyAlignment="1" applyProtection="1">
      <alignment horizontal="right"/>
    </xf>
    <xf numFmtId="4" fontId="9" fillId="3" borderId="28" xfId="18" applyNumberFormat="1" applyFont="1" applyFill="1" applyBorder="1" applyAlignment="1" applyProtection="1">
      <alignment horizontal="right"/>
    </xf>
    <xf numFmtId="4" fontId="9" fillId="3" borderId="29" xfId="18" applyNumberFormat="1" applyFont="1" applyFill="1" applyBorder="1" applyAlignment="1" applyProtection="1">
      <alignment horizontal="right" wrapText="1"/>
    </xf>
    <xf numFmtId="49" fontId="40" fillId="0" borderId="25" xfId="18" applyNumberFormat="1" applyFont="1" applyBorder="1" applyAlignment="1" applyProtection="1">
      <alignment vertical="top" wrapText="1"/>
    </xf>
    <xf numFmtId="0" fontId="9" fillId="0" borderId="25" xfId="18" applyNumberFormat="1" applyFont="1" applyBorder="1" applyAlignment="1" applyProtection="1">
      <alignment vertical="top" wrapText="1"/>
    </xf>
    <xf numFmtId="0" fontId="9" fillId="0" borderId="25" xfId="18" applyNumberFormat="1" applyFont="1" applyBorder="1" applyAlignment="1" applyProtection="1">
      <alignment horizontal="right" wrapText="1"/>
    </xf>
    <xf numFmtId="4" fontId="9" fillId="0" borderId="25" xfId="18" applyNumberFormat="1" applyFont="1" applyBorder="1" applyAlignment="1" applyProtection="1">
      <alignment horizontal="right" wrapText="1"/>
    </xf>
    <xf numFmtId="4" fontId="9" fillId="0" borderId="25" xfId="1" applyNumberFormat="1" applyFont="1" applyBorder="1" applyAlignment="1" applyProtection="1">
      <alignment horizontal="right" wrapText="1"/>
    </xf>
    <xf numFmtId="49" fontId="40" fillId="0" borderId="21" xfId="18" applyNumberFormat="1" applyFont="1" applyBorder="1" applyAlignment="1" applyProtection="1">
      <alignment vertical="top" wrapText="1"/>
    </xf>
    <xf numFmtId="0" fontId="9" fillId="0" borderId="21" xfId="18" applyNumberFormat="1" applyFont="1" applyBorder="1" applyAlignment="1" applyProtection="1">
      <alignment vertical="top" wrapText="1"/>
    </xf>
    <xf numFmtId="0" fontId="53" fillId="0" borderId="21" xfId="18" applyNumberFormat="1" applyFont="1" applyBorder="1" applyAlignment="1" applyProtection="1">
      <alignment horizontal="center" wrapText="1"/>
    </xf>
    <xf numFmtId="4" fontId="9" fillId="0" borderId="21" xfId="18" applyNumberFormat="1" applyFont="1" applyBorder="1" applyAlignment="1" applyProtection="1">
      <alignment horizontal="right" wrapText="1"/>
    </xf>
    <xf numFmtId="0" fontId="9" fillId="0" borderId="21" xfId="18" applyNumberFormat="1" applyFont="1" applyBorder="1" applyAlignment="1" applyProtection="1">
      <alignment horizontal="center" wrapText="1"/>
    </xf>
    <xf numFmtId="4" fontId="9" fillId="0" borderId="21" xfId="1" applyNumberFormat="1" applyFont="1" applyBorder="1" applyAlignment="1" applyProtection="1">
      <alignment horizontal="right" wrapText="1"/>
    </xf>
    <xf numFmtId="0" fontId="9" fillId="0" borderId="21" xfId="18" applyNumberFormat="1" applyFont="1" applyBorder="1" applyAlignment="1" applyProtection="1">
      <alignment horizontal="right" wrapText="1"/>
    </xf>
    <xf numFmtId="4" fontId="9" fillId="4" borderId="21" xfId="18" applyNumberFormat="1" applyFont="1" applyFill="1" applyBorder="1" applyAlignment="1" applyProtection="1">
      <alignment wrapText="1"/>
    </xf>
    <xf numFmtId="4" fontId="9" fillId="0" borderId="21" xfId="18" applyNumberFormat="1" applyFont="1" applyBorder="1" applyAlignment="1" applyProtection="1">
      <alignment wrapText="1"/>
    </xf>
    <xf numFmtId="4" fontId="54" fillId="0" borderId="21" xfId="18" applyNumberFormat="1" applyFont="1" applyBorder="1" applyAlignment="1" applyProtection="1">
      <alignment wrapText="1"/>
    </xf>
    <xf numFmtId="4" fontId="54" fillId="4" borderId="21" xfId="18" applyNumberFormat="1" applyFont="1" applyFill="1" applyBorder="1" applyAlignment="1" applyProtection="1">
      <alignment wrapText="1"/>
    </xf>
    <xf numFmtId="4" fontId="54" fillId="0" borderId="21" xfId="18" applyNumberFormat="1" applyFont="1" applyBorder="1" applyAlignment="1" applyProtection="1">
      <alignment horizontal="right" wrapText="1"/>
    </xf>
    <xf numFmtId="0" fontId="22" fillId="0" borderId="21" xfId="18" applyNumberFormat="1" applyFont="1" applyBorder="1" applyAlignment="1" applyProtection="1">
      <alignment horizontal="right" wrapText="1"/>
    </xf>
    <xf numFmtId="4" fontId="22" fillId="0" borderId="21" xfId="18" applyNumberFormat="1" applyFont="1" applyBorder="1" applyAlignment="1" applyProtection="1">
      <alignment horizontal="right" wrapText="1"/>
    </xf>
    <xf numFmtId="4" fontId="22" fillId="0" borderId="21" xfId="1" applyNumberFormat="1" applyFont="1" applyBorder="1" applyAlignment="1" applyProtection="1">
      <alignment horizontal="right" wrapText="1"/>
    </xf>
    <xf numFmtId="49" fontId="48" fillId="0" borderId="24" xfId="18" applyNumberFormat="1" applyFont="1" applyBorder="1" applyAlignment="1" applyProtection="1">
      <alignment vertical="top" wrapText="1"/>
    </xf>
    <xf numFmtId="0" fontId="9" fillId="0" borderId="24" xfId="18" applyNumberFormat="1" applyFont="1" applyBorder="1" applyAlignment="1" applyProtection="1">
      <alignment vertical="top" wrapText="1"/>
    </xf>
    <xf numFmtId="0" fontId="9" fillId="0" borderId="24" xfId="18" applyNumberFormat="1" applyFont="1" applyBorder="1" applyAlignment="1" applyProtection="1">
      <alignment horizontal="right" wrapText="1"/>
    </xf>
    <xf numFmtId="0" fontId="9" fillId="3" borderId="28" xfId="18" applyNumberFormat="1" applyFont="1" applyFill="1" applyBorder="1" applyAlignment="1" applyProtection="1">
      <alignment horizontal="right" wrapText="1"/>
    </xf>
    <xf numFmtId="4" fontId="48" fillId="3" borderId="28" xfId="18" applyNumberFormat="1" applyFont="1" applyFill="1" applyBorder="1" applyAlignment="1" applyProtection="1">
      <alignment horizontal="right" wrapText="1"/>
    </xf>
    <xf numFmtId="4" fontId="9" fillId="3" borderId="28" xfId="1" applyNumberFormat="1" applyFont="1" applyFill="1" applyBorder="1" applyAlignment="1" applyProtection="1">
      <alignment horizontal="right" wrapText="1"/>
    </xf>
    <xf numFmtId="49" fontId="48" fillId="0" borderId="25" xfId="18" applyNumberFormat="1" applyFont="1" applyBorder="1" applyAlignment="1" applyProtection="1">
      <alignment vertical="top" wrapText="1"/>
    </xf>
    <xf numFmtId="49" fontId="9" fillId="0" borderId="21" xfId="18" applyNumberFormat="1" applyFont="1" applyFill="1" applyBorder="1" applyAlignment="1" applyProtection="1">
      <alignment wrapText="1"/>
    </xf>
    <xf numFmtId="0" fontId="9" fillId="0" borderId="21" xfId="18" applyFont="1" applyFill="1" applyBorder="1" applyAlignment="1" applyProtection="1">
      <alignment horizontal="center"/>
    </xf>
    <xf numFmtId="4" fontId="9" fillId="0" borderId="21" xfId="18" applyNumberFormat="1" applyFont="1" applyFill="1" applyBorder="1" applyAlignment="1" applyProtection="1">
      <alignment horizontal="right"/>
    </xf>
    <xf numFmtId="4" fontId="55" fillId="0" borderId="0" xfId="5" applyNumberFormat="1" applyFont="1" applyFill="1" applyBorder="1" applyAlignment="1" applyProtection="1">
      <alignment horizontal="left"/>
    </xf>
    <xf numFmtId="0" fontId="55" fillId="0" borderId="0" xfId="5" applyFont="1" applyFill="1" applyBorder="1" applyAlignment="1" applyProtection="1">
      <alignment horizontal="left"/>
    </xf>
    <xf numFmtId="0" fontId="9" fillId="0" borderId="21" xfId="18" applyNumberFormat="1" applyFont="1" applyFill="1" applyBorder="1" applyAlignment="1" applyProtection="1">
      <alignment wrapText="1"/>
    </xf>
    <xf numFmtId="4" fontId="56" fillId="0" borderId="21" xfId="18" applyNumberFormat="1" applyFont="1" applyFill="1" applyBorder="1" applyAlignment="1" applyProtection="1">
      <alignment horizontal="right"/>
    </xf>
    <xf numFmtId="0" fontId="9" fillId="0" borderId="21" xfId="22" applyNumberFormat="1" applyFont="1" applyFill="1" applyBorder="1" applyAlignment="1" applyProtection="1">
      <alignment horizontal="left" wrapText="1"/>
    </xf>
    <xf numFmtId="0" fontId="9" fillId="0" borderId="21" xfId="22" applyFont="1" applyFill="1" applyBorder="1" applyAlignment="1" applyProtection="1">
      <alignment horizontal="center" wrapText="1"/>
    </xf>
    <xf numFmtId="2" fontId="9" fillId="0" borderId="21" xfId="18" applyNumberFormat="1" applyFont="1" applyFill="1" applyBorder="1" applyAlignment="1" applyProtection="1">
      <alignment horizontal="right"/>
    </xf>
    <xf numFmtId="4" fontId="9" fillId="0" borderId="21" xfId="5" applyNumberFormat="1" applyFont="1" applyFill="1" applyBorder="1" applyAlignment="1" applyProtection="1">
      <alignment horizontal="right"/>
    </xf>
    <xf numFmtId="0" fontId="9" fillId="0" borderId="21" xfId="18" applyFont="1" applyFill="1" applyBorder="1" applyAlignment="1" applyProtection="1">
      <alignment horizontal="right"/>
    </xf>
    <xf numFmtId="0" fontId="9" fillId="0" borderId="21" xfId="18" applyFont="1" applyFill="1" applyBorder="1" applyAlignment="1" applyProtection="1"/>
    <xf numFmtId="0" fontId="9" fillId="0" borderId="21" xfId="21" applyNumberFormat="1" applyFont="1" applyFill="1" applyBorder="1" applyAlignment="1" applyProtection="1">
      <alignment wrapText="1"/>
    </xf>
    <xf numFmtId="0" fontId="9" fillId="0" borderId="21" xfId="21" applyFont="1" applyFill="1" applyBorder="1" applyAlignment="1" applyProtection="1">
      <alignment horizontal="center"/>
    </xf>
    <xf numFmtId="4" fontId="9" fillId="0" borderId="21" xfId="21" applyNumberFormat="1" applyFont="1" applyFill="1" applyBorder="1" applyAlignment="1" applyProtection="1">
      <alignment horizontal="right"/>
    </xf>
    <xf numFmtId="4" fontId="46" fillId="0" borderId="21" xfId="21" applyNumberFormat="1" applyFont="1" applyBorder="1" applyAlignment="1" applyProtection="1">
      <alignment horizontal="right" wrapText="1"/>
    </xf>
    <xf numFmtId="49" fontId="48" fillId="0" borderId="21" xfId="18" applyNumberFormat="1" applyFont="1" applyBorder="1" applyAlignment="1" applyProtection="1">
      <alignment vertical="top" wrapText="1"/>
    </xf>
    <xf numFmtId="0" fontId="49" fillId="0" borderId="21" xfId="18" applyNumberFormat="1" applyFont="1" applyBorder="1" applyAlignment="1" applyProtection="1">
      <alignment vertical="top" wrapText="1"/>
    </xf>
    <xf numFmtId="4" fontId="22" fillId="0" borderId="21" xfId="18" applyNumberFormat="1" applyFont="1" applyFill="1" applyBorder="1" applyAlignment="1" applyProtection="1">
      <alignment horizontal="right"/>
    </xf>
    <xf numFmtId="0" fontId="9" fillId="0" borderId="24" xfId="18" applyNumberFormat="1" applyFont="1" applyFill="1" applyBorder="1" applyAlignment="1" applyProtection="1">
      <alignment wrapText="1"/>
    </xf>
    <xf numFmtId="0" fontId="9" fillId="0" borderId="24" xfId="18" applyFont="1" applyFill="1" applyBorder="1" applyAlignment="1" applyProtection="1">
      <alignment horizontal="right"/>
    </xf>
    <xf numFmtId="2" fontId="9" fillId="0" borderId="24" xfId="18" applyNumberFormat="1" applyFont="1" applyFill="1" applyBorder="1" applyAlignment="1" applyProtection="1">
      <alignment horizontal="right"/>
    </xf>
    <xf numFmtId="4" fontId="9" fillId="0" borderId="24" xfId="18" applyNumberFormat="1" applyFont="1" applyFill="1" applyBorder="1" applyAlignment="1" applyProtection="1">
      <alignment horizontal="right"/>
    </xf>
    <xf numFmtId="0" fontId="57" fillId="0" borderId="21" xfId="18" applyNumberFormat="1" applyFont="1" applyBorder="1" applyAlignment="1" applyProtection="1">
      <alignment horizontal="left" wrapText="1"/>
    </xf>
    <xf numFmtId="0" fontId="9" fillId="0" borderId="21" xfId="18" applyNumberFormat="1" applyFont="1" applyFill="1" applyBorder="1" applyAlignment="1" applyProtection="1">
      <alignment horizontal="left" wrapText="1"/>
    </xf>
    <xf numFmtId="1" fontId="9" fillId="0" borderId="21" xfId="18" applyNumberFormat="1" applyFont="1" applyFill="1" applyBorder="1" applyAlignment="1" applyProtection="1">
      <alignment horizontal="right"/>
    </xf>
    <xf numFmtId="0" fontId="9" fillId="0" borderId="21" xfId="22" applyFont="1" applyFill="1" applyBorder="1" applyAlignment="1" applyProtection="1">
      <alignment horizontal="left" wrapText="1"/>
    </xf>
    <xf numFmtId="4" fontId="9" fillId="0" borderId="21" xfId="22" applyNumberFormat="1" applyFont="1" applyFill="1" applyBorder="1" applyAlignment="1" applyProtection="1">
      <alignment horizontal="right"/>
    </xf>
    <xf numFmtId="4" fontId="48" fillId="0" borderId="21" xfId="18" applyNumberFormat="1" applyFont="1" applyBorder="1" applyAlignment="1" applyProtection="1">
      <alignment horizontal="right" wrapText="1"/>
    </xf>
    <xf numFmtId="4" fontId="22" fillId="0" borderId="21" xfId="18" applyNumberFormat="1" applyFont="1" applyBorder="1" applyAlignment="1" applyProtection="1">
      <alignment horizontal="right"/>
    </xf>
    <xf numFmtId="49" fontId="22" fillId="0" borderId="24" xfId="18" applyNumberFormat="1" applyFont="1" applyBorder="1" applyAlignment="1" applyProtection="1">
      <alignment vertical="top" wrapText="1"/>
    </xf>
    <xf numFmtId="0" fontId="22" fillId="0" borderId="24" xfId="18" applyNumberFormat="1" applyFont="1" applyBorder="1" applyAlignment="1" applyProtection="1">
      <alignment vertical="top" wrapText="1"/>
    </xf>
    <xf numFmtId="4" fontId="22" fillId="0" borderId="24" xfId="18" applyNumberFormat="1" applyFont="1" applyBorder="1" applyAlignment="1" applyProtection="1">
      <alignment horizontal="right"/>
    </xf>
    <xf numFmtId="0" fontId="9" fillId="0" borderId="0" xfId="5" applyFont="1" applyFill="1" applyBorder="1" applyAlignment="1" applyProtection="1">
      <alignment horizontal="left"/>
    </xf>
    <xf numFmtId="167" fontId="55" fillId="0" borderId="0" xfId="22" applyNumberFormat="1" applyFont="1" applyFill="1" applyBorder="1" applyAlignment="1" applyProtection="1">
      <alignment horizontal="left"/>
    </xf>
    <xf numFmtId="168" fontId="55" fillId="0" borderId="0" xfId="5" applyNumberFormat="1" applyFont="1" applyFill="1" applyBorder="1" applyAlignment="1" applyProtection="1">
      <alignment horizontal="left"/>
    </xf>
    <xf numFmtId="0" fontId="50" fillId="3" borderId="28" xfId="18" applyNumberFormat="1" applyFont="1" applyFill="1" applyBorder="1" applyAlignment="1" applyProtection="1">
      <alignment vertical="top" wrapText="1"/>
    </xf>
    <xf numFmtId="4" fontId="1" fillId="3" borderId="28" xfId="18" applyNumberFormat="1" applyFill="1" applyBorder="1" applyAlignment="1" applyProtection="1">
      <alignment horizontal="right" wrapText="1"/>
    </xf>
    <xf numFmtId="4" fontId="46" fillId="3" borderId="28" xfId="18" applyNumberFormat="1" applyFont="1" applyFill="1" applyBorder="1" applyAlignment="1" applyProtection="1">
      <alignment horizontal="right" wrapText="1"/>
    </xf>
    <xf numFmtId="4" fontId="46" fillId="3" borderId="28" xfId="1" applyNumberFormat="1" applyFont="1" applyFill="1" applyBorder="1" applyAlignment="1" applyProtection="1">
      <alignment horizontal="right" wrapText="1"/>
    </xf>
    <xf numFmtId="0" fontId="1" fillId="3" borderId="29" xfId="18" applyFill="1" applyBorder="1" applyAlignment="1" applyProtection="1">
      <alignment horizontal="right"/>
    </xf>
    <xf numFmtId="49" fontId="50" fillId="0" borderId="25" xfId="18" applyNumberFormat="1" applyFont="1" applyBorder="1" applyAlignment="1" applyProtection="1">
      <alignment vertical="top" wrapText="1"/>
    </xf>
    <xf numFmtId="0" fontId="50" fillId="0" borderId="25" xfId="18" applyNumberFormat="1" applyFont="1" applyBorder="1" applyAlignment="1" applyProtection="1">
      <alignment vertical="top" wrapText="1"/>
    </xf>
    <xf numFmtId="4" fontId="1" fillId="0" borderId="25" xfId="18" applyNumberFormat="1" applyBorder="1" applyAlignment="1" applyProtection="1">
      <alignment horizontal="right" wrapText="1"/>
    </xf>
    <xf numFmtId="4" fontId="46" fillId="0" borderId="25" xfId="18" applyNumberFormat="1" applyFont="1" applyBorder="1" applyAlignment="1" applyProtection="1">
      <alignment horizontal="right" wrapText="1"/>
    </xf>
    <xf numFmtId="4" fontId="46" fillId="0" borderId="25" xfId="1" applyNumberFormat="1" applyFont="1" applyBorder="1" applyAlignment="1" applyProtection="1">
      <alignment horizontal="right" wrapText="1"/>
    </xf>
    <xf numFmtId="0" fontId="1" fillId="0" borderId="25" xfId="18" applyBorder="1" applyAlignment="1" applyProtection="1">
      <alignment horizontal="right"/>
    </xf>
    <xf numFmtId="0" fontId="9" fillId="0" borderId="0" xfId="23" applyFont="1" applyFill="1" applyBorder="1" applyAlignment="1" applyProtection="1">
      <alignment horizontal="left"/>
    </xf>
    <xf numFmtId="169" fontId="55" fillId="0" borderId="0" xfId="23" applyNumberFormat="1" applyFont="1" applyFill="1" applyBorder="1" applyAlignment="1" applyProtection="1">
      <alignment horizontal="left"/>
    </xf>
    <xf numFmtId="0" fontId="55" fillId="0" borderId="0" xfId="23" applyFont="1" applyFill="1" applyBorder="1" applyAlignment="1" applyProtection="1">
      <alignment horizontal="left"/>
    </xf>
    <xf numFmtId="4" fontId="59" fillId="0" borderId="21" xfId="18" applyNumberFormat="1" applyFont="1" applyBorder="1" applyAlignment="1" applyProtection="1">
      <alignment horizontal="right" wrapText="1"/>
    </xf>
    <xf numFmtId="49" fontId="9" fillId="0" borderId="21" xfId="18" applyNumberFormat="1" applyFont="1" applyBorder="1" applyAlignment="1" applyProtection="1">
      <alignment vertical="top" wrapText="1"/>
    </xf>
    <xf numFmtId="4" fontId="46" fillId="0" borderId="21" xfId="18" applyNumberFormat="1" applyFont="1" applyBorder="1" applyAlignment="1" applyProtection="1">
      <alignment wrapText="1"/>
    </xf>
    <xf numFmtId="0" fontId="57" fillId="0" borderId="0" xfId="18" applyNumberFormat="1" applyFont="1" applyFill="1" applyBorder="1" applyAlignment="1" applyProtection="1">
      <alignment horizontal="left" wrapText="1"/>
    </xf>
    <xf numFmtId="49" fontId="22" fillId="3" borderId="27" xfId="5" applyNumberFormat="1" applyFont="1" applyFill="1" applyBorder="1" applyAlignment="1" applyProtection="1">
      <alignment horizontal="left"/>
    </xf>
    <xf numFmtId="0" fontId="22" fillId="3" borderId="28" xfId="5" applyFont="1" applyFill="1" applyBorder="1" applyAlignment="1" applyProtection="1">
      <alignment horizontal="left"/>
    </xf>
    <xf numFmtId="0" fontId="22" fillId="3" borderId="28" xfId="5" applyFont="1" applyFill="1" applyBorder="1" applyAlignment="1" applyProtection="1">
      <alignment horizontal="left" wrapText="1"/>
    </xf>
    <xf numFmtId="4" fontId="9" fillId="3" borderId="28" xfId="5" applyNumberFormat="1" applyFont="1" applyFill="1" applyBorder="1" applyAlignment="1" applyProtection="1">
      <alignment horizontal="left"/>
    </xf>
    <xf numFmtId="165" fontId="9" fillId="3" borderId="28" xfId="5" applyNumberFormat="1" applyFont="1" applyFill="1" applyBorder="1" applyAlignment="1" applyProtection="1">
      <alignment horizontal="right"/>
    </xf>
    <xf numFmtId="4" fontId="9" fillId="3" borderId="29" xfId="5" applyNumberFormat="1" applyFont="1" applyFill="1" applyBorder="1" applyAlignment="1" applyProtection="1">
      <alignment horizontal="right"/>
    </xf>
    <xf numFmtId="49" fontId="22" fillId="0" borderId="25" xfId="5" applyNumberFormat="1" applyFont="1" applyFill="1" applyBorder="1" applyAlignment="1" applyProtection="1">
      <alignment horizontal="left"/>
    </xf>
    <xf numFmtId="0" fontId="22" fillId="0" borderId="25" xfId="5" applyFont="1" applyFill="1" applyBorder="1" applyAlignment="1" applyProtection="1">
      <alignment horizontal="left" wrapText="1"/>
    </xf>
    <xf numFmtId="4" fontId="9" fillId="0" borderId="25" xfId="5" applyNumberFormat="1" applyFont="1" applyFill="1" applyBorder="1" applyAlignment="1" applyProtection="1">
      <alignment horizontal="left"/>
    </xf>
    <xf numFmtId="165" fontId="9" fillId="0" borderId="25" xfId="5" applyNumberFormat="1" applyFont="1" applyFill="1" applyBorder="1" applyAlignment="1" applyProtection="1">
      <alignment horizontal="right"/>
    </xf>
    <xf numFmtId="4" fontId="9" fillId="0" borderId="25" xfId="5" applyNumberFormat="1" applyFont="1" applyFill="1" applyBorder="1" applyAlignment="1" applyProtection="1">
      <alignment horizontal="right"/>
    </xf>
    <xf numFmtId="0" fontId="9" fillId="0" borderId="21" xfId="5" applyNumberFormat="1" applyFont="1" applyFill="1" applyBorder="1" applyAlignment="1" applyProtection="1">
      <alignment horizontal="left" wrapText="1"/>
    </xf>
    <xf numFmtId="0" fontId="9" fillId="0" borderId="21" xfId="5" applyFont="1" applyFill="1" applyBorder="1" applyAlignment="1" applyProtection="1">
      <alignment horizontal="center" wrapText="1"/>
    </xf>
    <xf numFmtId="2" fontId="9" fillId="0" borderId="21" xfId="18" applyNumberFormat="1" applyFont="1" applyFill="1" applyBorder="1" applyAlignment="1" applyProtection="1">
      <alignment horizontal="left"/>
    </xf>
    <xf numFmtId="165" fontId="9" fillId="0" borderId="21" xfId="5" applyNumberFormat="1" applyFont="1" applyFill="1" applyBorder="1" applyAlignment="1" applyProtection="1">
      <alignment horizontal="right"/>
    </xf>
    <xf numFmtId="49" fontId="9" fillId="0" borderId="21" xfId="5" applyNumberFormat="1" applyFont="1" applyFill="1" applyBorder="1" applyAlignment="1" applyProtection="1">
      <alignment horizontal="left"/>
    </xf>
    <xf numFmtId="0" fontId="9" fillId="0" borderId="21" xfId="23" applyFont="1" applyFill="1" applyBorder="1" applyAlignment="1" applyProtection="1">
      <alignment horizontal="left" wrapText="1"/>
    </xf>
    <xf numFmtId="0" fontId="9" fillId="0" borderId="21" xfId="23" applyFont="1" applyFill="1" applyBorder="1" applyAlignment="1" applyProtection="1">
      <alignment horizontal="center" wrapText="1"/>
    </xf>
    <xf numFmtId="4" fontId="9" fillId="0" borderId="21" xfId="23" applyNumberFormat="1" applyFont="1" applyFill="1" applyBorder="1" applyAlignment="1" applyProtection="1">
      <alignment horizontal="left"/>
    </xf>
    <xf numFmtId="165" fontId="9" fillId="0" borderId="21" xfId="23" applyNumberFormat="1" applyFont="1" applyFill="1" applyBorder="1" applyAlignment="1" applyProtection="1">
      <alignment horizontal="right"/>
    </xf>
    <xf numFmtId="4" fontId="9" fillId="0" borderId="21" xfId="24" applyNumberFormat="1" applyFont="1" applyFill="1" applyBorder="1" applyAlignment="1" applyProtection="1">
      <alignment horizontal="left"/>
    </xf>
    <xf numFmtId="49" fontId="9" fillId="0" borderId="24" xfId="23" applyNumberFormat="1" applyFont="1" applyFill="1" applyBorder="1" applyAlignment="1" applyProtection="1">
      <alignment horizontal="left"/>
    </xf>
    <xf numFmtId="0" fontId="9" fillId="0" borderId="24" xfId="23" applyFont="1" applyFill="1" applyBorder="1" applyAlignment="1" applyProtection="1">
      <alignment horizontal="left" wrapText="1"/>
    </xf>
    <xf numFmtId="4" fontId="9" fillId="0" borderId="24" xfId="23" applyNumberFormat="1" applyFont="1" applyFill="1" applyBorder="1" applyAlignment="1" applyProtection="1">
      <alignment horizontal="left"/>
    </xf>
    <xf numFmtId="165" fontId="9" fillId="0" borderId="24" xfId="23" applyNumberFormat="1" applyFont="1" applyFill="1" applyBorder="1" applyAlignment="1" applyProtection="1">
      <alignment horizontal="right"/>
    </xf>
    <xf numFmtId="4" fontId="9" fillId="0" borderId="24" xfId="5" applyNumberFormat="1" applyFont="1" applyFill="1" applyBorder="1" applyAlignment="1" applyProtection="1">
      <alignment horizontal="right"/>
    </xf>
    <xf numFmtId="49" fontId="57" fillId="0" borderId="0" xfId="18" applyNumberFormat="1" applyFont="1" applyAlignment="1" applyProtection="1">
      <alignment horizontal="left" wrapText="1"/>
    </xf>
    <xf numFmtId="49" fontId="22" fillId="0" borderId="21" xfId="5" applyNumberFormat="1" applyFont="1" applyFill="1" applyBorder="1" applyAlignment="1" applyProtection="1">
      <alignment horizontal="left"/>
    </xf>
    <xf numFmtId="0" fontId="22" fillId="0" borderId="21" xfId="5" applyFont="1" applyFill="1" applyBorder="1" applyAlignment="1" applyProtection="1">
      <alignment horizontal="left"/>
    </xf>
    <xf numFmtId="0" fontId="22" fillId="0" borderId="21" xfId="5" applyFont="1" applyFill="1" applyBorder="1" applyAlignment="1" applyProtection="1">
      <alignment horizontal="left" wrapText="1"/>
    </xf>
    <xf numFmtId="4" fontId="9" fillId="0" borderId="21" xfId="5" applyNumberFormat="1" applyFont="1" applyFill="1" applyBorder="1" applyAlignment="1" applyProtection="1">
      <alignment horizontal="left"/>
    </xf>
    <xf numFmtId="4" fontId="22" fillId="0" borderId="21" xfId="5" applyNumberFormat="1" applyFont="1" applyFill="1" applyBorder="1" applyAlignment="1" applyProtection="1">
      <alignment horizontal="right"/>
    </xf>
    <xf numFmtId="49" fontId="22" fillId="0" borderId="24" xfId="5" applyNumberFormat="1" applyFont="1" applyFill="1" applyBorder="1" applyAlignment="1" applyProtection="1">
      <alignment horizontal="left"/>
    </xf>
    <xf numFmtId="0" fontId="22" fillId="0" borderId="24" xfId="5" applyFont="1" applyFill="1" applyBorder="1" applyAlignment="1" applyProtection="1">
      <alignment horizontal="left" wrapText="1"/>
    </xf>
    <xf numFmtId="0" fontId="22" fillId="0" borderId="24" xfId="5" applyFont="1" applyFill="1" applyBorder="1" applyAlignment="1" applyProtection="1">
      <alignment horizontal="right" wrapText="1"/>
    </xf>
    <xf numFmtId="165" fontId="9" fillId="0" borderId="24" xfId="5" applyNumberFormat="1" applyFont="1" applyFill="1" applyBorder="1" applyAlignment="1" applyProtection="1">
      <alignment horizontal="right"/>
    </xf>
    <xf numFmtId="0" fontId="9" fillId="0" borderId="21" xfId="4" applyNumberFormat="1" applyFont="1" applyFill="1" applyBorder="1" applyAlignment="1" applyProtection="1">
      <alignment horizontal="left" vertical="top" wrapText="1"/>
    </xf>
    <xf numFmtId="49" fontId="22" fillId="0" borderId="0" xfId="18" applyNumberFormat="1" applyFont="1" applyBorder="1" applyAlignment="1" applyProtection="1">
      <alignment vertical="top" wrapText="1"/>
    </xf>
    <xf numFmtId="0" fontId="22" fillId="0" borderId="0" xfId="18" applyNumberFormat="1" applyFont="1" applyBorder="1" applyAlignment="1" applyProtection="1">
      <alignment vertical="top" wrapText="1"/>
    </xf>
    <xf numFmtId="4" fontId="48" fillId="0" borderId="0" xfId="18" applyNumberFormat="1" applyFont="1" applyBorder="1" applyAlignment="1" applyProtection="1">
      <alignment horizontal="right" wrapText="1"/>
    </xf>
    <xf numFmtId="4" fontId="9" fillId="0" borderId="0" xfId="18" applyNumberFormat="1" applyFont="1" applyBorder="1" applyAlignment="1" applyProtection="1">
      <alignment horizontal="right" wrapText="1"/>
    </xf>
    <xf numFmtId="4" fontId="9" fillId="0" borderId="0" xfId="1" applyNumberFormat="1" applyFont="1" applyBorder="1" applyAlignment="1" applyProtection="1">
      <alignment horizontal="right" wrapText="1"/>
    </xf>
    <xf numFmtId="4" fontId="22" fillId="0" borderId="0" xfId="18" applyNumberFormat="1" applyFont="1" applyBorder="1" applyAlignment="1" applyProtection="1">
      <alignment horizontal="right"/>
    </xf>
    <xf numFmtId="49" fontId="48" fillId="0" borderId="0" xfId="18" applyNumberFormat="1" applyFont="1" applyBorder="1" applyAlignment="1" applyProtection="1">
      <alignment vertical="top" wrapText="1"/>
    </xf>
    <xf numFmtId="0" fontId="9" fillId="0" borderId="0" xfId="18" applyNumberFormat="1" applyFont="1" applyBorder="1" applyAlignment="1" applyProtection="1">
      <alignment vertical="top" wrapText="1"/>
    </xf>
    <xf numFmtId="0" fontId="48" fillId="0" borderId="0" xfId="18" applyFont="1" applyBorder="1" applyAlignment="1" applyProtection="1">
      <alignment horizontal="right"/>
    </xf>
    <xf numFmtId="4" fontId="9" fillId="28" borderId="21" xfId="18" applyNumberFormat="1" applyFont="1" applyFill="1" applyBorder="1" applyAlignment="1" applyProtection="1">
      <alignment horizontal="right"/>
      <protection locked="0"/>
    </xf>
    <xf numFmtId="0" fontId="22" fillId="28" borderId="26" xfId="18" applyNumberFormat="1" applyFont="1" applyFill="1" applyBorder="1" applyAlignment="1" applyProtection="1">
      <alignment horizontal="center" vertical="center" wrapText="1"/>
      <protection locked="0"/>
    </xf>
    <xf numFmtId="0" fontId="9" fillId="28" borderId="43" xfId="18" applyNumberFormat="1" applyFont="1" applyFill="1" applyBorder="1" applyAlignment="1" applyProtection="1">
      <alignment horizontal="center" vertical="center" wrapText="1"/>
      <protection locked="0"/>
    </xf>
    <xf numFmtId="0" fontId="9" fillId="28" borderId="44" xfId="18" applyNumberFormat="1" applyFont="1" applyFill="1" applyBorder="1" applyAlignment="1" applyProtection="1">
      <alignment horizontal="center" vertical="center" wrapText="1"/>
      <protection locked="0"/>
    </xf>
    <xf numFmtId="165" fontId="9" fillId="28" borderId="21" xfId="5" applyNumberFormat="1" applyFont="1" applyFill="1" applyBorder="1" applyAlignment="1" applyProtection="1">
      <alignment horizontal="right"/>
      <protection locked="0"/>
    </xf>
    <xf numFmtId="165" fontId="9" fillId="28" borderId="21" xfId="23" applyNumberFormat="1" applyFont="1" applyFill="1" applyBorder="1" applyAlignment="1" applyProtection="1">
      <alignment horizontal="right"/>
      <protection locked="0"/>
    </xf>
    <xf numFmtId="165" fontId="9" fillId="28" borderId="24" xfId="23" applyNumberFormat="1" applyFont="1" applyFill="1" applyBorder="1" applyAlignment="1" applyProtection="1">
      <alignment horizontal="right"/>
      <protection locked="0"/>
    </xf>
    <xf numFmtId="0" fontId="0" fillId="0" borderId="0" xfId="0" applyProtection="1"/>
    <xf numFmtId="0" fontId="6" fillId="0" borderId="0" xfId="0" applyFont="1" applyProtection="1"/>
    <xf numFmtId="4" fontId="17" fillId="0" borderId="4" xfId="0" applyNumberFormat="1" applyFont="1" applyBorder="1" applyProtection="1"/>
    <xf numFmtId="4" fontId="14" fillId="0" borderId="4" xfId="0" applyNumberFormat="1" applyFont="1" applyBorder="1" applyProtection="1"/>
    <xf numFmtId="4" fontId="0" fillId="0" borderId="0" xfId="0" applyNumberFormat="1" applyProtection="1"/>
    <xf numFmtId="4" fontId="18" fillId="0" borderId="14" xfId="0" applyNumberFormat="1" applyFont="1" applyBorder="1" applyAlignment="1" applyProtection="1">
      <alignment vertical="top"/>
    </xf>
    <xf numFmtId="4" fontId="18" fillId="0" borderId="15" xfId="0" applyNumberFormat="1" applyFont="1" applyBorder="1" applyAlignment="1" applyProtection="1">
      <alignment vertical="top"/>
    </xf>
    <xf numFmtId="4" fontId="18" fillId="0" borderId="16" xfId="0" applyNumberFormat="1" applyFont="1" applyBorder="1" applyAlignment="1" applyProtection="1">
      <alignment vertical="top"/>
    </xf>
    <xf numFmtId="4" fontId="4" fillId="0" borderId="9" xfId="0" applyNumberFormat="1" applyFont="1" applyBorder="1" applyAlignment="1" applyProtection="1">
      <alignment horizontal="right" wrapText="1"/>
    </xf>
    <xf numFmtId="0" fontId="0" fillId="0" borderId="0" xfId="0" applyFill="1" applyProtection="1"/>
    <xf numFmtId="0" fontId="6" fillId="0" borderId="0" xfId="0" applyFont="1" applyFill="1" applyProtection="1"/>
    <xf numFmtId="4" fontId="18" fillId="0" borderId="10" xfId="0" applyNumberFormat="1" applyFont="1" applyFill="1" applyBorder="1" applyAlignment="1" applyProtection="1">
      <alignment vertical="top"/>
    </xf>
    <xf numFmtId="4" fontId="18" fillId="0" borderId="11" xfId="0" applyNumberFormat="1" applyFont="1" applyFill="1" applyBorder="1" applyAlignment="1" applyProtection="1">
      <alignment vertical="top"/>
    </xf>
    <xf numFmtId="4" fontId="4" fillId="0" borderId="0" xfId="0" applyNumberFormat="1" applyFont="1" applyFill="1" applyBorder="1" applyAlignment="1" applyProtection="1">
      <alignment horizontal="center" wrapText="1"/>
    </xf>
    <xf numFmtId="4" fontId="19" fillId="0" borderId="17" xfId="0" applyNumberFormat="1" applyFont="1" applyFill="1" applyBorder="1" applyAlignment="1" applyProtection="1">
      <alignment vertical="top"/>
    </xf>
    <xf numFmtId="4" fontId="19" fillId="0" borderId="18" xfId="0" applyNumberFormat="1" applyFont="1" applyFill="1" applyBorder="1" applyAlignment="1" applyProtection="1">
      <alignment vertical="top"/>
    </xf>
    <xf numFmtId="4" fontId="0" fillId="0" borderId="2" xfId="0" applyNumberFormat="1" applyFill="1" applyBorder="1" applyProtection="1"/>
    <xf numFmtId="4" fontId="5" fillId="0" borderId="3" xfId="0" applyNumberFormat="1" applyFont="1" applyFill="1" applyBorder="1" applyAlignment="1" applyProtection="1">
      <alignment vertical="top"/>
    </xf>
    <xf numFmtId="4" fontId="5" fillId="0" borderId="4" xfId="0" applyNumberFormat="1" applyFont="1" applyFill="1" applyBorder="1" applyAlignment="1" applyProtection="1">
      <alignment horizontal="center" vertical="top"/>
    </xf>
    <xf numFmtId="4" fontId="5" fillId="0" borderId="4" xfId="0" applyNumberFormat="1" applyFont="1" applyFill="1" applyBorder="1" applyAlignment="1" applyProtection="1">
      <alignment horizontal="right" vertical="top" wrapText="1"/>
    </xf>
    <xf numFmtId="4" fontId="5" fillId="0" borderId="4" xfId="0" applyNumberFormat="1" applyFont="1" applyFill="1" applyBorder="1" applyAlignment="1" applyProtection="1">
      <alignment horizontal="right"/>
    </xf>
    <xf numFmtId="4" fontId="5" fillId="0" borderId="13" xfId="0" applyNumberFormat="1" applyFont="1" applyFill="1" applyBorder="1" applyAlignment="1" applyProtection="1">
      <alignment horizontal="right"/>
    </xf>
    <xf numFmtId="3" fontId="5" fillId="0" borderId="4" xfId="0" applyNumberFormat="1" applyFont="1" applyFill="1" applyBorder="1" applyAlignment="1" applyProtection="1">
      <alignment horizontal="right" vertical="top" wrapText="1"/>
    </xf>
    <xf numFmtId="4" fontId="4" fillId="0" borderId="5" xfId="0" applyNumberFormat="1" applyFont="1" applyFill="1" applyBorder="1" applyAlignment="1" applyProtection="1">
      <alignment vertical="top"/>
    </xf>
    <xf numFmtId="4" fontId="10" fillId="0" borderId="6" xfId="0" applyNumberFormat="1" applyFont="1" applyFill="1" applyBorder="1" applyAlignment="1" applyProtection="1">
      <alignment horizontal="center" vertical="top"/>
    </xf>
    <xf numFmtId="4" fontId="10" fillId="0" borderId="6" xfId="0" applyNumberFormat="1" applyFont="1" applyFill="1" applyBorder="1" applyAlignment="1" applyProtection="1">
      <alignment horizontal="right" vertical="top" wrapText="1"/>
    </xf>
    <xf numFmtId="4" fontId="5" fillId="0" borderId="6" xfId="0" applyNumberFormat="1" applyFont="1" applyFill="1" applyBorder="1" applyAlignment="1" applyProtection="1">
      <alignment horizontal="right"/>
    </xf>
    <xf numFmtId="4" fontId="4" fillId="0" borderId="12" xfId="0" applyNumberFormat="1" applyFont="1" applyFill="1" applyBorder="1" applyAlignment="1" applyProtection="1">
      <alignment horizontal="right"/>
    </xf>
    <xf numFmtId="4" fontId="4" fillId="0" borderId="0" xfId="0" applyNumberFormat="1" applyFont="1" applyFill="1" applyBorder="1" applyAlignment="1" applyProtection="1">
      <alignment vertical="top"/>
    </xf>
    <xf numFmtId="4" fontId="10" fillId="0" borderId="0" xfId="0" applyNumberFormat="1" applyFont="1" applyFill="1" applyBorder="1" applyAlignment="1" applyProtection="1">
      <alignment horizontal="center" vertical="top"/>
    </xf>
    <xf numFmtId="4" fontId="10" fillId="0" borderId="0" xfId="0" applyNumberFormat="1" applyFont="1" applyFill="1" applyBorder="1" applyAlignment="1" applyProtection="1">
      <alignment horizontal="right" vertical="top" wrapText="1"/>
    </xf>
    <xf numFmtId="4" fontId="5" fillId="0" borderId="0" xfId="0" applyNumberFormat="1" applyFont="1" applyFill="1" applyBorder="1" applyAlignment="1" applyProtection="1">
      <alignment horizontal="right"/>
    </xf>
    <xf numFmtId="4" fontId="4" fillId="0" borderId="0" xfId="0" applyNumberFormat="1" applyFont="1" applyFill="1" applyBorder="1" applyAlignment="1" applyProtection="1">
      <alignment horizontal="right"/>
    </xf>
    <xf numFmtId="4" fontId="15" fillId="0" borderId="0" xfId="0" applyNumberFormat="1" applyFont="1" applyBorder="1" applyAlignment="1" applyProtection="1">
      <alignment vertical="top"/>
    </xf>
    <xf numFmtId="4" fontId="5" fillId="0" borderId="0" xfId="0" applyNumberFormat="1" applyFont="1" applyFill="1" applyBorder="1" applyAlignment="1" applyProtection="1">
      <alignment horizontal="center" vertical="top"/>
    </xf>
    <xf numFmtId="4" fontId="15" fillId="0" borderId="0" xfId="0" applyNumberFormat="1" applyFont="1" applyBorder="1" applyAlignment="1" applyProtection="1">
      <alignment horizontal="right" vertical="top" wrapText="1"/>
    </xf>
    <xf numFmtId="4" fontId="6" fillId="0" borderId="0" xfId="0" applyNumberFormat="1" applyFont="1" applyBorder="1" applyAlignment="1" applyProtection="1">
      <alignment horizontal="right"/>
    </xf>
    <xf numFmtId="4" fontId="15" fillId="0" borderId="0" xfId="0" applyNumberFormat="1" applyFont="1" applyFill="1" applyBorder="1" applyAlignment="1" applyProtection="1">
      <alignment horizontal="right"/>
    </xf>
    <xf numFmtId="4" fontId="11" fillId="0" borderId="0" xfId="0" applyNumberFormat="1" applyFont="1" applyFill="1" applyBorder="1" applyAlignment="1" applyProtection="1">
      <alignment vertical="top"/>
    </xf>
    <xf numFmtId="0" fontId="13" fillId="0" borderId="0" xfId="0" applyFont="1" applyProtection="1"/>
    <xf numFmtId="4" fontId="15" fillId="0" borderId="23" xfId="0" applyNumberFormat="1" applyFont="1" applyBorder="1" applyAlignment="1" applyProtection="1">
      <alignment vertical="top"/>
    </xf>
    <xf numFmtId="4" fontId="5" fillId="0" borderId="16" xfId="0" applyNumberFormat="1" applyFont="1" applyFill="1" applyBorder="1" applyAlignment="1" applyProtection="1">
      <alignment horizontal="center" vertical="top"/>
    </xf>
    <xf numFmtId="4" fontId="15" fillId="0" borderId="16" xfId="0" applyNumberFormat="1" applyFont="1" applyBorder="1" applyAlignment="1" applyProtection="1">
      <alignment horizontal="right" vertical="top" wrapText="1"/>
    </xf>
    <xf numFmtId="4" fontId="6" fillId="0" borderId="16" xfId="0" applyNumberFormat="1" applyFont="1" applyBorder="1" applyAlignment="1" applyProtection="1">
      <alignment horizontal="right"/>
    </xf>
    <xf numFmtId="4" fontId="15" fillId="0" borderId="9" xfId="0" applyNumberFormat="1" applyFont="1" applyFill="1" applyBorder="1" applyAlignment="1" applyProtection="1">
      <alignment horizontal="right"/>
    </xf>
    <xf numFmtId="4" fontId="16" fillId="0" borderId="0" xfId="0" applyNumberFormat="1" applyFont="1" applyBorder="1" applyAlignment="1" applyProtection="1">
      <alignment horizontal="center" vertical="top"/>
    </xf>
    <xf numFmtId="4" fontId="16" fillId="0" borderId="0" xfId="0" applyNumberFormat="1" applyFont="1" applyBorder="1" applyAlignment="1" applyProtection="1">
      <alignment horizontal="right" vertical="top" wrapText="1"/>
    </xf>
    <xf numFmtId="4" fontId="9" fillId="0" borderId="0" xfId="0" applyNumberFormat="1" applyFont="1" applyBorder="1" applyAlignment="1" applyProtection="1">
      <alignment horizontal="right"/>
    </xf>
    <xf numFmtId="4" fontId="28" fillId="0" borderId="0" xfId="0" applyNumberFormat="1" applyFont="1" applyFill="1" applyProtection="1"/>
    <xf numFmtId="4" fontId="6" fillId="0" borderId="7" xfId="0" applyNumberFormat="1" applyFont="1" applyBorder="1" applyAlignment="1" applyProtection="1">
      <alignment vertical="top"/>
    </xf>
    <xf numFmtId="4" fontId="16" fillId="0" borderId="8" xfId="0" applyNumberFormat="1" applyFont="1" applyBorder="1" applyAlignment="1" applyProtection="1">
      <alignment horizontal="center" vertical="top"/>
    </xf>
    <xf numFmtId="4" fontId="16" fillId="0" borderId="8" xfId="0" applyNumberFormat="1" applyFont="1" applyBorder="1" applyAlignment="1" applyProtection="1">
      <alignment horizontal="right" vertical="top" wrapText="1"/>
    </xf>
    <xf numFmtId="4" fontId="6" fillId="0" borderId="8" xfId="0" applyNumberFormat="1" applyFont="1" applyBorder="1" applyAlignment="1" applyProtection="1">
      <alignment horizontal="right"/>
    </xf>
    <xf numFmtId="4" fontId="6" fillId="0" borderId="9" xfId="0" applyNumberFormat="1" applyFont="1" applyFill="1" applyBorder="1" applyAlignment="1" applyProtection="1">
      <alignment horizontal="right"/>
    </xf>
    <xf numFmtId="4" fontId="4" fillId="0" borderId="0" xfId="0" applyNumberFormat="1" applyFont="1" applyBorder="1" applyAlignment="1" applyProtection="1">
      <alignment vertical="top"/>
    </xf>
    <xf numFmtId="4" fontId="10" fillId="0" borderId="0" xfId="0" applyNumberFormat="1" applyFont="1" applyBorder="1" applyAlignment="1" applyProtection="1">
      <alignment horizontal="center" vertical="top"/>
    </xf>
    <xf numFmtId="4" fontId="10" fillId="0" borderId="0" xfId="0" applyNumberFormat="1" applyFont="1" applyBorder="1" applyAlignment="1" applyProtection="1">
      <alignment horizontal="right" vertical="top" wrapText="1"/>
    </xf>
    <xf numFmtId="4" fontId="5" fillId="0" borderId="0" xfId="0" applyNumberFormat="1" applyFont="1" applyBorder="1" applyAlignment="1" applyProtection="1">
      <alignment horizontal="right"/>
    </xf>
    <xf numFmtId="0" fontId="6" fillId="0" borderId="0" xfId="0" applyFont="1" applyBorder="1" applyProtection="1"/>
    <xf numFmtId="0" fontId="0" fillId="0" borderId="0" xfId="0" applyBorder="1" applyProtection="1"/>
    <xf numFmtId="0" fontId="3" fillId="0" borderId="0" xfId="0" applyFont="1" applyProtection="1"/>
    <xf numFmtId="0" fontId="5" fillId="0" borderId="0" xfId="0" applyFont="1" applyProtection="1"/>
    <xf numFmtId="0" fontId="7" fillId="0" borderId="0" xfId="0" applyFont="1" applyProtection="1"/>
    <xf numFmtId="0" fontId="0" fillId="0" borderId="1" xfId="0" applyBorder="1" applyProtection="1"/>
    <xf numFmtId="0" fontId="8" fillId="0" borderId="0" xfId="0" applyFont="1" applyProtection="1"/>
  </cellXfs>
  <cellStyles count="594">
    <cellStyle name="20% - Accent1" xfId="25"/>
    <cellStyle name="20% - Accent2" xfId="26"/>
    <cellStyle name="20% - Accent3" xfId="27"/>
    <cellStyle name="20% - Accent4" xfId="28"/>
    <cellStyle name="20% - Accent5" xfId="29"/>
    <cellStyle name="20% - Accent6" xfId="30"/>
    <cellStyle name="40% - Accent1" xfId="31"/>
    <cellStyle name="40% - Accent2" xfId="32"/>
    <cellStyle name="40% - Accent3" xfId="33"/>
    <cellStyle name="40% - Accent4" xfId="34"/>
    <cellStyle name="40% - Accent5" xfId="35"/>
    <cellStyle name="40% - Accent6" xfId="36"/>
    <cellStyle name="60% - Accent1" xfId="37"/>
    <cellStyle name="60% - Accent2" xfId="38"/>
    <cellStyle name="60% - Accent3" xfId="39"/>
    <cellStyle name="60% - Accent4" xfId="40"/>
    <cellStyle name="60% - Accent5" xfId="41"/>
    <cellStyle name="60% - Accent6" xfId="42"/>
    <cellStyle name="Accent1" xfId="43"/>
    <cellStyle name="Accent2" xfId="44"/>
    <cellStyle name="Accent3" xfId="45"/>
    <cellStyle name="Accent4" xfId="46"/>
    <cellStyle name="Accent5" xfId="47"/>
    <cellStyle name="Accent6" xfId="48"/>
    <cellStyle name="Bad" xfId="49"/>
    <cellStyle name="Calculation" xfId="50"/>
    <cellStyle name="Check Cell" xfId="51"/>
    <cellStyle name="Comma 2" xfId="52"/>
    <cellStyle name="Comma0" xfId="53"/>
    <cellStyle name="Currency [0]_DELO1" xfId="54"/>
    <cellStyle name="Currency_1 zadr`evalnik " xfId="55"/>
    <cellStyle name="Currency0" xfId="56"/>
    <cellStyle name="Date" xfId="57"/>
    <cellStyle name="Excel Built-in Normal" xfId="58"/>
    <cellStyle name="Explanatory Text" xfId="59"/>
    <cellStyle name="Fixed" xfId="60"/>
    <cellStyle name="Good" xfId="61"/>
    <cellStyle name="Heading 1" xfId="62"/>
    <cellStyle name="Heading 2" xfId="63"/>
    <cellStyle name="Heading 3" xfId="64"/>
    <cellStyle name="Heading 4" xfId="65"/>
    <cellStyle name="Heading1" xfId="66"/>
    <cellStyle name="Heading2" xfId="67"/>
    <cellStyle name="Hiperpovezava_24 Vakuumska postaja Strojni del 25-02-2010" xfId="68"/>
    <cellStyle name="Input" xfId="69"/>
    <cellStyle name="Keš" xfId="19"/>
    <cellStyle name="Linked Cell" xfId="70"/>
    <cellStyle name="Navadno" xfId="0" builtinId="0"/>
    <cellStyle name="Navadno 11" xfId="9"/>
    <cellStyle name="Navadno 11 10" xfId="71"/>
    <cellStyle name="Navadno 11 11" xfId="72"/>
    <cellStyle name="Navadno 11 12" xfId="73"/>
    <cellStyle name="Navadno 11 13" xfId="74"/>
    <cellStyle name="Navadno 11 14" xfId="75"/>
    <cellStyle name="Navadno 11 15" xfId="76"/>
    <cellStyle name="Navadno 11 16" xfId="77"/>
    <cellStyle name="Navadno 11 17" xfId="78"/>
    <cellStyle name="Navadno 11 18" xfId="79"/>
    <cellStyle name="Navadno 11 19" xfId="80"/>
    <cellStyle name="Navadno 11 2" xfId="81"/>
    <cellStyle name="Navadno 11 20" xfId="82"/>
    <cellStyle name="Navadno 11 21" xfId="83"/>
    <cellStyle name="Navadno 11 22" xfId="84"/>
    <cellStyle name="Navadno 11 23" xfId="85"/>
    <cellStyle name="Navadno 11 24" xfId="86"/>
    <cellStyle name="Navadno 11 25" xfId="87"/>
    <cellStyle name="Navadno 11 26" xfId="88"/>
    <cellStyle name="Navadno 11 27" xfId="89"/>
    <cellStyle name="Navadno 11 28" xfId="90"/>
    <cellStyle name="Navadno 11 29" xfId="91"/>
    <cellStyle name="Navadno 11 3" xfId="92"/>
    <cellStyle name="Navadno 11 30" xfId="93"/>
    <cellStyle name="Navadno 11 31" xfId="94"/>
    <cellStyle name="Navadno 11 32" xfId="95"/>
    <cellStyle name="Navadno 11 33" xfId="96"/>
    <cellStyle name="Navadno 11 34" xfId="97"/>
    <cellStyle name="Navadno 11 35" xfId="98"/>
    <cellStyle name="Navadno 11 36" xfId="99"/>
    <cellStyle name="Navadno 11 37" xfId="100"/>
    <cellStyle name="Navadno 11 38" xfId="101"/>
    <cellStyle name="Navadno 11 39" xfId="102"/>
    <cellStyle name="Navadno 11 4" xfId="103"/>
    <cellStyle name="Navadno 11 40" xfId="104"/>
    <cellStyle name="Navadno 11 41" xfId="105"/>
    <cellStyle name="Navadno 11 42" xfId="106"/>
    <cellStyle name="Navadno 11 43" xfId="107"/>
    <cellStyle name="Navadno 11 44" xfId="108"/>
    <cellStyle name="Navadno 11 45" xfId="109"/>
    <cellStyle name="Navadno 11 46" xfId="110"/>
    <cellStyle name="Navadno 11 47" xfId="111"/>
    <cellStyle name="Navadno 11 48" xfId="112"/>
    <cellStyle name="Navadno 11 49" xfId="113"/>
    <cellStyle name="Navadno 11 5" xfId="114"/>
    <cellStyle name="Navadno 11 50" xfId="115"/>
    <cellStyle name="Navadno 11 51" xfId="116"/>
    <cellStyle name="Navadno 11 52" xfId="117"/>
    <cellStyle name="Navadno 11 53" xfId="118"/>
    <cellStyle name="Navadno 11 54" xfId="119"/>
    <cellStyle name="Navadno 11 55" xfId="120"/>
    <cellStyle name="Navadno 11 56" xfId="121"/>
    <cellStyle name="Navadno 11 57" xfId="122"/>
    <cellStyle name="Navadno 11 58" xfId="123"/>
    <cellStyle name="Navadno 11 59" xfId="124"/>
    <cellStyle name="Navadno 11 6" xfId="125"/>
    <cellStyle name="Navadno 11 60" xfId="126"/>
    <cellStyle name="Navadno 11 61" xfId="127"/>
    <cellStyle name="Navadno 11 62" xfId="128"/>
    <cellStyle name="Navadno 11 63" xfId="129"/>
    <cellStyle name="Navadno 11 64" xfId="130"/>
    <cellStyle name="Navadno 11 65" xfId="131"/>
    <cellStyle name="Navadno 11 66" xfId="132"/>
    <cellStyle name="Navadno 11 67" xfId="133"/>
    <cellStyle name="Navadno 11 68" xfId="134"/>
    <cellStyle name="Navadno 11 69" xfId="135"/>
    <cellStyle name="Navadno 11 7" xfId="136"/>
    <cellStyle name="Navadno 11 70" xfId="137"/>
    <cellStyle name="Navadno 11 71" xfId="138"/>
    <cellStyle name="Navadno 11 72" xfId="139"/>
    <cellStyle name="Navadno 11 73" xfId="140"/>
    <cellStyle name="Navadno 11 74" xfId="141"/>
    <cellStyle name="Navadno 11 75" xfId="142"/>
    <cellStyle name="Navadno 11 76" xfId="143"/>
    <cellStyle name="Navadno 11 77" xfId="144"/>
    <cellStyle name="Navadno 11 78" xfId="145"/>
    <cellStyle name="Navadno 11 79" xfId="146"/>
    <cellStyle name="Navadno 11 8" xfId="147"/>
    <cellStyle name="Navadno 11 80" xfId="148"/>
    <cellStyle name="Navadno 11 81" xfId="149"/>
    <cellStyle name="Navadno 11 82" xfId="150"/>
    <cellStyle name="Navadno 11 83" xfId="151"/>
    <cellStyle name="Navadno 11 84" xfId="152"/>
    <cellStyle name="Navadno 11 85" xfId="153"/>
    <cellStyle name="Navadno 11 9" xfId="154"/>
    <cellStyle name="Navadno 12" xfId="10"/>
    <cellStyle name="Navadno 13" xfId="11"/>
    <cellStyle name="Navadno 14" xfId="13"/>
    <cellStyle name="Navadno 15" xfId="17"/>
    <cellStyle name="Navadno 16" xfId="15"/>
    <cellStyle name="Navadno 17" xfId="6"/>
    <cellStyle name="Navadno 18" xfId="8"/>
    <cellStyle name="Navadno 19" xfId="7"/>
    <cellStyle name="Navadno 2" xfId="1"/>
    <cellStyle name="Navadno 2 2" xfId="21"/>
    <cellStyle name="Navadno 25" xfId="2"/>
    <cellStyle name="Navadno 29" xfId="12"/>
    <cellStyle name="Navadno 3" xfId="18"/>
    <cellStyle name="Navadno 37" xfId="14"/>
    <cellStyle name="Navadno 4" xfId="5"/>
    <cellStyle name="Navadno 5" xfId="155"/>
    <cellStyle name="Navadno 6" xfId="3"/>
    <cellStyle name="Navadno 6 2" xfId="156"/>
    <cellStyle name="Navadno_Predračun 2.del II.faze barvano" xfId="20"/>
    <cellStyle name="Neutral" xfId="157"/>
    <cellStyle name="Normal 2" xfId="22"/>
    <cellStyle name="Normal 3" xfId="158"/>
    <cellStyle name="Normal_1 zadr`evalnik " xfId="159"/>
    <cellStyle name="normal_A_1" xfId="24"/>
    <cellStyle name="Normal_A_2" xfId="23"/>
    <cellStyle name="Normal_kanal S1" xfId="4"/>
    <cellStyle name="Note" xfId="160"/>
    <cellStyle name="Odstotek 2" xfId="161"/>
    <cellStyle name="Odstotek 2 2" xfId="162"/>
    <cellStyle name="Output" xfId="163"/>
    <cellStyle name="Percent_1 zadr`evalnik " xfId="164"/>
    <cellStyle name="Slog 1" xfId="165"/>
    <cellStyle name="Style 1" xfId="166"/>
    <cellStyle name="tekst-levo" xfId="167"/>
    <cellStyle name="Title" xfId="168"/>
    <cellStyle name="Total" xfId="169"/>
    <cellStyle name="Total 1_Predracun kanal" xfId="170"/>
    <cellStyle name="Valuta 2" xfId="16"/>
    <cellStyle name="Vejica 2" xfId="171"/>
    <cellStyle name="Vejica 5 10" xfId="172"/>
    <cellStyle name="Vejica 5 10 2" xfId="173"/>
    <cellStyle name="Vejica 5 10 3" xfId="174"/>
    <cellStyle name="Vejica 5 10 4" xfId="175"/>
    <cellStyle name="Vejica 5 10 5" xfId="176"/>
    <cellStyle name="Vejica 5 11" xfId="177"/>
    <cellStyle name="Vejica 5 11 2" xfId="178"/>
    <cellStyle name="Vejica 5 11 3" xfId="179"/>
    <cellStyle name="Vejica 5 11 4" xfId="180"/>
    <cellStyle name="Vejica 5 11 5" xfId="181"/>
    <cellStyle name="Vejica 5 12" xfId="182"/>
    <cellStyle name="Vejica 5 12 2" xfId="183"/>
    <cellStyle name="Vejica 5 12 3" xfId="184"/>
    <cellStyle name="Vejica 5 12 4" xfId="185"/>
    <cellStyle name="Vejica 5 12 5" xfId="186"/>
    <cellStyle name="Vejica 5 13" xfId="187"/>
    <cellStyle name="Vejica 5 13 2" xfId="188"/>
    <cellStyle name="Vejica 5 13 3" xfId="189"/>
    <cellStyle name="Vejica 5 13 4" xfId="190"/>
    <cellStyle name="Vejica 5 13 5" xfId="191"/>
    <cellStyle name="Vejica 5 14" xfId="192"/>
    <cellStyle name="Vejica 5 14 2" xfId="193"/>
    <cellStyle name="Vejica 5 14 3" xfId="194"/>
    <cellStyle name="Vejica 5 14 4" xfId="195"/>
    <cellStyle name="Vejica 5 14 5" xfId="196"/>
    <cellStyle name="Vejica 5 15" xfId="197"/>
    <cellStyle name="Vejica 5 15 2" xfId="198"/>
    <cellStyle name="Vejica 5 15 3" xfId="199"/>
    <cellStyle name="Vejica 5 15 4" xfId="200"/>
    <cellStyle name="Vejica 5 15 5" xfId="201"/>
    <cellStyle name="Vejica 5 16" xfId="202"/>
    <cellStyle name="Vejica 5 16 2" xfId="203"/>
    <cellStyle name="Vejica 5 16 3" xfId="204"/>
    <cellStyle name="Vejica 5 16 4" xfId="205"/>
    <cellStyle name="Vejica 5 16 5" xfId="206"/>
    <cellStyle name="Vejica 5 17" xfId="207"/>
    <cellStyle name="Vejica 5 17 2" xfId="208"/>
    <cellStyle name="Vejica 5 17 3" xfId="209"/>
    <cellStyle name="Vejica 5 17 4" xfId="210"/>
    <cellStyle name="Vejica 5 17 5" xfId="211"/>
    <cellStyle name="Vejica 5 18" xfId="212"/>
    <cellStyle name="Vejica 5 18 2" xfId="213"/>
    <cellStyle name="Vejica 5 18 3" xfId="214"/>
    <cellStyle name="Vejica 5 18 4" xfId="215"/>
    <cellStyle name="Vejica 5 18 5" xfId="216"/>
    <cellStyle name="Vejica 5 19" xfId="217"/>
    <cellStyle name="Vejica 5 19 2" xfId="218"/>
    <cellStyle name="Vejica 5 19 3" xfId="219"/>
    <cellStyle name="Vejica 5 19 4" xfId="220"/>
    <cellStyle name="Vejica 5 19 5" xfId="221"/>
    <cellStyle name="Vejica 5 2" xfId="222"/>
    <cellStyle name="Vejica 5 2 2" xfId="223"/>
    <cellStyle name="Vejica 5 2 3" xfId="224"/>
    <cellStyle name="Vejica 5 2 4" xfId="225"/>
    <cellStyle name="Vejica 5 2 5" xfId="226"/>
    <cellStyle name="Vejica 5 20" xfId="227"/>
    <cellStyle name="Vejica 5 20 2" xfId="228"/>
    <cellStyle name="Vejica 5 20 3" xfId="229"/>
    <cellStyle name="Vejica 5 20 4" xfId="230"/>
    <cellStyle name="Vejica 5 20 5" xfId="231"/>
    <cellStyle name="Vejica 5 21" xfId="232"/>
    <cellStyle name="Vejica 5 21 2" xfId="233"/>
    <cellStyle name="Vejica 5 21 3" xfId="234"/>
    <cellStyle name="Vejica 5 21 4" xfId="235"/>
    <cellStyle name="Vejica 5 21 5" xfId="236"/>
    <cellStyle name="Vejica 5 22" xfId="237"/>
    <cellStyle name="Vejica 5 22 2" xfId="238"/>
    <cellStyle name="Vejica 5 22 3" xfId="239"/>
    <cellStyle name="Vejica 5 22 4" xfId="240"/>
    <cellStyle name="Vejica 5 22 5" xfId="241"/>
    <cellStyle name="Vejica 5 23" xfId="242"/>
    <cellStyle name="Vejica 5 23 2" xfId="243"/>
    <cellStyle name="Vejica 5 23 3" xfId="244"/>
    <cellStyle name="Vejica 5 23 4" xfId="245"/>
    <cellStyle name="Vejica 5 23 5" xfId="246"/>
    <cellStyle name="Vejica 5 24" xfId="247"/>
    <cellStyle name="Vejica 5 24 2" xfId="248"/>
    <cellStyle name="Vejica 5 24 3" xfId="249"/>
    <cellStyle name="Vejica 5 24 4" xfId="250"/>
    <cellStyle name="Vejica 5 24 5" xfId="251"/>
    <cellStyle name="Vejica 5 25" xfId="252"/>
    <cellStyle name="Vejica 5 25 2" xfId="253"/>
    <cellStyle name="Vejica 5 25 3" xfId="254"/>
    <cellStyle name="Vejica 5 25 4" xfId="255"/>
    <cellStyle name="Vejica 5 25 5" xfId="256"/>
    <cellStyle name="Vejica 5 26" xfId="257"/>
    <cellStyle name="Vejica 5 26 2" xfId="258"/>
    <cellStyle name="Vejica 5 26 3" xfId="259"/>
    <cellStyle name="Vejica 5 26 4" xfId="260"/>
    <cellStyle name="Vejica 5 26 5" xfId="261"/>
    <cellStyle name="Vejica 5 27" xfId="262"/>
    <cellStyle name="Vejica 5 27 2" xfId="263"/>
    <cellStyle name="Vejica 5 27 3" xfId="264"/>
    <cellStyle name="Vejica 5 27 4" xfId="265"/>
    <cellStyle name="Vejica 5 27 5" xfId="266"/>
    <cellStyle name="Vejica 5 28" xfId="267"/>
    <cellStyle name="Vejica 5 28 2" xfId="268"/>
    <cellStyle name="Vejica 5 28 3" xfId="269"/>
    <cellStyle name="Vejica 5 28 4" xfId="270"/>
    <cellStyle name="Vejica 5 28 5" xfId="271"/>
    <cellStyle name="Vejica 5 29" xfId="272"/>
    <cellStyle name="Vejica 5 29 2" xfId="273"/>
    <cellStyle name="Vejica 5 29 3" xfId="274"/>
    <cellStyle name="Vejica 5 29 4" xfId="275"/>
    <cellStyle name="Vejica 5 29 5" xfId="276"/>
    <cellStyle name="Vejica 5 3" xfId="277"/>
    <cellStyle name="Vejica 5 3 2" xfId="278"/>
    <cellStyle name="Vejica 5 3 3" xfId="279"/>
    <cellStyle name="Vejica 5 3 4" xfId="280"/>
    <cellStyle name="Vejica 5 3 5" xfId="281"/>
    <cellStyle name="Vejica 5 30" xfId="282"/>
    <cellStyle name="Vejica 5 30 2" xfId="283"/>
    <cellStyle name="Vejica 5 30 3" xfId="284"/>
    <cellStyle name="Vejica 5 30 4" xfId="285"/>
    <cellStyle name="Vejica 5 30 5" xfId="286"/>
    <cellStyle name="Vejica 5 31" xfId="287"/>
    <cellStyle name="Vejica 5 31 2" xfId="288"/>
    <cellStyle name="Vejica 5 31 3" xfId="289"/>
    <cellStyle name="Vejica 5 31 4" xfId="290"/>
    <cellStyle name="Vejica 5 31 5" xfId="291"/>
    <cellStyle name="Vejica 5 32" xfId="292"/>
    <cellStyle name="Vejica 5 32 2" xfId="293"/>
    <cellStyle name="Vejica 5 32 3" xfId="294"/>
    <cellStyle name="Vejica 5 32 4" xfId="295"/>
    <cellStyle name="Vejica 5 32 5" xfId="296"/>
    <cellStyle name="Vejica 5 33" xfId="297"/>
    <cellStyle name="Vejica 5 33 2" xfId="298"/>
    <cellStyle name="Vejica 5 33 3" xfId="299"/>
    <cellStyle name="Vejica 5 33 4" xfId="300"/>
    <cellStyle name="Vejica 5 33 5" xfId="301"/>
    <cellStyle name="Vejica 5 34" xfId="302"/>
    <cellStyle name="Vejica 5 34 2" xfId="303"/>
    <cellStyle name="Vejica 5 34 3" xfId="304"/>
    <cellStyle name="Vejica 5 34 4" xfId="305"/>
    <cellStyle name="Vejica 5 34 5" xfId="306"/>
    <cellStyle name="Vejica 5 35" xfId="307"/>
    <cellStyle name="Vejica 5 35 2" xfId="308"/>
    <cellStyle name="Vejica 5 35 3" xfId="309"/>
    <cellStyle name="Vejica 5 35 4" xfId="310"/>
    <cellStyle name="Vejica 5 35 5" xfId="311"/>
    <cellStyle name="Vejica 5 36" xfId="312"/>
    <cellStyle name="Vejica 5 36 2" xfId="313"/>
    <cellStyle name="Vejica 5 36 3" xfId="314"/>
    <cellStyle name="Vejica 5 36 4" xfId="315"/>
    <cellStyle name="Vejica 5 36 5" xfId="316"/>
    <cellStyle name="Vejica 5 37" xfId="317"/>
    <cellStyle name="Vejica 5 37 2" xfId="318"/>
    <cellStyle name="Vejica 5 37 3" xfId="319"/>
    <cellStyle name="Vejica 5 37 4" xfId="320"/>
    <cellStyle name="Vejica 5 37 5" xfId="321"/>
    <cellStyle name="Vejica 5 38" xfId="322"/>
    <cellStyle name="Vejica 5 38 2" xfId="323"/>
    <cellStyle name="Vejica 5 38 3" xfId="324"/>
    <cellStyle name="Vejica 5 38 4" xfId="325"/>
    <cellStyle name="Vejica 5 38 5" xfId="326"/>
    <cellStyle name="Vejica 5 39" xfId="327"/>
    <cellStyle name="Vejica 5 39 2" xfId="328"/>
    <cellStyle name="Vejica 5 39 3" xfId="329"/>
    <cellStyle name="Vejica 5 39 4" xfId="330"/>
    <cellStyle name="Vejica 5 39 5" xfId="331"/>
    <cellStyle name="Vejica 5 4" xfId="332"/>
    <cellStyle name="Vejica 5 4 2" xfId="333"/>
    <cellStyle name="Vejica 5 4 3" xfId="334"/>
    <cellStyle name="Vejica 5 4 4" xfId="335"/>
    <cellStyle name="Vejica 5 4 5" xfId="336"/>
    <cellStyle name="Vejica 5 40" xfId="337"/>
    <cellStyle name="Vejica 5 40 2" xfId="338"/>
    <cellStyle name="Vejica 5 40 3" xfId="339"/>
    <cellStyle name="Vejica 5 40 4" xfId="340"/>
    <cellStyle name="Vejica 5 40 5" xfId="341"/>
    <cellStyle name="Vejica 5 41" xfId="342"/>
    <cellStyle name="Vejica 5 41 2" xfId="343"/>
    <cellStyle name="Vejica 5 41 3" xfId="344"/>
    <cellStyle name="Vejica 5 41 4" xfId="345"/>
    <cellStyle name="Vejica 5 41 5" xfId="346"/>
    <cellStyle name="Vejica 5 42" xfId="347"/>
    <cellStyle name="Vejica 5 42 2" xfId="348"/>
    <cellStyle name="Vejica 5 42 3" xfId="349"/>
    <cellStyle name="Vejica 5 42 4" xfId="350"/>
    <cellStyle name="Vejica 5 42 5" xfId="351"/>
    <cellStyle name="Vejica 5 43" xfId="352"/>
    <cellStyle name="Vejica 5 43 2" xfId="353"/>
    <cellStyle name="Vejica 5 43 3" xfId="354"/>
    <cellStyle name="Vejica 5 43 4" xfId="355"/>
    <cellStyle name="Vejica 5 43 5" xfId="356"/>
    <cellStyle name="Vejica 5 44" xfId="357"/>
    <cellStyle name="Vejica 5 44 2" xfId="358"/>
    <cellStyle name="Vejica 5 44 3" xfId="359"/>
    <cellStyle name="Vejica 5 44 4" xfId="360"/>
    <cellStyle name="Vejica 5 44 5" xfId="361"/>
    <cellStyle name="Vejica 5 45" xfId="362"/>
    <cellStyle name="Vejica 5 45 2" xfId="363"/>
    <cellStyle name="Vejica 5 45 3" xfId="364"/>
    <cellStyle name="Vejica 5 45 4" xfId="365"/>
    <cellStyle name="Vejica 5 45 5" xfId="366"/>
    <cellStyle name="Vejica 5 46" xfId="367"/>
    <cellStyle name="Vejica 5 46 2" xfId="368"/>
    <cellStyle name="Vejica 5 46 3" xfId="369"/>
    <cellStyle name="Vejica 5 46 4" xfId="370"/>
    <cellStyle name="Vejica 5 46 5" xfId="371"/>
    <cellStyle name="Vejica 5 47" xfId="372"/>
    <cellStyle name="Vejica 5 47 2" xfId="373"/>
    <cellStyle name="Vejica 5 47 3" xfId="374"/>
    <cellStyle name="Vejica 5 47 4" xfId="375"/>
    <cellStyle name="Vejica 5 47 5" xfId="376"/>
    <cellStyle name="Vejica 5 48" xfId="377"/>
    <cellStyle name="Vejica 5 48 2" xfId="378"/>
    <cellStyle name="Vejica 5 48 3" xfId="379"/>
    <cellStyle name="Vejica 5 48 4" xfId="380"/>
    <cellStyle name="Vejica 5 48 5" xfId="381"/>
    <cellStyle name="Vejica 5 49" xfId="382"/>
    <cellStyle name="Vejica 5 49 2" xfId="383"/>
    <cellStyle name="Vejica 5 49 3" xfId="384"/>
    <cellStyle name="Vejica 5 49 4" xfId="385"/>
    <cellStyle name="Vejica 5 49 5" xfId="386"/>
    <cellStyle name="Vejica 5 5" xfId="387"/>
    <cellStyle name="Vejica 5 5 2" xfId="388"/>
    <cellStyle name="Vejica 5 5 3" xfId="389"/>
    <cellStyle name="Vejica 5 5 4" xfId="390"/>
    <cellStyle name="Vejica 5 5 5" xfId="391"/>
    <cellStyle name="Vejica 5 50" xfId="392"/>
    <cellStyle name="Vejica 5 50 2" xfId="393"/>
    <cellStyle name="Vejica 5 50 3" xfId="394"/>
    <cellStyle name="Vejica 5 50 4" xfId="395"/>
    <cellStyle name="Vejica 5 50 5" xfId="396"/>
    <cellStyle name="Vejica 5 51" xfId="397"/>
    <cellStyle name="Vejica 5 51 2" xfId="398"/>
    <cellStyle name="Vejica 5 51 3" xfId="399"/>
    <cellStyle name="Vejica 5 51 4" xfId="400"/>
    <cellStyle name="Vejica 5 51 5" xfId="401"/>
    <cellStyle name="Vejica 5 52" xfId="402"/>
    <cellStyle name="Vejica 5 52 2" xfId="403"/>
    <cellStyle name="Vejica 5 52 3" xfId="404"/>
    <cellStyle name="Vejica 5 52 4" xfId="405"/>
    <cellStyle name="Vejica 5 52 5" xfId="406"/>
    <cellStyle name="Vejica 5 53" xfId="407"/>
    <cellStyle name="Vejica 5 53 2" xfId="408"/>
    <cellStyle name="Vejica 5 53 3" xfId="409"/>
    <cellStyle name="Vejica 5 53 4" xfId="410"/>
    <cellStyle name="Vejica 5 53 5" xfId="411"/>
    <cellStyle name="Vejica 5 54" xfId="412"/>
    <cellStyle name="Vejica 5 54 2" xfId="413"/>
    <cellStyle name="Vejica 5 54 3" xfId="414"/>
    <cellStyle name="Vejica 5 54 4" xfId="415"/>
    <cellStyle name="Vejica 5 54 5" xfId="416"/>
    <cellStyle name="Vejica 5 55" xfId="417"/>
    <cellStyle name="Vejica 5 55 2" xfId="418"/>
    <cellStyle name="Vejica 5 55 3" xfId="419"/>
    <cellStyle name="Vejica 5 55 4" xfId="420"/>
    <cellStyle name="Vejica 5 55 5" xfId="421"/>
    <cellStyle name="Vejica 5 56" xfId="422"/>
    <cellStyle name="Vejica 5 56 2" xfId="423"/>
    <cellStyle name="Vejica 5 56 3" xfId="424"/>
    <cellStyle name="Vejica 5 56 4" xfId="425"/>
    <cellStyle name="Vejica 5 56 5" xfId="426"/>
    <cellStyle name="Vejica 5 57" xfId="427"/>
    <cellStyle name="Vejica 5 57 2" xfId="428"/>
    <cellStyle name="Vejica 5 57 3" xfId="429"/>
    <cellStyle name="Vejica 5 57 4" xfId="430"/>
    <cellStyle name="Vejica 5 57 5" xfId="431"/>
    <cellStyle name="Vejica 5 58" xfId="432"/>
    <cellStyle name="Vejica 5 58 2" xfId="433"/>
    <cellStyle name="Vejica 5 58 3" xfId="434"/>
    <cellStyle name="Vejica 5 58 4" xfId="435"/>
    <cellStyle name="Vejica 5 58 5" xfId="436"/>
    <cellStyle name="Vejica 5 59" xfId="437"/>
    <cellStyle name="Vejica 5 59 2" xfId="438"/>
    <cellStyle name="Vejica 5 59 3" xfId="439"/>
    <cellStyle name="Vejica 5 59 4" xfId="440"/>
    <cellStyle name="Vejica 5 59 5" xfId="441"/>
    <cellStyle name="Vejica 5 6" xfId="442"/>
    <cellStyle name="Vejica 5 6 2" xfId="443"/>
    <cellStyle name="Vejica 5 6 3" xfId="444"/>
    <cellStyle name="Vejica 5 6 4" xfId="445"/>
    <cellStyle name="Vejica 5 6 5" xfId="446"/>
    <cellStyle name="Vejica 5 60" xfId="447"/>
    <cellStyle name="Vejica 5 60 2" xfId="448"/>
    <cellStyle name="Vejica 5 60 3" xfId="449"/>
    <cellStyle name="Vejica 5 60 4" xfId="450"/>
    <cellStyle name="Vejica 5 60 5" xfId="451"/>
    <cellStyle name="Vejica 5 61" xfId="452"/>
    <cellStyle name="Vejica 5 61 2" xfId="453"/>
    <cellStyle name="Vejica 5 61 3" xfId="454"/>
    <cellStyle name="Vejica 5 61 4" xfId="455"/>
    <cellStyle name="Vejica 5 61 5" xfId="456"/>
    <cellStyle name="Vejica 5 62" xfId="457"/>
    <cellStyle name="Vejica 5 62 2" xfId="458"/>
    <cellStyle name="Vejica 5 62 3" xfId="459"/>
    <cellStyle name="Vejica 5 62 4" xfId="460"/>
    <cellStyle name="Vejica 5 62 5" xfId="461"/>
    <cellStyle name="Vejica 5 63" xfId="462"/>
    <cellStyle name="Vejica 5 63 2" xfId="463"/>
    <cellStyle name="Vejica 5 63 3" xfId="464"/>
    <cellStyle name="Vejica 5 63 4" xfId="465"/>
    <cellStyle name="Vejica 5 63 5" xfId="466"/>
    <cellStyle name="Vejica 5 64" xfId="467"/>
    <cellStyle name="Vejica 5 64 2" xfId="468"/>
    <cellStyle name="Vejica 5 64 3" xfId="469"/>
    <cellStyle name="Vejica 5 64 4" xfId="470"/>
    <cellStyle name="Vejica 5 64 5" xfId="471"/>
    <cellStyle name="Vejica 5 65" xfId="472"/>
    <cellStyle name="Vejica 5 65 2" xfId="473"/>
    <cellStyle name="Vejica 5 65 3" xfId="474"/>
    <cellStyle name="Vejica 5 65 4" xfId="475"/>
    <cellStyle name="Vejica 5 65 5" xfId="476"/>
    <cellStyle name="Vejica 5 66" xfId="477"/>
    <cellStyle name="Vejica 5 66 2" xfId="478"/>
    <cellStyle name="Vejica 5 66 3" xfId="479"/>
    <cellStyle name="Vejica 5 66 4" xfId="480"/>
    <cellStyle name="Vejica 5 66 5" xfId="481"/>
    <cellStyle name="Vejica 5 67" xfId="482"/>
    <cellStyle name="Vejica 5 67 2" xfId="483"/>
    <cellStyle name="Vejica 5 67 3" xfId="484"/>
    <cellStyle name="Vejica 5 67 4" xfId="485"/>
    <cellStyle name="Vejica 5 67 5" xfId="486"/>
    <cellStyle name="Vejica 5 68" xfId="487"/>
    <cellStyle name="Vejica 5 68 2" xfId="488"/>
    <cellStyle name="Vejica 5 68 3" xfId="489"/>
    <cellStyle name="Vejica 5 68 4" xfId="490"/>
    <cellStyle name="Vejica 5 68 5" xfId="491"/>
    <cellStyle name="Vejica 5 69" xfId="492"/>
    <cellStyle name="Vejica 5 69 2" xfId="493"/>
    <cellStyle name="Vejica 5 69 3" xfId="494"/>
    <cellStyle name="Vejica 5 69 4" xfId="495"/>
    <cellStyle name="Vejica 5 69 5" xfId="496"/>
    <cellStyle name="Vejica 5 7" xfId="497"/>
    <cellStyle name="Vejica 5 7 2" xfId="498"/>
    <cellStyle name="Vejica 5 7 3" xfId="499"/>
    <cellStyle name="Vejica 5 7 4" xfId="500"/>
    <cellStyle name="Vejica 5 7 5" xfId="501"/>
    <cellStyle name="Vejica 5 70" xfId="502"/>
    <cellStyle name="Vejica 5 70 2" xfId="503"/>
    <cellStyle name="Vejica 5 70 3" xfId="504"/>
    <cellStyle name="Vejica 5 70 4" xfId="505"/>
    <cellStyle name="Vejica 5 70 5" xfId="506"/>
    <cellStyle name="Vejica 5 71" xfId="507"/>
    <cellStyle name="Vejica 5 71 2" xfId="508"/>
    <cellStyle name="Vejica 5 71 3" xfId="509"/>
    <cellStyle name="Vejica 5 71 4" xfId="510"/>
    <cellStyle name="Vejica 5 71 5" xfId="511"/>
    <cellStyle name="Vejica 5 72" xfId="512"/>
    <cellStyle name="Vejica 5 72 2" xfId="513"/>
    <cellStyle name="Vejica 5 72 3" xfId="514"/>
    <cellStyle name="Vejica 5 72 4" xfId="515"/>
    <cellStyle name="Vejica 5 72 5" xfId="516"/>
    <cellStyle name="Vejica 5 73" xfId="517"/>
    <cellStyle name="Vejica 5 73 2" xfId="518"/>
    <cellStyle name="Vejica 5 73 3" xfId="519"/>
    <cellStyle name="Vejica 5 73 4" xfId="520"/>
    <cellStyle name="Vejica 5 73 5" xfId="521"/>
    <cellStyle name="Vejica 5 74" xfId="522"/>
    <cellStyle name="Vejica 5 74 2" xfId="523"/>
    <cellStyle name="Vejica 5 74 3" xfId="524"/>
    <cellStyle name="Vejica 5 74 4" xfId="525"/>
    <cellStyle name="Vejica 5 74 5" xfId="526"/>
    <cellStyle name="Vejica 5 75" xfId="527"/>
    <cellStyle name="Vejica 5 75 2" xfId="528"/>
    <cellStyle name="Vejica 5 75 3" xfId="529"/>
    <cellStyle name="Vejica 5 75 4" xfId="530"/>
    <cellStyle name="Vejica 5 75 5" xfId="531"/>
    <cellStyle name="Vejica 5 76" xfId="532"/>
    <cellStyle name="Vejica 5 76 2" xfId="533"/>
    <cellStyle name="Vejica 5 76 3" xfId="534"/>
    <cellStyle name="Vejica 5 76 4" xfId="535"/>
    <cellStyle name="Vejica 5 76 5" xfId="536"/>
    <cellStyle name="Vejica 5 77" xfId="537"/>
    <cellStyle name="Vejica 5 77 2" xfId="538"/>
    <cellStyle name="Vejica 5 77 3" xfId="539"/>
    <cellStyle name="Vejica 5 77 4" xfId="540"/>
    <cellStyle name="Vejica 5 77 5" xfId="541"/>
    <cellStyle name="Vejica 5 78" xfId="542"/>
    <cellStyle name="Vejica 5 78 2" xfId="543"/>
    <cellStyle name="Vejica 5 78 3" xfId="544"/>
    <cellStyle name="Vejica 5 78 4" xfId="545"/>
    <cellStyle name="Vejica 5 78 5" xfId="546"/>
    <cellStyle name="Vejica 5 79" xfId="547"/>
    <cellStyle name="Vejica 5 79 2" xfId="548"/>
    <cellStyle name="Vejica 5 79 3" xfId="549"/>
    <cellStyle name="Vejica 5 79 4" xfId="550"/>
    <cellStyle name="Vejica 5 79 5" xfId="551"/>
    <cellStyle name="Vejica 5 8" xfId="552"/>
    <cellStyle name="Vejica 5 8 2" xfId="553"/>
    <cellStyle name="Vejica 5 8 3" xfId="554"/>
    <cellStyle name="Vejica 5 8 4" xfId="555"/>
    <cellStyle name="Vejica 5 8 5" xfId="556"/>
    <cellStyle name="Vejica 5 80" xfId="557"/>
    <cellStyle name="Vejica 5 80 2" xfId="558"/>
    <cellStyle name="Vejica 5 80 3" xfId="559"/>
    <cellStyle name="Vejica 5 80 4" xfId="560"/>
    <cellStyle name="Vejica 5 80 5" xfId="561"/>
    <cellStyle name="Vejica 5 81" xfId="562"/>
    <cellStyle name="Vejica 5 81 2" xfId="563"/>
    <cellStyle name="Vejica 5 81 3" xfId="564"/>
    <cellStyle name="Vejica 5 81 4" xfId="565"/>
    <cellStyle name="Vejica 5 81 5" xfId="566"/>
    <cellStyle name="Vejica 5 82" xfId="567"/>
    <cellStyle name="Vejica 5 82 2" xfId="568"/>
    <cellStyle name="Vejica 5 82 3" xfId="569"/>
    <cellStyle name="Vejica 5 82 4" xfId="570"/>
    <cellStyle name="Vejica 5 82 5" xfId="571"/>
    <cellStyle name="Vejica 5 83" xfId="572"/>
    <cellStyle name="Vejica 5 83 2" xfId="573"/>
    <cellStyle name="Vejica 5 83 3" xfId="574"/>
    <cellStyle name="Vejica 5 83 4" xfId="575"/>
    <cellStyle name="Vejica 5 83 5" xfId="576"/>
    <cellStyle name="Vejica 5 84" xfId="577"/>
    <cellStyle name="Vejica 5 84 2" xfId="578"/>
    <cellStyle name="Vejica 5 84 3" xfId="579"/>
    <cellStyle name="Vejica 5 84 4" xfId="580"/>
    <cellStyle name="Vejica 5 84 5" xfId="581"/>
    <cellStyle name="Vejica 5 85" xfId="582"/>
    <cellStyle name="Vejica 5 85 2" xfId="583"/>
    <cellStyle name="Vejica 5 85 3" xfId="584"/>
    <cellStyle name="Vejica 5 85 4" xfId="585"/>
    <cellStyle name="Vejica 5 85 5" xfId="586"/>
    <cellStyle name="Vejica 5 9" xfId="587"/>
    <cellStyle name="Vejica 5 9 2" xfId="588"/>
    <cellStyle name="Vejica 5 9 3" xfId="589"/>
    <cellStyle name="Vejica 5 9 4" xfId="590"/>
    <cellStyle name="Vejica 5 9 5" xfId="591"/>
    <cellStyle name="Warning Text" xfId="592"/>
    <cellStyle name="Zuza" xfId="59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elo\aacn%20ze%20na%20disku\Pog%2060-097-00-99%20Crnuce-PID\Popis\Crnuce3-le%20izolacija%20SBR-zacasn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uporabnik\AppData\Local\Microsoft\Windows\Temporary%20Internet%20Files\Content.Outlook\292T0XHQ\SITUACIJA-maj12RJ-oddana-3%20pogodba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29\mydoc\Delo\Jure\KRSKO-IGOR\KRSKO\KRSKO%20PGD%20NOVO\3FAZA-IGOR\3faza%20PZI\3F%20PZI%20240706\popis%20VIPAP-8.8.2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29\mydoc\Documents%20and%20Settings\mitja\My%20Documents\Mitja\Projekti\Hi\Ig%20junij%202004\IG%20-%20predracun%20crpalisc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Duhovnik\My%20Documents\Projekt%20Ljubljana\Projekti\Rakova%20Jel&#353;a\situacije\8.%20DECEMBER%2010\SITUACIJA-december10RJ-osnutek%201%20pogodb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29\mydoc\My%20Documents\Delo%20Hidroin&#382;eniring\Klini&#269;ni%20center\Projekt\Predra&#269;u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elo\GASPER\Rakova%20jelsa\rakova%20jelsa_gasper\PGD\popisi\popis_sibirija_zgoscevale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ija"/>
      <sheetName val="11.Zunanja"/>
      <sheetName val="12.Pripravljalna"/>
      <sheetName val="13.Upr.st.-teh."/>
      <sheetName val="14.Upr.st.-pis."/>
      <sheetName val="15.Peskolov"/>
      <sheetName val="16.SBR"/>
      <sheetName val="17.Merilno mesto"/>
      <sheetName val="18.Kanal"/>
      <sheetName val="19.Vodovod"/>
      <sheetName val="Obratovanje"/>
      <sheetName val="Energija"/>
      <sheetName val="Popis gr."/>
      <sheetName val="Predizmere"/>
      <sheetName val="Predizm.SBR"/>
      <sheetName val="Tehnologija"/>
    </sheetNames>
    <sheetDataSet>
      <sheetData sheetId="0">
        <row r="1">
          <cell r="A1">
            <v>140</v>
          </cell>
        </row>
        <row r="2">
          <cell r="A2">
            <v>0.19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va stran"/>
      <sheetName val="REKAPITULACIJA SKUPNA"/>
      <sheetName val="VAROVANJE GR.JAME"/>
      <sheetName val="MANJKAJOČA ZEM.DELA"/>
      <sheetName val="RUŠENJE PROPUSTOV"/>
      <sheetName val="24A"/>
      <sheetName val="24b"/>
      <sheetName val="25 KČN temeljenje"/>
      <sheetName val="26 gradbeni del"/>
      <sheetName val="27 elektroinst"/>
      <sheetName val="28 KČN"/>
      <sheetName val="29 NN"/>
      <sheetName val="31 Meteorni"/>
      <sheetName val="Most čez Curnovec"/>
      <sheetName val="DODATNA DELA "/>
      <sheetName val="1.odcepi hišnih priključkov"/>
      <sheetName val="Odcep za HP"/>
      <sheetName val="3.zamenjava črpalk"/>
      <sheetName val="ZADAJ - his DDV"/>
      <sheetName val="Lis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upna rekapitulacija"/>
      <sheetName val="KANAL K-IA+IIM"/>
      <sheetName val="PREVEZAVA K-IIM"/>
      <sheetName val="PREVEZAVA K-IIIM"/>
      <sheetName val="KANAL K-IIM0"/>
      <sheetName val="OBNOVA K-IIIM"/>
      <sheetName val="ZB-1"/>
      <sheetName val="PLATO ZA VLAŽENJE LESA"/>
      <sheetName val="TLAČNI VOD IN NN DOVOD"/>
      <sheetName val="OSTALE PREVEZAV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ija"/>
      <sheetName val="Crpalisce 1"/>
      <sheetName val="Crpalisce 2"/>
      <sheetName val="Crpalisce 3"/>
      <sheetName val="Module1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ICA"/>
      <sheetName val="REKAPITULACIJA"/>
      <sheetName val="VO-odsek 1"/>
      <sheetName val="VO-hp-odsek 1"/>
      <sheetName val="VO-prikljucek CN"/>
      <sheetName val="VO-hp-prikljucek CN"/>
      <sheetName val="KA-odsek 1"/>
      <sheetName val="KA-odsek 2"/>
      <sheetName val="KA-odsek 3"/>
      <sheetName val="KA-odsek 4"/>
      <sheetName val="KA-tlacni vod-odsek 8"/>
      <sheetName val="ZADAJ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IJA"/>
      <sheetName val="STRUŠKA II"/>
      <sheetName val="Module1"/>
    </sheetNames>
    <sheetDataSet>
      <sheetData sheetId="0" refreshError="1"/>
      <sheetData sheetId="1">
        <row r="27">
          <cell r="H27">
            <v>9542903.1697991695</v>
          </cell>
        </row>
      </sheetData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losno"/>
      <sheetName val="zgošč."/>
      <sheetName val="zgošč._predizmera"/>
    </sheetNames>
    <sheetDataSet>
      <sheetData sheetId="0">
        <row r="1">
          <cell r="B1">
            <v>180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0"/>
  <sheetViews>
    <sheetView tabSelected="1" view="pageBreakPreview" zoomScaleNormal="100" zoomScaleSheetLayoutView="100" workbookViewId="0">
      <selection activeCell="G34" sqref="G34"/>
    </sheetView>
  </sheetViews>
  <sheetFormatPr defaultRowHeight="12.75" x14ac:dyDescent="0.2"/>
  <cols>
    <col min="1" max="1" width="4.28515625" style="468" customWidth="1"/>
    <col min="2" max="2" width="1" style="468" customWidth="1"/>
    <col min="3" max="3" width="28" style="468" customWidth="1"/>
    <col min="4" max="4" width="9.140625" style="468"/>
    <col min="5" max="5" width="12" style="468" customWidth="1"/>
    <col min="6" max="6" width="9" style="468" customWidth="1"/>
    <col min="7" max="7" width="19.7109375" style="468" customWidth="1"/>
    <col min="8" max="8" width="1.42578125" style="468" customWidth="1"/>
    <col min="9" max="16384" width="9.140625" style="468"/>
  </cols>
  <sheetData>
    <row r="2" spans="1:7" s="468" customFormat="1" ht="21.75" customHeight="1" thickBot="1" x14ac:dyDescent="0.3">
      <c r="B2" s="469"/>
      <c r="C2" s="470" t="s">
        <v>14</v>
      </c>
      <c r="D2" s="471"/>
      <c r="E2" s="471"/>
      <c r="F2" s="472"/>
      <c r="G2" s="472"/>
    </row>
    <row r="3" spans="1:7" s="468" customFormat="1" ht="15.75" customHeight="1" thickBot="1" x14ac:dyDescent="0.25">
      <c r="B3" s="469"/>
      <c r="C3" s="473" t="s">
        <v>3</v>
      </c>
      <c r="D3" s="474"/>
      <c r="E3" s="474"/>
      <c r="F3" s="475"/>
      <c r="G3" s="476" t="s">
        <v>0</v>
      </c>
    </row>
    <row r="4" spans="1:7" s="468" customFormat="1" ht="6" customHeight="1" thickBot="1" x14ac:dyDescent="0.25">
      <c r="A4" s="477"/>
      <c r="B4" s="478"/>
      <c r="C4" s="479" t="s">
        <v>2</v>
      </c>
      <c r="D4" s="480"/>
      <c r="E4" s="480"/>
      <c r="F4" s="480"/>
      <c r="G4" s="481"/>
    </row>
    <row r="5" spans="1:7" s="477" customFormat="1" ht="15.75" customHeight="1" x14ac:dyDescent="0.2">
      <c r="B5" s="478"/>
      <c r="C5" s="482" t="s">
        <v>15</v>
      </c>
      <c r="D5" s="483"/>
      <c r="E5" s="483"/>
      <c r="F5" s="483"/>
      <c r="G5" s="484"/>
    </row>
    <row r="6" spans="1:7" s="477" customFormat="1" ht="15.75" customHeight="1" x14ac:dyDescent="0.2">
      <c r="B6" s="478"/>
      <c r="C6" s="485" t="s">
        <v>5</v>
      </c>
      <c r="D6" s="486" t="s">
        <v>1</v>
      </c>
      <c r="E6" s="487">
        <f>+'VO-V4'!F164</f>
        <v>72</v>
      </c>
      <c r="F6" s="488"/>
      <c r="G6" s="489">
        <f>+'VO-V4'!H92</f>
        <v>0</v>
      </c>
    </row>
    <row r="7" spans="1:7" s="477" customFormat="1" ht="15.75" customHeight="1" x14ac:dyDescent="0.2">
      <c r="B7" s="478"/>
      <c r="C7" s="485" t="s">
        <v>4</v>
      </c>
      <c r="D7" s="486" t="s">
        <v>54</v>
      </c>
      <c r="E7" s="490">
        <f>+'HP-V4'!F110+'HP-V4'!F111</f>
        <v>10</v>
      </c>
      <c r="F7" s="488"/>
      <c r="G7" s="489">
        <f>+'HP-V4'!H66</f>
        <v>0</v>
      </c>
    </row>
    <row r="8" spans="1:7" s="477" customFormat="1" ht="15.75" customHeight="1" thickBot="1" x14ac:dyDescent="0.25">
      <c r="B8" s="478"/>
      <c r="C8" s="491" t="s">
        <v>7</v>
      </c>
      <c r="D8" s="492" t="s">
        <v>6</v>
      </c>
      <c r="E8" s="493">
        <f>SUM(E6:E6)</f>
        <v>72</v>
      </c>
      <c r="F8" s="494" t="s">
        <v>2</v>
      </c>
      <c r="G8" s="495">
        <f>SUM(G6:G7)</f>
        <v>0</v>
      </c>
    </row>
    <row r="9" spans="1:7" s="477" customFormat="1" ht="14.25" x14ac:dyDescent="0.2">
      <c r="B9" s="478"/>
      <c r="C9" s="496"/>
      <c r="D9" s="497"/>
      <c r="E9" s="498"/>
      <c r="F9" s="499"/>
      <c r="G9" s="500"/>
    </row>
    <row r="10" spans="1:7" s="469" customFormat="1" ht="15.75" customHeight="1" x14ac:dyDescent="0.25">
      <c r="C10" s="501"/>
      <c r="D10" s="502"/>
      <c r="E10" s="503"/>
      <c r="F10" s="504"/>
      <c r="G10" s="505"/>
    </row>
    <row r="11" spans="1:7" s="469" customFormat="1" ht="15.75" customHeight="1" x14ac:dyDescent="0.2">
      <c r="C11" s="506" t="s">
        <v>9</v>
      </c>
      <c r="D11" s="507"/>
      <c r="E11" s="507"/>
      <c r="F11" s="507"/>
      <c r="G11" s="468"/>
    </row>
    <row r="12" spans="1:7" s="469" customFormat="1" ht="15.75" customHeight="1" x14ac:dyDescent="0.2">
      <c r="C12" s="506" t="s">
        <v>8</v>
      </c>
      <c r="D12" s="507"/>
      <c r="E12" s="507"/>
      <c r="F12" s="507"/>
      <c r="G12" s="468"/>
    </row>
    <row r="13" spans="1:7" s="469" customFormat="1" ht="15.75" customHeight="1" x14ac:dyDescent="0.2">
      <c r="C13" s="506" t="s">
        <v>10</v>
      </c>
      <c r="D13" s="507"/>
      <c r="E13" s="507"/>
      <c r="F13" s="507"/>
      <c r="G13" s="468"/>
    </row>
    <row r="14" spans="1:7" s="469" customFormat="1" ht="15.75" customHeight="1" x14ac:dyDescent="0.2">
      <c r="C14" s="506"/>
      <c r="D14" s="507"/>
      <c r="E14" s="507"/>
      <c r="F14" s="507"/>
      <c r="G14" s="468"/>
    </row>
    <row r="15" spans="1:7" s="469" customFormat="1" ht="15.75" customHeight="1" x14ac:dyDescent="0.25">
      <c r="C15" s="501"/>
      <c r="D15" s="502"/>
      <c r="E15" s="503"/>
      <c r="F15" s="504"/>
      <c r="G15" s="505"/>
    </row>
    <row r="16" spans="1:7" s="468" customFormat="1" ht="21.75" customHeight="1" thickBot="1" x14ac:dyDescent="0.3">
      <c r="B16" s="469"/>
      <c r="C16" s="470" t="s">
        <v>412</v>
      </c>
      <c r="D16" s="471"/>
      <c r="E16" s="471"/>
      <c r="F16" s="472"/>
      <c r="G16" s="472"/>
    </row>
    <row r="17" spans="1:7" s="468" customFormat="1" ht="15.75" customHeight="1" thickBot="1" x14ac:dyDescent="0.25">
      <c r="B17" s="469"/>
      <c r="C17" s="473" t="s">
        <v>3</v>
      </c>
      <c r="D17" s="474"/>
      <c r="E17" s="474"/>
      <c r="F17" s="475"/>
      <c r="G17" s="476" t="s">
        <v>0</v>
      </c>
    </row>
    <row r="18" spans="1:7" s="468" customFormat="1" ht="6" customHeight="1" thickBot="1" x14ac:dyDescent="0.25">
      <c r="A18" s="477"/>
      <c r="B18" s="478"/>
      <c r="C18" s="479" t="s">
        <v>2</v>
      </c>
      <c r="D18" s="480"/>
      <c r="E18" s="480"/>
      <c r="F18" s="480"/>
      <c r="G18" s="481"/>
    </row>
    <row r="19" spans="1:7" s="477" customFormat="1" ht="14.25" x14ac:dyDescent="0.2">
      <c r="B19" s="478"/>
      <c r="C19" s="482" t="s">
        <v>414</v>
      </c>
      <c r="D19" s="483"/>
      <c r="E19" s="483"/>
      <c r="F19" s="483"/>
      <c r="G19" s="484"/>
    </row>
    <row r="20" spans="1:7" s="477" customFormat="1" ht="15" customHeight="1" x14ac:dyDescent="0.2">
      <c r="B20" s="478"/>
      <c r="C20" s="485" t="s">
        <v>415</v>
      </c>
      <c r="D20" s="486" t="s">
        <v>1</v>
      </c>
      <c r="E20" s="487">
        <f>+' Kanal O'!D88</f>
        <v>75.599999999999994</v>
      </c>
      <c r="F20" s="488"/>
      <c r="G20" s="489">
        <f>+' Kanal O'!F15</f>
        <v>0</v>
      </c>
    </row>
    <row r="21" spans="1:7" s="477" customFormat="1" ht="15" thickBot="1" x14ac:dyDescent="0.25">
      <c r="B21" s="478"/>
      <c r="C21" s="491" t="s">
        <v>7</v>
      </c>
      <c r="D21" s="492" t="s">
        <v>6</v>
      </c>
      <c r="E21" s="493">
        <f>SUM(E20:E20)</f>
        <v>75.599999999999994</v>
      </c>
      <c r="F21" s="494" t="s">
        <v>2</v>
      </c>
      <c r="G21" s="495">
        <f>SUM(G20:G20)</f>
        <v>0</v>
      </c>
    </row>
    <row r="22" spans="1:7" s="477" customFormat="1" ht="15" thickBot="1" x14ac:dyDescent="0.25">
      <c r="B22" s="478"/>
      <c r="C22" s="496"/>
      <c r="D22" s="497"/>
      <c r="E22" s="498"/>
      <c r="F22" s="499"/>
      <c r="G22" s="500"/>
    </row>
    <row r="23" spans="1:7" s="469" customFormat="1" ht="15.75" customHeight="1" thickBot="1" x14ac:dyDescent="0.3">
      <c r="C23" s="508" t="s">
        <v>13</v>
      </c>
      <c r="D23" s="509"/>
      <c r="E23" s="510"/>
      <c r="F23" s="511" t="s">
        <v>2</v>
      </c>
      <c r="G23" s="512">
        <f>+G8+G21</f>
        <v>0</v>
      </c>
    </row>
    <row r="24" spans="1:7" s="469" customFormat="1" ht="15.75" customHeight="1" thickBot="1" x14ac:dyDescent="0.25">
      <c r="C24" s="501"/>
      <c r="D24" s="513"/>
      <c r="E24" s="514"/>
      <c r="F24" s="515" t="s">
        <v>11</v>
      </c>
      <c r="G24" s="516">
        <f>G23* 0.22</f>
        <v>0</v>
      </c>
    </row>
    <row r="25" spans="1:7" s="469" customFormat="1" ht="15.75" customHeight="1" thickBot="1" x14ac:dyDescent="0.25">
      <c r="C25" s="517" t="s">
        <v>12</v>
      </c>
      <c r="D25" s="518"/>
      <c r="E25" s="519"/>
      <c r="F25" s="520"/>
      <c r="G25" s="521">
        <f>SUM(G23:G24)</f>
        <v>0</v>
      </c>
    </row>
    <row r="26" spans="1:7" s="468" customFormat="1" ht="15.75" customHeight="1" x14ac:dyDescent="0.2">
      <c r="B26" s="469"/>
      <c r="C26" s="522"/>
      <c r="D26" s="523"/>
      <c r="E26" s="524"/>
      <c r="F26" s="525"/>
      <c r="G26" s="500"/>
    </row>
    <row r="27" spans="1:7" s="468" customFormat="1" ht="15.75" customHeight="1" x14ac:dyDescent="0.2">
      <c r="B27" s="469"/>
    </row>
    <row r="28" spans="1:7" s="468" customFormat="1" ht="15.75" customHeight="1" x14ac:dyDescent="0.2">
      <c r="B28" s="469"/>
    </row>
    <row r="29" spans="1:7" s="468" customFormat="1" ht="15.75" customHeight="1" x14ac:dyDescent="0.2">
      <c r="B29" s="469"/>
    </row>
    <row r="30" spans="1:7" s="468" customFormat="1" ht="15.75" customHeight="1" x14ac:dyDescent="0.2">
      <c r="B30" s="469"/>
    </row>
    <row r="31" spans="1:7" s="468" customFormat="1" ht="15.75" customHeight="1" x14ac:dyDescent="0.2">
      <c r="B31" s="469"/>
    </row>
    <row r="32" spans="1:7" s="468" customFormat="1" ht="15.75" customHeight="1" x14ac:dyDescent="0.2">
      <c r="B32" s="469"/>
    </row>
    <row r="33" spans="2:7" s="468" customFormat="1" ht="15.75" customHeight="1" x14ac:dyDescent="0.2">
      <c r="B33" s="469"/>
    </row>
    <row r="34" spans="2:7" s="468" customFormat="1" ht="15.75" customHeight="1" x14ac:dyDescent="0.2">
      <c r="B34" s="469"/>
    </row>
    <row r="35" spans="2:7" s="468" customFormat="1" ht="15.75" customHeight="1" x14ac:dyDescent="0.2">
      <c r="B35" s="469"/>
    </row>
    <row r="36" spans="2:7" s="468" customFormat="1" ht="15.75" customHeight="1" x14ac:dyDescent="0.2">
      <c r="B36" s="469"/>
    </row>
    <row r="37" spans="2:7" s="468" customFormat="1" ht="15.75" customHeight="1" x14ac:dyDescent="0.2">
      <c r="B37" s="469"/>
    </row>
    <row r="38" spans="2:7" s="468" customFormat="1" ht="15.75" customHeight="1" x14ac:dyDescent="0.2">
      <c r="B38" s="469"/>
    </row>
    <row r="39" spans="2:7" s="468" customFormat="1" ht="15.75" customHeight="1" x14ac:dyDescent="0.2">
      <c r="B39" s="469"/>
    </row>
    <row r="40" spans="2:7" s="468" customFormat="1" ht="15.75" customHeight="1" x14ac:dyDescent="0.2">
      <c r="B40" s="469"/>
    </row>
    <row r="41" spans="2:7" s="468" customFormat="1" ht="15.75" customHeight="1" x14ac:dyDescent="0.2">
      <c r="B41" s="469"/>
    </row>
    <row r="42" spans="2:7" s="468" customFormat="1" ht="15.75" customHeight="1" x14ac:dyDescent="0.2">
      <c r="B42" s="469"/>
    </row>
    <row r="43" spans="2:7" s="468" customFormat="1" ht="15.75" customHeight="1" x14ac:dyDescent="0.2">
      <c r="B43" s="469"/>
    </row>
    <row r="44" spans="2:7" s="468" customFormat="1" ht="15.75" customHeight="1" x14ac:dyDescent="0.2">
      <c r="B44" s="469"/>
    </row>
    <row r="45" spans="2:7" s="468" customFormat="1" ht="15.75" customHeight="1" x14ac:dyDescent="0.2">
      <c r="B45" s="469"/>
    </row>
    <row r="46" spans="2:7" s="527" customFormat="1" ht="15.75" customHeight="1" x14ac:dyDescent="0.2">
      <c r="B46" s="526"/>
      <c r="C46" s="468"/>
      <c r="D46" s="468"/>
      <c r="E46" s="468"/>
      <c r="F46" s="468"/>
      <c r="G46" s="468"/>
    </row>
    <row r="47" spans="2:7" s="527" customFormat="1" ht="15.75" customHeight="1" x14ac:dyDescent="0.2">
      <c r="B47" s="526"/>
      <c r="C47" s="468"/>
      <c r="D47" s="468"/>
      <c r="E47" s="468"/>
      <c r="F47" s="468"/>
      <c r="G47" s="468"/>
    </row>
    <row r="48" spans="2:7" s="527" customFormat="1" ht="15.75" customHeight="1" x14ac:dyDescent="0.2">
      <c r="B48" s="526"/>
      <c r="C48" s="468"/>
      <c r="D48" s="468"/>
      <c r="E48" s="468"/>
      <c r="F48" s="468"/>
      <c r="G48" s="468"/>
    </row>
    <row r="49" spans="2:7" s="527" customFormat="1" ht="15.75" customHeight="1" x14ac:dyDescent="0.2">
      <c r="B49" s="526"/>
      <c r="C49" s="468"/>
      <c r="D49" s="468"/>
      <c r="E49" s="468"/>
      <c r="F49" s="468"/>
      <c r="G49" s="468"/>
    </row>
    <row r="50" spans="2:7" s="527" customFormat="1" ht="15.75" customHeight="1" x14ac:dyDescent="0.2">
      <c r="B50" s="526"/>
      <c r="C50" s="468"/>
      <c r="D50" s="468"/>
      <c r="E50" s="468"/>
      <c r="F50" s="468"/>
      <c r="G50" s="468"/>
    </row>
    <row r="51" spans="2:7" s="527" customFormat="1" ht="15.75" customHeight="1" x14ac:dyDescent="0.2">
      <c r="B51" s="526"/>
      <c r="C51" s="468"/>
      <c r="D51" s="468"/>
      <c r="E51" s="468"/>
      <c r="F51" s="468"/>
      <c r="G51" s="468"/>
    </row>
    <row r="52" spans="2:7" s="527" customFormat="1" ht="15.75" customHeight="1" x14ac:dyDescent="0.2">
      <c r="B52" s="526"/>
      <c r="C52" s="468"/>
      <c r="D52" s="468"/>
      <c r="E52" s="468"/>
      <c r="F52" s="468"/>
      <c r="G52" s="468"/>
    </row>
    <row r="53" spans="2:7" s="527" customFormat="1" ht="15.75" customHeight="1" x14ac:dyDescent="0.2">
      <c r="B53" s="526"/>
      <c r="C53" s="468"/>
      <c r="D53" s="468"/>
      <c r="E53" s="468"/>
      <c r="F53" s="468"/>
      <c r="G53" s="468"/>
    </row>
    <row r="54" spans="2:7" s="527" customFormat="1" ht="15.75" customHeight="1" x14ac:dyDescent="0.2">
      <c r="B54" s="526"/>
      <c r="C54" s="468"/>
      <c r="D54" s="468"/>
      <c r="E54" s="468"/>
      <c r="F54" s="468"/>
      <c r="G54" s="468"/>
    </row>
    <row r="55" spans="2:7" s="527" customFormat="1" ht="15.75" customHeight="1" x14ac:dyDescent="0.2">
      <c r="B55" s="526"/>
      <c r="C55" s="468"/>
      <c r="D55" s="468"/>
      <c r="E55" s="468"/>
      <c r="F55" s="468"/>
      <c r="G55" s="468"/>
    </row>
    <row r="56" spans="2:7" s="527" customFormat="1" ht="15.75" customHeight="1" x14ac:dyDescent="0.2">
      <c r="B56" s="526"/>
      <c r="C56" s="468"/>
      <c r="D56" s="468"/>
      <c r="E56" s="468"/>
      <c r="F56" s="468"/>
      <c r="G56" s="468"/>
    </row>
    <row r="57" spans="2:7" s="527" customFormat="1" ht="15.75" customHeight="1" x14ac:dyDescent="0.2">
      <c r="B57" s="526"/>
      <c r="C57" s="468"/>
      <c r="D57" s="468"/>
      <c r="E57" s="468"/>
      <c r="F57" s="468"/>
      <c r="G57" s="468"/>
    </row>
    <row r="58" spans="2:7" s="527" customFormat="1" ht="15.75" customHeight="1" x14ac:dyDescent="0.2">
      <c r="B58" s="526"/>
      <c r="C58" s="468"/>
      <c r="D58" s="468"/>
      <c r="E58" s="468"/>
      <c r="F58" s="468"/>
      <c r="G58" s="468"/>
    </row>
    <row r="59" spans="2:7" s="527" customFormat="1" ht="15.75" customHeight="1" x14ac:dyDescent="0.2">
      <c r="B59" s="526"/>
      <c r="C59" s="468"/>
      <c r="D59" s="468"/>
      <c r="E59" s="468"/>
      <c r="F59" s="468"/>
      <c r="G59" s="468"/>
    </row>
    <row r="60" spans="2:7" s="527" customFormat="1" ht="15.75" customHeight="1" x14ac:dyDescent="0.2">
      <c r="B60" s="526"/>
      <c r="C60" s="468"/>
      <c r="D60" s="468"/>
      <c r="E60" s="468"/>
      <c r="F60" s="468"/>
      <c r="G60" s="468"/>
    </row>
    <row r="61" spans="2:7" s="527" customFormat="1" ht="15.75" customHeight="1" x14ac:dyDescent="0.2">
      <c r="B61" s="526"/>
      <c r="C61" s="468"/>
      <c r="D61" s="468"/>
      <c r="E61" s="468"/>
      <c r="F61" s="468"/>
      <c r="G61" s="468"/>
    </row>
    <row r="62" spans="2:7" s="527" customFormat="1" ht="15.75" customHeight="1" x14ac:dyDescent="0.2">
      <c r="B62" s="526"/>
      <c r="C62" s="468"/>
      <c r="D62" s="468"/>
      <c r="E62" s="468"/>
      <c r="F62" s="468"/>
      <c r="G62" s="468"/>
    </row>
    <row r="63" spans="2:7" s="527" customFormat="1" ht="15.75" customHeight="1" x14ac:dyDescent="0.2">
      <c r="B63" s="526"/>
      <c r="C63" s="468"/>
      <c r="D63" s="468"/>
      <c r="E63" s="468"/>
      <c r="F63" s="468"/>
      <c r="G63" s="468"/>
    </row>
    <row r="64" spans="2:7" s="527" customFormat="1" ht="15.75" customHeight="1" x14ac:dyDescent="0.2">
      <c r="B64" s="526"/>
      <c r="C64" s="468"/>
      <c r="D64" s="468"/>
      <c r="E64" s="468"/>
      <c r="F64" s="468"/>
      <c r="G64" s="468"/>
    </row>
    <row r="65" spans="2:7" s="527" customFormat="1" ht="15.75" customHeight="1" x14ac:dyDescent="0.2">
      <c r="B65" s="526"/>
      <c r="C65" s="468"/>
      <c r="D65" s="468"/>
      <c r="E65" s="468"/>
      <c r="F65" s="468"/>
      <c r="G65" s="468"/>
    </row>
    <row r="66" spans="2:7" s="527" customFormat="1" ht="15.75" customHeight="1" x14ac:dyDescent="0.2">
      <c r="B66" s="526"/>
      <c r="C66" s="468"/>
      <c r="D66" s="468"/>
      <c r="E66" s="468"/>
      <c r="F66" s="468"/>
      <c r="G66" s="468"/>
    </row>
    <row r="67" spans="2:7" s="527" customFormat="1" ht="15.75" customHeight="1" x14ac:dyDescent="0.2">
      <c r="B67" s="526"/>
      <c r="C67" s="468"/>
      <c r="D67" s="468"/>
      <c r="E67" s="468"/>
      <c r="F67" s="468"/>
      <c r="G67" s="468"/>
    </row>
    <row r="68" spans="2:7" s="527" customFormat="1" ht="15.75" customHeight="1" x14ac:dyDescent="0.2">
      <c r="B68" s="526"/>
      <c r="C68" s="468"/>
      <c r="D68" s="468"/>
      <c r="E68" s="468"/>
      <c r="F68" s="468"/>
      <c r="G68" s="468"/>
    </row>
    <row r="69" spans="2:7" s="527" customFormat="1" ht="15.75" customHeight="1" x14ac:dyDescent="0.2">
      <c r="B69" s="526"/>
      <c r="C69" s="468"/>
      <c r="D69" s="468"/>
      <c r="E69" s="468"/>
      <c r="F69" s="468"/>
      <c r="G69" s="468"/>
    </row>
    <row r="70" spans="2:7" s="527" customFormat="1" ht="15.75" customHeight="1" x14ac:dyDescent="0.2">
      <c r="B70" s="526"/>
      <c r="C70" s="468"/>
      <c r="D70" s="468"/>
      <c r="E70" s="468"/>
      <c r="F70" s="468"/>
      <c r="G70" s="468"/>
    </row>
    <row r="71" spans="2:7" s="527" customFormat="1" ht="15.75" customHeight="1" x14ac:dyDescent="0.2">
      <c r="B71" s="526"/>
      <c r="C71" s="468"/>
      <c r="D71" s="468"/>
      <c r="E71" s="468"/>
      <c r="F71" s="468"/>
      <c r="G71" s="468"/>
    </row>
    <row r="72" spans="2:7" s="527" customFormat="1" ht="15.75" customHeight="1" x14ac:dyDescent="0.2">
      <c r="B72" s="526"/>
      <c r="C72" s="468"/>
      <c r="D72" s="468"/>
      <c r="E72" s="468"/>
      <c r="F72" s="468"/>
      <c r="G72" s="468"/>
    </row>
    <row r="73" spans="2:7" s="468" customFormat="1" ht="15.75" customHeight="1" x14ac:dyDescent="0.2">
      <c r="B73" s="469"/>
    </row>
    <row r="74" spans="2:7" s="468" customFormat="1" ht="15.75" customHeight="1" x14ac:dyDescent="0.2">
      <c r="B74" s="469"/>
    </row>
    <row r="75" spans="2:7" s="468" customFormat="1" ht="15.75" customHeight="1" x14ac:dyDescent="0.2">
      <c r="B75" s="469"/>
    </row>
    <row r="76" spans="2:7" s="468" customFormat="1" ht="15.75" customHeight="1" x14ac:dyDescent="0.2">
      <c r="B76" s="469"/>
    </row>
    <row r="77" spans="2:7" s="468" customFormat="1" ht="15.75" customHeight="1" x14ac:dyDescent="0.2">
      <c r="B77" s="469"/>
    </row>
    <row r="78" spans="2:7" s="468" customFormat="1" ht="15.75" customHeight="1" x14ac:dyDescent="0.2">
      <c r="B78" s="469"/>
    </row>
    <row r="79" spans="2:7" s="468" customFormat="1" ht="15.75" customHeight="1" x14ac:dyDescent="0.2">
      <c r="B79" s="469"/>
    </row>
    <row r="80" spans="2:7" s="468" customFormat="1" ht="15.75" customHeight="1" x14ac:dyDescent="0.2">
      <c r="B80" s="469"/>
    </row>
    <row r="81" spans="2:7" s="468" customFormat="1" ht="15.75" customHeight="1" x14ac:dyDescent="0.2">
      <c r="B81" s="469"/>
    </row>
    <row r="82" spans="2:7" s="468" customFormat="1" ht="15.75" customHeight="1" x14ac:dyDescent="0.25">
      <c r="B82" s="528"/>
    </row>
    <row r="83" spans="2:7" s="468" customFormat="1" ht="15.75" customHeight="1" x14ac:dyDescent="0.2">
      <c r="B83" s="529"/>
    </row>
    <row r="84" spans="2:7" s="468" customFormat="1" ht="15.75" customHeight="1" x14ac:dyDescent="0.2">
      <c r="B84" s="529"/>
    </row>
    <row r="85" spans="2:7" s="468" customFormat="1" ht="15.75" customHeight="1" x14ac:dyDescent="0.2">
      <c r="B85" s="529"/>
    </row>
    <row r="86" spans="2:7" s="468" customFormat="1" ht="15.75" customHeight="1" x14ac:dyDescent="0.2">
      <c r="B86" s="529"/>
    </row>
    <row r="87" spans="2:7" s="468" customFormat="1" ht="15.75" customHeight="1" x14ac:dyDescent="0.2">
      <c r="B87" s="529"/>
    </row>
    <row r="88" spans="2:7" s="468" customFormat="1" ht="15.75" customHeight="1" x14ac:dyDescent="0.2">
      <c r="B88" s="529"/>
    </row>
    <row r="89" spans="2:7" s="468" customFormat="1" ht="15.75" customHeight="1" x14ac:dyDescent="0.2">
      <c r="B89" s="530"/>
    </row>
    <row r="90" spans="2:7" s="468" customFormat="1" ht="15.75" customHeight="1" x14ac:dyDescent="0.2">
      <c r="B90" s="529"/>
    </row>
    <row r="91" spans="2:7" s="468" customFormat="1" ht="15.75" customHeight="1" x14ac:dyDescent="0.2">
      <c r="B91" s="529"/>
    </row>
    <row r="92" spans="2:7" s="477" customFormat="1" ht="15.75" customHeight="1" x14ac:dyDescent="0.2">
      <c r="B92" s="529"/>
      <c r="C92" s="468"/>
      <c r="D92" s="468"/>
      <c r="E92" s="468"/>
      <c r="F92" s="468"/>
      <c r="G92" s="468"/>
    </row>
    <row r="93" spans="2:7" s="477" customFormat="1" ht="15.75" customHeight="1" x14ac:dyDescent="0.2">
      <c r="B93" s="529"/>
      <c r="C93" s="468"/>
      <c r="D93" s="468"/>
      <c r="E93" s="468"/>
      <c r="F93" s="468"/>
      <c r="G93" s="468"/>
    </row>
    <row r="94" spans="2:7" s="477" customFormat="1" ht="15.75" customHeight="1" x14ac:dyDescent="0.2">
      <c r="B94" s="529"/>
      <c r="C94" s="468"/>
      <c r="D94" s="468"/>
      <c r="E94" s="468"/>
      <c r="F94" s="468"/>
      <c r="G94" s="468"/>
    </row>
    <row r="95" spans="2:7" s="468" customFormat="1" ht="15.75" customHeight="1" x14ac:dyDescent="0.2"/>
    <row r="96" spans="2:7" s="468" customFormat="1" ht="7.5" customHeight="1" x14ac:dyDescent="0.2"/>
    <row r="97" s="468" customFormat="1" ht="7.5" customHeight="1" x14ac:dyDescent="0.2"/>
    <row r="101" s="468" customFormat="1" ht="4.5" customHeight="1" x14ac:dyDescent="0.2"/>
    <row r="102" s="468" customFormat="1" ht="14.25" customHeight="1" x14ac:dyDescent="0.2"/>
    <row r="103" s="468" customFormat="1" ht="14.25" customHeight="1" x14ac:dyDescent="0.2"/>
    <row r="104" s="468" customFormat="1" ht="14.25" customHeight="1" x14ac:dyDescent="0.2"/>
    <row r="105" s="468" customFormat="1" ht="14.25" customHeight="1" x14ac:dyDescent="0.2"/>
    <row r="106" s="468" customFormat="1" ht="15.75" customHeight="1" x14ac:dyDescent="0.2"/>
    <row r="116" spans="2:7" s="468" customFormat="1" ht="6" customHeight="1" x14ac:dyDescent="0.2"/>
    <row r="122" spans="2:7" s="468" customFormat="1" ht="8.25" customHeight="1" x14ac:dyDescent="0.2"/>
    <row r="123" spans="2:7" s="468" customFormat="1" ht="11.25" customHeight="1" x14ac:dyDescent="0.2"/>
    <row r="124" spans="2:7" s="531" customFormat="1" x14ac:dyDescent="0.2">
      <c r="B124" s="468"/>
      <c r="C124" s="468"/>
      <c r="D124" s="468"/>
      <c r="E124" s="468"/>
      <c r="F124" s="468"/>
      <c r="G124" s="468"/>
    </row>
    <row r="125" spans="2:7" s="527" customFormat="1" x14ac:dyDescent="0.2">
      <c r="B125" s="468"/>
      <c r="C125" s="468"/>
      <c r="D125" s="468"/>
      <c r="E125" s="468"/>
      <c r="F125" s="468"/>
      <c r="G125" s="468"/>
    </row>
    <row r="126" spans="2:7" s="527" customFormat="1" x14ac:dyDescent="0.2">
      <c r="B126" s="468"/>
      <c r="C126" s="468"/>
      <c r="D126" s="468"/>
      <c r="E126" s="468"/>
      <c r="F126" s="468"/>
      <c r="G126" s="468"/>
    </row>
    <row r="129" s="468" customFormat="1" ht="15.75" customHeight="1" x14ac:dyDescent="0.2"/>
    <row r="132" s="468" customFormat="1" ht="24.75" customHeight="1" x14ac:dyDescent="0.2"/>
    <row r="133" s="468" customFormat="1" ht="5.25" customHeight="1" x14ac:dyDescent="0.2"/>
    <row r="154" s="468" customFormat="1" ht="24.75" customHeight="1" x14ac:dyDescent="0.2"/>
    <row r="157" s="468" customFormat="1" ht="17.25" customHeight="1" x14ac:dyDescent="0.2"/>
    <row r="185" s="468" customFormat="1" ht="13.5" customHeight="1" x14ac:dyDescent="0.2"/>
    <row r="186" s="468" customFormat="1" ht="18" customHeight="1" x14ac:dyDescent="0.2"/>
    <row r="250" spans="1:1" s="468" customFormat="1" ht="24" customHeight="1" x14ac:dyDescent="0.2">
      <c r="A250" s="532"/>
    </row>
  </sheetData>
  <sheetProtection algorithmName="SHA-512" hashValue="/eyAFO3z3yQ2q8lxx/CBfuoxG+PuypUbTvO9piTdpuAuApgXqrvl/wGUO4pwxZ+4B7acfQJSp5ThHDJ0no5sNw==" saltValue="GEgp8uh8lw8+DJqmkimXxg==" spinCount="100000" sheet="1" objects="1" scenarios="1"/>
  <mergeCells count="4">
    <mergeCell ref="C17:F17"/>
    <mergeCell ref="C19:F19"/>
    <mergeCell ref="C3:F3"/>
    <mergeCell ref="C5:F5"/>
  </mergeCells>
  <phoneticPr fontId="2" type="noConversion"/>
  <pageMargins left="0.74803149606299213" right="0.17" top="0.94" bottom="0.98425196850393704" header="0" footer="0"/>
  <pageSetup paperSize="9" orientation="portrait" r:id="rId1"/>
  <headerFooter alignWithMargins="0"/>
  <rowBreaks count="6" manualBreakCount="6">
    <brk id="59" max="16383" man="1"/>
    <brk id="95" max="16383" man="1"/>
    <brk id="127" max="16383" man="1"/>
    <brk id="153" max="16383" man="1"/>
    <brk id="177" max="16383" man="1"/>
    <brk id="20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H229"/>
  <sheetViews>
    <sheetView showZeros="0" view="pageBreakPreview" topLeftCell="A184" zoomScaleNormal="100" zoomScaleSheetLayoutView="100" workbookViewId="0">
      <selection activeCell="D199" sqref="D199:G199"/>
    </sheetView>
  </sheetViews>
  <sheetFormatPr defaultRowHeight="12.75" outlineLevelRow="1" outlineLevelCol="1" x14ac:dyDescent="0.2"/>
  <cols>
    <col min="1" max="1" width="9" style="52" customWidth="1"/>
    <col min="2" max="2" width="9.140625" style="51" hidden="1" customWidth="1" outlineLevel="1"/>
    <col min="3" max="3" width="8.5703125" style="51" customWidth="1" collapsed="1"/>
    <col min="4" max="4" width="28.42578125" style="53" customWidth="1"/>
    <col min="5" max="5" width="5.7109375" style="54" customWidth="1"/>
    <col min="6" max="6" width="8" style="1" customWidth="1"/>
    <col min="7" max="7" width="10.140625" style="55" customWidth="1"/>
    <col min="8" max="8" width="12.7109375" style="55" customWidth="1"/>
    <col min="9" max="256" width="9.140625" style="1"/>
    <col min="257" max="257" width="9" style="1" customWidth="1"/>
    <col min="258" max="258" width="0" style="1" hidden="1" customWidth="1"/>
    <col min="259" max="259" width="8.5703125" style="1" customWidth="1"/>
    <col min="260" max="260" width="28.42578125" style="1" customWidth="1"/>
    <col min="261" max="261" width="5.7109375" style="1" customWidth="1"/>
    <col min="262" max="262" width="8" style="1" customWidth="1"/>
    <col min="263" max="263" width="10.140625" style="1" customWidth="1"/>
    <col min="264" max="264" width="12.7109375" style="1" customWidth="1"/>
    <col min="265" max="512" width="9.140625" style="1"/>
    <col min="513" max="513" width="9" style="1" customWidth="1"/>
    <col min="514" max="514" width="0" style="1" hidden="1" customWidth="1"/>
    <col min="515" max="515" width="8.5703125" style="1" customWidth="1"/>
    <col min="516" max="516" width="28.42578125" style="1" customWidth="1"/>
    <col min="517" max="517" width="5.7109375" style="1" customWidth="1"/>
    <col min="518" max="518" width="8" style="1" customWidth="1"/>
    <col min="519" max="519" width="10.140625" style="1" customWidth="1"/>
    <col min="520" max="520" width="12.7109375" style="1" customWidth="1"/>
    <col min="521" max="768" width="9.140625" style="1"/>
    <col min="769" max="769" width="9" style="1" customWidth="1"/>
    <col min="770" max="770" width="0" style="1" hidden="1" customWidth="1"/>
    <col min="771" max="771" width="8.5703125" style="1" customWidth="1"/>
    <col min="772" max="772" width="28.42578125" style="1" customWidth="1"/>
    <col min="773" max="773" width="5.7109375" style="1" customWidth="1"/>
    <col min="774" max="774" width="8" style="1" customWidth="1"/>
    <col min="775" max="775" width="10.140625" style="1" customWidth="1"/>
    <col min="776" max="776" width="12.7109375" style="1" customWidth="1"/>
    <col min="777" max="1024" width="9.140625" style="1"/>
    <col min="1025" max="1025" width="9" style="1" customWidth="1"/>
    <col min="1026" max="1026" width="0" style="1" hidden="1" customWidth="1"/>
    <col min="1027" max="1027" width="8.5703125" style="1" customWidth="1"/>
    <col min="1028" max="1028" width="28.42578125" style="1" customWidth="1"/>
    <col min="1029" max="1029" width="5.7109375" style="1" customWidth="1"/>
    <col min="1030" max="1030" width="8" style="1" customWidth="1"/>
    <col min="1031" max="1031" width="10.140625" style="1" customWidth="1"/>
    <col min="1032" max="1032" width="12.7109375" style="1" customWidth="1"/>
    <col min="1033" max="1280" width="9.140625" style="1"/>
    <col min="1281" max="1281" width="9" style="1" customWidth="1"/>
    <col min="1282" max="1282" width="0" style="1" hidden="1" customWidth="1"/>
    <col min="1283" max="1283" width="8.5703125" style="1" customWidth="1"/>
    <col min="1284" max="1284" width="28.42578125" style="1" customWidth="1"/>
    <col min="1285" max="1285" width="5.7109375" style="1" customWidth="1"/>
    <col min="1286" max="1286" width="8" style="1" customWidth="1"/>
    <col min="1287" max="1287" width="10.140625" style="1" customWidth="1"/>
    <col min="1288" max="1288" width="12.7109375" style="1" customWidth="1"/>
    <col min="1289" max="1536" width="9.140625" style="1"/>
    <col min="1537" max="1537" width="9" style="1" customWidth="1"/>
    <col min="1538" max="1538" width="0" style="1" hidden="1" customWidth="1"/>
    <col min="1539" max="1539" width="8.5703125" style="1" customWidth="1"/>
    <col min="1540" max="1540" width="28.42578125" style="1" customWidth="1"/>
    <col min="1541" max="1541" width="5.7109375" style="1" customWidth="1"/>
    <col min="1542" max="1542" width="8" style="1" customWidth="1"/>
    <col min="1543" max="1543" width="10.140625" style="1" customWidth="1"/>
    <col min="1544" max="1544" width="12.7109375" style="1" customWidth="1"/>
    <col min="1545" max="1792" width="9.140625" style="1"/>
    <col min="1793" max="1793" width="9" style="1" customWidth="1"/>
    <col min="1794" max="1794" width="0" style="1" hidden="1" customWidth="1"/>
    <col min="1795" max="1795" width="8.5703125" style="1" customWidth="1"/>
    <col min="1796" max="1796" width="28.42578125" style="1" customWidth="1"/>
    <col min="1797" max="1797" width="5.7109375" style="1" customWidth="1"/>
    <col min="1798" max="1798" width="8" style="1" customWidth="1"/>
    <col min="1799" max="1799" width="10.140625" style="1" customWidth="1"/>
    <col min="1800" max="1800" width="12.7109375" style="1" customWidth="1"/>
    <col min="1801" max="2048" width="9.140625" style="1"/>
    <col min="2049" max="2049" width="9" style="1" customWidth="1"/>
    <col min="2050" max="2050" width="0" style="1" hidden="1" customWidth="1"/>
    <col min="2051" max="2051" width="8.5703125" style="1" customWidth="1"/>
    <col min="2052" max="2052" width="28.42578125" style="1" customWidth="1"/>
    <col min="2053" max="2053" width="5.7109375" style="1" customWidth="1"/>
    <col min="2054" max="2054" width="8" style="1" customWidth="1"/>
    <col min="2055" max="2055" width="10.140625" style="1" customWidth="1"/>
    <col min="2056" max="2056" width="12.7109375" style="1" customWidth="1"/>
    <col min="2057" max="2304" width="9.140625" style="1"/>
    <col min="2305" max="2305" width="9" style="1" customWidth="1"/>
    <col min="2306" max="2306" width="0" style="1" hidden="1" customWidth="1"/>
    <col min="2307" max="2307" width="8.5703125" style="1" customWidth="1"/>
    <col min="2308" max="2308" width="28.42578125" style="1" customWidth="1"/>
    <col min="2309" max="2309" width="5.7109375" style="1" customWidth="1"/>
    <col min="2310" max="2310" width="8" style="1" customWidth="1"/>
    <col min="2311" max="2311" width="10.140625" style="1" customWidth="1"/>
    <col min="2312" max="2312" width="12.7109375" style="1" customWidth="1"/>
    <col min="2313" max="2560" width="9.140625" style="1"/>
    <col min="2561" max="2561" width="9" style="1" customWidth="1"/>
    <col min="2562" max="2562" width="0" style="1" hidden="1" customWidth="1"/>
    <col min="2563" max="2563" width="8.5703125" style="1" customWidth="1"/>
    <col min="2564" max="2564" width="28.42578125" style="1" customWidth="1"/>
    <col min="2565" max="2565" width="5.7109375" style="1" customWidth="1"/>
    <col min="2566" max="2566" width="8" style="1" customWidth="1"/>
    <col min="2567" max="2567" width="10.140625" style="1" customWidth="1"/>
    <col min="2568" max="2568" width="12.7109375" style="1" customWidth="1"/>
    <col min="2569" max="2816" width="9.140625" style="1"/>
    <col min="2817" max="2817" width="9" style="1" customWidth="1"/>
    <col min="2818" max="2818" width="0" style="1" hidden="1" customWidth="1"/>
    <col min="2819" max="2819" width="8.5703125" style="1" customWidth="1"/>
    <col min="2820" max="2820" width="28.42578125" style="1" customWidth="1"/>
    <col min="2821" max="2821" width="5.7109375" style="1" customWidth="1"/>
    <col min="2822" max="2822" width="8" style="1" customWidth="1"/>
    <col min="2823" max="2823" width="10.140625" style="1" customWidth="1"/>
    <col min="2824" max="2824" width="12.7109375" style="1" customWidth="1"/>
    <col min="2825" max="3072" width="9.140625" style="1"/>
    <col min="3073" max="3073" width="9" style="1" customWidth="1"/>
    <col min="3074" max="3074" width="0" style="1" hidden="1" customWidth="1"/>
    <col min="3075" max="3075" width="8.5703125" style="1" customWidth="1"/>
    <col min="3076" max="3076" width="28.42578125" style="1" customWidth="1"/>
    <col min="3077" max="3077" width="5.7109375" style="1" customWidth="1"/>
    <col min="3078" max="3078" width="8" style="1" customWidth="1"/>
    <col min="3079" max="3079" width="10.140625" style="1" customWidth="1"/>
    <col min="3080" max="3080" width="12.7109375" style="1" customWidth="1"/>
    <col min="3081" max="3328" width="9.140625" style="1"/>
    <col min="3329" max="3329" width="9" style="1" customWidth="1"/>
    <col min="3330" max="3330" width="0" style="1" hidden="1" customWidth="1"/>
    <col min="3331" max="3331" width="8.5703125" style="1" customWidth="1"/>
    <col min="3332" max="3332" width="28.42578125" style="1" customWidth="1"/>
    <col min="3333" max="3333" width="5.7109375" style="1" customWidth="1"/>
    <col min="3334" max="3334" width="8" style="1" customWidth="1"/>
    <col min="3335" max="3335" width="10.140625" style="1" customWidth="1"/>
    <col min="3336" max="3336" width="12.7109375" style="1" customWidth="1"/>
    <col min="3337" max="3584" width="9.140625" style="1"/>
    <col min="3585" max="3585" width="9" style="1" customWidth="1"/>
    <col min="3586" max="3586" width="0" style="1" hidden="1" customWidth="1"/>
    <col min="3587" max="3587" width="8.5703125" style="1" customWidth="1"/>
    <col min="3588" max="3588" width="28.42578125" style="1" customWidth="1"/>
    <col min="3589" max="3589" width="5.7109375" style="1" customWidth="1"/>
    <col min="3590" max="3590" width="8" style="1" customWidth="1"/>
    <col min="3591" max="3591" width="10.140625" style="1" customWidth="1"/>
    <col min="3592" max="3592" width="12.7109375" style="1" customWidth="1"/>
    <col min="3593" max="3840" width="9.140625" style="1"/>
    <col min="3841" max="3841" width="9" style="1" customWidth="1"/>
    <col min="3842" max="3842" width="0" style="1" hidden="1" customWidth="1"/>
    <col min="3843" max="3843" width="8.5703125" style="1" customWidth="1"/>
    <col min="3844" max="3844" width="28.42578125" style="1" customWidth="1"/>
    <col min="3845" max="3845" width="5.7109375" style="1" customWidth="1"/>
    <col min="3846" max="3846" width="8" style="1" customWidth="1"/>
    <col min="3847" max="3847" width="10.140625" style="1" customWidth="1"/>
    <col min="3848" max="3848" width="12.7109375" style="1" customWidth="1"/>
    <col min="3849" max="4096" width="9.140625" style="1"/>
    <col min="4097" max="4097" width="9" style="1" customWidth="1"/>
    <col min="4098" max="4098" width="0" style="1" hidden="1" customWidth="1"/>
    <col min="4099" max="4099" width="8.5703125" style="1" customWidth="1"/>
    <col min="4100" max="4100" width="28.42578125" style="1" customWidth="1"/>
    <col min="4101" max="4101" width="5.7109375" style="1" customWidth="1"/>
    <col min="4102" max="4102" width="8" style="1" customWidth="1"/>
    <col min="4103" max="4103" width="10.140625" style="1" customWidth="1"/>
    <col min="4104" max="4104" width="12.7109375" style="1" customWidth="1"/>
    <col min="4105" max="4352" width="9.140625" style="1"/>
    <col min="4353" max="4353" width="9" style="1" customWidth="1"/>
    <col min="4354" max="4354" width="0" style="1" hidden="1" customWidth="1"/>
    <col min="4355" max="4355" width="8.5703125" style="1" customWidth="1"/>
    <col min="4356" max="4356" width="28.42578125" style="1" customWidth="1"/>
    <col min="4357" max="4357" width="5.7109375" style="1" customWidth="1"/>
    <col min="4358" max="4358" width="8" style="1" customWidth="1"/>
    <col min="4359" max="4359" width="10.140625" style="1" customWidth="1"/>
    <col min="4360" max="4360" width="12.7109375" style="1" customWidth="1"/>
    <col min="4361" max="4608" width="9.140625" style="1"/>
    <col min="4609" max="4609" width="9" style="1" customWidth="1"/>
    <col min="4610" max="4610" width="0" style="1" hidden="1" customWidth="1"/>
    <col min="4611" max="4611" width="8.5703125" style="1" customWidth="1"/>
    <col min="4612" max="4612" width="28.42578125" style="1" customWidth="1"/>
    <col min="4613" max="4613" width="5.7109375" style="1" customWidth="1"/>
    <col min="4614" max="4614" width="8" style="1" customWidth="1"/>
    <col min="4615" max="4615" width="10.140625" style="1" customWidth="1"/>
    <col min="4616" max="4616" width="12.7109375" style="1" customWidth="1"/>
    <col min="4617" max="4864" width="9.140625" style="1"/>
    <col min="4865" max="4865" width="9" style="1" customWidth="1"/>
    <col min="4866" max="4866" width="0" style="1" hidden="1" customWidth="1"/>
    <col min="4867" max="4867" width="8.5703125" style="1" customWidth="1"/>
    <col min="4868" max="4868" width="28.42578125" style="1" customWidth="1"/>
    <col min="4869" max="4869" width="5.7109375" style="1" customWidth="1"/>
    <col min="4870" max="4870" width="8" style="1" customWidth="1"/>
    <col min="4871" max="4871" width="10.140625" style="1" customWidth="1"/>
    <col min="4872" max="4872" width="12.7109375" style="1" customWidth="1"/>
    <col min="4873" max="5120" width="9.140625" style="1"/>
    <col min="5121" max="5121" width="9" style="1" customWidth="1"/>
    <col min="5122" max="5122" width="0" style="1" hidden="1" customWidth="1"/>
    <col min="5123" max="5123" width="8.5703125" style="1" customWidth="1"/>
    <col min="5124" max="5124" width="28.42578125" style="1" customWidth="1"/>
    <col min="5125" max="5125" width="5.7109375" style="1" customWidth="1"/>
    <col min="5126" max="5126" width="8" style="1" customWidth="1"/>
    <col min="5127" max="5127" width="10.140625" style="1" customWidth="1"/>
    <col min="5128" max="5128" width="12.7109375" style="1" customWidth="1"/>
    <col min="5129" max="5376" width="9.140625" style="1"/>
    <col min="5377" max="5377" width="9" style="1" customWidth="1"/>
    <col min="5378" max="5378" width="0" style="1" hidden="1" customWidth="1"/>
    <col min="5379" max="5379" width="8.5703125" style="1" customWidth="1"/>
    <col min="5380" max="5380" width="28.42578125" style="1" customWidth="1"/>
    <col min="5381" max="5381" width="5.7109375" style="1" customWidth="1"/>
    <col min="5382" max="5382" width="8" style="1" customWidth="1"/>
    <col min="5383" max="5383" width="10.140625" style="1" customWidth="1"/>
    <col min="5384" max="5384" width="12.7109375" style="1" customWidth="1"/>
    <col min="5385" max="5632" width="9.140625" style="1"/>
    <col min="5633" max="5633" width="9" style="1" customWidth="1"/>
    <col min="5634" max="5634" width="0" style="1" hidden="1" customWidth="1"/>
    <col min="5635" max="5635" width="8.5703125" style="1" customWidth="1"/>
    <col min="5636" max="5636" width="28.42578125" style="1" customWidth="1"/>
    <col min="5637" max="5637" width="5.7109375" style="1" customWidth="1"/>
    <col min="5638" max="5638" width="8" style="1" customWidth="1"/>
    <col min="5639" max="5639" width="10.140625" style="1" customWidth="1"/>
    <col min="5640" max="5640" width="12.7109375" style="1" customWidth="1"/>
    <col min="5641" max="5888" width="9.140625" style="1"/>
    <col min="5889" max="5889" width="9" style="1" customWidth="1"/>
    <col min="5890" max="5890" width="0" style="1" hidden="1" customWidth="1"/>
    <col min="5891" max="5891" width="8.5703125" style="1" customWidth="1"/>
    <col min="5892" max="5892" width="28.42578125" style="1" customWidth="1"/>
    <col min="5893" max="5893" width="5.7109375" style="1" customWidth="1"/>
    <col min="5894" max="5894" width="8" style="1" customWidth="1"/>
    <col min="5895" max="5895" width="10.140625" style="1" customWidth="1"/>
    <col min="5896" max="5896" width="12.7109375" style="1" customWidth="1"/>
    <col min="5897" max="6144" width="9.140625" style="1"/>
    <col min="6145" max="6145" width="9" style="1" customWidth="1"/>
    <col min="6146" max="6146" width="0" style="1" hidden="1" customWidth="1"/>
    <col min="6147" max="6147" width="8.5703125" style="1" customWidth="1"/>
    <col min="6148" max="6148" width="28.42578125" style="1" customWidth="1"/>
    <col min="6149" max="6149" width="5.7109375" style="1" customWidth="1"/>
    <col min="6150" max="6150" width="8" style="1" customWidth="1"/>
    <col min="6151" max="6151" width="10.140625" style="1" customWidth="1"/>
    <col min="6152" max="6152" width="12.7109375" style="1" customWidth="1"/>
    <col min="6153" max="6400" width="9.140625" style="1"/>
    <col min="6401" max="6401" width="9" style="1" customWidth="1"/>
    <col min="6402" max="6402" width="0" style="1" hidden="1" customWidth="1"/>
    <col min="6403" max="6403" width="8.5703125" style="1" customWidth="1"/>
    <col min="6404" max="6404" width="28.42578125" style="1" customWidth="1"/>
    <col min="6405" max="6405" width="5.7109375" style="1" customWidth="1"/>
    <col min="6406" max="6406" width="8" style="1" customWidth="1"/>
    <col min="6407" max="6407" width="10.140625" style="1" customWidth="1"/>
    <col min="6408" max="6408" width="12.7109375" style="1" customWidth="1"/>
    <col min="6409" max="6656" width="9.140625" style="1"/>
    <col min="6657" max="6657" width="9" style="1" customWidth="1"/>
    <col min="6658" max="6658" width="0" style="1" hidden="1" customWidth="1"/>
    <col min="6659" max="6659" width="8.5703125" style="1" customWidth="1"/>
    <col min="6660" max="6660" width="28.42578125" style="1" customWidth="1"/>
    <col min="6661" max="6661" width="5.7109375" style="1" customWidth="1"/>
    <col min="6662" max="6662" width="8" style="1" customWidth="1"/>
    <col min="6663" max="6663" width="10.140625" style="1" customWidth="1"/>
    <col min="6664" max="6664" width="12.7109375" style="1" customWidth="1"/>
    <col min="6665" max="6912" width="9.140625" style="1"/>
    <col min="6913" max="6913" width="9" style="1" customWidth="1"/>
    <col min="6914" max="6914" width="0" style="1" hidden="1" customWidth="1"/>
    <col min="6915" max="6915" width="8.5703125" style="1" customWidth="1"/>
    <col min="6916" max="6916" width="28.42578125" style="1" customWidth="1"/>
    <col min="6917" max="6917" width="5.7109375" style="1" customWidth="1"/>
    <col min="6918" max="6918" width="8" style="1" customWidth="1"/>
    <col min="6919" max="6919" width="10.140625" style="1" customWidth="1"/>
    <col min="6920" max="6920" width="12.7109375" style="1" customWidth="1"/>
    <col min="6921" max="7168" width="9.140625" style="1"/>
    <col min="7169" max="7169" width="9" style="1" customWidth="1"/>
    <col min="7170" max="7170" width="0" style="1" hidden="1" customWidth="1"/>
    <col min="7171" max="7171" width="8.5703125" style="1" customWidth="1"/>
    <col min="7172" max="7172" width="28.42578125" style="1" customWidth="1"/>
    <col min="7173" max="7173" width="5.7109375" style="1" customWidth="1"/>
    <col min="7174" max="7174" width="8" style="1" customWidth="1"/>
    <col min="7175" max="7175" width="10.140625" style="1" customWidth="1"/>
    <col min="7176" max="7176" width="12.7109375" style="1" customWidth="1"/>
    <col min="7177" max="7424" width="9.140625" style="1"/>
    <col min="7425" max="7425" width="9" style="1" customWidth="1"/>
    <col min="7426" max="7426" width="0" style="1" hidden="1" customWidth="1"/>
    <col min="7427" max="7427" width="8.5703125" style="1" customWidth="1"/>
    <col min="7428" max="7428" width="28.42578125" style="1" customWidth="1"/>
    <col min="7429" max="7429" width="5.7109375" style="1" customWidth="1"/>
    <col min="7430" max="7430" width="8" style="1" customWidth="1"/>
    <col min="7431" max="7431" width="10.140625" style="1" customWidth="1"/>
    <col min="7432" max="7432" width="12.7109375" style="1" customWidth="1"/>
    <col min="7433" max="7680" width="9.140625" style="1"/>
    <col min="7681" max="7681" width="9" style="1" customWidth="1"/>
    <col min="7682" max="7682" width="0" style="1" hidden="1" customWidth="1"/>
    <col min="7683" max="7683" width="8.5703125" style="1" customWidth="1"/>
    <col min="7684" max="7684" width="28.42578125" style="1" customWidth="1"/>
    <col min="7685" max="7685" width="5.7109375" style="1" customWidth="1"/>
    <col min="7686" max="7686" width="8" style="1" customWidth="1"/>
    <col min="7687" max="7687" width="10.140625" style="1" customWidth="1"/>
    <col min="7688" max="7688" width="12.7109375" style="1" customWidth="1"/>
    <col min="7689" max="7936" width="9.140625" style="1"/>
    <col min="7937" max="7937" width="9" style="1" customWidth="1"/>
    <col min="7938" max="7938" width="0" style="1" hidden="1" customWidth="1"/>
    <col min="7939" max="7939" width="8.5703125" style="1" customWidth="1"/>
    <col min="7940" max="7940" width="28.42578125" style="1" customWidth="1"/>
    <col min="7941" max="7941" width="5.7109375" style="1" customWidth="1"/>
    <col min="7942" max="7942" width="8" style="1" customWidth="1"/>
    <col min="7943" max="7943" width="10.140625" style="1" customWidth="1"/>
    <col min="7944" max="7944" width="12.7109375" style="1" customWidth="1"/>
    <col min="7945" max="8192" width="9.140625" style="1"/>
    <col min="8193" max="8193" width="9" style="1" customWidth="1"/>
    <col min="8194" max="8194" width="0" style="1" hidden="1" customWidth="1"/>
    <col min="8195" max="8195" width="8.5703125" style="1" customWidth="1"/>
    <col min="8196" max="8196" width="28.42578125" style="1" customWidth="1"/>
    <col min="8197" max="8197" width="5.7109375" style="1" customWidth="1"/>
    <col min="8198" max="8198" width="8" style="1" customWidth="1"/>
    <col min="8199" max="8199" width="10.140625" style="1" customWidth="1"/>
    <col min="8200" max="8200" width="12.7109375" style="1" customWidth="1"/>
    <col min="8201" max="8448" width="9.140625" style="1"/>
    <col min="8449" max="8449" width="9" style="1" customWidth="1"/>
    <col min="8450" max="8450" width="0" style="1" hidden="1" customWidth="1"/>
    <col min="8451" max="8451" width="8.5703125" style="1" customWidth="1"/>
    <col min="8452" max="8452" width="28.42578125" style="1" customWidth="1"/>
    <col min="8453" max="8453" width="5.7109375" style="1" customWidth="1"/>
    <col min="8454" max="8454" width="8" style="1" customWidth="1"/>
    <col min="8455" max="8455" width="10.140625" style="1" customWidth="1"/>
    <col min="8456" max="8456" width="12.7109375" style="1" customWidth="1"/>
    <col min="8457" max="8704" width="9.140625" style="1"/>
    <col min="8705" max="8705" width="9" style="1" customWidth="1"/>
    <col min="8706" max="8706" width="0" style="1" hidden="1" customWidth="1"/>
    <col min="8707" max="8707" width="8.5703125" style="1" customWidth="1"/>
    <col min="8708" max="8708" width="28.42578125" style="1" customWidth="1"/>
    <col min="8709" max="8709" width="5.7109375" style="1" customWidth="1"/>
    <col min="8710" max="8710" width="8" style="1" customWidth="1"/>
    <col min="8711" max="8711" width="10.140625" style="1" customWidth="1"/>
    <col min="8712" max="8712" width="12.7109375" style="1" customWidth="1"/>
    <col min="8713" max="8960" width="9.140625" style="1"/>
    <col min="8961" max="8961" width="9" style="1" customWidth="1"/>
    <col min="8962" max="8962" width="0" style="1" hidden="1" customWidth="1"/>
    <col min="8963" max="8963" width="8.5703125" style="1" customWidth="1"/>
    <col min="8964" max="8964" width="28.42578125" style="1" customWidth="1"/>
    <col min="8965" max="8965" width="5.7109375" style="1" customWidth="1"/>
    <col min="8966" max="8966" width="8" style="1" customWidth="1"/>
    <col min="8967" max="8967" width="10.140625" style="1" customWidth="1"/>
    <col min="8968" max="8968" width="12.7109375" style="1" customWidth="1"/>
    <col min="8969" max="9216" width="9.140625" style="1"/>
    <col min="9217" max="9217" width="9" style="1" customWidth="1"/>
    <col min="9218" max="9218" width="0" style="1" hidden="1" customWidth="1"/>
    <col min="9219" max="9219" width="8.5703125" style="1" customWidth="1"/>
    <col min="9220" max="9220" width="28.42578125" style="1" customWidth="1"/>
    <col min="9221" max="9221" width="5.7109375" style="1" customWidth="1"/>
    <col min="9222" max="9222" width="8" style="1" customWidth="1"/>
    <col min="9223" max="9223" width="10.140625" style="1" customWidth="1"/>
    <col min="9224" max="9224" width="12.7109375" style="1" customWidth="1"/>
    <col min="9225" max="9472" width="9.140625" style="1"/>
    <col min="9473" max="9473" width="9" style="1" customWidth="1"/>
    <col min="9474" max="9474" width="0" style="1" hidden="1" customWidth="1"/>
    <col min="9475" max="9475" width="8.5703125" style="1" customWidth="1"/>
    <col min="9476" max="9476" width="28.42578125" style="1" customWidth="1"/>
    <col min="9477" max="9477" width="5.7109375" style="1" customWidth="1"/>
    <col min="9478" max="9478" width="8" style="1" customWidth="1"/>
    <col min="9479" max="9479" width="10.140625" style="1" customWidth="1"/>
    <col min="9480" max="9480" width="12.7109375" style="1" customWidth="1"/>
    <col min="9481" max="9728" width="9.140625" style="1"/>
    <col min="9729" max="9729" width="9" style="1" customWidth="1"/>
    <col min="9730" max="9730" width="0" style="1" hidden="1" customWidth="1"/>
    <col min="9731" max="9731" width="8.5703125" style="1" customWidth="1"/>
    <col min="9732" max="9732" width="28.42578125" style="1" customWidth="1"/>
    <col min="9733" max="9733" width="5.7109375" style="1" customWidth="1"/>
    <col min="9734" max="9734" width="8" style="1" customWidth="1"/>
    <col min="9735" max="9735" width="10.140625" style="1" customWidth="1"/>
    <col min="9736" max="9736" width="12.7109375" style="1" customWidth="1"/>
    <col min="9737" max="9984" width="9.140625" style="1"/>
    <col min="9985" max="9985" width="9" style="1" customWidth="1"/>
    <col min="9986" max="9986" width="0" style="1" hidden="1" customWidth="1"/>
    <col min="9987" max="9987" width="8.5703125" style="1" customWidth="1"/>
    <col min="9988" max="9988" width="28.42578125" style="1" customWidth="1"/>
    <col min="9989" max="9989" width="5.7109375" style="1" customWidth="1"/>
    <col min="9990" max="9990" width="8" style="1" customWidth="1"/>
    <col min="9991" max="9991" width="10.140625" style="1" customWidth="1"/>
    <col min="9992" max="9992" width="12.7109375" style="1" customWidth="1"/>
    <col min="9993" max="10240" width="9.140625" style="1"/>
    <col min="10241" max="10241" width="9" style="1" customWidth="1"/>
    <col min="10242" max="10242" width="0" style="1" hidden="1" customWidth="1"/>
    <col min="10243" max="10243" width="8.5703125" style="1" customWidth="1"/>
    <col min="10244" max="10244" width="28.42578125" style="1" customWidth="1"/>
    <col min="10245" max="10245" width="5.7109375" style="1" customWidth="1"/>
    <col min="10246" max="10246" width="8" style="1" customWidth="1"/>
    <col min="10247" max="10247" width="10.140625" style="1" customWidth="1"/>
    <col min="10248" max="10248" width="12.7109375" style="1" customWidth="1"/>
    <col min="10249" max="10496" width="9.140625" style="1"/>
    <col min="10497" max="10497" width="9" style="1" customWidth="1"/>
    <col min="10498" max="10498" width="0" style="1" hidden="1" customWidth="1"/>
    <col min="10499" max="10499" width="8.5703125" style="1" customWidth="1"/>
    <col min="10500" max="10500" width="28.42578125" style="1" customWidth="1"/>
    <col min="10501" max="10501" width="5.7109375" style="1" customWidth="1"/>
    <col min="10502" max="10502" width="8" style="1" customWidth="1"/>
    <col min="10503" max="10503" width="10.140625" style="1" customWidth="1"/>
    <col min="10504" max="10504" width="12.7109375" style="1" customWidth="1"/>
    <col min="10505" max="10752" width="9.140625" style="1"/>
    <col min="10753" max="10753" width="9" style="1" customWidth="1"/>
    <col min="10754" max="10754" width="0" style="1" hidden="1" customWidth="1"/>
    <col min="10755" max="10755" width="8.5703125" style="1" customWidth="1"/>
    <col min="10756" max="10756" width="28.42578125" style="1" customWidth="1"/>
    <col min="10757" max="10757" width="5.7109375" style="1" customWidth="1"/>
    <col min="10758" max="10758" width="8" style="1" customWidth="1"/>
    <col min="10759" max="10759" width="10.140625" style="1" customWidth="1"/>
    <col min="10760" max="10760" width="12.7109375" style="1" customWidth="1"/>
    <col min="10761" max="11008" width="9.140625" style="1"/>
    <col min="11009" max="11009" width="9" style="1" customWidth="1"/>
    <col min="11010" max="11010" width="0" style="1" hidden="1" customWidth="1"/>
    <col min="11011" max="11011" width="8.5703125" style="1" customWidth="1"/>
    <col min="11012" max="11012" width="28.42578125" style="1" customWidth="1"/>
    <col min="11013" max="11013" width="5.7109375" style="1" customWidth="1"/>
    <col min="11014" max="11014" width="8" style="1" customWidth="1"/>
    <col min="11015" max="11015" width="10.140625" style="1" customWidth="1"/>
    <col min="11016" max="11016" width="12.7109375" style="1" customWidth="1"/>
    <col min="11017" max="11264" width="9.140625" style="1"/>
    <col min="11265" max="11265" width="9" style="1" customWidth="1"/>
    <col min="11266" max="11266" width="0" style="1" hidden="1" customWidth="1"/>
    <col min="11267" max="11267" width="8.5703125" style="1" customWidth="1"/>
    <col min="11268" max="11268" width="28.42578125" style="1" customWidth="1"/>
    <col min="11269" max="11269" width="5.7109375" style="1" customWidth="1"/>
    <col min="11270" max="11270" width="8" style="1" customWidth="1"/>
    <col min="11271" max="11271" width="10.140625" style="1" customWidth="1"/>
    <col min="11272" max="11272" width="12.7109375" style="1" customWidth="1"/>
    <col min="11273" max="11520" width="9.140625" style="1"/>
    <col min="11521" max="11521" width="9" style="1" customWidth="1"/>
    <col min="11522" max="11522" width="0" style="1" hidden="1" customWidth="1"/>
    <col min="11523" max="11523" width="8.5703125" style="1" customWidth="1"/>
    <col min="11524" max="11524" width="28.42578125" style="1" customWidth="1"/>
    <col min="11525" max="11525" width="5.7109375" style="1" customWidth="1"/>
    <col min="11526" max="11526" width="8" style="1" customWidth="1"/>
    <col min="11527" max="11527" width="10.140625" style="1" customWidth="1"/>
    <col min="11528" max="11528" width="12.7109375" style="1" customWidth="1"/>
    <col min="11529" max="11776" width="9.140625" style="1"/>
    <col min="11777" max="11777" width="9" style="1" customWidth="1"/>
    <col min="11778" max="11778" width="0" style="1" hidden="1" customWidth="1"/>
    <col min="11779" max="11779" width="8.5703125" style="1" customWidth="1"/>
    <col min="11780" max="11780" width="28.42578125" style="1" customWidth="1"/>
    <col min="11781" max="11781" width="5.7109375" style="1" customWidth="1"/>
    <col min="11782" max="11782" width="8" style="1" customWidth="1"/>
    <col min="11783" max="11783" width="10.140625" style="1" customWidth="1"/>
    <col min="11784" max="11784" width="12.7109375" style="1" customWidth="1"/>
    <col min="11785" max="12032" width="9.140625" style="1"/>
    <col min="12033" max="12033" width="9" style="1" customWidth="1"/>
    <col min="12034" max="12034" width="0" style="1" hidden="1" customWidth="1"/>
    <col min="12035" max="12035" width="8.5703125" style="1" customWidth="1"/>
    <col min="12036" max="12036" width="28.42578125" style="1" customWidth="1"/>
    <col min="12037" max="12037" width="5.7109375" style="1" customWidth="1"/>
    <col min="12038" max="12038" width="8" style="1" customWidth="1"/>
    <col min="12039" max="12039" width="10.140625" style="1" customWidth="1"/>
    <col min="12040" max="12040" width="12.7109375" style="1" customWidth="1"/>
    <col min="12041" max="12288" width="9.140625" style="1"/>
    <col min="12289" max="12289" width="9" style="1" customWidth="1"/>
    <col min="12290" max="12290" width="0" style="1" hidden="1" customWidth="1"/>
    <col min="12291" max="12291" width="8.5703125" style="1" customWidth="1"/>
    <col min="12292" max="12292" width="28.42578125" style="1" customWidth="1"/>
    <col min="12293" max="12293" width="5.7109375" style="1" customWidth="1"/>
    <col min="12294" max="12294" width="8" style="1" customWidth="1"/>
    <col min="12295" max="12295" width="10.140625" style="1" customWidth="1"/>
    <col min="12296" max="12296" width="12.7109375" style="1" customWidth="1"/>
    <col min="12297" max="12544" width="9.140625" style="1"/>
    <col min="12545" max="12545" width="9" style="1" customWidth="1"/>
    <col min="12546" max="12546" width="0" style="1" hidden="1" customWidth="1"/>
    <col min="12547" max="12547" width="8.5703125" style="1" customWidth="1"/>
    <col min="12548" max="12548" width="28.42578125" style="1" customWidth="1"/>
    <col min="12549" max="12549" width="5.7109375" style="1" customWidth="1"/>
    <col min="12550" max="12550" width="8" style="1" customWidth="1"/>
    <col min="12551" max="12551" width="10.140625" style="1" customWidth="1"/>
    <col min="12552" max="12552" width="12.7109375" style="1" customWidth="1"/>
    <col min="12553" max="12800" width="9.140625" style="1"/>
    <col min="12801" max="12801" width="9" style="1" customWidth="1"/>
    <col min="12802" max="12802" width="0" style="1" hidden="1" customWidth="1"/>
    <col min="12803" max="12803" width="8.5703125" style="1" customWidth="1"/>
    <col min="12804" max="12804" width="28.42578125" style="1" customWidth="1"/>
    <col min="12805" max="12805" width="5.7109375" style="1" customWidth="1"/>
    <col min="12806" max="12806" width="8" style="1" customWidth="1"/>
    <col min="12807" max="12807" width="10.140625" style="1" customWidth="1"/>
    <col min="12808" max="12808" width="12.7109375" style="1" customWidth="1"/>
    <col min="12809" max="13056" width="9.140625" style="1"/>
    <col min="13057" max="13057" width="9" style="1" customWidth="1"/>
    <col min="13058" max="13058" width="0" style="1" hidden="1" customWidth="1"/>
    <col min="13059" max="13059" width="8.5703125" style="1" customWidth="1"/>
    <col min="13060" max="13060" width="28.42578125" style="1" customWidth="1"/>
    <col min="13061" max="13061" width="5.7109375" style="1" customWidth="1"/>
    <col min="13062" max="13062" width="8" style="1" customWidth="1"/>
    <col min="13063" max="13063" width="10.140625" style="1" customWidth="1"/>
    <col min="13064" max="13064" width="12.7109375" style="1" customWidth="1"/>
    <col min="13065" max="13312" width="9.140625" style="1"/>
    <col min="13313" max="13313" width="9" style="1" customWidth="1"/>
    <col min="13314" max="13314" width="0" style="1" hidden="1" customWidth="1"/>
    <col min="13315" max="13315" width="8.5703125" style="1" customWidth="1"/>
    <col min="13316" max="13316" width="28.42578125" style="1" customWidth="1"/>
    <col min="13317" max="13317" width="5.7109375" style="1" customWidth="1"/>
    <col min="13318" max="13318" width="8" style="1" customWidth="1"/>
    <col min="13319" max="13319" width="10.140625" style="1" customWidth="1"/>
    <col min="13320" max="13320" width="12.7109375" style="1" customWidth="1"/>
    <col min="13321" max="13568" width="9.140625" style="1"/>
    <col min="13569" max="13569" width="9" style="1" customWidth="1"/>
    <col min="13570" max="13570" width="0" style="1" hidden="1" customWidth="1"/>
    <col min="13571" max="13571" width="8.5703125" style="1" customWidth="1"/>
    <col min="13572" max="13572" width="28.42578125" style="1" customWidth="1"/>
    <col min="13573" max="13573" width="5.7109375" style="1" customWidth="1"/>
    <col min="13574" max="13574" width="8" style="1" customWidth="1"/>
    <col min="13575" max="13575" width="10.140625" style="1" customWidth="1"/>
    <col min="13576" max="13576" width="12.7109375" style="1" customWidth="1"/>
    <col min="13577" max="13824" width="9.140625" style="1"/>
    <col min="13825" max="13825" width="9" style="1" customWidth="1"/>
    <col min="13826" max="13826" width="0" style="1" hidden="1" customWidth="1"/>
    <col min="13827" max="13827" width="8.5703125" style="1" customWidth="1"/>
    <col min="13828" max="13828" width="28.42578125" style="1" customWidth="1"/>
    <col min="13829" max="13829" width="5.7109375" style="1" customWidth="1"/>
    <col min="13830" max="13830" width="8" style="1" customWidth="1"/>
    <col min="13831" max="13831" width="10.140625" style="1" customWidth="1"/>
    <col min="13832" max="13832" width="12.7109375" style="1" customWidth="1"/>
    <col min="13833" max="14080" width="9.140625" style="1"/>
    <col min="14081" max="14081" width="9" style="1" customWidth="1"/>
    <col min="14082" max="14082" width="0" style="1" hidden="1" customWidth="1"/>
    <col min="14083" max="14083" width="8.5703125" style="1" customWidth="1"/>
    <col min="14084" max="14084" width="28.42578125" style="1" customWidth="1"/>
    <col min="14085" max="14085" width="5.7109375" style="1" customWidth="1"/>
    <col min="14086" max="14086" width="8" style="1" customWidth="1"/>
    <col min="14087" max="14087" width="10.140625" style="1" customWidth="1"/>
    <col min="14088" max="14088" width="12.7109375" style="1" customWidth="1"/>
    <col min="14089" max="14336" width="9.140625" style="1"/>
    <col min="14337" max="14337" width="9" style="1" customWidth="1"/>
    <col min="14338" max="14338" width="0" style="1" hidden="1" customWidth="1"/>
    <col min="14339" max="14339" width="8.5703125" style="1" customWidth="1"/>
    <col min="14340" max="14340" width="28.42578125" style="1" customWidth="1"/>
    <col min="14341" max="14341" width="5.7109375" style="1" customWidth="1"/>
    <col min="14342" max="14342" width="8" style="1" customWidth="1"/>
    <col min="14343" max="14343" width="10.140625" style="1" customWidth="1"/>
    <col min="14344" max="14344" width="12.7109375" style="1" customWidth="1"/>
    <col min="14345" max="14592" width="9.140625" style="1"/>
    <col min="14593" max="14593" width="9" style="1" customWidth="1"/>
    <col min="14594" max="14594" width="0" style="1" hidden="1" customWidth="1"/>
    <col min="14595" max="14595" width="8.5703125" style="1" customWidth="1"/>
    <col min="14596" max="14596" width="28.42578125" style="1" customWidth="1"/>
    <col min="14597" max="14597" width="5.7109375" style="1" customWidth="1"/>
    <col min="14598" max="14598" width="8" style="1" customWidth="1"/>
    <col min="14599" max="14599" width="10.140625" style="1" customWidth="1"/>
    <col min="14600" max="14600" width="12.7109375" style="1" customWidth="1"/>
    <col min="14601" max="14848" width="9.140625" style="1"/>
    <col min="14849" max="14849" width="9" style="1" customWidth="1"/>
    <col min="14850" max="14850" width="0" style="1" hidden="1" customWidth="1"/>
    <col min="14851" max="14851" width="8.5703125" style="1" customWidth="1"/>
    <col min="14852" max="14852" width="28.42578125" style="1" customWidth="1"/>
    <col min="14853" max="14853" width="5.7109375" style="1" customWidth="1"/>
    <col min="14854" max="14854" width="8" style="1" customWidth="1"/>
    <col min="14855" max="14855" width="10.140625" style="1" customWidth="1"/>
    <col min="14856" max="14856" width="12.7109375" style="1" customWidth="1"/>
    <col min="14857" max="15104" width="9.140625" style="1"/>
    <col min="15105" max="15105" width="9" style="1" customWidth="1"/>
    <col min="15106" max="15106" width="0" style="1" hidden="1" customWidth="1"/>
    <col min="15107" max="15107" width="8.5703125" style="1" customWidth="1"/>
    <col min="15108" max="15108" width="28.42578125" style="1" customWidth="1"/>
    <col min="15109" max="15109" width="5.7109375" style="1" customWidth="1"/>
    <col min="15110" max="15110" width="8" style="1" customWidth="1"/>
    <col min="15111" max="15111" width="10.140625" style="1" customWidth="1"/>
    <col min="15112" max="15112" width="12.7109375" style="1" customWidth="1"/>
    <col min="15113" max="15360" width="9.140625" style="1"/>
    <col min="15361" max="15361" width="9" style="1" customWidth="1"/>
    <col min="15362" max="15362" width="0" style="1" hidden="1" customWidth="1"/>
    <col min="15363" max="15363" width="8.5703125" style="1" customWidth="1"/>
    <col min="15364" max="15364" width="28.42578125" style="1" customWidth="1"/>
    <col min="15365" max="15365" width="5.7109375" style="1" customWidth="1"/>
    <col min="15366" max="15366" width="8" style="1" customWidth="1"/>
    <col min="15367" max="15367" width="10.140625" style="1" customWidth="1"/>
    <col min="15368" max="15368" width="12.7109375" style="1" customWidth="1"/>
    <col min="15369" max="15616" width="9.140625" style="1"/>
    <col min="15617" max="15617" width="9" style="1" customWidth="1"/>
    <col min="15618" max="15618" width="0" style="1" hidden="1" customWidth="1"/>
    <col min="15619" max="15619" width="8.5703125" style="1" customWidth="1"/>
    <col min="15620" max="15620" width="28.42578125" style="1" customWidth="1"/>
    <col min="15621" max="15621" width="5.7109375" style="1" customWidth="1"/>
    <col min="15622" max="15622" width="8" style="1" customWidth="1"/>
    <col min="15623" max="15623" width="10.140625" style="1" customWidth="1"/>
    <col min="15624" max="15624" width="12.7109375" style="1" customWidth="1"/>
    <col min="15625" max="15872" width="9.140625" style="1"/>
    <col min="15873" max="15873" width="9" style="1" customWidth="1"/>
    <col min="15874" max="15874" width="0" style="1" hidden="1" customWidth="1"/>
    <col min="15875" max="15875" width="8.5703125" style="1" customWidth="1"/>
    <col min="15876" max="15876" width="28.42578125" style="1" customWidth="1"/>
    <col min="15877" max="15877" width="5.7109375" style="1" customWidth="1"/>
    <col min="15878" max="15878" width="8" style="1" customWidth="1"/>
    <col min="15879" max="15879" width="10.140625" style="1" customWidth="1"/>
    <col min="15880" max="15880" width="12.7109375" style="1" customWidth="1"/>
    <col min="15881" max="16128" width="9.140625" style="1"/>
    <col min="16129" max="16129" width="9" style="1" customWidth="1"/>
    <col min="16130" max="16130" width="0" style="1" hidden="1" customWidth="1"/>
    <col min="16131" max="16131" width="8.5703125" style="1" customWidth="1"/>
    <col min="16132" max="16132" width="28.42578125" style="1" customWidth="1"/>
    <col min="16133" max="16133" width="5.7109375" style="1" customWidth="1"/>
    <col min="16134" max="16134" width="8" style="1" customWidth="1"/>
    <col min="16135" max="16135" width="10.140625" style="1" customWidth="1"/>
    <col min="16136" max="16136" width="12.7109375" style="1" customWidth="1"/>
    <col min="16137" max="16384" width="9.140625" style="1"/>
  </cols>
  <sheetData>
    <row r="1" spans="1:8" x14ac:dyDescent="0.2">
      <c r="A1" s="52" t="s">
        <v>2</v>
      </c>
      <c r="B1" s="51" t="e">
        <v>#N/A</v>
      </c>
    </row>
    <row r="2" spans="1:8" x14ac:dyDescent="0.2">
      <c r="A2" s="56"/>
      <c r="B2" s="3" t="e">
        <v>#N/A</v>
      </c>
      <c r="C2" s="3"/>
      <c r="D2" s="57"/>
      <c r="E2" s="58"/>
      <c r="F2" s="2"/>
      <c r="G2" s="30"/>
      <c r="H2" s="30"/>
    </row>
    <row r="3" spans="1:8" x14ac:dyDescent="0.2">
      <c r="A3" s="2"/>
      <c r="B3" s="2"/>
      <c r="C3" s="2"/>
      <c r="D3" s="2"/>
      <c r="E3" s="2"/>
      <c r="F3" s="2"/>
      <c r="G3" s="30"/>
      <c r="H3" s="30"/>
    </row>
    <row r="4" spans="1:8" x14ac:dyDescent="0.2">
      <c r="A4" s="56"/>
      <c r="B4" s="3"/>
      <c r="C4" s="3"/>
      <c r="D4" s="57"/>
      <c r="E4" s="58"/>
      <c r="F4" s="2"/>
      <c r="G4" s="30"/>
      <c r="H4" s="30"/>
    </row>
    <row r="5" spans="1:8" ht="10.5" customHeight="1" x14ac:dyDescent="0.2">
      <c r="A5" s="56"/>
      <c r="B5" s="3"/>
      <c r="C5" s="59"/>
      <c r="D5" s="57"/>
      <c r="E5" s="58"/>
      <c r="F5" s="2"/>
      <c r="G5" s="30"/>
      <c r="H5" s="30"/>
    </row>
    <row r="6" spans="1:8" x14ac:dyDescent="0.2">
      <c r="A6" s="56"/>
      <c r="B6" s="3"/>
      <c r="C6" s="59"/>
      <c r="D6" s="57"/>
      <c r="E6" s="58"/>
      <c r="F6" s="2"/>
      <c r="G6" s="30"/>
      <c r="H6" s="30"/>
    </row>
    <row r="7" spans="1:8" s="4" customFormat="1" ht="18.75" x14ac:dyDescent="0.3">
      <c r="A7" s="56"/>
      <c r="B7" s="3"/>
      <c r="C7" s="59"/>
      <c r="D7" s="57"/>
      <c r="E7" s="58"/>
      <c r="F7" s="2"/>
      <c r="G7" s="30"/>
      <c r="H7" s="30"/>
    </row>
    <row r="8" spans="1:8" ht="36" x14ac:dyDescent="0.2">
      <c r="A8" s="60"/>
      <c r="B8" s="5"/>
      <c r="C8" s="61"/>
      <c r="D8" s="62" t="s">
        <v>16</v>
      </c>
      <c r="E8" s="63"/>
      <c r="F8" s="63"/>
      <c r="G8" s="64"/>
      <c r="H8" s="65"/>
    </row>
    <row r="9" spans="1:8" x14ac:dyDescent="0.2">
      <c r="A9" s="56"/>
      <c r="B9" s="3"/>
      <c r="C9" s="66"/>
      <c r="D9" s="67"/>
      <c r="E9" s="58"/>
      <c r="F9" s="68"/>
      <c r="G9" s="69"/>
      <c r="H9" s="69"/>
    </row>
    <row r="10" spans="1:8" x14ac:dyDescent="0.2">
      <c r="A10" s="56"/>
      <c r="B10" s="3"/>
      <c r="C10" s="66"/>
      <c r="D10" s="67"/>
      <c r="E10" s="58"/>
      <c r="F10" s="68"/>
      <c r="G10" s="69"/>
      <c r="H10" s="69"/>
    </row>
    <row r="11" spans="1:8" s="6" customFormat="1" ht="15.75" x14ac:dyDescent="0.25">
      <c r="A11" s="56"/>
      <c r="B11" s="3"/>
      <c r="C11" s="66"/>
      <c r="D11" s="67"/>
      <c r="E11" s="58"/>
      <c r="F11" s="68"/>
      <c r="G11" s="69"/>
      <c r="H11" s="69"/>
    </row>
    <row r="12" spans="1:8" x14ac:dyDescent="0.2">
      <c r="A12" s="56"/>
      <c r="B12" s="3"/>
      <c r="C12" s="59"/>
      <c r="D12" s="57"/>
      <c r="E12" s="58"/>
      <c r="F12" s="2"/>
      <c r="G12" s="30"/>
      <c r="H12" s="30"/>
    </row>
    <row r="13" spans="1:8" x14ac:dyDescent="0.2">
      <c r="A13" s="56"/>
      <c r="B13" s="3"/>
      <c r="C13" s="59"/>
      <c r="D13" s="57"/>
      <c r="E13" s="58"/>
      <c r="F13" s="2"/>
      <c r="G13" s="30"/>
      <c r="H13" s="30"/>
    </row>
    <row r="14" spans="1:8" ht="76.5" x14ac:dyDescent="0.2">
      <c r="A14" s="60" t="s">
        <v>17</v>
      </c>
      <c r="B14" s="3"/>
      <c r="C14" s="59"/>
      <c r="D14" s="70" t="s">
        <v>245</v>
      </c>
      <c r="E14" s="58"/>
      <c r="F14" s="2"/>
      <c r="G14" s="30"/>
      <c r="H14" s="30"/>
    </row>
    <row r="15" spans="1:8" x14ac:dyDescent="0.2">
      <c r="A15" s="56"/>
      <c r="B15" s="3"/>
      <c r="C15" s="59"/>
      <c r="D15" s="57" t="s">
        <v>2</v>
      </c>
      <c r="E15" s="58"/>
      <c r="F15" s="2"/>
      <c r="G15" s="30"/>
      <c r="H15" s="30"/>
    </row>
    <row r="16" spans="1:8" x14ac:dyDescent="0.2">
      <c r="A16" s="56"/>
      <c r="B16" s="3"/>
      <c r="C16" s="59"/>
      <c r="D16" s="70" t="s">
        <v>18</v>
      </c>
      <c r="E16" s="58"/>
      <c r="F16" s="2"/>
      <c r="G16" s="30"/>
      <c r="H16" s="30"/>
    </row>
    <row r="17" spans="1:8" x14ac:dyDescent="0.2">
      <c r="A17" s="60" t="s">
        <v>19</v>
      </c>
      <c r="B17" s="3"/>
      <c r="C17" s="59"/>
      <c r="D17" s="57" t="s">
        <v>20</v>
      </c>
      <c r="E17" s="58"/>
      <c r="F17" s="2"/>
      <c r="G17" s="30"/>
      <c r="H17" s="30"/>
    </row>
    <row r="18" spans="1:8" x14ac:dyDescent="0.2">
      <c r="A18" s="56"/>
      <c r="B18" s="3"/>
      <c r="C18" s="59"/>
      <c r="D18" s="70" t="s">
        <v>255</v>
      </c>
      <c r="E18" s="58"/>
      <c r="F18" s="2"/>
      <c r="G18" s="30"/>
      <c r="H18" s="30"/>
    </row>
    <row r="19" spans="1:8" ht="24" customHeight="1" x14ac:dyDescent="0.2">
      <c r="A19" s="56"/>
      <c r="B19" s="3"/>
      <c r="C19" s="59"/>
      <c r="D19" s="57"/>
      <c r="E19" s="58"/>
      <c r="F19" s="2"/>
      <c r="G19" s="30"/>
      <c r="H19" s="30"/>
    </row>
    <row r="20" spans="1:8" x14ac:dyDescent="0.2">
      <c r="A20" s="56"/>
      <c r="B20" s="3"/>
      <c r="C20" s="59"/>
      <c r="D20" s="57"/>
      <c r="E20" s="58"/>
      <c r="F20" s="2"/>
      <c r="G20" s="30"/>
      <c r="H20" s="30"/>
    </row>
    <row r="21" spans="1:8" x14ac:dyDescent="0.2">
      <c r="A21" s="56"/>
      <c r="B21" s="3"/>
      <c r="C21" s="59"/>
      <c r="D21" s="57"/>
      <c r="E21" s="58"/>
      <c r="F21" s="2"/>
      <c r="G21" s="30"/>
      <c r="H21" s="30"/>
    </row>
    <row r="22" spans="1:8" ht="25.5" x14ac:dyDescent="0.2">
      <c r="A22" s="60" t="s">
        <v>21</v>
      </c>
      <c r="B22" s="3"/>
      <c r="C22" s="59"/>
      <c r="D22" s="57" t="s">
        <v>416</v>
      </c>
      <c r="E22" s="58"/>
      <c r="F22" s="2"/>
      <c r="G22" s="30"/>
      <c r="H22" s="30"/>
    </row>
    <row r="23" spans="1:8" x14ac:dyDescent="0.2">
      <c r="A23" s="56"/>
      <c r="B23" s="3"/>
      <c r="C23" s="59"/>
      <c r="D23" s="57" t="s">
        <v>23</v>
      </c>
      <c r="E23" s="58"/>
      <c r="F23" s="2"/>
      <c r="G23" s="30"/>
      <c r="H23" s="30"/>
    </row>
    <row r="24" spans="1:8" ht="13.5" customHeight="1" x14ac:dyDescent="0.2">
      <c r="A24" s="56"/>
      <c r="B24" s="3"/>
      <c r="C24" s="59"/>
      <c r="D24" s="57" t="s">
        <v>24</v>
      </c>
      <c r="E24" s="58"/>
      <c r="F24" s="2"/>
      <c r="G24" s="30"/>
      <c r="H24" s="30"/>
    </row>
    <row r="25" spans="1:8" x14ac:dyDescent="0.2">
      <c r="A25" s="56"/>
      <c r="B25" s="3"/>
      <c r="C25" s="59"/>
      <c r="D25" s="57" t="s">
        <v>2</v>
      </c>
      <c r="E25" s="58"/>
      <c r="F25" s="2"/>
      <c r="G25" s="30"/>
      <c r="H25" s="30"/>
    </row>
    <row r="26" spans="1:8" x14ac:dyDescent="0.2">
      <c r="A26" s="56"/>
      <c r="B26" s="3"/>
      <c r="C26" s="59"/>
      <c r="D26" s="57"/>
      <c r="E26" s="58"/>
      <c r="F26" s="2"/>
      <c r="G26" s="30"/>
      <c r="H26" s="30"/>
    </row>
    <row r="27" spans="1:8" ht="27" customHeight="1" x14ac:dyDescent="0.2">
      <c r="A27" s="56"/>
      <c r="B27" s="3"/>
      <c r="C27" s="59"/>
      <c r="D27" s="57"/>
      <c r="E27" s="58"/>
      <c r="F27" s="2"/>
      <c r="G27" s="30"/>
      <c r="H27" s="30"/>
    </row>
    <row r="28" spans="1:8" x14ac:dyDescent="0.2">
      <c r="A28" s="56"/>
      <c r="B28" s="3"/>
      <c r="C28" s="59"/>
      <c r="D28" s="57"/>
      <c r="E28" s="58"/>
      <c r="F28" s="2"/>
      <c r="G28" s="30"/>
      <c r="H28" s="30"/>
    </row>
    <row r="29" spans="1:8" x14ac:dyDescent="0.2">
      <c r="A29" s="56"/>
      <c r="B29" s="3"/>
      <c r="C29" s="59"/>
      <c r="D29" s="57"/>
      <c r="E29" s="58"/>
      <c r="F29" s="2"/>
      <c r="G29" s="30"/>
      <c r="H29" s="30"/>
    </row>
    <row r="30" spans="1:8" x14ac:dyDescent="0.2">
      <c r="A30" s="60" t="s">
        <v>2</v>
      </c>
      <c r="B30" s="3"/>
      <c r="C30" s="59"/>
      <c r="D30" s="71" t="s">
        <v>2</v>
      </c>
      <c r="E30" s="58"/>
      <c r="F30" s="2"/>
      <c r="G30" s="30"/>
      <c r="H30" s="30"/>
    </row>
    <row r="31" spans="1:8" x14ac:dyDescent="0.2">
      <c r="A31" s="60" t="s">
        <v>25</v>
      </c>
      <c r="B31" s="3"/>
      <c r="C31" s="59"/>
      <c r="D31" s="71" t="s">
        <v>26</v>
      </c>
      <c r="E31" s="58"/>
      <c r="F31" s="2"/>
      <c r="G31" s="30"/>
      <c r="H31" s="30"/>
    </row>
    <row r="32" spans="1:8" x14ac:dyDescent="0.2">
      <c r="A32" s="56"/>
      <c r="B32" s="3"/>
      <c r="C32" s="59"/>
      <c r="D32" s="57"/>
      <c r="E32" s="58"/>
      <c r="F32" s="2"/>
      <c r="G32" s="30"/>
      <c r="H32" s="30"/>
    </row>
    <row r="33" spans="1:8" x14ac:dyDescent="0.2">
      <c r="A33" s="56"/>
      <c r="B33" s="3"/>
      <c r="C33" s="59"/>
      <c r="D33" s="57"/>
      <c r="E33" s="58"/>
      <c r="F33" s="2"/>
      <c r="G33" s="30"/>
      <c r="H33" s="30"/>
    </row>
    <row r="34" spans="1:8" x14ac:dyDescent="0.2">
      <c r="A34" s="60" t="s">
        <v>2</v>
      </c>
      <c r="B34" s="3"/>
      <c r="C34" s="3"/>
      <c r="D34" s="72"/>
      <c r="E34" s="58"/>
      <c r="F34" s="2"/>
      <c r="G34" s="30"/>
      <c r="H34" s="30"/>
    </row>
    <row r="35" spans="1:8" x14ac:dyDescent="0.2">
      <c r="A35" s="56"/>
      <c r="B35" s="3"/>
      <c r="C35" s="59"/>
      <c r="D35" s="57"/>
      <c r="E35" s="58"/>
      <c r="F35" s="2"/>
      <c r="G35" s="30"/>
      <c r="H35" s="30"/>
    </row>
    <row r="36" spans="1:8" x14ac:dyDescent="0.2">
      <c r="A36" s="56"/>
      <c r="B36" s="3"/>
      <c r="C36" s="59"/>
      <c r="D36" s="57"/>
      <c r="E36" s="58"/>
      <c r="F36" s="2"/>
      <c r="G36" s="30"/>
      <c r="H36" s="30"/>
    </row>
    <row r="37" spans="1:8" x14ac:dyDescent="0.2">
      <c r="A37" s="60" t="s">
        <v>27</v>
      </c>
      <c r="B37" s="3"/>
      <c r="C37" s="59"/>
      <c r="D37" s="73" t="s">
        <v>28</v>
      </c>
      <c r="E37" s="58"/>
      <c r="F37" s="2"/>
      <c r="G37" s="30"/>
      <c r="H37" s="30"/>
    </row>
    <row r="38" spans="1:8" x14ac:dyDescent="0.2">
      <c r="A38" s="56"/>
      <c r="B38" s="3"/>
      <c r="C38" s="3"/>
      <c r="D38" s="57"/>
      <c r="E38" s="58"/>
      <c r="F38" s="2"/>
      <c r="G38" s="30"/>
      <c r="H38" s="30"/>
    </row>
    <row r="39" spans="1:8" x14ac:dyDescent="0.2">
      <c r="A39" s="56"/>
      <c r="B39" s="3"/>
      <c r="C39" s="3"/>
      <c r="D39" s="57"/>
      <c r="E39" s="58"/>
      <c r="F39" s="2"/>
      <c r="G39" s="30"/>
      <c r="H39" s="30"/>
    </row>
    <row r="40" spans="1:8" ht="0.75" customHeight="1" x14ac:dyDescent="0.2">
      <c r="A40" s="56"/>
      <c r="B40" s="3"/>
      <c r="C40" s="3"/>
      <c r="D40" s="57"/>
      <c r="E40" s="58"/>
      <c r="F40" s="2"/>
      <c r="G40" s="30"/>
      <c r="H40" s="30"/>
    </row>
    <row r="41" spans="1:8" hidden="1" x14ac:dyDescent="0.2">
      <c r="A41" s="56"/>
      <c r="B41" s="3"/>
      <c r="C41" s="3"/>
      <c r="D41" s="57"/>
      <c r="E41" s="58"/>
      <c r="F41" s="2"/>
      <c r="G41" s="30"/>
      <c r="H41" s="30"/>
    </row>
    <row r="42" spans="1:8" hidden="1" x14ac:dyDescent="0.2">
      <c r="A42" s="56"/>
      <c r="B42" s="3"/>
      <c r="C42" s="3"/>
      <c r="D42" s="57"/>
      <c r="E42" s="58"/>
      <c r="F42" s="2"/>
      <c r="G42" s="30"/>
      <c r="H42" s="30"/>
    </row>
    <row r="43" spans="1:8" hidden="1" x14ac:dyDescent="0.2">
      <c r="A43" s="56"/>
      <c r="B43" s="3"/>
      <c r="C43" s="3"/>
      <c r="D43" s="57"/>
      <c r="E43" s="58"/>
      <c r="F43" s="2"/>
      <c r="G43" s="30"/>
      <c r="H43" s="30"/>
    </row>
    <row r="44" spans="1:8" hidden="1" x14ac:dyDescent="0.2">
      <c r="A44" s="56"/>
      <c r="B44" s="3"/>
      <c r="C44" s="3"/>
      <c r="D44" s="57"/>
      <c r="E44" s="58"/>
      <c r="F44" s="2"/>
      <c r="G44" s="30"/>
      <c r="H44" s="30"/>
    </row>
    <row r="45" spans="1:8" hidden="1" x14ac:dyDescent="0.2">
      <c r="A45" s="56"/>
      <c r="B45" s="3"/>
      <c r="C45" s="3"/>
      <c r="D45" s="57"/>
      <c r="E45" s="58"/>
      <c r="F45" s="2"/>
      <c r="G45" s="30"/>
      <c r="H45" s="30"/>
    </row>
    <row r="46" spans="1:8" ht="7.9" customHeight="1" x14ac:dyDescent="0.2">
      <c r="A46" s="56"/>
      <c r="B46" s="3"/>
      <c r="C46" s="3"/>
      <c r="D46" s="57"/>
      <c r="E46" s="58"/>
      <c r="F46" s="2"/>
      <c r="G46" s="30"/>
      <c r="H46" s="30"/>
    </row>
    <row r="47" spans="1:8" x14ac:dyDescent="0.2">
      <c r="A47" s="60" t="s">
        <v>17</v>
      </c>
      <c r="B47" s="3"/>
      <c r="C47" s="3"/>
      <c r="D47" s="57" t="s">
        <v>29</v>
      </c>
      <c r="E47" s="58"/>
      <c r="F47" s="2"/>
      <c r="G47" s="30"/>
      <c r="H47" s="30"/>
    </row>
    <row r="48" spans="1:8" x14ac:dyDescent="0.2">
      <c r="A48" s="56"/>
      <c r="B48" s="3"/>
      <c r="C48" s="3"/>
      <c r="D48" s="70" t="s">
        <v>255</v>
      </c>
      <c r="E48" s="58"/>
      <c r="F48" s="2"/>
      <c r="G48" s="30"/>
      <c r="H48" s="30"/>
    </row>
    <row r="49" spans="1:8" ht="20.25" x14ac:dyDescent="0.3">
      <c r="A49" s="74" t="s">
        <v>30</v>
      </c>
      <c r="B49" s="7"/>
      <c r="C49" s="7"/>
      <c r="D49" s="75"/>
      <c r="E49" s="76"/>
      <c r="F49" s="77"/>
      <c r="G49" s="78"/>
      <c r="H49" s="78"/>
    </row>
    <row r="50" spans="1:8" x14ac:dyDescent="0.2">
      <c r="A50" s="79" t="s">
        <v>2</v>
      </c>
      <c r="B50" s="8"/>
      <c r="C50" s="8"/>
      <c r="D50" s="80"/>
      <c r="E50" s="81"/>
      <c r="F50" s="82"/>
      <c r="G50" s="83"/>
      <c r="H50" s="83"/>
    </row>
    <row r="51" spans="1:8" x14ac:dyDescent="0.2">
      <c r="A51" s="56"/>
      <c r="B51" s="3"/>
      <c r="C51" s="3"/>
      <c r="D51" s="57"/>
      <c r="E51" s="58"/>
      <c r="F51" s="2"/>
      <c r="G51" s="30"/>
      <c r="H51" s="30"/>
    </row>
    <row r="52" spans="1:8" ht="14.25" x14ac:dyDescent="0.2">
      <c r="A52" s="84"/>
      <c r="B52" s="9"/>
      <c r="C52" s="9"/>
      <c r="D52" s="85"/>
      <c r="E52" s="86"/>
      <c r="F52" s="87"/>
      <c r="G52" s="88"/>
      <c r="H52" s="89"/>
    </row>
    <row r="53" spans="1:8" ht="14.25" x14ac:dyDescent="0.2">
      <c r="A53" s="90" t="s">
        <v>256</v>
      </c>
      <c r="B53" s="10"/>
      <c r="C53" s="10"/>
      <c r="D53" s="91"/>
      <c r="E53" s="92"/>
      <c r="F53" s="93"/>
      <c r="G53" s="11" t="s">
        <v>31</v>
      </c>
      <c r="H53" s="94">
        <f>H92</f>
        <v>0</v>
      </c>
    </row>
    <row r="54" spans="1:8" ht="14.25" x14ac:dyDescent="0.2">
      <c r="A54" s="95" t="s">
        <v>257</v>
      </c>
      <c r="B54" s="12"/>
      <c r="C54" s="12"/>
      <c r="D54" s="96"/>
      <c r="E54" s="97"/>
      <c r="F54" s="98"/>
      <c r="G54" s="13" t="s">
        <v>31</v>
      </c>
      <c r="H54" s="99">
        <v>18210.75</v>
      </c>
    </row>
    <row r="55" spans="1:8" x14ac:dyDescent="0.2">
      <c r="A55" s="100"/>
      <c r="B55" s="14"/>
      <c r="C55" s="14"/>
      <c r="D55" s="101"/>
      <c r="E55" s="102"/>
      <c r="F55" s="103"/>
      <c r="G55" s="104"/>
      <c r="H55" s="104"/>
    </row>
    <row r="56" spans="1:8" ht="14.25" x14ac:dyDescent="0.2">
      <c r="A56" s="105" t="s">
        <v>13</v>
      </c>
      <c r="B56" s="8"/>
      <c r="C56" s="8"/>
      <c r="D56" s="80"/>
      <c r="E56" s="81"/>
      <c r="F56" s="82"/>
      <c r="G56" s="11" t="s">
        <v>31</v>
      </c>
      <c r="H56" s="106">
        <f>SUM(H53,H54)</f>
        <v>18210.75</v>
      </c>
    </row>
    <row r="57" spans="1:8" x14ac:dyDescent="0.2">
      <c r="A57" s="107"/>
      <c r="B57" s="15"/>
      <c r="C57" s="15"/>
      <c r="D57" s="108"/>
      <c r="E57" s="109"/>
      <c r="F57" s="110"/>
      <c r="G57" s="18"/>
      <c r="H57" s="18"/>
    </row>
    <row r="58" spans="1:8" x14ac:dyDescent="0.2">
      <c r="A58" s="111"/>
      <c r="B58" s="16"/>
      <c r="C58" s="16"/>
      <c r="D58" s="112"/>
      <c r="E58" s="113"/>
      <c r="F58" s="114"/>
      <c r="G58" s="17"/>
      <c r="H58" s="115"/>
    </row>
    <row r="59" spans="1:8" ht="15" x14ac:dyDescent="0.2">
      <c r="A59" s="116" t="s">
        <v>32</v>
      </c>
      <c r="B59" s="15"/>
      <c r="C59" s="15"/>
      <c r="D59" s="108"/>
      <c r="E59" s="109"/>
      <c r="F59" s="110"/>
      <c r="G59" s="11" t="s">
        <v>31</v>
      </c>
      <c r="H59" s="94">
        <f>H56*0.22</f>
        <v>4006.3650000000002</v>
      </c>
    </row>
    <row r="60" spans="1:8" x14ac:dyDescent="0.2">
      <c r="A60" s="107"/>
      <c r="B60" s="15"/>
      <c r="C60" s="15"/>
      <c r="D60" s="108"/>
      <c r="E60" s="109"/>
      <c r="F60" s="110"/>
      <c r="G60" s="18"/>
      <c r="H60" s="18"/>
    </row>
    <row r="61" spans="1:8" ht="13.5" thickBot="1" x14ac:dyDescent="0.25">
      <c r="A61" s="117"/>
      <c r="B61" s="19"/>
      <c r="C61" s="19"/>
      <c r="D61" s="118"/>
      <c r="E61" s="119"/>
      <c r="F61" s="120"/>
      <c r="G61" s="121"/>
      <c r="H61" s="122"/>
    </row>
    <row r="62" spans="1:8" x14ac:dyDescent="0.2">
      <c r="A62" s="107"/>
      <c r="B62" s="15"/>
      <c r="C62" s="15"/>
      <c r="D62" s="108"/>
      <c r="E62" s="109"/>
      <c r="F62" s="110"/>
      <c r="G62" s="18"/>
      <c r="H62" s="18"/>
    </row>
    <row r="63" spans="1:8" ht="15" x14ac:dyDescent="0.2">
      <c r="A63" s="123" t="s">
        <v>33</v>
      </c>
      <c r="B63" s="8"/>
      <c r="C63" s="8"/>
      <c r="D63" s="80"/>
      <c r="E63" s="81"/>
      <c r="F63" s="82"/>
      <c r="G63" s="11" t="s">
        <v>31</v>
      </c>
      <c r="H63" s="106">
        <f>SUM(H56,H59)</f>
        <v>22217.115000000002</v>
      </c>
    </row>
    <row r="64" spans="1:8" ht="15.75" x14ac:dyDescent="0.25">
      <c r="A64" s="124"/>
      <c r="B64" s="5"/>
      <c r="C64" s="5"/>
      <c r="D64" s="70"/>
      <c r="E64" s="125"/>
      <c r="F64" s="126"/>
      <c r="G64" s="20"/>
      <c r="H64" s="127"/>
    </row>
    <row r="65" spans="1:8" s="22" customFormat="1" ht="15.75" x14ac:dyDescent="0.2">
      <c r="A65" s="128"/>
      <c r="B65" s="129"/>
      <c r="C65" s="130"/>
      <c r="D65" s="131"/>
      <c r="E65" s="132"/>
      <c r="F65" s="133"/>
      <c r="G65" s="21"/>
      <c r="H65" s="134"/>
    </row>
    <row r="66" spans="1:8" s="24" customFormat="1" ht="24.6" customHeight="1" x14ac:dyDescent="0.2">
      <c r="A66" s="135"/>
      <c r="B66" s="23"/>
      <c r="C66" s="23"/>
      <c r="D66" s="136"/>
      <c r="E66" s="137"/>
      <c r="F66" s="138"/>
      <c r="G66" s="139"/>
      <c r="H66" s="139"/>
    </row>
    <row r="67" spans="1:8" s="26" customFormat="1" ht="19.5" x14ac:dyDescent="0.35">
      <c r="A67" s="140" t="s">
        <v>258</v>
      </c>
      <c r="B67" s="25"/>
      <c r="C67" s="25"/>
      <c r="D67" s="141"/>
      <c r="E67" s="142"/>
      <c r="F67" s="143"/>
      <c r="G67" s="144"/>
      <c r="H67" s="144"/>
    </row>
    <row r="68" spans="1:8" x14ac:dyDescent="0.2">
      <c r="A68" s="56"/>
      <c r="B68" s="3"/>
      <c r="C68" s="3"/>
      <c r="D68" s="57"/>
      <c r="E68" s="58"/>
      <c r="F68" s="2"/>
      <c r="G68" s="30"/>
      <c r="H68" s="30"/>
    </row>
    <row r="69" spans="1:8" x14ac:dyDescent="0.2">
      <c r="A69" s="56"/>
      <c r="B69" s="3"/>
      <c r="C69" s="3"/>
      <c r="D69" s="57"/>
      <c r="E69" s="58"/>
      <c r="F69" s="2"/>
      <c r="G69" s="30"/>
      <c r="H69" s="30"/>
    </row>
    <row r="70" spans="1:8" x14ac:dyDescent="0.2">
      <c r="A70" s="56"/>
      <c r="B70" s="3"/>
      <c r="C70" s="3"/>
      <c r="D70" s="57"/>
      <c r="E70" s="58"/>
      <c r="F70" s="2"/>
      <c r="G70" s="30"/>
      <c r="H70" s="30"/>
    </row>
    <row r="71" spans="1:8" x14ac:dyDescent="0.2">
      <c r="A71" s="145" t="s">
        <v>34</v>
      </c>
      <c r="B71" s="27"/>
      <c r="C71" s="27"/>
      <c r="D71" s="146"/>
      <c r="E71" s="147"/>
      <c r="F71" s="148"/>
      <c r="G71" s="28" t="s">
        <v>31</v>
      </c>
      <c r="H71" s="149">
        <f>+H115</f>
        <v>0</v>
      </c>
    </row>
    <row r="72" spans="1:8" x14ac:dyDescent="0.2">
      <c r="A72" s="56"/>
      <c r="B72" s="3"/>
      <c r="C72" s="3"/>
      <c r="D72" s="57"/>
      <c r="E72" s="58"/>
      <c r="F72" s="2"/>
      <c r="G72" s="30"/>
      <c r="H72" s="30"/>
    </row>
    <row r="73" spans="1:8" x14ac:dyDescent="0.2">
      <c r="A73" s="56"/>
      <c r="B73" s="3"/>
      <c r="C73" s="3"/>
      <c r="D73" s="57"/>
      <c r="E73" s="58"/>
      <c r="F73" s="2"/>
      <c r="G73" s="30"/>
      <c r="H73" s="30"/>
    </row>
    <row r="74" spans="1:8" x14ac:dyDescent="0.2">
      <c r="A74" s="56"/>
      <c r="B74" s="3"/>
      <c r="C74" s="3"/>
      <c r="D74" s="57"/>
      <c r="E74" s="58"/>
      <c r="F74" s="2"/>
      <c r="G74" s="30"/>
      <c r="H74" s="30"/>
    </row>
    <row r="75" spans="1:8" x14ac:dyDescent="0.2">
      <c r="A75" s="56"/>
      <c r="B75" s="3"/>
      <c r="C75" s="3"/>
      <c r="D75" s="57"/>
      <c r="E75" s="58"/>
      <c r="F75" s="2"/>
      <c r="G75" s="30"/>
      <c r="H75" s="30"/>
    </row>
    <row r="76" spans="1:8" s="29" customFormat="1" x14ac:dyDescent="0.2">
      <c r="A76" s="60" t="s">
        <v>35</v>
      </c>
      <c r="B76" s="5"/>
      <c r="C76" s="5"/>
      <c r="D76" s="70"/>
      <c r="E76" s="125"/>
      <c r="F76" s="126"/>
      <c r="G76" s="20" t="s">
        <v>31</v>
      </c>
      <c r="H76" s="150">
        <f>+H155</f>
        <v>0</v>
      </c>
    </row>
    <row r="77" spans="1:8" x14ac:dyDescent="0.2">
      <c r="A77" s="56"/>
      <c r="B77" s="3"/>
      <c r="C77" s="3"/>
      <c r="D77" s="57"/>
      <c r="E77" s="58"/>
      <c r="F77" s="2"/>
      <c r="G77" s="30"/>
      <c r="H77" s="30"/>
    </row>
    <row r="78" spans="1:8" x14ac:dyDescent="0.2">
      <c r="A78" s="56"/>
      <c r="B78" s="3"/>
      <c r="C78" s="3"/>
      <c r="D78" s="57"/>
      <c r="E78" s="58"/>
      <c r="F78" s="2"/>
      <c r="G78" s="30"/>
      <c r="H78" s="30"/>
    </row>
    <row r="79" spans="1:8" x14ac:dyDescent="0.2">
      <c r="A79" s="56"/>
      <c r="B79" s="3"/>
      <c r="C79" s="3"/>
      <c r="D79" s="57"/>
      <c r="E79" s="58"/>
      <c r="F79" s="2"/>
      <c r="G79" s="30"/>
      <c r="H79" s="30"/>
    </row>
    <row r="80" spans="1:8" x14ac:dyDescent="0.2">
      <c r="A80" s="56"/>
      <c r="B80" s="3"/>
      <c r="C80" s="3"/>
      <c r="D80" s="57"/>
      <c r="E80" s="58"/>
      <c r="F80" s="2"/>
      <c r="G80" s="30"/>
      <c r="H80" s="30"/>
    </row>
    <row r="81" spans="1:8" s="29" customFormat="1" x14ac:dyDescent="0.2">
      <c r="A81" s="60" t="s">
        <v>36</v>
      </c>
      <c r="B81" s="5"/>
      <c r="C81" s="5"/>
      <c r="D81" s="70"/>
      <c r="E81" s="125"/>
      <c r="F81" s="126"/>
      <c r="G81" s="20" t="s">
        <v>31</v>
      </c>
      <c r="H81" s="150">
        <f>+H178</f>
        <v>0</v>
      </c>
    </row>
    <row r="82" spans="1:8" x14ac:dyDescent="0.2">
      <c r="A82" s="56"/>
      <c r="B82" s="3"/>
      <c r="C82" s="3"/>
      <c r="D82" s="57"/>
      <c r="E82" s="58"/>
      <c r="F82" s="2"/>
      <c r="G82" s="30"/>
      <c r="H82" s="30"/>
    </row>
    <row r="83" spans="1:8" x14ac:dyDescent="0.2">
      <c r="A83" s="56"/>
      <c r="B83" s="3"/>
      <c r="C83" s="3"/>
      <c r="D83" s="57"/>
      <c r="E83" s="58"/>
      <c r="F83" s="2"/>
      <c r="G83" s="30"/>
      <c r="H83" s="30"/>
    </row>
    <row r="84" spans="1:8" x14ac:dyDescent="0.2">
      <c r="A84" s="56"/>
      <c r="B84" s="3"/>
      <c r="C84" s="3"/>
      <c r="D84" s="57"/>
      <c r="E84" s="58"/>
      <c r="F84" s="2"/>
      <c r="G84" s="30"/>
      <c r="H84" s="30"/>
    </row>
    <row r="85" spans="1:8" x14ac:dyDescent="0.2">
      <c r="A85" s="56"/>
      <c r="B85" s="3"/>
      <c r="C85" s="3"/>
      <c r="D85" s="57"/>
      <c r="E85" s="58"/>
      <c r="F85" s="2"/>
      <c r="G85" s="30"/>
      <c r="H85" s="30"/>
    </row>
    <row r="86" spans="1:8" s="29" customFormat="1" x14ac:dyDescent="0.2">
      <c r="A86" s="60" t="s">
        <v>37</v>
      </c>
      <c r="B86" s="5"/>
      <c r="C86" s="5"/>
      <c r="D86" s="70"/>
      <c r="E86" s="125"/>
      <c r="F86" s="126"/>
      <c r="G86" s="20" t="s">
        <v>31</v>
      </c>
      <c r="H86" s="150">
        <f>+H213</f>
        <v>0</v>
      </c>
    </row>
    <row r="87" spans="1:8" x14ac:dyDescent="0.2">
      <c r="A87" s="56"/>
      <c r="B87" s="3"/>
      <c r="C87" s="3"/>
      <c r="D87" s="57"/>
      <c r="E87" s="58"/>
      <c r="F87" s="2"/>
      <c r="G87" s="30"/>
      <c r="H87" s="30"/>
    </row>
    <row r="88" spans="1:8" x14ac:dyDescent="0.2">
      <c r="A88" s="56"/>
      <c r="B88" s="3"/>
      <c r="C88" s="3"/>
      <c r="D88" s="57"/>
      <c r="E88" s="58"/>
      <c r="F88" s="2"/>
      <c r="G88" s="30"/>
      <c r="H88" s="30"/>
    </row>
    <row r="89" spans="1:8" x14ac:dyDescent="0.2">
      <c r="A89" s="56"/>
      <c r="B89" s="3"/>
      <c r="C89" s="3"/>
      <c r="D89" s="57"/>
      <c r="E89" s="58"/>
      <c r="F89" s="2"/>
      <c r="G89" s="30"/>
      <c r="H89" s="30"/>
    </row>
    <row r="90" spans="1:8" x14ac:dyDescent="0.2">
      <c r="A90" s="56"/>
      <c r="B90" s="3"/>
      <c r="C90" s="3"/>
      <c r="D90" s="57"/>
      <c r="E90" s="58"/>
      <c r="F90" s="2"/>
      <c r="G90" s="30"/>
      <c r="H90" s="30"/>
    </row>
    <row r="91" spans="1:8" s="33" customFormat="1" x14ac:dyDescent="0.2">
      <c r="A91" s="151"/>
      <c r="B91" s="31"/>
      <c r="C91" s="31"/>
      <c r="D91" s="152"/>
      <c r="E91" s="153"/>
      <c r="F91" s="154"/>
      <c r="G91" s="32"/>
      <c r="H91" s="32"/>
    </row>
    <row r="92" spans="1:8" s="29" customFormat="1" x14ac:dyDescent="0.2">
      <c r="A92" s="60" t="s">
        <v>38</v>
      </c>
      <c r="B92" s="5"/>
      <c r="C92" s="5"/>
      <c r="D92" s="70"/>
      <c r="E92" s="125"/>
      <c r="F92" s="126"/>
      <c r="G92" s="20" t="s">
        <v>31</v>
      </c>
      <c r="H92" s="150">
        <f>SUM(H71:H91)</f>
        <v>0</v>
      </c>
    </row>
    <row r="93" spans="1:8" x14ac:dyDescent="0.2">
      <c r="A93" s="56"/>
      <c r="B93" s="3"/>
      <c r="C93" s="3"/>
      <c r="D93" s="57"/>
      <c r="E93" s="58"/>
      <c r="F93" s="2"/>
      <c r="G93" s="30"/>
      <c r="H93" s="30"/>
    </row>
    <row r="94" spans="1:8" hidden="1" outlineLevel="1" x14ac:dyDescent="0.2">
      <c r="A94" s="155" t="s">
        <v>39</v>
      </c>
      <c r="B94" s="156" t="s">
        <v>40</v>
      </c>
      <c r="C94" s="156"/>
      <c r="D94" s="157" t="s">
        <v>41</v>
      </c>
      <c r="E94" s="125" t="s">
        <v>42</v>
      </c>
      <c r="F94" s="158" t="s">
        <v>43</v>
      </c>
      <c r="G94" s="159" t="s">
        <v>44</v>
      </c>
      <c r="H94" s="159" t="s">
        <v>45</v>
      </c>
    </row>
    <row r="95" spans="1:8" ht="10.5" customHeight="1" outlineLevel="1" x14ac:dyDescent="0.2">
      <c r="A95" s="155"/>
      <c r="B95" s="156"/>
      <c r="C95" s="156"/>
      <c r="D95" s="157"/>
      <c r="E95" s="125"/>
      <c r="F95" s="158"/>
      <c r="G95" s="159"/>
      <c r="H95" s="159"/>
    </row>
    <row r="96" spans="1:8" ht="10.5" customHeight="1" outlineLevel="1" x14ac:dyDescent="0.2">
      <c r="A96" s="155"/>
      <c r="B96" s="156"/>
      <c r="C96" s="156"/>
      <c r="D96" s="157"/>
      <c r="E96" s="125"/>
      <c r="F96" s="158"/>
      <c r="G96" s="159"/>
      <c r="H96" s="159"/>
    </row>
    <row r="97" spans="1:8" ht="10.5" customHeight="1" outlineLevel="1" x14ac:dyDescent="0.2">
      <c r="A97" s="155"/>
      <c r="B97" s="156"/>
      <c r="C97" s="156"/>
      <c r="D97" s="157"/>
      <c r="E97" s="125"/>
      <c r="F97" s="158"/>
      <c r="G97" s="159"/>
      <c r="H97" s="159"/>
    </row>
    <row r="98" spans="1:8" ht="17.25" customHeight="1" outlineLevel="1" x14ac:dyDescent="0.2">
      <c r="A98" s="160" t="s">
        <v>34</v>
      </c>
      <c r="B98" s="156"/>
      <c r="C98" s="156"/>
      <c r="D98" s="157"/>
      <c r="E98" s="125"/>
      <c r="F98" s="158"/>
      <c r="G98" s="159"/>
      <c r="H98" s="159"/>
    </row>
    <row r="99" spans="1:8" ht="19.5" customHeight="1" outlineLevel="1" x14ac:dyDescent="0.25">
      <c r="A99" s="161" t="s">
        <v>259</v>
      </c>
      <c r="B99" s="162"/>
      <c r="C99" s="162"/>
      <c r="D99" s="163"/>
      <c r="E99" s="164"/>
      <c r="F99" s="165"/>
      <c r="G99" s="166"/>
      <c r="H99" s="166"/>
    </row>
    <row r="100" spans="1:8" ht="24" customHeight="1" outlineLevel="1" x14ac:dyDescent="0.2">
      <c r="A100" s="160"/>
      <c r="B100" s="156"/>
      <c r="C100" s="167" t="s">
        <v>46</v>
      </c>
      <c r="D100" s="167" t="s">
        <v>47</v>
      </c>
      <c r="E100" s="168" t="s">
        <v>48</v>
      </c>
      <c r="F100" s="168" t="s">
        <v>49</v>
      </c>
      <c r="G100" s="168" t="s">
        <v>50</v>
      </c>
      <c r="H100" s="168" t="s">
        <v>51</v>
      </c>
    </row>
    <row r="101" spans="1:8" ht="121.5" customHeight="1" outlineLevel="1" x14ac:dyDescent="0.2">
      <c r="A101" s="155"/>
      <c r="B101" s="156"/>
      <c r="C101" s="169" t="s">
        <v>52</v>
      </c>
      <c r="D101" s="170" t="s">
        <v>53</v>
      </c>
      <c r="E101" s="171" t="s">
        <v>54</v>
      </c>
      <c r="F101" s="172">
        <v>1</v>
      </c>
      <c r="G101" s="250">
        <v>0</v>
      </c>
      <c r="H101" s="34">
        <f t="shared" ref="H101:H113" si="0">F101*G101</f>
        <v>0</v>
      </c>
    </row>
    <row r="102" spans="1:8" ht="69.75" customHeight="1" outlineLevel="1" x14ac:dyDescent="0.2">
      <c r="A102" s="155"/>
      <c r="B102" s="156"/>
      <c r="C102" s="169" t="s">
        <v>55</v>
      </c>
      <c r="D102" s="173" t="s">
        <v>56</v>
      </c>
      <c r="E102" s="174" t="s">
        <v>54</v>
      </c>
      <c r="F102" s="172">
        <v>1</v>
      </c>
      <c r="G102" s="250"/>
      <c r="H102" s="34">
        <f t="shared" si="0"/>
        <v>0</v>
      </c>
    </row>
    <row r="103" spans="1:8" ht="92.25" customHeight="1" outlineLevel="1" x14ac:dyDescent="0.2">
      <c r="A103" s="155"/>
      <c r="B103" s="156"/>
      <c r="C103" s="175">
        <v>1.3</v>
      </c>
      <c r="D103" s="170" t="s">
        <v>57</v>
      </c>
      <c r="E103" s="171" t="s">
        <v>1</v>
      </c>
      <c r="F103" s="172">
        <v>72</v>
      </c>
      <c r="G103" s="250"/>
      <c r="H103" s="34">
        <f t="shared" si="0"/>
        <v>0</v>
      </c>
    </row>
    <row r="104" spans="1:8" ht="97.5" customHeight="1" outlineLevel="1" x14ac:dyDescent="0.2">
      <c r="A104" s="176"/>
      <c r="B104" s="177"/>
      <c r="C104" s="175">
        <v>1.4</v>
      </c>
      <c r="D104" s="178" t="s">
        <v>58</v>
      </c>
      <c r="E104" s="171" t="s">
        <v>54</v>
      </c>
      <c r="F104" s="172">
        <v>1</v>
      </c>
      <c r="G104" s="250"/>
      <c r="H104" s="34">
        <f t="shared" si="0"/>
        <v>0</v>
      </c>
    </row>
    <row r="105" spans="1:8" ht="90.75" customHeight="1" outlineLevel="1" x14ac:dyDescent="0.2">
      <c r="A105" s="155"/>
      <c r="B105" s="156"/>
      <c r="C105" s="179">
        <v>1.5</v>
      </c>
      <c r="D105" s="170" t="s">
        <v>59</v>
      </c>
      <c r="E105" s="171" t="s">
        <v>1</v>
      </c>
      <c r="F105" s="172">
        <v>72</v>
      </c>
      <c r="G105" s="250"/>
      <c r="H105" s="34">
        <f t="shared" si="0"/>
        <v>0</v>
      </c>
    </row>
    <row r="106" spans="1:8" ht="69" customHeight="1" outlineLevel="1" x14ac:dyDescent="0.2">
      <c r="A106" s="180"/>
      <c r="B106" s="181"/>
      <c r="C106" s="182">
        <v>1.6</v>
      </c>
      <c r="D106" s="35" t="s">
        <v>60</v>
      </c>
      <c r="E106" s="183" t="s">
        <v>54</v>
      </c>
      <c r="F106" s="184">
        <v>1</v>
      </c>
      <c r="G106" s="250"/>
      <c r="H106" s="36">
        <f t="shared" si="0"/>
        <v>0</v>
      </c>
    </row>
    <row r="107" spans="1:8" ht="69.75" customHeight="1" outlineLevel="1" x14ac:dyDescent="0.2">
      <c r="A107" s="155"/>
      <c r="B107" s="156"/>
      <c r="C107" s="182">
        <v>1.7</v>
      </c>
      <c r="D107" s="185" t="s">
        <v>61</v>
      </c>
      <c r="E107" s="171" t="s">
        <v>54</v>
      </c>
      <c r="F107" s="172">
        <v>1</v>
      </c>
      <c r="G107" s="250"/>
      <c r="H107" s="34">
        <f t="shared" si="0"/>
        <v>0</v>
      </c>
    </row>
    <row r="108" spans="1:8" ht="46.5" customHeight="1" outlineLevel="1" x14ac:dyDescent="0.2">
      <c r="A108" s="155"/>
      <c r="B108" s="156"/>
      <c r="C108" s="182">
        <v>1.8</v>
      </c>
      <c r="D108" s="186" t="s">
        <v>62</v>
      </c>
      <c r="E108" s="171" t="s">
        <v>54</v>
      </c>
      <c r="F108" s="172">
        <v>1</v>
      </c>
      <c r="G108" s="250"/>
      <c r="H108" s="34">
        <f t="shared" si="0"/>
        <v>0</v>
      </c>
    </row>
    <row r="109" spans="1:8" ht="25.5" outlineLevel="1" x14ac:dyDescent="0.2">
      <c r="A109" s="180"/>
      <c r="B109" s="181"/>
      <c r="C109" s="187">
        <v>1.9</v>
      </c>
      <c r="D109" s="188" t="s">
        <v>63</v>
      </c>
      <c r="E109" s="189" t="s">
        <v>64</v>
      </c>
      <c r="F109" s="172">
        <v>1</v>
      </c>
      <c r="G109" s="251"/>
      <c r="H109" s="36">
        <f t="shared" si="0"/>
        <v>0</v>
      </c>
    </row>
    <row r="110" spans="1:8" ht="25.5" outlineLevel="1" x14ac:dyDescent="0.2">
      <c r="A110" s="180"/>
      <c r="B110" s="181"/>
      <c r="C110" s="190">
        <v>1.1000000000000001</v>
      </c>
      <c r="D110" s="188" t="s">
        <v>65</v>
      </c>
      <c r="E110" s="189" t="s">
        <v>64</v>
      </c>
      <c r="F110" s="172">
        <v>1</v>
      </c>
      <c r="G110" s="251"/>
      <c r="H110" s="36">
        <f t="shared" si="0"/>
        <v>0</v>
      </c>
    </row>
    <row r="111" spans="1:8" ht="83.25" customHeight="1" outlineLevel="1" x14ac:dyDescent="0.2">
      <c r="A111" s="155"/>
      <c r="B111" s="156"/>
      <c r="C111" s="191" t="s">
        <v>66</v>
      </c>
      <c r="D111" s="192" t="s">
        <v>67</v>
      </c>
      <c r="E111" s="174" t="s">
        <v>54</v>
      </c>
      <c r="F111" s="172">
        <v>1</v>
      </c>
      <c r="G111" s="251"/>
      <c r="H111" s="34">
        <f t="shared" si="0"/>
        <v>0</v>
      </c>
    </row>
    <row r="112" spans="1:8" ht="75" customHeight="1" outlineLevel="1" x14ac:dyDescent="0.2">
      <c r="A112" s="155"/>
      <c r="B112" s="156"/>
      <c r="C112" s="193">
        <v>1.1200000000000001</v>
      </c>
      <c r="D112" s="194" t="s">
        <v>68</v>
      </c>
      <c r="E112" s="174" t="s">
        <v>54</v>
      </c>
      <c r="F112" s="172">
        <v>1</v>
      </c>
      <c r="G112" s="251"/>
      <c r="H112" s="34">
        <f>F112*G112</f>
        <v>0</v>
      </c>
    </row>
    <row r="113" spans="1:8" ht="42.75" customHeight="1" outlineLevel="1" x14ac:dyDescent="0.2">
      <c r="A113" s="176"/>
      <c r="B113" s="177"/>
      <c r="C113" s="169" t="s">
        <v>69</v>
      </c>
      <c r="D113" s="195" t="s">
        <v>70</v>
      </c>
      <c r="E113" s="183" t="s">
        <v>54</v>
      </c>
      <c r="F113" s="184">
        <v>3</v>
      </c>
      <c r="G113" s="250"/>
      <c r="H113" s="36">
        <f t="shared" si="0"/>
        <v>0</v>
      </c>
    </row>
    <row r="114" spans="1:8" outlineLevel="1" x14ac:dyDescent="0.2">
      <c r="A114" s="155"/>
      <c r="B114" s="156"/>
      <c r="C114" s="196"/>
      <c r="D114" s="157"/>
      <c r="E114" s="125"/>
      <c r="F114" s="158"/>
      <c r="G114" s="159"/>
      <c r="H114" s="159"/>
    </row>
    <row r="115" spans="1:8" outlineLevel="1" x14ac:dyDescent="0.2">
      <c r="A115" s="60"/>
      <c r="B115" s="5"/>
      <c r="C115" s="5"/>
      <c r="D115" s="70" t="s">
        <v>71</v>
      </c>
      <c r="E115" s="125"/>
      <c r="F115" s="126"/>
      <c r="G115" s="150" t="s">
        <v>72</v>
      </c>
      <c r="H115" s="150">
        <f>SUM(H101:H114)</f>
        <v>0</v>
      </c>
    </row>
    <row r="116" spans="1:8" ht="10.5" customHeight="1" outlineLevel="1" x14ac:dyDescent="0.2">
      <c r="A116" s="155"/>
      <c r="B116" s="156"/>
      <c r="C116" s="156"/>
      <c r="D116" s="157"/>
      <c r="E116" s="125"/>
      <c r="F116" s="158"/>
      <c r="G116" s="159"/>
      <c r="H116" s="159"/>
    </row>
    <row r="117" spans="1:8" ht="10.5" customHeight="1" outlineLevel="1" x14ac:dyDescent="0.2">
      <c r="A117" s="155"/>
      <c r="B117" s="156"/>
      <c r="C117" s="156"/>
      <c r="D117" s="157"/>
      <c r="E117" s="125"/>
      <c r="F117" s="158"/>
      <c r="G117" s="159"/>
      <c r="H117" s="159"/>
    </row>
    <row r="118" spans="1:8" s="37" customFormat="1" ht="15.75" x14ac:dyDescent="0.25">
      <c r="A118" s="160" t="s">
        <v>35</v>
      </c>
      <c r="B118" s="162"/>
      <c r="C118" s="162"/>
      <c r="D118" s="163"/>
      <c r="E118" s="164"/>
      <c r="F118" s="165"/>
      <c r="G118" s="166"/>
      <c r="H118" s="166"/>
    </row>
    <row r="119" spans="1:8" s="37" customFormat="1" ht="16.899999999999999" customHeight="1" x14ac:dyDescent="0.25">
      <c r="A119" s="161" t="s">
        <v>259</v>
      </c>
      <c r="B119" s="162"/>
      <c r="C119" s="162"/>
      <c r="D119" s="163"/>
      <c r="E119" s="164"/>
      <c r="F119" s="165"/>
      <c r="G119" s="166"/>
      <c r="H119" s="166"/>
    </row>
    <row r="120" spans="1:8" s="37" customFormat="1" ht="16.899999999999999" customHeight="1" x14ac:dyDescent="0.25">
      <c r="A120" s="197" t="s">
        <v>73</v>
      </c>
      <c r="B120" s="198"/>
      <c r="C120" s="199"/>
      <c r="D120" s="200"/>
      <c r="E120" s="164"/>
      <c r="F120" s="165"/>
      <c r="G120" s="166"/>
      <c r="H120" s="166"/>
    </row>
    <row r="121" spans="1:8" ht="45" customHeight="1" x14ac:dyDescent="0.2">
      <c r="A121" s="176"/>
      <c r="B121" s="177"/>
      <c r="C121" s="169" t="s">
        <v>74</v>
      </c>
      <c r="D121" s="170" t="s">
        <v>260</v>
      </c>
      <c r="E121" s="171" t="s">
        <v>1</v>
      </c>
      <c r="F121" s="172">
        <v>72</v>
      </c>
      <c r="G121" s="250"/>
      <c r="H121" s="34">
        <f>F121*G121</f>
        <v>0</v>
      </c>
    </row>
    <row r="122" spans="1:8" ht="93.75" customHeight="1" x14ac:dyDescent="0.2">
      <c r="A122" s="176"/>
      <c r="B122" s="177"/>
      <c r="C122" s="169" t="s">
        <v>75</v>
      </c>
      <c r="D122" s="170" t="s">
        <v>76</v>
      </c>
      <c r="E122" s="171" t="s">
        <v>54</v>
      </c>
      <c r="F122" s="172">
        <v>18</v>
      </c>
      <c r="G122" s="250"/>
      <c r="H122" s="34">
        <f>F122*G122</f>
        <v>0</v>
      </c>
    </row>
    <row r="123" spans="1:8" ht="45" customHeight="1" x14ac:dyDescent="0.2">
      <c r="A123" s="176"/>
      <c r="B123" s="177"/>
      <c r="C123" s="169" t="s">
        <v>77</v>
      </c>
      <c r="D123" s="170" t="s">
        <v>78</v>
      </c>
      <c r="E123" s="171" t="s">
        <v>1</v>
      </c>
      <c r="F123" s="172">
        <v>72</v>
      </c>
      <c r="G123" s="250"/>
      <c r="H123" s="34">
        <f>F123*G123</f>
        <v>0</v>
      </c>
    </row>
    <row r="124" spans="1:8" ht="65.25" customHeight="1" x14ac:dyDescent="0.2">
      <c r="A124" s="176"/>
      <c r="B124" s="177"/>
      <c r="C124" s="169" t="s">
        <v>79</v>
      </c>
      <c r="D124" s="170" t="s">
        <v>80</v>
      </c>
      <c r="E124" s="171" t="s">
        <v>54</v>
      </c>
      <c r="F124" s="172">
        <v>5</v>
      </c>
      <c r="G124" s="250"/>
      <c r="H124" s="34">
        <f t="shared" ref="H124:H148" si="1">F124*G124</f>
        <v>0</v>
      </c>
    </row>
    <row r="125" spans="1:8" ht="90.75" customHeight="1" x14ac:dyDescent="0.2">
      <c r="A125" s="176"/>
      <c r="B125" s="177"/>
      <c r="C125" s="169" t="s">
        <v>81</v>
      </c>
      <c r="D125" s="38" t="s">
        <v>82</v>
      </c>
      <c r="E125" s="171" t="s">
        <v>83</v>
      </c>
      <c r="F125" s="172">
        <v>230</v>
      </c>
      <c r="G125" s="250"/>
      <c r="H125" s="34">
        <f>F125*G125</f>
        <v>0</v>
      </c>
    </row>
    <row r="126" spans="1:8" ht="43.5" customHeight="1" x14ac:dyDescent="0.2">
      <c r="A126" s="176"/>
      <c r="B126" s="177"/>
      <c r="C126" s="201" t="s">
        <v>84</v>
      </c>
      <c r="D126" s="39" t="s">
        <v>85</v>
      </c>
      <c r="E126" s="171" t="s">
        <v>1</v>
      </c>
      <c r="F126" s="172">
        <v>72</v>
      </c>
      <c r="G126" s="250"/>
      <c r="H126" s="34">
        <f>F126*G126</f>
        <v>0</v>
      </c>
    </row>
    <row r="127" spans="1:8" ht="62.25" customHeight="1" x14ac:dyDescent="0.2">
      <c r="A127" s="176"/>
      <c r="B127" s="177"/>
      <c r="C127" s="201" t="s">
        <v>86</v>
      </c>
      <c r="D127" s="40" t="s">
        <v>87</v>
      </c>
      <c r="E127" s="171" t="s">
        <v>83</v>
      </c>
      <c r="F127" s="172">
        <v>36</v>
      </c>
      <c r="G127" s="250"/>
      <c r="H127" s="34">
        <f>F127*G127</f>
        <v>0</v>
      </c>
    </row>
    <row r="128" spans="1:8" ht="83.25" customHeight="1" x14ac:dyDescent="0.2">
      <c r="A128" s="176"/>
      <c r="B128" s="177"/>
      <c r="C128" s="201" t="s">
        <v>88</v>
      </c>
      <c r="D128" s="170" t="s">
        <v>89</v>
      </c>
      <c r="E128" s="171" t="s">
        <v>90</v>
      </c>
      <c r="F128" s="172">
        <v>121</v>
      </c>
      <c r="G128" s="250"/>
      <c r="H128" s="34">
        <f t="shared" si="1"/>
        <v>0</v>
      </c>
    </row>
    <row r="129" spans="1:8" ht="56.45" customHeight="1" x14ac:dyDescent="0.2">
      <c r="A129" s="176"/>
      <c r="B129" s="177"/>
      <c r="C129" s="201" t="s">
        <v>91</v>
      </c>
      <c r="D129" s="170" t="s">
        <v>92</v>
      </c>
      <c r="E129" s="171" t="s">
        <v>90</v>
      </c>
      <c r="F129" s="172">
        <v>13</v>
      </c>
      <c r="G129" s="250"/>
      <c r="H129" s="34">
        <f t="shared" si="1"/>
        <v>0</v>
      </c>
    </row>
    <row r="130" spans="1:8" ht="69.75" customHeight="1" x14ac:dyDescent="0.2">
      <c r="A130" s="176"/>
      <c r="B130" s="177"/>
      <c r="C130" s="169" t="s">
        <v>93</v>
      </c>
      <c r="D130" s="170" t="s">
        <v>94</v>
      </c>
      <c r="E130" s="171" t="s">
        <v>90</v>
      </c>
      <c r="F130" s="184">
        <v>109</v>
      </c>
      <c r="G130" s="250"/>
      <c r="H130" s="34">
        <f t="shared" si="1"/>
        <v>0</v>
      </c>
    </row>
    <row r="131" spans="1:8" ht="51" customHeight="1" x14ac:dyDescent="0.2">
      <c r="A131" s="176"/>
      <c r="B131" s="177"/>
      <c r="C131" s="201" t="s">
        <v>95</v>
      </c>
      <c r="D131" s="170" t="s">
        <v>96</v>
      </c>
      <c r="E131" s="171" t="s">
        <v>83</v>
      </c>
      <c r="F131" s="172">
        <v>43</v>
      </c>
      <c r="G131" s="250"/>
      <c r="H131" s="34">
        <f t="shared" si="1"/>
        <v>0</v>
      </c>
    </row>
    <row r="132" spans="1:8" ht="107.25" customHeight="1" x14ac:dyDescent="0.2">
      <c r="A132" s="176"/>
      <c r="B132" s="177"/>
      <c r="C132" s="201" t="s">
        <v>97</v>
      </c>
      <c r="D132" s="170" t="s">
        <v>98</v>
      </c>
      <c r="E132" s="171" t="s">
        <v>90</v>
      </c>
      <c r="F132" s="172">
        <v>4.5</v>
      </c>
      <c r="G132" s="250"/>
      <c r="H132" s="34">
        <f t="shared" si="1"/>
        <v>0</v>
      </c>
    </row>
    <row r="133" spans="1:8" ht="133.5" customHeight="1" x14ac:dyDescent="0.2">
      <c r="A133" s="176"/>
      <c r="B133" s="177"/>
      <c r="C133" s="201" t="s">
        <v>99</v>
      </c>
      <c r="D133" s="170" t="s">
        <v>100</v>
      </c>
      <c r="E133" s="171" t="s">
        <v>90</v>
      </c>
      <c r="F133" s="172">
        <v>17</v>
      </c>
      <c r="G133" s="250"/>
      <c r="H133" s="34">
        <f t="shared" si="1"/>
        <v>0</v>
      </c>
    </row>
    <row r="134" spans="1:8" ht="144.75" customHeight="1" x14ac:dyDescent="0.2">
      <c r="A134" s="176"/>
      <c r="B134" s="177"/>
      <c r="C134" s="201" t="s">
        <v>101</v>
      </c>
      <c r="D134" s="41" t="s">
        <v>102</v>
      </c>
      <c r="E134" s="171" t="s">
        <v>90</v>
      </c>
      <c r="F134" s="184">
        <v>76</v>
      </c>
      <c r="G134" s="250"/>
      <c r="H134" s="34">
        <f t="shared" si="1"/>
        <v>0</v>
      </c>
    </row>
    <row r="135" spans="1:8" ht="146.25" customHeight="1" x14ac:dyDescent="0.2">
      <c r="A135" s="176"/>
      <c r="B135" s="177"/>
      <c r="C135" s="201" t="s">
        <v>103</v>
      </c>
      <c r="D135" s="41" t="s">
        <v>104</v>
      </c>
      <c r="E135" s="171" t="s">
        <v>90</v>
      </c>
      <c r="F135" s="184">
        <v>33</v>
      </c>
      <c r="G135" s="250"/>
      <c r="H135" s="34">
        <f>F135*G135</f>
        <v>0</v>
      </c>
    </row>
    <row r="136" spans="1:8" ht="131.25" customHeight="1" x14ac:dyDescent="0.2">
      <c r="A136" s="176"/>
      <c r="B136" s="177"/>
      <c r="C136" s="201" t="s">
        <v>105</v>
      </c>
      <c r="D136" s="170" t="s">
        <v>106</v>
      </c>
      <c r="E136" s="171" t="s">
        <v>90</v>
      </c>
      <c r="F136" s="184">
        <v>76</v>
      </c>
      <c r="G136" s="250"/>
      <c r="H136" s="34">
        <f>F136*G136</f>
        <v>0</v>
      </c>
    </row>
    <row r="137" spans="1:8" ht="104.25" customHeight="1" x14ac:dyDescent="0.2">
      <c r="A137" s="202"/>
      <c r="B137" s="203"/>
      <c r="C137" s="169" t="s">
        <v>107</v>
      </c>
      <c r="D137" s="170" t="s">
        <v>108</v>
      </c>
      <c r="E137" s="183" t="s">
        <v>90</v>
      </c>
      <c r="F137" s="184">
        <v>52</v>
      </c>
      <c r="G137" s="250"/>
      <c r="H137" s="36">
        <f t="shared" si="1"/>
        <v>0</v>
      </c>
    </row>
    <row r="138" spans="1:8" ht="87" customHeight="1" x14ac:dyDescent="0.2">
      <c r="A138" s="176"/>
      <c r="B138" s="177"/>
      <c r="C138" s="201" t="s">
        <v>109</v>
      </c>
      <c r="D138" s="195" t="s">
        <v>110</v>
      </c>
      <c r="E138" s="171" t="s">
        <v>83</v>
      </c>
      <c r="F138" s="172">
        <v>230</v>
      </c>
      <c r="G138" s="250"/>
      <c r="H138" s="34">
        <f t="shared" si="1"/>
        <v>0</v>
      </c>
    </row>
    <row r="139" spans="1:8" ht="108" customHeight="1" x14ac:dyDescent="0.2">
      <c r="A139" s="176"/>
      <c r="B139" s="177"/>
      <c r="C139" s="201" t="s">
        <v>111</v>
      </c>
      <c r="D139" s="195" t="s">
        <v>112</v>
      </c>
      <c r="E139" s="171" t="s">
        <v>83</v>
      </c>
      <c r="F139" s="172">
        <v>230</v>
      </c>
      <c r="G139" s="250"/>
      <c r="H139" s="34">
        <f t="shared" si="1"/>
        <v>0</v>
      </c>
    </row>
    <row r="140" spans="1:8" ht="120" customHeight="1" x14ac:dyDescent="0.2">
      <c r="A140" s="176"/>
      <c r="B140" s="177"/>
      <c r="C140" s="169" t="s">
        <v>113</v>
      </c>
      <c r="D140" s="195" t="s">
        <v>114</v>
      </c>
      <c r="E140" s="171" t="s">
        <v>83</v>
      </c>
      <c r="F140" s="172">
        <v>230</v>
      </c>
      <c r="G140" s="250"/>
      <c r="H140" s="34">
        <f t="shared" si="1"/>
        <v>0</v>
      </c>
    </row>
    <row r="141" spans="1:8" ht="38.25" x14ac:dyDescent="0.2">
      <c r="A141" s="176"/>
      <c r="B141" s="177"/>
      <c r="C141" s="201" t="s">
        <v>115</v>
      </c>
      <c r="D141" s="204" t="s">
        <v>118</v>
      </c>
      <c r="E141" s="205" t="s">
        <v>64</v>
      </c>
      <c r="F141" s="206">
        <v>3</v>
      </c>
      <c r="G141" s="252"/>
      <c r="H141" s="42">
        <f t="shared" si="1"/>
        <v>0</v>
      </c>
    </row>
    <row r="142" spans="1:8" ht="69.75" customHeight="1" x14ac:dyDescent="0.2">
      <c r="A142" s="176"/>
      <c r="B142" s="177"/>
      <c r="C142" s="201" t="s">
        <v>116</v>
      </c>
      <c r="D142" s="204" t="s">
        <v>252</v>
      </c>
      <c r="E142" s="205" t="s">
        <v>1</v>
      </c>
      <c r="F142" s="206">
        <v>65</v>
      </c>
      <c r="G142" s="252"/>
      <c r="H142" s="42">
        <f>F142*G142</f>
        <v>0</v>
      </c>
    </row>
    <row r="143" spans="1:8" ht="48" customHeight="1" x14ac:dyDescent="0.2">
      <c r="A143" s="176"/>
      <c r="B143" s="177"/>
      <c r="C143" s="201" t="s">
        <v>117</v>
      </c>
      <c r="D143" s="204" t="s">
        <v>261</v>
      </c>
      <c r="E143" s="205" t="s">
        <v>54</v>
      </c>
      <c r="F143" s="206">
        <v>4</v>
      </c>
      <c r="G143" s="252"/>
      <c r="H143" s="42">
        <f>F143*G143</f>
        <v>0</v>
      </c>
    </row>
    <row r="144" spans="1:8" ht="82.5" customHeight="1" x14ac:dyDescent="0.2">
      <c r="A144" s="176"/>
      <c r="B144" s="177"/>
      <c r="C144" s="201" t="s">
        <v>119</v>
      </c>
      <c r="D144" s="204" t="s">
        <v>262</v>
      </c>
      <c r="E144" s="205" t="s">
        <v>54</v>
      </c>
      <c r="F144" s="206">
        <v>4</v>
      </c>
      <c r="G144" s="252"/>
      <c r="H144" s="42">
        <f>F144*G144</f>
        <v>0</v>
      </c>
    </row>
    <row r="145" spans="1:8" ht="106.5" customHeight="1" x14ac:dyDescent="0.2">
      <c r="A145" s="176" t="s">
        <v>2</v>
      </c>
      <c r="B145" s="177"/>
      <c r="C145" s="201" t="s">
        <v>121</v>
      </c>
      <c r="D145" s="207" t="s">
        <v>120</v>
      </c>
      <c r="E145" s="171" t="s">
        <v>54</v>
      </c>
      <c r="F145" s="172">
        <v>1</v>
      </c>
      <c r="G145" s="250"/>
      <c r="H145" s="34">
        <f t="shared" si="1"/>
        <v>0</v>
      </c>
    </row>
    <row r="146" spans="1:8" ht="78.75" customHeight="1" x14ac:dyDescent="0.2">
      <c r="A146" s="176"/>
      <c r="B146" s="177"/>
      <c r="C146" s="201" t="s">
        <v>123</v>
      </c>
      <c r="D146" s="43" t="s">
        <v>122</v>
      </c>
      <c r="E146" s="171" t="s">
        <v>54</v>
      </c>
      <c r="F146" s="172">
        <v>1</v>
      </c>
      <c r="G146" s="250"/>
      <c r="H146" s="34">
        <f t="shared" si="1"/>
        <v>0</v>
      </c>
    </row>
    <row r="147" spans="1:8" ht="93.75" customHeight="1" x14ac:dyDescent="0.2">
      <c r="A147" s="176"/>
      <c r="B147" s="177"/>
      <c r="C147" s="201" t="s">
        <v>125</v>
      </c>
      <c r="D147" s="170" t="s">
        <v>124</v>
      </c>
      <c r="E147" s="171" t="s">
        <v>54</v>
      </c>
      <c r="F147" s="172">
        <v>2</v>
      </c>
      <c r="G147" s="250"/>
      <c r="H147" s="34">
        <f t="shared" si="1"/>
        <v>0</v>
      </c>
    </row>
    <row r="148" spans="1:8" ht="98.25" customHeight="1" x14ac:dyDescent="0.2">
      <c r="A148" s="176"/>
      <c r="B148" s="177"/>
      <c r="C148" s="201" t="s">
        <v>128</v>
      </c>
      <c r="D148" s="170" t="s">
        <v>126</v>
      </c>
      <c r="E148" s="171" t="s">
        <v>54</v>
      </c>
      <c r="F148" s="172">
        <v>1</v>
      </c>
      <c r="G148" s="250"/>
      <c r="H148" s="34">
        <f t="shared" si="1"/>
        <v>0</v>
      </c>
    </row>
    <row r="149" spans="1:8" ht="18" customHeight="1" x14ac:dyDescent="0.2">
      <c r="A149" s="208" t="s">
        <v>127</v>
      </c>
      <c r="B149" s="177"/>
      <c r="C149" s="175"/>
      <c r="D149" s="170"/>
      <c r="E149" s="171"/>
      <c r="F149" s="172"/>
      <c r="G149" s="34" t="s">
        <v>2</v>
      </c>
      <c r="H149" s="34"/>
    </row>
    <row r="150" spans="1:8" ht="116.25" customHeight="1" x14ac:dyDescent="0.2">
      <c r="A150" s="176"/>
      <c r="B150" s="177"/>
      <c r="C150" s="201" t="s">
        <v>130</v>
      </c>
      <c r="D150" s="44" t="s">
        <v>129</v>
      </c>
      <c r="E150" s="171" t="s">
        <v>54</v>
      </c>
      <c r="F150" s="172">
        <v>13</v>
      </c>
      <c r="G150" s="250"/>
      <c r="H150" s="34">
        <f>F150*G150</f>
        <v>0</v>
      </c>
    </row>
    <row r="151" spans="1:8" ht="102" customHeight="1" x14ac:dyDescent="0.2">
      <c r="A151" s="176"/>
      <c r="B151" s="177"/>
      <c r="C151" s="201" t="s">
        <v>133</v>
      </c>
      <c r="D151" s="44" t="s">
        <v>131</v>
      </c>
      <c r="E151" s="171" t="s">
        <v>54</v>
      </c>
      <c r="F151" s="172">
        <v>5</v>
      </c>
      <c r="G151" s="250"/>
      <c r="H151" s="34">
        <f>F151*G151</f>
        <v>0</v>
      </c>
    </row>
    <row r="152" spans="1:8" ht="12.75" customHeight="1" x14ac:dyDescent="0.2">
      <c r="A152" s="60" t="s">
        <v>132</v>
      </c>
      <c r="B152" s="177"/>
      <c r="C152" s="201"/>
      <c r="D152" s="44"/>
      <c r="E152" s="171"/>
      <c r="F152" s="172"/>
      <c r="G152" s="250"/>
      <c r="H152" s="34"/>
    </row>
    <row r="153" spans="1:8" ht="93.75" customHeight="1" x14ac:dyDescent="0.2">
      <c r="A153" s="176"/>
      <c r="B153" s="177"/>
      <c r="C153" s="201" t="s">
        <v>135</v>
      </c>
      <c r="D153" s="170" t="s">
        <v>134</v>
      </c>
      <c r="E153" s="171" t="s">
        <v>1</v>
      </c>
      <c r="F153" s="172">
        <v>72</v>
      </c>
      <c r="G153" s="250"/>
      <c r="H153" s="34">
        <f>F153*G153</f>
        <v>0</v>
      </c>
    </row>
    <row r="154" spans="1:8" ht="89.25" x14ac:dyDescent="0.2">
      <c r="A154" s="135"/>
      <c r="B154" s="23"/>
      <c r="C154" s="201" t="s">
        <v>253</v>
      </c>
      <c r="D154" s="170" t="s">
        <v>136</v>
      </c>
      <c r="E154" s="171" t="s">
        <v>54</v>
      </c>
      <c r="F154" s="172">
        <v>1</v>
      </c>
      <c r="G154" s="34"/>
      <c r="H154" s="34">
        <f>SUM(H121:H153)*0.1</f>
        <v>0</v>
      </c>
    </row>
    <row r="155" spans="1:8" x14ac:dyDescent="0.2">
      <c r="A155" s="60"/>
      <c r="B155" s="5"/>
      <c r="C155" s="209"/>
      <c r="D155" s="210" t="s">
        <v>137</v>
      </c>
      <c r="E155" s="211"/>
      <c r="F155" s="212"/>
      <c r="G155" s="213" t="s">
        <v>72</v>
      </c>
      <c r="H155" s="213">
        <f>SUM(H121:H154)</f>
        <v>0</v>
      </c>
    </row>
    <row r="156" spans="1:8" x14ac:dyDescent="0.2">
      <c r="A156" s="60"/>
      <c r="B156" s="5"/>
      <c r="C156" s="209"/>
      <c r="D156" s="210"/>
      <c r="E156" s="211"/>
      <c r="F156" s="212"/>
      <c r="G156" s="213"/>
      <c r="H156" s="213"/>
    </row>
    <row r="157" spans="1:8" x14ac:dyDescent="0.2">
      <c r="A157" s="60"/>
      <c r="B157" s="5"/>
      <c r="C157" s="209"/>
      <c r="D157" s="210"/>
      <c r="E157" s="211"/>
      <c r="F157" s="212"/>
      <c r="G157" s="213"/>
      <c r="H157" s="213"/>
    </row>
    <row r="158" spans="1:8" ht="15.75" x14ac:dyDescent="0.25">
      <c r="A158" s="124" t="s">
        <v>36</v>
      </c>
      <c r="B158" s="214"/>
      <c r="C158" s="215"/>
      <c r="D158" s="216"/>
      <c r="E158" s="217"/>
      <c r="F158" s="218"/>
      <c r="G158" s="219"/>
      <c r="H158" s="219"/>
    </row>
    <row r="159" spans="1:8" x14ac:dyDescent="0.2">
      <c r="A159" s="60"/>
      <c r="B159" s="5"/>
      <c r="C159" s="209"/>
      <c r="D159" s="210"/>
      <c r="E159" s="211"/>
      <c r="F159" s="212"/>
      <c r="G159" s="213"/>
      <c r="H159" s="213"/>
    </row>
    <row r="160" spans="1:8" ht="69.75" customHeight="1" x14ac:dyDescent="0.2">
      <c r="A160" s="56"/>
      <c r="B160" s="3"/>
      <c r="C160" s="201">
        <v>3.1</v>
      </c>
      <c r="D160" s="170" t="s">
        <v>138</v>
      </c>
      <c r="E160" s="171" t="s">
        <v>54</v>
      </c>
      <c r="F160" s="172">
        <v>1</v>
      </c>
      <c r="G160" s="250"/>
      <c r="H160" s="34">
        <f t="shared" ref="H160:H174" si="2">F160*G160</f>
        <v>0</v>
      </c>
    </row>
    <row r="161" spans="1:8" ht="51" x14ac:dyDescent="0.2">
      <c r="A161" s="56"/>
      <c r="B161" s="3"/>
      <c r="C161" s="201">
        <v>3.2</v>
      </c>
      <c r="D161" s="170" t="s">
        <v>139</v>
      </c>
      <c r="E161" s="171" t="s">
        <v>1</v>
      </c>
      <c r="F161" s="172">
        <v>72</v>
      </c>
      <c r="G161" s="250"/>
      <c r="H161" s="34">
        <f t="shared" si="2"/>
        <v>0</v>
      </c>
    </row>
    <row r="162" spans="1:8" ht="51" x14ac:dyDescent="0.2">
      <c r="A162" s="56"/>
      <c r="B162" s="3"/>
      <c r="C162" s="201">
        <v>3.3</v>
      </c>
      <c r="D162" s="170" t="s">
        <v>140</v>
      </c>
      <c r="E162" s="171" t="s">
        <v>1</v>
      </c>
      <c r="F162" s="172">
        <v>72</v>
      </c>
      <c r="G162" s="250"/>
      <c r="H162" s="34">
        <f t="shared" si="2"/>
        <v>0</v>
      </c>
    </row>
    <row r="163" spans="1:8" s="29" customFormat="1" ht="51" x14ac:dyDescent="0.2">
      <c r="A163" s="56"/>
      <c r="B163" s="3"/>
      <c r="C163" s="175">
        <v>3.4</v>
      </c>
      <c r="D163" s="170" t="s">
        <v>141</v>
      </c>
      <c r="E163" s="171" t="s">
        <v>54</v>
      </c>
      <c r="F163" s="172">
        <v>8</v>
      </c>
      <c r="G163" s="250"/>
      <c r="H163" s="34">
        <f t="shared" si="2"/>
        <v>0</v>
      </c>
    </row>
    <row r="164" spans="1:8" s="37" customFormat="1" ht="15.75" x14ac:dyDescent="0.25">
      <c r="A164" s="56"/>
      <c r="B164" s="3"/>
      <c r="C164" s="175">
        <v>3.5</v>
      </c>
      <c r="D164" s="170" t="s">
        <v>142</v>
      </c>
      <c r="E164" s="171" t="s">
        <v>1</v>
      </c>
      <c r="F164" s="172">
        <v>72</v>
      </c>
      <c r="G164" s="250"/>
      <c r="H164" s="34">
        <f t="shared" si="2"/>
        <v>0</v>
      </c>
    </row>
    <row r="165" spans="1:8" ht="143.25" customHeight="1" x14ac:dyDescent="0.2">
      <c r="A165" s="56"/>
      <c r="B165" s="3"/>
      <c r="C165" s="201">
        <v>3.6</v>
      </c>
      <c r="D165" s="170" t="s">
        <v>143</v>
      </c>
      <c r="E165" s="171" t="s">
        <v>54</v>
      </c>
      <c r="F165" s="172">
        <v>1</v>
      </c>
      <c r="G165" s="250"/>
      <c r="H165" s="34">
        <f t="shared" si="2"/>
        <v>0</v>
      </c>
    </row>
    <row r="166" spans="1:8" ht="25.5" x14ac:dyDescent="0.2">
      <c r="A166" s="56"/>
      <c r="B166" s="3"/>
      <c r="C166" s="201">
        <v>3.7</v>
      </c>
      <c r="D166" s="170" t="s">
        <v>144</v>
      </c>
      <c r="E166" s="171" t="s">
        <v>54</v>
      </c>
      <c r="F166" s="172">
        <v>2</v>
      </c>
      <c r="G166" s="250"/>
      <c r="H166" s="34">
        <f t="shared" si="2"/>
        <v>0</v>
      </c>
    </row>
    <row r="167" spans="1:8" ht="25.5" x14ac:dyDescent="0.2">
      <c r="A167" s="56"/>
      <c r="B167" s="3"/>
      <c r="C167" s="201">
        <v>3.8</v>
      </c>
      <c r="D167" s="170" t="s">
        <v>145</v>
      </c>
      <c r="E167" s="171" t="s">
        <v>54</v>
      </c>
      <c r="F167" s="172">
        <v>6</v>
      </c>
      <c r="G167" s="250"/>
      <c r="H167" s="34">
        <f t="shared" si="2"/>
        <v>0</v>
      </c>
    </row>
    <row r="168" spans="1:8" ht="51" x14ac:dyDescent="0.2">
      <c r="A168" s="220" t="s">
        <v>2</v>
      </c>
      <c r="B168" s="3"/>
      <c r="C168" s="201">
        <v>3.9</v>
      </c>
      <c r="D168" s="195" t="s">
        <v>146</v>
      </c>
      <c r="E168" s="171" t="s">
        <v>54</v>
      </c>
      <c r="F168" s="172">
        <v>1</v>
      </c>
      <c r="G168" s="250"/>
      <c r="H168" s="34">
        <f t="shared" si="2"/>
        <v>0</v>
      </c>
    </row>
    <row r="169" spans="1:8" ht="59.25" customHeight="1" x14ac:dyDescent="0.2">
      <c r="A169" s="56"/>
      <c r="B169" s="3"/>
      <c r="C169" s="201" t="s">
        <v>147</v>
      </c>
      <c r="D169" s="221" t="s">
        <v>149</v>
      </c>
      <c r="E169" s="171" t="s">
        <v>54</v>
      </c>
      <c r="F169" s="172">
        <v>1</v>
      </c>
      <c r="G169" s="250"/>
      <c r="H169" s="34">
        <f>F169*G169</f>
        <v>0</v>
      </c>
    </row>
    <row r="170" spans="1:8" ht="63.75" x14ac:dyDescent="0.2">
      <c r="A170" s="56"/>
      <c r="B170" s="3"/>
      <c r="C170" s="201" t="s">
        <v>148</v>
      </c>
      <c r="D170" s="170" t="s">
        <v>151</v>
      </c>
      <c r="E170" s="171" t="s">
        <v>1</v>
      </c>
      <c r="F170" s="172">
        <v>72</v>
      </c>
      <c r="G170" s="250"/>
      <c r="H170" s="34">
        <f t="shared" si="2"/>
        <v>0</v>
      </c>
    </row>
    <row r="171" spans="1:8" ht="76.5" x14ac:dyDescent="0.2">
      <c r="A171" s="56"/>
      <c r="B171" s="3"/>
      <c r="C171" s="201" t="s">
        <v>150</v>
      </c>
      <c r="D171" s="44" t="s">
        <v>153</v>
      </c>
      <c r="E171" s="171" t="s">
        <v>1</v>
      </c>
      <c r="F171" s="172">
        <v>72</v>
      </c>
      <c r="G171" s="250"/>
      <c r="H171" s="34">
        <f t="shared" si="2"/>
        <v>0</v>
      </c>
    </row>
    <row r="172" spans="1:8" ht="38.25" x14ac:dyDescent="0.2">
      <c r="A172" s="56"/>
      <c r="B172" s="3"/>
      <c r="C172" s="201" t="s">
        <v>152</v>
      </c>
      <c r="D172" s="170" t="s">
        <v>155</v>
      </c>
      <c r="E172" s="171" t="s">
        <v>1</v>
      </c>
      <c r="F172" s="172">
        <v>72</v>
      </c>
      <c r="G172" s="250"/>
      <c r="H172" s="34">
        <f t="shared" si="2"/>
        <v>0</v>
      </c>
    </row>
    <row r="173" spans="1:8" ht="51" x14ac:dyDescent="0.2">
      <c r="A173" s="56"/>
      <c r="B173" s="3"/>
      <c r="C173" s="201" t="s">
        <v>154</v>
      </c>
      <c r="D173" s="170" t="s">
        <v>157</v>
      </c>
      <c r="E173" s="171" t="s">
        <v>54</v>
      </c>
      <c r="F173" s="172">
        <v>2</v>
      </c>
      <c r="G173" s="250"/>
      <c r="H173" s="34">
        <f t="shared" si="2"/>
        <v>0</v>
      </c>
    </row>
    <row r="174" spans="1:8" ht="38.25" x14ac:dyDescent="0.2">
      <c r="A174" s="56"/>
      <c r="B174" s="3"/>
      <c r="C174" s="201" t="s">
        <v>156</v>
      </c>
      <c r="D174" s="222" t="s">
        <v>159</v>
      </c>
      <c r="E174" s="171" t="s">
        <v>54</v>
      </c>
      <c r="F174" s="172">
        <v>1</v>
      </c>
      <c r="G174" s="250"/>
      <c r="H174" s="34">
        <f t="shared" si="2"/>
        <v>0</v>
      </c>
    </row>
    <row r="175" spans="1:8" ht="153" x14ac:dyDescent="0.2">
      <c r="A175" s="56"/>
      <c r="B175" s="3"/>
      <c r="C175" s="201" t="s">
        <v>158</v>
      </c>
      <c r="D175" s="170" t="s">
        <v>263</v>
      </c>
      <c r="E175" s="171" t="s">
        <v>1</v>
      </c>
      <c r="F175" s="172">
        <v>33</v>
      </c>
      <c r="G175" s="250"/>
      <c r="H175" s="34">
        <f>F175*G175</f>
        <v>0</v>
      </c>
    </row>
    <row r="176" spans="1:8" ht="76.5" x14ac:dyDescent="0.2">
      <c r="A176" s="56"/>
      <c r="B176" s="3"/>
      <c r="C176" s="201" t="s">
        <v>160</v>
      </c>
      <c r="D176" s="170" t="s">
        <v>161</v>
      </c>
      <c r="E176" s="171"/>
      <c r="F176" s="172"/>
      <c r="G176" s="34"/>
      <c r="H176" s="34">
        <f>SUM(H160:H175)*0.1</f>
        <v>0</v>
      </c>
    </row>
    <row r="177" spans="1:8" x14ac:dyDescent="0.2">
      <c r="A177" s="56"/>
      <c r="B177" s="3"/>
      <c r="C177" s="3"/>
      <c r="D177" s="57"/>
      <c r="E177" s="58"/>
      <c r="F177" s="2"/>
      <c r="G177" s="30"/>
      <c r="H177" s="30"/>
    </row>
    <row r="178" spans="1:8" x14ac:dyDescent="0.2">
      <c r="A178" s="56"/>
      <c r="B178" s="3"/>
      <c r="C178" s="3"/>
      <c r="D178" s="70" t="s">
        <v>162</v>
      </c>
      <c r="E178" s="125"/>
      <c r="F178" s="126"/>
      <c r="G178" s="150" t="s">
        <v>72</v>
      </c>
      <c r="H178" s="150">
        <f>SUM(H160:H177)</f>
        <v>0</v>
      </c>
    </row>
    <row r="179" spans="1:8" x14ac:dyDescent="0.2">
      <c r="A179" s="60"/>
      <c r="B179" s="5"/>
      <c r="C179" s="5"/>
      <c r="D179" s="70"/>
      <c r="E179" s="125"/>
      <c r="F179" s="126"/>
      <c r="G179" s="150"/>
      <c r="H179" s="150"/>
    </row>
    <row r="180" spans="1:8" s="45" customFormat="1" ht="15.75" x14ac:dyDescent="0.25">
      <c r="A180" s="223" t="s">
        <v>37</v>
      </c>
      <c r="B180" s="224"/>
      <c r="C180" s="224"/>
      <c r="D180" s="225"/>
      <c r="E180" s="226"/>
      <c r="F180" s="227"/>
      <c r="G180" s="228"/>
      <c r="H180" s="228"/>
    </row>
    <row r="181" spans="1:8" x14ac:dyDescent="0.2">
      <c r="A181" s="145"/>
      <c r="B181" s="27"/>
      <c r="C181" s="27"/>
      <c r="D181" s="146"/>
      <c r="E181" s="147"/>
      <c r="F181" s="148"/>
      <c r="G181" s="149"/>
      <c r="H181" s="149"/>
    </row>
    <row r="182" spans="1:8" ht="15" x14ac:dyDescent="0.2">
      <c r="A182" s="229" t="s">
        <v>163</v>
      </c>
      <c r="B182" s="230"/>
      <c r="C182" s="230"/>
      <c r="D182" s="231"/>
      <c r="E182" s="232"/>
      <c r="F182" s="233"/>
      <c r="G182" s="234"/>
      <c r="H182" s="234"/>
    </row>
    <row r="183" spans="1:8" ht="25.5" x14ac:dyDescent="0.2">
      <c r="A183" s="235"/>
      <c r="B183" s="230"/>
      <c r="C183" s="182">
        <v>4.0999999999999996</v>
      </c>
      <c r="D183" s="195" t="s">
        <v>164</v>
      </c>
      <c r="E183" s="183" t="s">
        <v>1</v>
      </c>
      <c r="F183" s="184">
        <v>66</v>
      </c>
      <c r="G183" s="250"/>
      <c r="H183" s="36">
        <f>F183*G183</f>
        <v>0</v>
      </c>
    </row>
    <row r="184" spans="1:8" ht="38.25" x14ac:dyDescent="0.2">
      <c r="A184" s="235"/>
      <c r="B184" s="230"/>
      <c r="C184" s="182">
        <v>4.2</v>
      </c>
      <c r="D184" s="195" t="s">
        <v>246</v>
      </c>
      <c r="E184" s="183" t="s">
        <v>1</v>
      </c>
      <c r="F184" s="184">
        <v>6</v>
      </c>
      <c r="G184" s="250"/>
      <c r="H184" s="36">
        <f>F184*G184</f>
        <v>0</v>
      </c>
    </row>
    <row r="185" spans="1:8" ht="25.5" x14ac:dyDescent="0.2">
      <c r="A185" s="235"/>
      <c r="B185" s="230"/>
      <c r="C185" s="182">
        <v>4.3</v>
      </c>
      <c r="D185" s="195" t="s">
        <v>247</v>
      </c>
      <c r="E185" s="183" t="s">
        <v>54</v>
      </c>
      <c r="F185" s="184">
        <v>2</v>
      </c>
      <c r="G185" s="250"/>
      <c r="H185" s="36">
        <f>F185*G185</f>
        <v>0</v>
      </c>
    </row>
    <row r="186" spans="1:8" ht="82.5" customHeight="1" x14ac:dyDescent="0.2">
      <c r="A186" s="235"/>
      <c r="B186" s="230"/>
      <c r="C186" s="182"/>
      <c r="D186" s="254" t="s">
        <v>417</v>
      </c>
      <c r="E186" s="255"/>
      <c r="F186" s="255"/>
      <c r="G186" s="256"/>
      <c r="H186" s="36"/>
    </row>
    <row r="187" spans="1:8" ht="15.75" x14ac:dyDescent="0.25">
      <c r="A187" s="236" t="s">
        <v>165</v>
      </c>
      <c r="B187" s="214"/>
      <c r="C187" s="237"/>
      <c r="D187" s="238"/>
      <c r="E187" s="239"/>
      <c r="F187" s="240"/>
      <c r="G187" s="34" t="s">
        <v>2</v>
      </c>
      <c r="H187" s="241"/>
    </row>
    <row r="188" spans="1:8" x14ac:dyDescent="0.2">
      <c r="A188" s="56"/>
      <c r="B188" s="3"/>
      <c r="C188" s="169" t="s">
        <v>168</v>
      </c>
      <c r="D188" s="170" t="s">
        <v>166</v>
      </c>
      <c r="E188" s="171" t="s">
        <v>54</v>
      </c>
      <c r="F188" s="172">
        <v>1</v>
      </c>
      <c r="G188" s="250"/>
      <c r="H188" s="34">
        <f>F188*G188</f>
        <v>0</v>
      </c>
    </row>
    <row r="189" spans="1:8" x14ac:dyDescent="0.2">
      <c r="A189" s="56"/>
      <c r="B189" s="3"/>
      <c r="C189" s="169" t="s">
        <v>169</v>
      </c>
      <c r="D189" s="170" t="s">
        <v>167</v>
      </c>
      <c r="E189" s="171" t="s">
        <v>54</v>
      </c>
      <c r="F189" s="172">
        <v>1</v>
      </c>
      <c r="G189" s="250"/>
      <c r="H189" s="34">
        <f>F189*G189</f>
        <v>0</v>
      </c>
    </row>
    <row r="190" spans="1:8" x14ac:dyDescent="0.2">
      <c r="A190" s="56"/>
      <c r="B190" s="3"/>
      <c r="C190" s="169" t="s">
        <v>171</v>
      </c>
      <c r="D190" s="170" t="s">
        <v>170</v>
      </c>
      <c r="E190" s="171" t="s">
        <v>54</v>
      </c>
      <c r="F190" s="172">
        <v>1</v>
      </c>
      <c r="G190" s="250"/>
      <c r="H190" s="34">
        <f>F190*G190</f>
        <v>0</v>
      </c>
    </row>
    <row r="191" spans="1:8" ht="25.5" x14ac:dyDescent="0.2">
      <c r="A191" s="56"/>
      <c r="B191" s="3"/>
      <c r="C191" s="169" t="s">
        <v>173</v>
      </c>
      <c r="D191" s="170" t="s">
        <v>172</v>
      </c>
      <c r="E191" s="171" t="s">
        <v>54</v>
      </c>
      <c r="F191" s="172">
        <v>1</v>
      </c>
      <c r="G191" s="250"/>
      <c r="H191" s="34">
        <f>F191*G191</f>
        <v>0</v>
      </c>
    </row>
    <row r="192" spans="1:8" x14ac:dyDescent="0.2">
      <c r="A192" s="56"/>
      <c r="B192" s="3"/>
      <c r="C192" s="169" t="s">
        <v>176</v>
      </c>
      <c r="D192" s="170" t="s">
        <v>174</v>
      </c>
      <c r="E192" s="171" t="s">
        <v>54</v>
      </c>
      <c r="F192" s="172">
        <v>1</v>
      </c>
      <c r="G192" s="250"/>
      <c r="H192" s="34">
        <f>F192*G192</f>
        <v>0</v>
      </c>
    </row>
    <row r="193" spans="1:8" ht="25.5" x14ac:dyDescent="0.2">
      <c r="A193" s="56"/>
      <c r="B193" s="3"/>
      <c r="C193" s="169"/>
      <c r="D193" s="242" t="s">
        <v>248</v>
      </c>
      <c r="E193" s="171"/>
      <c r="F193" s="172"/>
      <c r="G193" s="36"/>
      <c r="H193" s="34"/>
    </row>
    <row r="194" spans="1:8" ht="25.5" x14ac:dyDescent="0.2">
      <c r="A194" s="56"/>
      <c r="B194" s="3"/>
      <c r="C194" s="169" t="s">
        <v>178</v>
      </c>
      <c r="D194" s="243" t="s">
        <v>249</v>
      </c>
      <c r="E194" s="171" t="s">
        <v>54</v>
      </c>
      <c r="F194" s="172">
        <v>1</v>
      </c>
      <c r="G194" s="250"/>
      <c r="H194" s="34">
        <f>F194*G194</f>
        <v>0</v>
      </c>
    </row>
    <row r="195" spans="1:8" ht="25.5" x14ac:dyDescent="0.2">
      <c r="A195" s="56"/>
      <c r="B195" s="3"/>
      <c r="C195" s="169" t="s">
        <v>179</v>
      </c>
      <c r="D195" s="243" t="s">
        <v>254</v>
      </c>
      <c r="E195" s="171" t="s">
        <v>54</v>
      </c>
      <c r="F195" s="172">
        <v>1</v>
      </c>
      <c r="G195" s="250"/>
      <c r="H195" s="34">
        <f>F195*G195</f>
        <v>0</v>
      </c>
    </row>
    <row r="196" spans="1:8" ht="15.75" x14ac:dyDescent="0.25">
      <c r="A196" s="236" t="s">
        <v>175</v>
      </c>
      <c r="B196" s="214"/>
      <c r="C196" s="237"/>
      <c r="D196" s="238"/>
      <c r="E196" s="239"/>
      <c r="F196" s="240"/>
      <c r="G196" s="34" t="s">
        <v>2</v>
      </c>
      <c r="H196" s="241"/>
    </row>
    <row r="197" spans="1:8" ht="52.5" customHeight="1" x14ac:dyDescent="0.2">
      <c r="A197" s="56"/>
      <c r="B197" s="3"/>
      <c r="C197" s="244" t="s">
        <v>183</v>
      </c>
      <c r="D197" s="41" t="s">
        <v>177</v>
      </c>
      <c r="E197" s="171" t="s">
        <v>54</v>
      </c>
      <c r="F197" s="172">
        <v>1</v>
      </c>
      <c r="G197" s="250"/>
      <c r="H197" s="34">
        <f>F197*G197</f>
        <v>0</v>
      </c>
    </row>
    <row r="198" spans="1:8" ht="89.25" x14ac:dyDescent="0.2">
      <c r="A198" s="56"/>
      <c r="B198" s="3"/>
      <c r="C198" s="244" t="s">
        <v>185</v>
      </c>
      <c r="D198" s="46" t="s">
        <v>180</v>
      </c>
      <c r="E198" s="245" t="s">
        <v>54</v>
      </c>
      <c r="F198" s="246">
        <v>1</v>
      </c>
      <c r="G198" s="253"/>
      <c r="H198" s="34">
        <f>F198*G198</f>
        <v>0</v>
      </c>
    </row>
    <row r="199" spans="1:8" ht="82.5" customHeight="1" x14ac:dyDescent="0.2">
      <c r="A199" s="235"/>
      <c r="B199" s="230"/>
      <c r="C199" s="182"/>
      <c r="D199" s="254" t="s">
        <v>417</v>
      </c>
      <c r="E199" s="255"/>
      <c r="F199" s="255"/>
      <c r="G199" s="256"/>
      <c r="H199" s="36"/>
    </row>
    <row r="200" spans="1:8" ht="79.5" customHeight="1" x14ac:dyDescent="0.2">
      <c r="A200" s="47"/>
      <c r="B200" s="3"/>
      <c r="C200" s="244"/>
      <c r="D200" s="48" t="s">
        <v>181</v>
      </c>
      <c r="E200" s="245"/>
      <c r="F200" s="246"/>
      <c r="G200" s="49"/>
      <c r="H200" s="34"/>
    </row>
    <row r="201" spans="1:8" ht="16.5" customHeight="1" x14ac:dyDescent="0.2">
      <c r="A201" s="236" t="s">
        <v>182</v>
      </c>
      <c r="B201" s="3"/>
      <c r="C201" s="244"/>
      <c r="D201" s="247"/>
      <c r="E201" s="245"/>
      <c r="F201" s="246"/>
      <c r="G201" s="49"/>
      <c r="H201" s="34"/>
    </row>
    <row r="202" spans="1:8" ht="92.25" customHeight="1" x14ac:dyDescent="0.2">
      <c r="A202" s="47"/>
      <c r="B202" s="3"/>
      <c r="C202" s="244" t="s">
        <v>187</v>
      </c>
      <c r="D202" s="41" t="s">
        <v>264</v>
      </c>
      <c r="E202" s="245" t="s">
        <v>54</v>
      </c>
      <c r="F202" s="246">
        <v>1</v>
      </c>
      <c r="G202" s="253"/>
      <c r="H202" s="34">
        <f>F202*G202</f>
        <v>0</v>
      </c>
    </row>
    <row r="203" spans="1:8" ht="15" x14ac:dyDescent="0.2">
      <c r="A203" s="236" t="s">
        <v>184</v>
      </c>
      <c r="B203" s="3"/>
      <c r="C203" s="244"/>
      <c r="D203" s="247"/>
      <c r="E203" s="245"/>
      <c r="F203" s="246"/>
      <c r="G203" s="49"/>
      <c r="H203" s="34"/>
    </row>
    <row r="204" spans="1:8" x14ac:dyDescent="0.2">
      <c r="A204" s="47"/>
      <c r="B204" s="3"/>
      <c r="C204" s="169" t="s">
        <v>188</v>
      </c>
      <c r="D204" s="195" t="s">
        <v>186</v>
      </c>
      <c r="E204" s="183" t="s">
        <v>1</v>
      </c>
      <c r="F204" s="184">
        <v>33</v>
      </c>
      <c r="G204" s="250"/>
      <c r="H204" s="36">
        <f>F204*G204</f>
        <v>0</v>
      </c>
    </row>
    <row r="205" spans="1:8" ht="25.5" x14ac:dyDescent="0.2">
      <c r="A205" s="47"/>
      <c r="B205" s="3"/>
      <c r="C205" s="169" t="s">
        <v>190</v>
      </c>
      <c r="D205" s="195" t="s">
        <v>265</v>
      </c>
      <c r="E205" s="183" t="s">
        <v>54</v>
      </c>
      <c r="F205" s="184">
        <v>1</v>
      </c>
      <c r="G205" s="250"/>
      <c r="H205" s="36">
        <f>F205*G205</f>
        <v>0</v>
      </c>
    </row>
    <row r="206" spans="1:8" x14ac:dyDescent="0.2">
      <c r="A206" s="47"/>
      <c r="B206" s="3"/>
      <c r="C206" s="169" t="s">
        <v>191</v>
      </c>
      <c r="D206" s="195" t="s">
        <v>189</v>
      </c>
      <c r="E206" s="183" t="s">
        <v>54</v>
      </c>
      <c r="F206" s="184">
        <v>2</v>
      </c>
      <c r="G206" s="250"/>
      <c r="H206" s="36">
        <f>F206*G206</f>
        <v>0</v>
      </c>
    </row>
    <row r="207" spans="1:8" x14ac:dyDescent="0.2">
      <c r="A207" s="47"/>
      <c r="B207" s="3"/>
      <c r="C207" s="169" t="s">
        <v>192</v>
      </c>
      <c r="D207" s="195" t="s">
        <v>266</v>
      </c>
      <c r="E207" s="183" t="s">
        <v>54</v>
      </c>
      <c r="F207" s="184">
        <v>1</v>
      </c>
      <c r="G207" s="250"/>
      <c r="H207" s="36">
        <f>F207*G207</f>
        <v>0</v>
      </c>
    </row>
    <row r="208" spans="1:8" x14ac:dyDescent="0.2">
      <c r="A208" s="47"/>
      <c r="B208" s="3"/>
      <c r="C208" s="169" t="s">
        <v>194</v>
      </c>
      <c r="D208" s="195" t="s">
        <v>267</v>
      </c>
      <c r="E208" s="183" t="s">
        <v>54</v>
      </c>
      <c r="F208" s="184">
        <v>1</v>
      </c>
      <c r="G208" s="250"/>
      <c r="H208" s="36">
        <f>F208*G208</f>
        <v>0</v>
      </c>
    </row>
    <row r="209" spans="1:8" x14ac:dyDescent="0.2">
      <c r="A209" s="47"/>
      <c r="B209" s="3"/>
      <c r="C209" s="244"/>
      <c r="D209" s="41"/>
      <c r="E209" s="245"/>
      <c r="F209" s="246"/>
      <c r="G209" s="49"/>
      <c r="H209" s="34"/>
    </row>
    <row r="210" spans="1:8" ht="25.5" x14ac:dyDescent="0.2">
      <c r="A210" s="56"/>
      <c r="B210" s="3"/>
      <c r="C210" s="201" t="s">
        <v>250</v>
      </c>
      <c r="D210" s="170" t="s">
        <v>193</v>
      </c>
      <c r="E210" s="171" t="s">
        <v>54</v>
      </c>
      <c r="F210" s="172">
        <v>1</v>
      </c>
      <c r="G210" s="250"/>
      <c r="H210" s="36">
        <f>F210*G210</f>
        <v>0</v>
      </c>
    </row>
    <row r="211" spans="1:8" ht="76.5" x14ac:dyDescent="0.2">
      <c r="A211" s="56"/>
      <c r="B211" s="3"/>
      <c r="C211" s="201" t="s">
        <v>251</v>
      </c>
      <c r="D211" s="170" t="s">
        <v>195</v>
      </c>
      <c r="E211" s="171" t="s">
        <v>54</v>
      </c>
      <c r="F211" s="172">
        <v>1</v>
      </c>
      <c r="G211" s="34"/>
      <c r="H211" s="34">
        <f>SUM(H183:H210)*0.1</f>
        <v>0</v>
      </c>
    </row>
    <row r="212" spans="1:8" ht="7.5" customHeight="1" x14ac:dyDescent="0.2">
      <c r="A212" s="56"/>
      <c r="B212" s="3"/>
      <c r="C212" s="248"/>
      <c r="D212" s="57"/>
      <c r="E212" s="58"/>
      <c r="F212" s="2"/>
      <c r="G212" s="30"/>
      <c r="H212" s="30"/>
    </row>
    <row r="213" spans="1:8" s="29" customFormat="1" ht="25.5" x14ac:dyDescent="0.2">
      <c r="A213" s="56"/>
      <c r="B213" s="5"/>
      <c r="C213" s="249"/>
      <c r="D213" s="70" t="s">
        <v>196</v>
      </c>
      <c r="E213" s="125"/>
      <c r="F213" s="126"/>
      <c r="G213" s="150" t="s">
        <v>72</v>
      </c>
      <c r="H213" s="150">
        <f>SUM(H183:H212)</f>
        <v>0</v>
      </c>
    </row>
    <row r="214" spans="1:8" x14ac:dyDescent="0.2">
      <c r="A214" s="60"/>
      <c r="B214" s="5"/>
      <c r="C214" s="249"/>
      <c r="D214" s="70"/>
      <c r="E214" s="125"/>
      <c r="F214" s="126"/>
      <c r="G214" s="150"/>
      <c r="H214" s="150"/>
    </row>
    <row r="215" spans="1:8" x14ac:dyDescent="0.2">
      <c r="A215" s="60"/>
      <c r="B215" s="5"/>
      <c r="C215" s="249"/>
      <c r="D215" s="70"/>
      <c r="E215" s="125"/>
      <c r="F215" s="126"/>
      <c r="G215" s="150"/>
      <c r="H215" s="150"/>
    </row>
    <row r="216" spans="1:8" ht="20.25" x14ac:dyDescent="0.3">
      <c r="A216" s="74"/>
      <c r="B216" s="7"/>
      <c r="C216" s="7"/>
      <c r="D216" s="75"/>
      <c r="E216" s="76"/>
      <c r="F216" s="77"/>
      <c r="G216" s="78"/>
      <c r="H216" s="78"/>
    </row>
    <row r="217" spans="1:8" x14ac:dyDescent="0.2">
      <c r="A217" s="79"/>
      <c r="B217" s="8"/>
      <c r="C217" s="8"/>
      <c r="D217" s="80"/>
      <c r="E217" s="81"/>
      <c r="F217" s="82"/>
      <c r="G217" s="83"/>
      <c r="H217" s="83"/>
    </row>
    <row r="218" spans="1:8" x14ac:dyDescent="0.2">
      <c r="A218" s="56"/>
      <c r="B218" s="3"/>
      <c r="C218" s="3"/>
      <c r="D218" s="57"/>
      <c r="E218" s="58"/>
      <c r="F218" s="2"/>
      <c r="G218" s="30"/>
      <c r="H218" s="30"/>
    </row>
    <row r="219" spans="1:8" x14ac:dyDescent="0.2">
      <c r="A219" s="56"/>
      <c r="B219" s="3"/>
      <c r="C219" s="3"/>
      <c r="D219" s="57"/>
      <c r="E219" s="58"/>
      <c r="F219" s="2"/>
      <c r="G219" s="30"/>
      <c r="H219" s="30"/>
    </row>
    <row r="220" spans="1:8" x14ac:dyDescent="0.2">
      <c r="A220" s="56"/>
      <c r="B220" s="3"/>
      <c r="C220" s="3"/>
      <c r="D220" s="57"/>
      <c r="E220" s="58"/>
      <c r="F220" s="2"/>
      <c r="G220" s="30"/>
      <c r="H220" s="30"/>
    </row>
    <row r="221" spans="1:8" x14ac:dyDescent="0.2">
      <c r="A221" s="56"/>
      <c r="B221" s="3"/>
      <c r="C221" s="3"/>
      <c r="D221" s="57"/>
      <c r="E221" s="58"/>
      <c r="F221" s="2"/>
      <c r="G221" s="30"/>
      <c r="H221" s="30"/>
    </row>
    <row r="222" spans="1:8" x14ac:dyDescent="0.2">
      <c r="A222" s="56"/>
      <c r="B222" s="3"/>
      <c r="C222" s="3"/>
      <c r="D222" s="57"/>
      <c r="E222" s="58"/>
      <c r="F222" s="2"/>
      <c r="G222" s="30"/>
      <c r="H222" s="30"/>
    </row>
    <row r="223" spans="1:8" s="50" customFormat="1" x14ac:dyDescent="0.2">
      <c r="A223" s="56"/>
      <c r="B223" s="3"/>
      <c r="C223" s="3"/>
      <c r="D223" s="57"/>
      <c r="E223" s="58"/>
      <c r="F223" s="2"/>
      <c r="G223" s="30"/>
      <c r="H223" s="30"/>
    </row>
    <row r="224" spans="1:8" s="29" customFormat="1" x14ac:dyDescent="0.2">
      <c r="A224" s="56"/>
      <c r="B224" s="3"/>
      <c r="C224" s="3"/>
      <c r="D224" s="57"/>
      <c r="E224" s="58"/>
      <c r="F224" s="2"/>
      <c r="G224" s="30"/>
      <c r="H224" s="30"/>
    </row>
    <row r="225" spans="1:8" s="29" customFormat="1" x14ac:dyDescent="0.2">
      <c r="A225" s="56"/>
      <c r="B225" s="3"/>
      <c r="C225" s="3"/>
      <c r="D225" s="57"/>
      <c r="E225" s="58"/>
      <c r="F225" s="2"/>
      <c r="G225" s="30"/>
      <c r="H225" s="30"/>
    </row>
    <row r="226" spans="1:8" s="29" customFormat="1" x14ac:dyDescent="0.2">
      <c r="A226" s="56"/>
      <c r="B226" s="3"/>
      <c r="C226" s="3"/>
      <c r="D226" s="57"/>
      <c r="E226" s="58"/>
      <c r="F226" s="2"/>
      <c r="G226" s="30"/>
      <c r="H226" s="30"/>
    </row>
    <row r="227" spans="1:8" x14ac:dyDescent="0.2">
      <c r="A227" s="56"/>
      <c r="B227" s="3"/>
      <c r="C227" s="3"/>
      <c r="D227" s="57"/>
      <c r="E227" s="58"/>
      <c r="F227" s="2"/>
      <c r="G227" s="30"/>
      <c r="H227" s="30"/>
    </row>
    <row r="228" spans="1:8" x14ac:dyDescent="0.2">
      <c r="A228" s="56"/>
      <c r="B228" s="3"/>
      <c r="C228" s="3"/>
      <c r="D228" s="57"/>
      <c r="E228" s="58"/>
      <c r="F228" s="2"/>
      <c r="G228" s="30"/>
      <c r="H228" s="30"/>
    </row>
    <row r="229" spans="1:8" x14ac:dyDescent="0.2">
      <c r="A229" s="56"/>
      <c r="B229" s="3"/>
      <c r="C229" s="3"/>
      <c r="D229" s="57"/>
      <c r="E229" s="58"/>
      <c r="F229" s="2"/>
      <c r="G229" s="30"/>
      <c r="H229" s="30"/>
    </row>
  </sheetData>
  <sheetProtection algorithmName="SHA-512" hashValue="9PO5OIygPkeiUq/0sC0xcnpZhyhl3UWWxQJsqhBS3fpjFj4mwzaF9fv4syVrxBqLq2scWsWcjGE1NrwzuGsmsg==" saltValue="PS40CRez82ppdilp89vLng==" spinCount="100000" sheet="1" objects="1" scenarios="1"/>
  <mergeCells count="2">
    <mergeCell ref="D186:G186"/>
    <mergeCell ref="D199:G199"/>
  </mergeCells>
  <pageMargins left="1.25" right="0.75" top="1" bottom="1" header="0.5" footer="0.5"/>
  <pageSetup paperSize="9" scale="93" orientation="portrait" horizontalDpi="1200" verticalDpi="1200" r:id="rId1"/>
  <headerFooter alignWithMargins="0">
    <oddFooter>&amp;R&amp;"Arial CE,Italic"&amp;8&amp;P
&amp;F</oddFooter>
  </headerFooter>
  <rowBreaks count="6" manualBreakCount="6">
    <brk id="45" max="16383" man="1"/>
    <brk id="97" max="16383" man="1"/>
    <brk id="117" max="16383" man="1"/>
    <brk id="156" max="16383" man="1"/>
    <brk id="178" max="16383" man="1"/>
    <brk id="22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H122"/>
  <sheetViews>
    <sheetView view="pageBreakPreview" topLeftCell="A109" zoomScaleNormal="100" zoomScaleSheetLayoutView="100" workbookViewId="0">
      <selection activeCell="H122" sqref="H122"/>
    </sheetView>
  </sheetViews>
  <sheetFormatPr defaultRowHeight="12.75" x14ac:dyDescent="0.2"/>
  <cols>
    <col min="1" max="1" width="6.28515625" style="258" customWidth="1"/>
    <col min="2" max="2" width="2.42578125" style="258" customWidth="1"/>
    <col min="3" max="3" width="8.42578125" style="258" customWidth="1"/>
    <col min="4" max="4" width="29.28515625" style="258" customWidth="1"/>
    <col min="5" max="5" width="8.140625" style="258" customWidth="1"/>
    <col min="6" max="6" width="7.28515625" style="258" customWidth="1"/>
    <col min="7" max="7" width="10.140625" style="258" customWidth="1"/>
    <col min="8" max="8" width="10.5703125" style="258" customWidth="1"/>
    <col min="9" max="256" width="9.140625" style="258"/>
    <col min="257" max="257" width="6.28515625" style="258" customWidth="1"/>
    <col min="258" max="258" width="2.42578125" style="258" customWidth="1"/>
    <col min="259" max="259" width="8.42578125" style="258" customWidth="1"/>
    <col min="260" max="260" width="29.28515625" style="258" customWidth="1"/>
    <col min="261" max="261" width="8.140625" style="258" customWidth="1"/>
    <col min="262" max="262" width="7.28515625" style="258" customWidth="1"/>
    <col min="263" max="263" width="10.140625" style="258" customWidth="1"/>
    <col min="264" max="264" width="10.5703125" style="258" customWidth="1"/>
    <col min="265" max="512" width="9.140625" style="258"/>
    <col min="513" max="513" width="6.28515625" style="258" customWidth="1"/>
    <col min="514" max="514" width="2.42578125" style="258" customWidth="1"/>
    <col min="515" max="515" width="8.42578125" style="258" customWidth="1"/>
    <col min="516" max="516" width="29.28515625" style="258" customWidth="1"/>
    <col min="517" max="517" width="8.140625" style="258" customWidth="1"/>
    <col min="518" max="518" width="7.28515625" style="258" customWidth="1"/>
    <col min="519" max="519" width="10.140625" style="258" customWidth="1"/>
    <col min="520" max="520" width="10.5703125" style="258" customWidth="1"/>
    <col min="521" max="768" width="9.140625" style="258"/>
    <col min="769" max="769" width="6.28515625" style="258" customWidth="1"/>
    <col min="770" max="770" width="2.42578125" style="258" customWidth="1"/>
    <col min="771" max="771" width="8.42578125" style="258" customWidth="1"/>
    <col min="772" max="772" width="29.28515625" style="258" customWidth="1"/>
    <col min="773" max="773" width="8.140625" style="258" customWidth="1"/>
    <col min="774" max="774" width="7.28515625" style="258" customWidth="1"/>
    <col min="775" max="775" width="10.140625" style="258" customWidth="1"/>
    <col min="776" max="776" width="10.5703125" style="258" customWidth="1"/>
    <col min="777" max="1024" width="9.140625" style="258"/>
    <col min="1025" max="1025" width="6.28515625" style="258" customWidth="1"/>
    <col min="1026" max="1026" width="2.42578125" style="258" customWidth="1"/>
    <col min="1027" max="1027" width="8.42578125" style="258" customWidth="1"/>
    <col min="1028" max="1028" width="29.28515625" style="258" customWidth="1"/>
    <col min="1029" max="1029" width="8.140625" style="258" customWidth="1"/>
    <col min="1030" max="1030" width="7.28515625" style="258" customWidth="1"/>
    <col min="1031" max="1031" width="10.140625" style="258" customWidth="1"/>
    <col min="1032" max="1032" width="10.5703125" style="258" customWidth="1"/>
    <col min="1033" max="1280" width="9.140625" style="258"/>
    <col min="1281" max="1281" width="6.28515625" style="258" customWidth="1"/>
    <col min="1282" max="1282" width="2.42578125" style="258" customWidth="1"/>
    <col min="1283" max="1283" width="8.42578125" style="258" customWidth="1"/>
    <col min="1284" max="1284" width="29.28515625" style="258" customWidth="1"/>
    <col min="1285" max="1285" width="8.140625" style="258" customWidth="1"/>
    <col min="1286" max="1286" width="7.28515625" style="258" customWidth="1"/>
    <col min="1287" max="1287" width="10.140625" style="258" customWidth="1"/>
    <col min="1288" max="1288" width="10.5703125" style="258" customWidth="1"/>
    <col min="1289" max="1536" width="9.140625" style="258"/>
    <col min="1537" max="1537" width="6.28515625" style="258" customWidth="1"/>
    <col min="1538" max="1538" width="2.42578125" style="258" customWidth="1"/>
    <col min="1539" max="1539" width="8.42578125" style="258" customWidth="1"/>
    <col min="1540" max="1540" width="29.28515625" style="258" customWidth="1"/>
    <col min="1541" max="1541" width="8.140625" style="258" customWidth="1"/>
    <col min="1542" max="1542" width="7.28515625" style="258" customWidth="1"/>
    <col min="1543" max="1543" width="10.140625" style="258" customWidth="1"/>
    <col min="1544" max="1544" width="10.5703125" style="258" customWidth="1"/>
    <col min="1545" max="1792" width="9.140625" style="258"/>
    <col min="1793" max="1793" width="6.28515625" style="258" customWidth="1"/>
    <col min="1794" max="1794" width="2.42578125" style="258" customWidth="1"/>
    <col min="1795" max="1795" width="8.42578125" style="258" customWidth="1"/>
    <col min="1796" max="1796" width="29.28515625" style="258" customWidth="1"/>
    <col min="1797" max="1797" width="8.140625" style="258" customWidth="1"/>
    <col min="1798" max="1798" width="7.28515625" style="258" customWidth="1"/>
    <col min="1799" max="1799" width="10.140625" style="258" customWidth="1"/>
    <col min="1800" max="1800" width="10.5703125" style="258" customWidth="1"/>
    <col min="1801" max="2048" width="9.140625" style="258"/>
    <col min="2049" max="2049" width="6.28515625" style="258" customWidth="1"/>
    <col min="2050" max="2050" width="2.42578125" style="258" customWidth="1"/>
    <col min="2051" max="2051" width="8.42578125" style="258" customWidth="1"/>
    <col min="2052" max="2052" width="29.28515625" style="258" customWidth="1"/>
    <col min="2053" max="2053" width="8.140625" style="258" customWidth="1"/>
    <col min="2054" max="2054" width="7.28515625" style="258" customWidth="1"/>
    <col min="2055" max="2055" width="10.140625" style="258" customWidth="1"/>
    <col min="2056" max="2056" width="10.5703125" style="258" customWidth="1"/>
    <col min="2057" max="2304" width="9.140625" style="258"/>
    <col min="2305" max="2305" width="6.28515625" style="258" customWidth="1"/>
    <col min="2306" max="2306" width="2.42578125" style="258" customWidth="1"/>
    <col min="2307" max="2307" width="8.42578125" style="258" customWidth="1"/>
    <col min="2308" max="2308" width="29.28515625" style="258" customWidth="1"/>
    <col min="2309" max="2309" width="8.140625" style="258" customWidth="1"/>
    <col min="2310" max="2310" width="7.28515625" style="258" customWidth="1"/>
    <col min="2311" max="2311" width="10.140625" style="258" customWidth="1"/>
    <col min="2312" max="2312" width="10.5703125" style="258" customWidth="1"/>
    <col min="2313" max="2560" width="9.140625" style="258"/>
    <col min="2561" max="2561" width="6.28515625" style="258" customWidth="1"/>
    <col min="2562" max="2562" width="2.42578125" style="258" customWidth="1"/>
    <col min="2563" max="2563" width="8.42578125" style="258" customWidth="1"/>
    <col min="2564" max="2564" width="29.28515625" style="258" customWidth="1"/>
    <col min="2565" max="2565" width="8.140625" style="258" customWidth="1"/>
    <col min="2566" max="2566" width="7.28515625" style="258" customWidth="1"/>
    <col min="2567" max="2567" width="10.140625" style="258" customWidth="1"/>
    <col min="2568" max="2568" width="10.5703125" style="258" customWidth="1"/>
    <col min="2569" max="2816" width="9.140625" style="258"/>
    <col min="2817" max="2817" width="6.28515625" style="258" customWidth="1"/>
    <col min="2818" max="2818" width="2.42578125" style="258" customWidth="1"/>
    <col min="2819" max="2819" width="8.42578125" style="258" customWidth="1"/>
    <col min="2820" max="2820" width="29.28515625" style="258" customWidth="1"/>
    <col min="2821" max="2821" width="8.140625" style="258" customWidth="1"/>
    <col min="2822" max="2822" width="7.28515625" style="258" customWidth="1"/>
    <col min="2823" max="2823" width="10.140625" style="258" customWidth="1"/>
    <col min="2824" max="2824" width="10.5703125" style="258" customWidth="1"/>
    <col min="2825" max="3072" width="9.140625" style="258"/>
    <col min="3073" max="3073" width="6.28515625" style="258" customWidth="1"/>
    <col min="3074" max="3074" width="2.42578125" style="258" customWidth="1"/>
    <col min="3075" max="3075" width="8.42578125" style="258" customWidth="1"/>
    <col min="3076" max="3076" width="29.28515625" style="258" customWidth="1"/>
    <col min="3077" max="3077" width="8.140625" style="258" customWidth="1"/>
    <col min="3078" max="3078" width="7.28515625" style="258" customWidth="1"/>
    <col min="3079" max="3079" width="10.140625" style="258" customWidth="1"/>
    <col min="3080" max="3080" width="10.5703125" style="258" customWidth="1"/>
    <col min="3081" max="3328" width="9.140625" style="258"/>
    <col min="3329" max="3329" width="6.28515625" style="258" customWidth="1"/>
    <col min="3330" max="3330" width="2.42578125" style="258" customWidth="1"/>
    <col min="3331" max="3331" width="8.42578125" style="258" customWidth="1"/>
    <col min="3332" max="3332" width="29.28515625" style="258" customWidth="1"/>
    <col min="3333" max="3333" width="8.140625" style="258" customWidth="1"/>
    <col min="3334" max="3334" width="7.28515625" style="258" customWidth="1"/>
    <col min="3335" max="3335" width="10.140625" style="258" customWidth="1"/>
    <col min="3336" max="3336" width="10.5703125" style="258" customWidth="1"/>
    <col min="3337" max="3584" width="9.140625" style="258"/>
    <col min="3585" max="3585" width="6.28515625" style="258" customWidth="1"/>
    <col min="3586" max="3586" width="2.42578125" style="258" customWidth="1"/>
    <col min="3587" max="3587" width="8.42578125" style="258" customWidth="1"/>
    <col min="3588" max="3588" width="29.28515625" style="258" customWidth="1"/>
    <col min="3589" max="3589" width="8.140625" style="258" customWidth="1"/>
    <col min="3590" max="3590" width="7.28515625" style="258" customWidth="1"/>
    <col min="3591" max="3591" width="10.140625" style="258" customWidth="1"/>
    <col min="3592" max="3592" width="10.5703125" style="258" customWidth="1"/>
    <col min="3593" max="3840" width="9.140625" style="258"/>
    <col min="3841" max="3841" width="6.28515625" style="258" customWidth="1"/>
    <col min="3842" max="3842" width="2.42578125" style="258" customWidth="1"/>
    <col min="3843" max="3843" width="8.42578125" style="258" customWidth="1"/>
    <col min="3844" max="3844" width="29.28515625" style="258" customWidth="1"/>
    <col min="3845" max="3845" width="8.140625" style="258" customWidth="1"/>
    <col min="3846" max="3846" width="7.28515625" style="258" customWidth="1"/>
    <col min="3847" max="3847" width="10.140625" style="258" customWidth="1"/>
    <col min="3848" max="3848" width="10.5703125" style="258" customWidth="1"/>
    <col min="3849" max="4096" width="9.140625" style="258"/>
    <col min="4097" max="4097" width="6.28515625" style="258" customWidth="1"/>
    <col min="4098" max="4098" width="2.42578125" style="258" customWidth="1"/>
    <col min="4099" max="4099" width="8.42578125" style="258" customWidth="1"/>
    <col min="4100" max="4100" width="29.28515625" style="258" customWidth="1"/>
    <col min="4101" max="4101" width="8.140625" style="258" customWidth="1"/>
    <col min="4102" max="4102" width="7.28515625" style="258" customWidth="1"/>
    <col min="4103" max="4103" width="10.140625" style="258" customWidth="1"/>
    <col min="4104" max="4104" width="10.5703125" style="258" customWidth="1"/>
    <col min="4105" max="4352" width="9.140625" style="258"/>
    <col min="4353" max="4353" width="6.28515625" style="258" customWidth="1"/>
    <col min="4354" max="4354" width="2.42578125" style="258" customWidth="1"/>
    <col min="4355" max="4355" width="8.42578125" style="258" customWidth="1"/>
    <col min="4356" max="4356" width="29.28515625" style="258" customWidth="1"/>
    <col min="4357" max="4357" width="8.140625" style="258" customWidth="1"/>
    <col min="4358" max="4358" width="7.28515625" style="258" customWidth="1"/>
    <col min="4359" max="4359" width="10.140625" style="258" customWidth="1"/>
    <col min="4360" max="4360" width="10.5703125" style="258" customWidth="1"/>
    <col min="4361" max="4608" width="9.140625" style="258"/>
    <col min="4609" max="4609" width="6.28515625" style="258" customWidth="1"/>
    <col min="4610" max="4610" width="2.42578125" style="258" customWidth="1"/>
    <col min="4611" max="4611" width="8.42578125" style="258" customWidth="1"/>
    <col min="4612" max="4612" width="29.28515625" style="258" customWidth="1"/>
    <col min="4613" max="4613" width="8.140625" style="258" customWidth="1"/>
    <col min="4614" max="4614" width="7.28515625" style="258" customWidth="1"/>
    <col min="4615" max="4615" width="10.140625" style="258" customWidth="1"/>
    <col min="4616" max="4616" width="10.5703125" style="258" customWidth="1"/>
    <col min="4617" max="4864" width="9.140625" style="258"/>
    <col min="4865" max="4865" width="6.28515625" style="258" customWidth="1"/>
    <col min="4866" max="4866" width="2.42578125" style="258" customWidth="1"/>
    <col min="4867" max="4867" width="8.42578125" style="258" customWidth="1"/>
    <col min="4868" max="4868" width="29.28515625" style="258" customWidth="1"/>
    <col min="4869" max="4869" width="8.140625" style="258" customWidth="1"/>
    <col min="4870" max="4870" width="7.28515625" style="258" customWidth="1"/>
    <col min="4871" max="4871" width="10.140625" style="258" customWidth="1"/>
    <col min="4872" max="4872" width="10.5703125" style="258" customWidth="1"/>
    <col min="4873" max="5120" width="9.140625" style="258"/>
    <col min="5121" max="5121" width="6.28515625" style="258" customWidth="1"/>
    <col min="5122" max="5122" width="2.42578125" style="258" customWidth="1"/>
    <col min="5123" max="5123" width="8.42578125" style="258" customWidth="1"/>
    <col min="5124" max="5124" width="29.28515625" style="258" customWidth="1"/>
    <col min="5125" max="5125" width="8.140625" style="258" customWidth="1"/>
    <col min="5126" max="5126" width="7.28515625" style="258" customWidth="1"/>
    <col min="5127" max="5127" width="10.140625" style="258" customWidth="1"/>
    <col min="5128" max="5128" width="10.5703125" style="258" customWidth="1"/>
    <col min="5129" max="5376" width="9.140625" style="258"/>
    <col min="5377" max="5377" width="6.28515625" style="258" customWidth="1"/>
    <col min="5378" max="5378" width="2.42578125" style="258" customWidth="1"/>
    <col min="5379" max="5379" width="8.42578125" style="258" customWidth="1"/>
    <col min="5380" max="5380" width="29.28515625" style="258" customWidth="1"/>
    <col min="5381" max="5381" width="8.140625" style="258" customWidth="1"/>
    <col min="5382" max="5382" width="7.28515625" style="258" customWidth="1"/>
    <col min="5383" max="5383" width="10.140625" style="258" customWidth="1"/>
    <col min="5384" max="5384" width="10.5703125" style="258" customWidth="1"/>
    <col min="5385" max="5632" width="9.140625" style="258"/>
    <col min="5633" max="5633" width="6.28515625" style="258" customWidth="1"/>
    <col min="5634" max="5634" width="2.42578125" style="258" customWidth="1"/>
    <col min="5635" max="5635" width="8.42578125" style="258" customWidth="1"/>
    <col min="5636" max="5636" width="29.28515625" style="258" customWidth="1"/>
    <col min="5637" max="5637" width="8.140625" style="258" customWidth="1"/>
    <col min="5638" max="5638" width="7.28515625" style="258" customWidth="1"/>
    <col min="5639" max="5639" width="10.140625" style="258" customWidth="1"/>
    <col min="5640" max="5640" width="10.5703125" style="258" customWidth="1"/>
    <col min="5641" max="5888" width="9.140625" style="258"/>
    <col min="5889" max="5889" width="6.28515625" style="258" customWidth="1"/>
    <col min="5890" max="5890" width="2.42578125" style="258" customWidth="1"/>
    <col min="5891" max="5891" width="8.42578125" style="258" customWidth="1"/>
    <col min="5892" max="5892" width="29.28515625" style="258" customWidth="1"/>
    <col min="5893" max="5893" width="8.140625" style="258" customWidth="1"/>
    <col min="5894" max="5894" width="7.28515625" style="258" customWidth="1"/>
    <col min="5895" max="5895" width="10.140625" style="258" customWidth="1"/>
    <col min="5896" max="5896" width="10.5703125" style="258" customWidth="1"/>
    <col min="5897" max="6144" width="9.140625" style="258"/>
    <col min="6145" max="6145" width="6.28515625" style="258" customWidth="1"/>
    <col min="6146" max="6146" width="2.42578125" style="258" customWidth="1"/>
    <col min="6147" max="6147" width="8.42578125" style="258" customWidth="1"/>
    <col min="6148" max="6148" width="29.28515625" style="258" customWidth="1"/>
    <col min="6149" max="6149" width="8.140625" style="258" customWidth="1"/>
    <col min="6150" max="6150" width="7.28515625" style="258" customWidth="1"/>
    <col min="6151" max="6151" width="10.140625" style="258" customWidth="1"/>
    <col min="6152" max="6152" width="10.5703125" style="258" customWidth="1"/>
    <col min="6153" max="6400" width="9.140625" style="258"/>
    <col min="6401" max="6401" width="6.28515625" style="258" customWidth="1"/>
    <col min="6402" max="6402" width="2.42578125" style="258" customWidth="1"/>
    <col min="6403" max="6403" width="8.42578125" style="258" customWidth="1"/>
    <col min="6404" max="6404" width="29.28515625" style="258" customWidth="1"/>
    <col min="6405" max="6405" width="8.140625" style="258" customWidth="1"/>
    <col min="6406" max="6406" width="7.28515625" style="258" customWidth="1"/>
    <col min="6407" max="6407" width="10.140625" style="258" customWidth="1"/>
    <col min="6408" max="6408" width="10.5703125" style="258" customWidth="1"/>
    <col min="6409" max="6656" width="9.140625" style="258"/>
    <col min="6657" max="6657" width="6.28515625" style="258" customWidth="1"/>
    <col min="6658" max="6658" width="2.42578125" style="258" customWidth="1"/>
    <col min="6659" max="6659" width="8.42578125" style="258" customWidth="1"/>
    <col min="6660" max="6660" width="29.28515625" style="258" customWidth="1"/>
    <col min="6661" max="6661" width="8.140625" style="258" customWidth="1"/>
    <col min="6662" max="6662" width="7.28515625" style="258" customWidth="1"/>
    <col min="6663" max="6663" width="10.140625" style="258" customWidth="1"/>
    <col min="6664" max="6664" width="10.5703125" style="258" customWidth="1"/>
    <col min="6665" max="6912" width="9.140625" style="258"/>
    <col min="6913" max="6913" width="6.28515625" style="258" customWidth="1"/>
    <col min="6914" max="6914" width="2.42578125" style="258" customWidth="1"/>
    <col min="6915" max="6915" width="8.42578125" style="258" customWidth="1"/>
    <col min="6916" max="6916" width="29.28515625" style="258" customWidth="1"/>
    <col min="6917" max="6917" width="8.140625" style="258" customWidth="1"/>
    <col min="6918" max="6918" width="7.28515625" style="258" customWidth="1"/>
    <col min="6919" max="6919" width="10.140625" style="258" customWidth="1"/>
    <col min="6920" max="6920" width="10.5703125" style="258" customWidth="1"/>
    <col min="6921" max="7168" width="9.140625" style="258"/>
    <col min="7169" max="7169" width="6.28515625" style="258" customWidth="1"/>
    <col min="7170" max="7170" width="2.42578125" style="258" customWidth="1"/>
    <col min="7171" max="7171" width="8.42578125" style="258" customWidth="1"/>
    <col min="7172" max="7172" width="29.28515625" style="258" customWidth="1"/>
    <col min="7173" max="7173" width="8.140625" style="258" customWidth="1"/>
    <col min="7174" max="7174" width="7.28515625" style="258" customWidth="1"/>
    <col min="7175" max="7175" width="10.140625" style="258" customWidth="1"/>
    <col min="7176" max="7176" width="10.5703125" style="258" customWidth="1"/>
    <col min="7177" max="7424" width="9.140625" style="258"/>
    <col min="7425" max="7425" width="6.28515625" style="258" customWidth="1"/>
    <col min="7426" max="7426" width="2.42578125" style="258" customWidth="1"/>
    <col min="7427" max="7427" width="8.42578125" style="258" customWidth="1"/>
    <col min="7428" max="7428" width="29.28515625" style="258" customWidth="1"/>
    <col min="7429" max="7429" width="8.140625" style="258" customWidth="1"/>
    <col min="7430" max="7430" width="7.28515625" style="258" customWidth="1"/>
    <col min="7431" max="7431" width="10.140625" style="258" customWidth="1"/>
    <col min="7432" max="7432" width="10.5703125" style="258" customWidth="1"/>
    <col min="7433" max="7680" width="9.140625" style="258"/>
    <col min="7681" max="7681" width="6.28515625" style="258" customWidth="1"/>
    <col min="7682" max="7682" width="2.42578125" style="258" customWidth="1"/>
    <col min="7683" max="7683" width="8.42578125" style="258" customWidth="1"/>
    <col min="7684" max="7684" width="29.28515625" style="258" customWidth="1"/>
    <col min="7685" max="7685" width="8.140625" style="258" customWidth="1"/>
    <col min="7686" max="7686" width="7.28515625" style="258" customWidth="1"/>
    <col min="7687" max="7687" width="10.140625" style="258" customWidth="1"/>
    <col min="7688" max="7688" width="10.5703125" style="258" customWidth="1"/>
    <col min="7689" max="7936" width="9.140625" style="258"/>
    <col min="7937" max="7937" width="6.28515625" style="258" customWidth="1"/>
    <col min="7938" max="7938" width="2.42578125" style="258" customWidth="1"/>
    <col min="7939" max="7939" width="8.42578125" style="258" customWidth="1"/>
    <col min="7940" max="7940" width="29.28515625" style="258" customWidth="1"/>
    <col min="7941" max="7941" width="8.140625" style="258" customWidth="1"/>
    <col min="7942" max="7942" width="7.28515625" style="258" customWidth="1"/>
    <col min="7943" max="7943" width="10.140625" style="258" customWidth="1"/>
    <col min="7944" max="7944" width="10.5703125" style="258" customWidth="1"/>
    <col min="7945" max="8192" width="9.140625" style="258"/>
    <col min="8193" max="8193" width="6.28515625" style="258" customWidth="1"/>
    <col min="8194" max="8194" width="2.42578125" style="258" customWidth="1"/>
    <col min="8195" max="8195" width="8.42578125" style="258" customWidth="1"/>
    <col min="8196" max="8196" width="29.28515625" style="258" customWidth="1"/>
    <col min="8197" max="8197" width="8.140625" style="258" customWidth="1"/>
    <col min="8198" max="8198" width="7.28515625" style="258" customWidth="1"/>
    <col min="8199" max="8199" width="10.140625" style="258" customWidth="1"/>
    <col min="8200" max="8200" width="10.5703125" style="258" customWidth="1"/>
    <col min="8201" max="8448" width="9.140625" style="258"/>
    <col min="8449" max="8449" width="6.28515625" style="258" customWidth="1"/>
    <col min="8450" max="8450" width="2.42578125" style="258" customWidth="1"/>
    <col min="8451" max="8451" width="8.42578125" style="258" customWidth="1"/>
    <col min="8452" max="8452" width="29.28515625" style="258" customWidth="1"/>
    <col min="8453" max="8453" width="8.140625" style="258" customWidth="1"/>
    <col min="8454" max="8454" width="7.28515625" style="258" customWidth="1"/>
    <col min="8455" max="8455" width="10.140625" style="258" customWidth="1"/>
    <col min="8456" max="8456" width="10.5703125" style="258" customWidth="1"/>
    <col min="8457" max="8704" width="9.140625" style="258"/>
    <col min="8705" max="8705" width="6.28515625" style="258" customWidth="1"/>
    <col min="8706" max="8706" width="2.42578125" style="258" customWidth="1"/>
    <col min="8707" max="8707" width="8.42578125" style="258" customWidth="1"/>
    <col min="8708" max="8708" width="29.28515625" style="258" customWidth="1"/>
    <col min="8709" max="8709" width="8.140625" style="258" customWidth="1"/>
    <col min="8710" max="8710" width="7.28515625" style="258" customWidth="1"/>
    <col min="8711" max="8711" width="10.140625" style="258" customWidth="1"/>
    <col min="8712" max="8712" width="10.5703125" style="258" customWidth="1"/>
    <col min="8713" max="8960" width="9.140625" style="258"/>
    <col min="8961" max="8961" width="6.28515625" style="258" customWidth="1"/>
    <col min="8962" max="8962" width="2.42578125" style="258" customWidth="1"/>
    <col min="8963" max="8963" width="8.42578125" style="258" customWidth="1"/>
    <col min="8964" max="8964" width="29.28515625" style="258" customWidth="1"/>
    <col min="8965" max="8965" width="8.140625" style="258" customWidth="1"/>
    <col min="8966" max="8966" width="7.28515625" style="258" customWidth="1"/>
    <col min="8967" max="8967" width="10.140625" style="258" customWidth="1"/>
    <col min="8968" max="8968" width="10.5703125" style="258" customWidth="1"/>
    <col min="8969" max="9216" width="9.140625" style="258"/>
    <col min="9217" max="9217" width="6.28515625" style="258" customWidth="1"/>
    <col min="9218" max="9218" width="2.42578125" style="258" customWidth="1"/>
    <col min="9219" max="9219" width="8.42578125" style="258" customWidth="1"/>
    <col min="9220" max="9220" width="29.28515625" style="258" customWidth="1"/>
    <col min="9221" max="9221" width="8.140625" style="258" customWidth="1"/>
    <col min="9222" max="9222" width="7.28515625" style="258" customWidth="1"/>
    <col min="9223" max="9223" width="10.140625" style="258" customWidth="1"/>
    <col min="9224" max="9224" width="10.5703125" style="258" customWidth="1"/>
    <col min="9225" max="9472" width="9.140625" style="258"/>
    <col min="9473" max="9473" width="6.28515625" style="258" customWidth="1"/>
    <col min="9474" max="9474" width="2.42578125" style="258" customWidth="1"/>
    <col min="9475" max="9475" width="8.42578125" style="258" customWidth="1"/>
    <col min="9476" max="9476" width="29.28515625" style="258" customWidth="1"/>
    <col min="9477" max="9477" width="8.140625" style="258" customWidth="1"/>
    <col min="9478" max="9478" width="7.28515625" style="258" customWidth="1"/>
    <col min="9479" max="9479" width="10.140625" style="258" customWidth="1"/>
    <col min="9480" max="9480" width="10.5703125" style="258" customWidth="1"/>
    <col min="9481" max="9728" width="9.140625" style="258"/>
    <col min="9729" max="9729" width="6.28515625" style="258" customWidth="1"/>
    <col min="9730" max="9730" width="2.42578125" style="258" customWidth="1"/>
    <col min="9731" max="9731" width="8.42578125" style="258" customWidth="1"/>
    <col min="9732" max="9732" width="29.28515625" style="258" customWidth="1"/>
    <col min="9733" max="9733" width="8.140625" style="258" customWidth="1"/>
    <col min="9734" max="9734" width="7.28515625" style="258" customWidth="1"/>
    <col min="9735" max="9735" width="10.140625" style="258" customWidth="1"/>
    <col min="9736" max="9736" width="10.5703125" style="258" customWidth="1"/>
    <col min="9737" max="9984" width="9.140625" style="258"/>
    <col min="9985" max="9985" width="6.28515625" style="258" customWidth="1"/>
    <col min="9986" max="9986" width="2.42578125" style="258" customWidth="1"/>
    <col min="9987" max="9987" width="8.42578125" style="258" customWidth="1"/>
    <col min="9988" max="9988" width="29.28515625" style="258" customWidth="1"/>
    <col min="9989" max="9989" width="8.140625" style="258" customWidth="1"/>
    <col min="9990" max="9990" width="7.28515625" style="258" customWidth="1"/>
    <col min="9991" max="9991" width="10.140625" style="258" customWidth="1"/>
    <col min="9992" max="9992" width="10.5703125" style="258" customWidth="1"/>
    <col min="9993" max="10240" width="9.140625" style="258"/>
    <col min="10241" max="10241" width="6.28515625" style="258" customWidth="1"/>
    <col min="10242" max="10242" width="2.42578125" style="258" customWidth="1"/>
    <col min="10243" max="10243" width="8.42578125" style="258" customWidth="1"/>
    <col min="10244" max="10244" width="29.28515625" style="258" customWidth="1"/>
    <col min="10245" max="10245" width="8.140625" style="258" customWidth="1"/>
    <col min="10246" max="10246" width="7.28515625" style="258" customWidth="1"/>
    <col min="10247" max="10247" width="10.140625" style="258" customWidth="1"/>
    <col min="10248" max="10248" width="10.5703125" style="258" customWidth="1"/>
    <col min="10249" max="10496" width="9.140625" style="258"/>
    <col min="10497" max="10497" width="6.28515625" style="258" customWidth="1"/>
    <col min="10498" max="10498" width="2.42578125" style="258" customWidth="1"/>
    <col min="10499" max="10499" width="8.42578125" style="258" customWidth="1"/>
    <col min="10500" max="10500" width="29.28515625" style="258" customWidth="1"/>
    <col min="10501" max="10501" width="8.140625" style="258" customWidth="1"/>
    <col min="10502" max="10502" width="7.28515625" style="258" customWidth="1"/>
    <col min="10503" max="10503" width="10.140625" style="258" customWidth="1"/>
    <col min="10504" max="10504" width="10.5703125" style="258" customWidth="1"/>
    <col min="10505" max="10752" width="9.140625" style="258"/>
    <col min="10753" max="10753" width="6.28515625" style="258" customWidth="1"/>
    <col min="10754" max="10754" width="2.42578125" style="258" customWidth="1"/>
    <col min="10755" max="10755" width="8.42578125" style="258" customWidth="1"/>
    <col min="10756" max="10756" width="29.28515625" style="258" customWidth="1"/>
    <col min="10757" max="10757" width="8.140625" style="258" customWidth="1"/>
    <col min="10758" max="10758" width="7.28515625" style="258" customWidth="1"/>
    <col min="10759" max="10759" width="10.140625" style="258" customWidth="1"/>
    <col min="10760" max="10760" width="10.5703125" style="258" customWidth="1"/>
    <col min="10761" max="11008" width="9.140625" style="258"/>
    <col min="11009" max="11009" width="6.28515625" style="258" customWidth="1"/>
    <col min="11010" max="11010" width="2.42578125" style="258" customWidth="1"/>
    <col min="11011" max="11011" width="8.42578125" style="258" customWidth="1"/>
    <col min="11012" max="11012" width="29.28515625" style="258" customWidth="1"/>
    <col min="11013" max="11013" width="8.140625" style="258" customWidth="1"/>
    <col min="11014" max="11014" width="7.28515625" style="258" customWidth="1"/>
    <col min="11015" max="11015" width="10.140625" style="258" customWidth="1"/>
    <col min="11016" max="11016" width="10.5703125" style="258" customWidth="1"/>
    <col min="11017" max="11264" width="9.140625" style="258"/>
    <col min="11265" max="11265" width="6.28515625" style="258" customWidth="1"/>
    <col min="11266" max="11266" width="2.42578125" style="258" customWidth="1"/>
    <col min="11267" max="11267" width="8.42578125" style="258" customWidth="1"/>
    <col min="11268" max="11268" width="29.28515625" style="258" customWidth="1"/>
    <col min="11269" max="11269" width="8.140625" style="258" customWidth="1"/>
    <col min="11270" max="11270" width="7.28515625" style="258" customWidth="1"/>
    <col min="11271" max="11271" width="10.140625" style="258" customWidth="1"/>
    <col min="11272" max="11272" width="10.5703125" style="258" customWidth="1"/>
    <col min="11273" max="11520" width="9.140625" style="258"/>
    <col min="11521" max="11521" width="6.28515625" style="258" customWidth="1"/>
    <col min="11522" max="11522" width="2.42578125" style="258" customWidth="1"/>
    <col min="11523" max="11523" width="8.42578125" style="258" customWidth="1"/>
    <col min="11524" max="11524" width="29.28515625" style="258" customWidth="1"/>
    <col min="11525" max="11525" width="8.140625" style="258" customWidth="1"/>
    <col min="11526" max="11526" width="7.28515625" style="258" customWidth="1"/>
    <col min="11527" max="11527" width="10.140625" style="258" customWidth="1"/>
    <col min="11528" max="11528" width="10.5703125" style="258" customWidth="1"/>
    <col min="11529" max="11776" width="9.140625" style="258"/>
    <col min="11777" max="11777" width="6.28515625" style="258" customWidth="1"/>
    <col min="11778" max="11778" width="2.42578125" style="258" customWidth="1"/>
    <col min="11779" max="11779" width="8.42578125" style="258" customWidth="1"/>
    <col min="11780" max="11780" width="29.28515625" style="258" customWidth="1"/>
    <col min="11781" max="11781" width="8.140625" style="258" customWidth="1"/>
    <col min="11782" max="11782" width="7.28515625" style="258" customWidth="1"/>
    <col min="11783" max="11783" width="10.140625" style="258" customWidth="1"/>
    <col min="11784" max="11784" width="10.5703125" style="258" customWidth="1"/>
    <col min="11785" max="12032" width="9.140625" style="258"/>
    <col min="12033" max="12033" width="6.28515625" style="258" customWidth="1"/>
    <col min="12034" max="12034" width="2.42578125" style="258" customWidth="1"/>
    <col min="12035" max="12035" width="8.42578125" style="258" customWidth="1"/>
    <col min="12036" max="12036" width="29.28515625" style="258" customWidth="1"/>
    <col min="12037" max="12037" width="8.140625" style="258" customWidth="1"/>
    <col min="12038" max="12038" width="7.28515625" style="258" customWidth="1"/>
    <col min="12039" max="12039" width="10.140625" style="258" customWidth="1"/>
    <col min="12040" max="12040" width="10.5703125" style="258" customWidth="1"/>
    <col min="12041" max="12288" width="9.140625" style="258"/>
    <col min="12289" max="12289" width="6.28515625" style="258" customWidth="1"/>
    <col min="12290" max="12290" width="2.42578125" style="258" customWidth="1"/>
    <col min="12291" max="12291" width="8.42578125" style="258" customWidth="1"/>
    <col min="12292" max="12292" width="29.28515625" style="258" customWidth="1"/>
    <col min="12293" max="12293" width="8.140625" style="258" customWidth="1"/>
    <col min="12294" max="12294" width="7.28515625" style="258" customWidth="1"/>
    <col min="12295" max="12295" width="10.140625" style="258" customWidth="1"/>
    <col min="12296" max="12296" width="10.5703125" style="258" customWidth="1"/>
    <col min="12297" max="12544" width="9.140625" style="258"/>
    <col min="12545" max="12545" width="6.28515625" style="258" customWidth="1"/>
    <col min="12546" max="12546" width="2.42578125" style="258" customWidth="1"/>
    <col min="12547" max="12547" width="8.42578125" style="258" customWidth="1"/>
    <col min="12548" max="12548" width="29.28515625" style="258" customWidth="1"/>
    <col min="12549" max="12549" width="8.140625" style="258" customWidth="1"/>
    <col min="12550" max="12550" width="7.28515625" style="258" customWidth="1"/>
    <col min="12551" max="12551" width="10.140625" style="258" customWidth="1"/>
    <col min="12552" max="12552" width="10.5703125" style="258" customWidth="1"/>
    <col min="12553" max="12800" width="9.140625" style="258"/>
    <col min="12801" max="12801" width="6.28515625" style="258" customWidth="1"/>
    <col min="12802" max="12802" width="2.42578125" style="258" customWidth="1"/>
    <col min="12803" max="12803" width="8.42578125" style="258" customWidth="1"/>
    <col min="12804" max="12804" width="29.28515625" style="258" customWidth="1"/>
    <col min="12805" max="12805" width="8.140625" style="258" customWidth="1"/>
    <col min="12806" max="12806" width="7.28515625" style="258" customWidth="1"/>
    <col min="12807" max="12807" width="10.140625" style="258" customWidth="1"/>
    <col min="12808" max="12808" width="10.5703125" style="258" customWidth="1"/>
    <col min="12809" max="13056" width="9.140625" style="258"/>
    <col min="13057" max="13057" width="6.28515625" style="258" customWidth="1"/>
    <col min="13058" max="13058" width="2.42578125" style="258" customWidth="1"/>
    <col min="13059" max="13059" width="8.42578125" style="258" customWidth="1"/>
    <col min="13060" max="13060" width="29.28515625" style="258" customWidth="1"/>
    <col min="13061" max="13061" width="8.140625" style="258" customWidth="1"/>
    <col min="13062" max="13062" width="7.28515625" style="258" customWidth="1"/>
    <col min="13063" max="13063" width="10.140625" style="258" customWidth="1"/>
    <col min="13064" max="13064" width="10.5703125" style="258" customWidth="1"/>
    <col min="13065" max="13312" width="9.140625" style="258"/>
    <col min="13313" max="13313" width="6.28515625" style="258" customWidth="1"/>
    <col min="13314" max="13314" width="2.42578125" style="258" customWidth="1"/>
    <col min="13315" max="13315" width="8.42578125" style="258" customWidth="1"/>
    <col min="13316" max="13316" width="29.28515625" style="258" customWidth="1"/>
    <col min="13317" max="13317" width="8.140625" style="258" customWidth="1"/>
    <col min="13318" max="13318" width="7.28515625" style="258" customWidth="1"/>
    <col min="13319" max="13319" width="10.140625" style="258" customWidth="1"/>
    <col min="13320" max="13320" width="10.5703125" style="258" customWidth="1"/>
    <col min="13321" max="13568" width="9.140625" style="258"/>
    <col min="13569" max="13569" width="6.28515625" style="258" customWidth="1"/>
    <col min="13570" max="13570" width="2.42578125" style="258" customWidth="1"/>
    <col min="13571" max="13571" width="8.42578125" style="258" customWidth="1"/>
    <col min="13572" max="13572" width="29.28515625" style="258" customWidth="1"/>
    <col min="13573" max="13573" width="8.140625" style="258" customWidth="1"/>
    <col min="13574" max="13574" width="7.28515625" style="258" customWidth="1"/>
    <col min="13575" max="13575" width="10.140625" style="258" customWidth="1"/>
    <col min="13576" max="13576" width="10.5703125" style="258" customWidth="1"/>
    <col min="13577" max="13824" width="9.140625" style="258"/>
    <col min="13825" max="13825" width="6.28515625" style="258" customWidth="1"/>
    <col min="13826" max="13826" width="2.42578125" style="258" customWidth="1"/>
    <col min="13827" max="13827" width="8.42578125" style="258" customWidth="1"/>
    <col min="13828" max="13828" width="29.28515625" style="258" customWidth="1"/>
    <col min="13829" max="13829" width="8.140625" style="258" customWidth="1"/>
    <col min="13830" max="13830" width="7.28515625" style="258" customWidth="1"/>
    <col min="13831" max="13831" width="10.140625" style="258" customWidth="1"/>
    <col min="13832" max="13832" width="10.5703125" style="258" customWidth="1"/>
    <col min="13833" max="14080" width="9.140625" style="258"/>
    <col min="14081" max="14081" width="6.28515625" style="258" customWidth="1"/>
    <col min="14082" max="14082" width="2.42578125" style="258" customWidth="1"/>
    <col min="14083" max="14083" width="8.42578125" style="258" customWidth="1"/>
    <col min="14084" max="14084" width="29.28515625" style="258" customWidth="1"/>
    <col min="14085" max="14085" width="8.140625" style="258" customWidth="1"/>
    <col min="14086" max="14086" width="7.28515625" style="258" customWidth="1"/>
    <col min="14087" max="14087" width="10.140625" style="258" customWidth="1"/>
    <col min="14088" max="14088" width="10.5703125" style="258" customWidth="1"/>
    <col min="14089" max="14336" width="9.140625" style="258"/>
    <col min="14337" max="14337" width="6.28515625" style="258" customWidth="1"/>
    <col min="14338" max="14338" width="2.42578125" style="258" customWidth="1"/>
    <col min="14339" max="14339" width="8.42578125" style="258" customWidth="1"/>
    <col min="14340" max="14340" width="29.28515625" style="258" customWidth="1"/>
    <col min="14341" max="14341" width="8.140625" style="258" customWidth="1"/>
    <col min="14342" max="14342" width="7.28515625" style="258" customWidth="1"/>
    <col min="14343" max="14343" width="10.140625" style="258" customWidth="1"/>
    <col min="14344" max="14344" width="10.5703125" style="258" customWidth="1"/>
    <col min="14345" max="14592" width="9.140625" style="258"/>
    <col min="14593" max="14593" width="6.28515625" style="258" customWidth="1"/>
    <col min="14594" max="14594" width="2.42578125" style="258" customWidth="1"/>
    <col min="14595" max="14595" width="8.42578125" style="258" customWidth="1"/>
    <col min="14596" max="14596" width="29.28515625" style="258" customWidth="1"/>
    <col min="14597" max="14597" width="8.140625" style="258" customWidth="1"/>
    <col min="14598" max="14598" width="7.28515625" style="258" customWidth="1"/>
    <col min="14599" max="14599" width="10.140625" style="258" customWidth="1"/>
    <col min="14600" max="14600" width="10.5703125" style="258" customWidth="1"/>
    <col min="14601" max="14848" width="9.140625" style="258"/>
    <col min="14849" max="14849" width="6.28515625" style="258" customWidth="1"/>
    <col min="14850" max="14850" width="2.42578125" style="258" customWidth="1"/>
    <col min="14851" max="14851" width="8.42578125" style="258" customWidth="1"/>
    <col min="14852" max="14852" width="29.28515625" style="258" customWidth="1"/>
    <col min="14853" max="14853" width="8.140625" style="258" customWidth="1"/>
    <col min="14854" max="14854" width="7.28515625" style="258" customWidth="1"/>
    <col min="14855" max="14855" width="10.140625" style="258" customWidth="1"/>
    <col min="14856" max="14856" width="10.5703125" style="258" customWidth="1"/>
    <col min="14857" max="15104" width="9.140625" style="258"/>
    <col min="15105" max="15105" width="6.28515625" style="258" customWidth="1"/>
    <col min="15106" max="15106" width="2.42578125" style="258" customWidth="1"/>
    <col min="15107" max="15107" width="8.42578125" style="258" customWidth="1"/>
    <col min="15108" max="15108" width="29.28515625" style="258" customWidth="1"/>
    <col min="15109" max="15109" width="8.140625" style="258" customWidth="1"/>
    <col min="15110" max="15110" width="7.28515625" style="258" customWidth="1"/>
    <col min="15111" max="15111" width="10.140625" style="258" customWidth="1"/>
    <col min="15112" max="15112" width="10.5703125" style="258" customWidth="1"/>
    <col min="15113" max="15360" width="9.140625" style="258"/>
    <col min="15361" max="15361" width="6.28515625" style="258" customWidth="1"/>
    <col min="15362" max="15362" width="2.42578125" style="258" customWidth="1"/>
    <col min="15363" max="15363" width="8.42578125" style="258" customWidth="1"/>
    <col min="15364" max="15364" width="29.28515625" style="258" customWidth="1"/>
    <col min="15365" max="15365" width="8.140625" style="258" customWidth="1"/>
    <col min="15366" max="15366" width="7.28515625" style="258" customWidth="1"/>
    <col min="15367" max="15367" width="10.140625" style="258" customWidth="1"/>
    <col min="15368" max="15368" width="10.5703125" style="258" customWidth="1"/>
    <col min="15369" max="15616" width="9.140625" style="258"/>
    <col min="15617" max="15617" width="6.28515625" style="258" customWidth="1"/>
    <col min="15618" max="15618" width="2.42578125" style="258" customWidth="1"/>
    <col min="15619" max="15619" width="8.42578125" style="258" customWidth="1"/>
    <col min="15620" max="15620" width="29.28515625" style="258" customWidth="1"/>
    <col min="15621" max="15621" width="8.140625" style="258" customWidth="1"/>
    <col min="15622" max="15622" width="7.28515625" style="258" customWidth="1"/>
    <col min="15623" max="15623" width="10.140625" style="258" customWidth="1"/>
    <col min="15624" max="15624" width="10.5703125" style="258" customWidth="1"/>
    <col min="15625" max="15872" width="9.140625" style="258"/>
    <col min="15873" max="15873" width="6.28515625" style="258" customWidth="1"/>
    <col min="15874" max="15874" width="2.42578125" style="258" customWidth="1"/>
    <col min="15875" max="15875" width="8.42578125" style="258" customWidth="1"/>
    <col min="15876" max="15876" width="29.28515625" style="258" customWidth="1"/>
    <col min="15877" max="15877" width="8.140625" style="258" customWidth="1"/>
    <col min="15878" max="15878" width="7.28515625" style="258" customWidth="1"/>
    <col min="15879" max="15879" width="10.140625" style="258" customWidth="1"/>
    <col min="15880" max="15880" width="10.5703125" style="258" customWidth="1"/>
    <col min="15881" max="16128" width="9.140625" style="258"/>
    <col min="16129" max="16129" width="6.28515625" style="258" customWidth="1"/>
    <col min="16130" max="16130" width="2.42578125" style="258" customWidth="1"/>
    <col min="16131" max="16131" width="8.42578125" style="258" customWidth="1"/>
    <col min="16132" max="16132" width="29.28515625" style="258" customWidth="1"/>
    <col min="16133" max="16133" width="8.140625" style="258" customWidth="1"/>
    <col min="16134" max="16134" width="7.28515625" style="258" customWidth="1"/>
    <col min="16135" max="16135" width="10.140625" style="258" customWidth="1"/>
    <col min="16136" max="16136" width="10.5703125" style="258" customWidth="1"/>
    <col min="16137" max="16384" width="9.140625" style="258"/>
  </cols>
  <sheetData>
    <row r="1" spans="1:8" x14ac:dyDescent="0.2">
      <c r="A1" s="52"/>
      <c r="B1" s="51"/>
      <c r="C1" s="51"/>
      <c r="D1" s="53"/>
      <c r="E1" s="54"/>
      <c r="F1" s="1"/>
      <c r="G1" s="55"/>
      <c r="H1" s="55"/>
    </row>
    <row r="2" spans="1:8" x14ac:dyDescent="0.2">
      <c r="A2" s="52"/>
      <c r="B2" s="51"/>
      <c r="C2" s="51"/>
      <c r="D2" s="53"/>
      <c r="E2" s="54"/>
      <c r="F2" s="1"/>
      <c r="G2" s="55"/>
      <c r="H2" s="55"/>
    </row>
    <row r="3" spans="1:8" x14ac:dyDescent="0.2">
      <c r="A3" s="56"/>
      <c r="B3" s="3"/>
      <c r="C3" s="59"/>
      <c r="D3" s="57"/>
      <c r="E3" s="58"/>
      <c r="F3" s="2"/>
      <c r="G3" s="30"/>
      <c r="H3" s="30"/>
    </row>
    <row r="4" spans="1:8" x14ac:dyDescent="0.2">
      <c r="A4" s="56"/>
      <c r="B4" s="3"/>
      <c r="C4" s="59"/>
      <c r="D4" s="57"/>
      <c r="E4" s="58"/>
      <c r="F4" s="2"/>
      <c r="G4" s="30"/>
      <c r="H4" s="30"/>
    </row>
    <row r="5" spans="1:8" ht="36" x14ac:dyDescent="0.2">
      <c r="A5" s="145"/>
      <c r="B5" s="27"/>
      <c r="C5" s="61"/>
      <c r="D5" s="62" t="s">
        <v>16</v>
      </c>
      <c r="E5" s="63"/>
      <c r="F5" s="63"/>
      <c r="G5" s="64"/>
      <c r="H5" s="234"/>
    </row>
    <row r="6" spans="1:8" x14ac:dyDescent="0.2">
      <c r="A6" s="56"/>
      <c r="B6" s="3"/>
      <c r="C6" s="66"/>
      <c r="D6" s="67"/>
      <c r="E6" s="58"/>
      <c r="F6" s="68"/>
      <c r="G6" s="69"/>
      <c r="H6" s="259"/>
    </row>
    <row r="7" spans="1:8" x14ac:dyDescent="0.2">
      <c r="A7" s="56"/>
      <c r="B7" s="3"/>
      <c r="C7" s="66"/>
      <c r="D7" s="67"/>
      <c r="E7" s="58"/>
      <c r="F7" s="68"/>
      <c r="G7" s="69"/>
      <c r="H7" s="69"/>
    </row>
    <row r="8" spans="1:8" x14ac:dyDescent="0.2">
      <c r="A8" s="56"/>
      <c r="B8" s="3"/>
      <c r="C8" s="66"/>
      <c r="D8" s="67"/>
      <c r="E8" s="58"/>
      <c r="F8" s="68"/>
      <c r="G8" s="69"/>
      <c r="H8" s="69"/>
    </row>
    <row r="9" spans="1:8" x14ac:dyDescent="0.2">
      <c r="A9" s="56"/>
      <c r="B9" s="3"/>
      <c r="C9" s="59"/>
      <c r="D9" s="57"/>
      <c r="E9" s="58"/>
      <c r="F9" s="2"/>
      <c r="G9" s="30"/>
      <c r="H9" s="69"/>
    </row>
    <row r="10" spans="1:8" x14ac:dyDescent="0.2">
      <c r="A10" s="56"/>
      <c r="B10" s="3"/>
      <c r="C10" s="59"/>
      <c r="D10" s="57"/>
      <c r="E10" s="58"/>
      <c r="F10" s="2"/>
      <c r="G10" s="30"/>
      <c r="H10" s="30"/>
    </row>
    <row r="11" spans="1:8" ht="76.5" x14ac:dyDescent="0.2">
      <c r="A11" s="60" t="s">
        <v>17</v>
      </c>
      <c r="B11" s="3"/>
      <c r="C11" s="59"/>
      <c r="D11" s="70" t="s">
        <v>245</v>
      </c>
      <c r="E11" s="58"/>
      <c r="F11" s="2"/>
      <c r="G11" s="30"/>
      <c r="H11" s="30"/>
    </row>
    <row r="12" spans="1:8" x14ac:dyDescent="0.2">
      <c r="A12" s="56"/>
      <c r="B12" s="3"/>
      <c r="C12" s="59"/>
      <c r="D12" s="57" t="s">
        <v>2</v>
      </c>
      <c r="E12" s="58"/>
      <c r="F12" s="2"/>
      <c r="G12" s="30"/>
      <c r="H12" s="30"/>
    </row>
    <row r="13" spans="1:8" x14ac:dyDescent="0.2">
      <c r="A13" s="56"/>
      <c r="B13" s="3"/>
      <c r="C13" s="59"/>
      <c r="D13" s="70" t="s">
        <v>18</v>
      </c>
      <c r="E13" s="58"/>
      <c r="F13" s="2"/>
      <c r="G13" s="30"/>
      <c r="H13" s="30"/>
    </row>
    <row r="14" spans="1:8" x14ac:dyDescent="0.2">
      <c r="A14" s="60" t="s">
        <v>19</v>
      </c>
      <c r="B14" s="3"/>
      <c r="C14" s="59"/>
      <c r="D14" s="57" t="s">
        <v>197</v>
      </c>
      <c r="E14" s="58"/>
      <c r="F14" s="2"/>
      <c r="G14" s="30"/>
      <c r="H14" s="30"/>
    </row>
    <row r="15" spans="1:8" x14ac:dyDescent="0.2">
      <c r="A15" s="56"/>
      <c r="B15" s="3"/>
      <c r="C15" s="59"/>
      <c r="D15" s="70" t="s">
        <v>255</v>
      </c>
      <c r="E15" s="58"/>
      <c r="F15" s="2"/>
      <c r="G15" s="30"/>
      <c r="H15" s="30"/>
    </row>
    <row r="16" spans="1:8" x14ac:dyDescent="0.2">
      <c r="A16" s="56"/>
      <c r="B16" s="3"/>
      <c r="C16" s="59"/>
      <c r="D16" s="57"/>
      <c r="E16" s="58"/>
      <c r="F16" s="2"/>
      <c r="G16" s="30"/>
      <c r="H16" s="30"/>
    </row>
    <row r="17" spans="1:8" x14ac:dyDescent="0.2">
      <c r="A17" s="56"/>
      <c r="B17" s="3"/>
      <c r="C17" s="59"/>
      <c r="D17" s="57"/>
      <c r="E17" s="58"/>
      <c r="F17" s="2"/>
      <c r="G17" s="30"/>
      <c r="H17" s="30"/>
    </row>
    <row r="18" spans="1:8" x14ac:dyDescent="0.2">
      <c r="A18" s="56"/>
      <c r="B18" s="3"/>
      <c r="C18" s="59"/>
      <c r="D18" s="57"/>
      <c r="E18" s="58"/>
      <c r="F18" s="2"/>
      <c r="G18" s="30"/>
      <c r="H18" s="30"/>
    </row>
    <row r="19" spans="1:8" ht="25.5" x14ac:dyDescent="0.2">
      <c r="A19" s="60" t="s">
        <v>21</v>
      </c>
      <c r="B19" s="3"/>
      <c r="C19" s="59"/>
      <c r="D19" s="57" t="s">
        <v>22</v>
      </c>
      <c r="E19" s="58"/>
      <c r="F19" s="2"/>
      <c r="G19" s="30"/>
      <c r="H19" s="30"/>
    </row>
    <row r="20" spans="1:8" x14ac:dyDescent="0.2">
      <c r="A20" s="56"/>
      <c r="B20" s="3"/>
      <c r="C20" s="59"/>
      <c r="D20" s="57" t="s">
        <v>23</v>
      </c>
      <c r="E20" s="58"/>
      <c r="F20" s="2"/>
      <c r="G20" s="30"/>
      <c r="H20" s="30"/>
    </row>
    <row r="21" spans="1:8" x14ac:dyDescent="0.2">
      <c r="A21" s="56"/>
      <c r="B21" s="3"/>
      <c r="C21" s="59"/>
      <c r="D21" s="57" t="s">
        <v>24</v>
      </c>
      <c r="E21" s="58"/>
      <c r="F21" s="2"/>
      <c r="G21" s="30"/>
      <c r="H21" s="30"/>
    </row>
    <row r="22" spans="1:8" x14ac:dyDescent="0.2">
      <c r="A22" s="56"/>
      <c r="B22" s="3"/>
      <c r="C22" s="59"/>
      <c r="D22" s="57" t="s">
        <v>2</v>
      </c>
      <c r="E22" s="58"/>
      <c r="F22" s="2"/>
      <c r="G22" s="30"/>
      <c r="H22" s="30"/>
    </row>
    <row r="23" spans="1:8" x14ac:dyDescent="0.2">
      <c r="A23" s="56"/>
      <c r="B23" s="3"/>
      <c r="C23" s="59"/>
      <c r="D23" s="57"/>
      <c r="E23" s="58"/>
      <c r="F23" s="2"/>
      <c r="G23" s="30"/>
      <c r="H23" s="30"/>
    </row>
    <row r="24" spans="1:8" x14ac:dyDescent="0.2">
      <c r="A24" s="56"/>
      <c r="B24" s="3"/>
      <c r="C24" s="59"/>
      <c r="D24" s="57"/>
      <c r="E24" s="58"/>
      <c r="F24" s="2"/>
      <c r="G24" s="30"/>
      <c r="H24" s="30"/>
    </row>
    <row r="25" spans="1:8" x14ac:dyDescent="0.2">
      <c r="A25" s="56"/>
      <c r="B25" s="3"/>
      <c r="C25" s="59"/>
      <c r="D25" s="57"/>
      <c r="E25" s="58"/>
      <c r="F25" s="2"/>
      <c r="G25" s="30"/>
      <c r="H25" s="30"/>
    </row>
    <row r="26" spans="1:8" x14ac:dyDescent="0.2">
      <c r="A26" s="56"/>
      <c r="B26" s="3"/>
      <c r="C26" s="59"/>
      <c r="D26" s="57"/>
      <c r="E26" s="58"/>
      <c r="F26" s="2"/>
      <c r="G26" s="30"/>
      <c r="H26" s="30"/>
    </row>
    <row r="27" spans="1:8" x14ac:dyDescent="0.2">
      <c r="A27" s="60" t="s">
        <v>2</v>
      </c>
      <c r="B27" s="3"/>
      <c r="C27" s="59"/>
      <c r="D27" s="71" t="s">
        <v>2</v>
      </c>
      <c r="E27" s="58"/>
      <c r="F27" s="2"/>
      <c r="G27" s="30"/>
      <c r="H27" s="30"/>
    </row>
    <row r="28" spans="1:8" x14ac:dyDescent="0.2">
      <c r="A28" s="60" t="s">
        <v>25</v>
      </c>
      <c r="B28" s="3"/>
      <c r="C28" s="59"/>
      <c r="D28" s="71" t="s">
        <v>26</v>
      </c>
      <c r="E28" s="58"/>
      <c r="F28" s="2"/>
      <c r="G28" s="30"/>
      <c r="H28" s="30"/>
    </row>
    <row r="29" spans="1:8" x14ac:dyDescent="0.2">
      <c r="A29" s="56"/>
      <c r="B29" s="3"/>
      <c r="C29" s="59"/>
      <c r="D29" s="57"/>
      <c r="E29" s="58"/>
      <c r="F29" s="2"/>
      <c r="G29" s="30"/>
      <c r="H29" s="30"/>
    </row>
    <row r="30" spans="1:8" x14ac:dyDescent="0.2">
      <c r="A30" s="56"/>
      <c r="B30" s="3"/>
      <c r="C30" s="59"/>
      <c r="D30" s="57"/>
      <c r="E30" s="58"/>
      <c r="F30" s="2"/>
      <c r="G30" s="30"/>
      <c r="H30" s="30"/>
    </row>
    <row r="31" spans="1:8" x14ac:dyDescent="0.2">
      <c r="A31" s="60" t="s">
        <v>2</v>
      </c>
      <c r="B31" s="3"/>
      <c r="C31" s="3"/>
      <c r="D31" s="72"/>
      <c r="E31" s="58"/>
      <c r="F31" s="2"/>
      <c r="G31" s="30"/>
      <c r="H31" s="30"/>
    </row>
    <row r="32" spans="1:8" x14ac:dyDescent="0.2">
      <c r="A32" s="56"/>
      <c r="B32" s="3"/>
      <c r="C32" s="59"/>
      <c r="D32" s="57"/>
      <c r="E32" s="58"/>
      <c r="F32" s="2"/>
      <c r="G32" s="30"/>
      <c r="H32" s="30"/>
    </row>
    <row r="33" spans="1:8" x14ac:dyDescent="0.2">
      <c r="A33" s="56"/>
      <c r="B33" s="3"/>
      <c r="C33" s="59"/>
      <c r="D33" s="57"/>
      <c r="E33" s="58"/>
      <c r="F33" s="2"/>
      <c r="G33" s="30"/>
      <c r="H33" s="30"/>
    </row>
    <row r="34" spans="1:8" x14ac:dyDescent="0.2">
      <c r="A34" s="60" t="s">
        <v>27</v>
      </c>
      <c r="B34" s="3"/>
      <c r="C34" s="59"/>
      <c r="D34" s="73" t="s">
        <v>28</v>
      </c>
      <c r="E34" s="58"/>
      <c r="F34" s="2"/>
      <c r="G34" s="30"/>
      <c r="H34" s="30"/>
    </row>
    <row r="35" spans="1:8" x14ac:dyDescent="0.2">
      <c r="A35" s="56"/>
      <c r="B35" s="3"/>
      <c r="C35" s="59"/>
      <c r="D35" s="57"/>
      <c r="E35" s="58"/>
      <c r="F35" s="2"/>
      <c r="G35" s="30"/>
      <c r="H35" s="30"/>
    </row>
    <row r="36" spans="1:8" x14ac:dyDescent="0.2">
      <c r="A36" s="60"/>
      <c r="B36" s="3"/>
      <c r="C36" s="59"/>
      <c r="D36" s="73"/>
      <c r="E36" s="58"/>
      <c r="F36" s="2"/>
      <c r="G36" s="30"/>
      <c r="H36" s="30"/>
    </row>
    <row r="37" spans="1:8" x14ac:dyDescent="0.2">
      <c r="A37" s="56"/>
      <c r="B37" s="3"/>
      <c r="C37" s="3"/>
      <c r="D37" s="57"/>
      <c r="E37" s="58"/>
      <c r="F37" s="2"/>
      <c r="G37" s="30"/>
      <c r="H37" s="30"/>
    </row>
    <row r="38" spans="1:8" x14ac:dyDescent="0.2">
      <c r="A38" s="56"/>
      <c r="B38" s="3"/>
      <c r="C38" s="3"/>
      <c r="D38" s="57"/>
      <c r="E38" s="58"/>
      <c r="F38" s="2"/>
      <c r="G38" s="30"/>
      <c r="H38" s="30"/>
    </row>
    <row r="39" spans="1:8" x14ac:dyDescent="0.2">
      <c r="A39" s="56"/>
      <c r="B39" s="3"/>
      <c r="C39" s="3"/>
      <c r="D39" s="57"/>
      <c r="E39" s="58"/>
      <c r="F39" s="2"/>
      <c r="G39" s="30"/>
      <c r="H39" s="30"/>
    </row>
    <row r="40" spans="1:8" x14ac:dyDescent="0.2">
      <c r="A40" s="56"/>
      <c r="B40" s="3"/>
      <c r="C40" s="3"/>
      <c r="D40" s="57"/>
      <c r="E40" s="58"/>
      <c r="F40" s="2"/>
      <c r="G40" s="30"/>
      <c r="H40" s="30"/>
    </row>
    <row r="41" spans="1:8" x14ac:dyDescent="0.2">
      <c r="A41" s="56"/>
      <c r="B41" s="3"/>
      <c r="C41" s="3"/>
      <c r="D41" s="57"/>
      <c r="E41" s="58"/>
      <c r="F41" s="2"/>
      <c r="G41" s="30"/>
      <c r="H41" s="30"/>
    </row>
    <row r="42" spans="1:8" x14ac:dyDescent="0.2">
      <c r="A42" s="56"/>
      <c r="B42" s="3"/>
      <c r="C42" s="3"/>
      <c r="D42" s="57"/>
      <c r="E42" s="58"/>
      <c r="F42" s="2"/>
      <c r="G42" s="30"/>
      <c r="H42" s="30"/>
    </row>
    <row r="43" spans="1:8" x14ac:dyDescent="0.2">
      <c r="A43" s="60" t="s">
        <v>2</v>
      </c>
      <c r="B43" s="3"/>
      <c r="C43" s="3"/>
      <c r="D43" s="260" t="s">
        <v>2</v>
      </c>
      <c r="E43" s="58"/>
      <c r="F43" s="2"/>
      <c r="G43" s="30"/>
      <c r="H43" s="30"/>
    </row>
    <row r="44" spans="1:8" x14ac:dyDescent="0.2">
      <c r="A44" s="56"/>
      <c r="B44" s="3"/>
      <c r="C44" s="3"/>
      <c r="D44" s="57"/>
      <c r="E44" s="58"/>
      <c r="F44" s="2"/>
      <c r="G44" s="30"/>
      <c r="H44" s="30"/>
    </row>
    <row r="45" spans="1:8" x14ac:dyDescent="0.2">
      <c r="A45" s="56"/>
      <c r="B45" s="3"/>
      <c r="C45" s="3"/>
      <c r="D45" s="57"/>
      <c r="E45" s="58"/>
      <c r="F45" s="2"/>
      <c r="G45" s="30"/>
      <c r="H45" s="30"/>
    </row>
    <row r="46" spans="1:8" x14ac:dyDescent="0.2">
      <c r="A46" s="56"/>
      <c r="B46" s="3"/>
      <c r="C46" s="3"/>
      <c r="D46" s="57"/>
      <c r="E46" s="58"/>
      <c r="F46" s="2"/>
      <c r="G46" s="30"/>
      <c r="H46" s="30"/>
    </row>
    <row r="47" spans="1:8" x14ac:dyDescent="0.2">
      <c r="A47" s="56"/>
      <c r="B47" s="3"/>
      <c r="C47" s="3"/>
      <c r="D47" s="57"/>
      <c r="E47" s="58"/>
      <c r="F47" s="2"/>
      <c r="G47" s="30"/>
      <c r="H47" s="30"/>
    </row>
    <row r="48" spans="1:8" x14ac:dyDescent="0.2">
      <c r="A48" s="56"/>
      <c r="B48" s="3"/>
      <c r="C48" s="3"/>
      <c r="D48" s="57"/>
      <c r="E48" s="58"/>
      <c r="F48" s="2"/>
      <c r="G48" s="30"/>
      <c r="H48" s="30"/>
    </row>
    <row r="49" spans="1:8" x14ac:dyDescent="0.2">
      <c r="A49" s="56"/>
      <c r="B49" s="3"/>
      <c r="C49" s="3"/>
      <c r="D49" s="57"/>
      <c r="E49" s="58"/>
      <c r="F49" s="2"/>
      <c r="G49" s="30"/>
      <c r="H49" s="30"/>
    </row>
    <row r="50" spans="1:8" x14ac:dyDescent="0.2">
      <c r="A50" s="56"/>
      <c r="B50" s="3"/>
      <c r="C50" s="3"/>
      <c r="D50" s="57"/>
      <c r="E50" s="58"/>
      <c r="F50" s="2"/>
      <c r="G50" s="30"/>
      <c r="H50" s="30"/>
    </row>
    <row r="51" spans="1:8" x14ac:dyDescent="0.2">
      <c r="A51" s="56"/>
      <c r="B51" s="3"/>
      <c r="C51" s="3"/>
      <c r="D51" s="57"/>
      <c r="E51" s="58"/>
      <c r="F51" s="2"/>
      <c r="G51" s="30"/>
      <c r="H51" s="30"/>
    </row>
    <row r="52" spans="1:8" x14ac:dyDescent="0.2">
      <c r="A52" s="56"/>
      <c r="B52" s="3"/>
      <c r="C52" s="3"/>
      <c r="D52" s="57"/>
      <c r="E52" s="58"/>
      <c r="F52" s="2"/>
      <c r="G52" s="30"/>
      <c r="H52" s="30"/>
    </row>
    <row r="53" spans="1:8" x14ac:dyDescent="0.2">
      <c r="A53" s="56"/>
      <c r="B53" s="3"/>
      <c r="C53" s="3"/>
      <c r="D53" s="57" t="s">
        <v>2</v>
      </c>
      <c r="E53" s="58"/>
      <c r="F53" s="2"/>
      <c r="G53" s="30"/>
      <c r="H53" s="30"/>
    </row>
    <row r="54" spans="1:8" ht="18.75" x14ac:dyDescent="0.3">
      <c r="A54" s="140" t="s">
        <v>268</v>
      </c>
      <c r="B54" s="25"/>
      <c r="C54" s="25"/>
      <c r="D54" s="141"/>
      <c r="E54" s="142"/>
      <c r="F54" s="143"/>
      <c r="G54" s="144"/>
      <c r="H54" s="144"/>
    </row>
    <row r="55" spans="1:8" ht="16.5" customHeight="1" x14ac:dyDescent="0.2">
      <c r="A55" s="79" t="s">
        <v>2</v>
      </c>
      <c r="B55" s="8"/>
      <c r="C55" s="8"/>
      <c r="D55" s="57" t="s">
        <v>198</v>
      </c>
      <c r="E55" s="81"/>
      <c r="F55" s="82"/>
      <c r="G55" s="83"/>
      <c r="H55" s="83"/>
    </row>
    <row r="56" spans="1:8" x14ac:dyDescent="0.2">
      <c r="A56" s="56"/>
      <c r="B56" s="3"/>
      <c r="C56" s="3"/>
      <c r="D56" s="70" t="s">
        <v>199</v>
      </c>
      <c r="E56" s="58"/>
      <c r="F56" s="2"/>
      <c r="G56" s="30"/>
      <c r="H56" s="30"/>
    </row>
    <row r="57" spans="1:8" x14ac:dyDescent="0.2">
      <c r="A57" s="56"/>
      <c r="B57" s="3"/>
      <c r="C57" s="3"/>
      <c r="D57" s="70" t="s">
        <v>255</v>
      </c>
      <c r="E57" s="58"/>
      <c r="F57" s="2"/>
      <c r="G57" s="30"/>
      <c r="H57" s="30"/>
    </row>
    <row r="58" spans="1:8" x14ac:dyDescent="0.2">
      <c r="A58" s="56"/>
      <c r="B58" s="3"/>
      <c r="C58" s="3"/>
      <c r="D58" s="108" t="s">
        <v>2</v>
      </c>
      <c r="E58" s="58"/>
      <c r="F58" s="2"/>
      <c r="G58" s="30"/>
      <c r="H58" s="30"/>
    </row>
    <row r="59" spans="1:8" x14ac:dyDescent="0.2">
      <c r="A59" s="60" t="s">
        <v>200</v>
      </c>
      <c r="B59" s="5"/>
      <c r="C59" s="5"/>
      <c r="D59" s="70"/>
      <c r="E59" s="125"/>
      <c r="F59" s="126"/>
      <c r="G59" s="261" t="s">
        <v>31</v>
      </c>
      <c r="H59" s="150">
        <f>+H89</f>
        <v>0</v>
      </c>
    </row>
    <row r="60" spans="1:8" x14ac:dyDescent="0.2">
      <c r="A60" s="56"/>
      <c r="B60" s="3"/>
      <c r="C60" s="3"/>
      <c r="D60" s="57"/>
      <c r="E60" s="58"/>
      <c r="F60" s="2"/>
      <c r="G60" s="30"/>
      <c r="H60" s="30"/>
    </row>
    <row r="61" spans="1:8" x14ac:dyDescent="0.2">
      <c r="A61" s="60" t="s">
        <v>201</v>
      </c>
      <c r="B61" s="5"/>
      <c r="C61" s="5"/>
      <c r="D61" s="70"/>
      <c r="E61" s="125"/>
      <c r="F61" s="126"/>
      <c r="G61" s="261" t="s">
        <v>31</v>
      </c>
      <c r="H61" s="20">
        <f>+H105</f>
        <v>0</v>
      </c>
    </row>
    <row r="62" spans="1:8" x14ac:dyDescent="0.2">
      <c r="A62" s="56"/>
      <c r="B62" s="3"/>
      <c r="C62" s="3"/>
      <c r="D62" s="57"/>
      <c r="E62" s="58"/>
      <c r="F62" s="2"/>
      <c r="G62" s="30"/>
      <c r="H62" s="30"/>
    </row>
    <row r="63" spans="1:8" x14ac:dyDescent="0.2">
      <c r="A63" s="60" t="s">
        <v>202</v>
      </c>
      <c r="B63" s="5"/>
      <c r="C63" s="5"/>
      <c r="D63" s="70"/>
      <c r="E63" s="125"/>
      <c r="F63" s="126"/>
      <c r="G63" s="261" t="s">
        <v>31</v>
      </c>
      <c r="H63" s="150">
        <f>+H122</f>
        <v>0</v>
      </c>
    </row>
    <row r="64" spans="1:8" x14ac:dyDescent="0.2">
      <c r="A64" s="56"/>
      <c r="B64" s="3"/>
      <c r="C64" s="3"/>
      <c r="D64" s="57"/>
      <c r="E64" s="58"/>
      <c r="F64" s="2"/>
      <c r="G64" s="30"/>
      <c r="H64" s="30"/>
    </row>
    <row r="65" spans="1:8" x14ac:dyDescent="0.2">
      <c r="A65" s="56"/>
      <c r="B65" s="3"/>
      <c r="C65" s="3"/>
      <c r="D65" s="57"/>
      <c r="E65" s="58"/>
      <c r="F65" s="2"/>
      <c r="G65" s="30"/>
      <c r="H65" s="2"/>
    </row>
    <row r="66" spans="1:8" x14ac:dyDescent="0.2">
      <c r="A66" s="60" t="s">
        <v>38</v>
      </c>
      <c r="B66" s="5"/>
      <c r="C66" s="5"/>
      <c r="D66" s="70"/>
      <c r="E66" s="125"/>
      <c r="F66" s="126"/>
      <c r="G66" s="261" t="s">
        <v>31</v>
      </c>
      <c r="H66" s="150">
        <f>SUM(H59:H65)</f>
        <v>0</v>
      </c>
    </row>
    <row r="67" spans="1:8" x14ac:dyDescent="0.2">
      <c r="A67" s="56"/>
      <c r="B67" s="3"/>
      <c r="C67" s="3"/>
      <c r="D67" s="57"/>
      <c r="E67" s="58"/>
      <c r="F67" s="2"/>
      <c r="G67" s="30"/>
      <c r="H67" s="30"/>
    </row>
    <row r="68" spans="1:8" x14ac:dyDescent="0.2">
      <c r="A68" s="56"/>
      <c r="B68" s="3"/>
      <c r="C68" s="3"/>
      <c r="D68" s="57"/>
      <c r="E68" s="58"/>
      <c r="F68" s="2"/>
      <c r="G68" s="30"/>
      <c r="H68" s="30"/>
    </row>
    <row r="69" spans="1:8" x14ac:dyDescent="0.2">
      <c r="A69" s="56"/>
      <c r="B69" s="3"/>
      <c r="C69" s="3"/>
      <c r="D69" s="57"/>
      <c r="E69" s="58"/>
      <c r="F69" s="2"/>
      <c r="G69" s="30"/>
      <c r="H69" s="30"/>
    </row>
    <row r="70" spans="1:8" x14ac:dyDescent="0.2">
      <c r="A70" s="56"/>
      <c r="B70" s="3"/>
      <c r="C70" s="3"/>
      <c r="D70" s="57"/>
      <c r="E70" s="58"/>
      <c r="F70" s="2"/>
      <c r="G70" s="30"/>
      <c r="H70" s="30"/>
    </row>
    <row r="71" spans="1:8" x14ac:dyDescent="0.2">
      <c r="A71" s="56"/>
      <c r="B71" s="3"/>
      <c r="C71" s="3"/>
      <c r="D71" s="57"/>
      <c r="E71" s="58"/>
      <c r="F71" s="2"/>
      <c r="G71" s="30"/>
      <c r="H71" s="30"/>
    </row>
    <row r="72" spans="1:8" x14ac:dyDescent="0.2">
      <c r="A72" s="155" t="s">
        <v>2</v>
      </c>
      <c r="B72" s="156" t="s">
        <v>2</v>
      </c>
      <c r="C72" s="262"/>
      <c r="D72" s="157" t="s">
        <v>41</v>
      </c>
      <c r="E72" s="125" t="s">
        <v>42</v>
      </c>
      <c r="F72" s="158" t="s">
        <v>43</v>
      </c>
      <c r="G72" s="159" t="s">
        <v>44</v>
      </c>
      <c r="H72" s="159" t="s">
        <v>45</v>
      </c>
    </row>
    <row r="73" spans="1:8" ht="15.75" x14ac:dyDescent="0.25">
      <c r="A73" s="160" t="s">
        <v>200</v>
      </c>
      <c r="B73" s="162"/>
      <c r="C73" s="162"/>
      <c r="D73" s="163"/>
      <c r="E73" s="164"/>
      <c r="F73" s="165"/>
      <c r="G73" s="166"/>
      <c r="H73" s="166"/>
    </row>
    <row r="74" spans="1:8" ht="15.75" x14ac:dyDescent="0.25">
      <c r="A74" s="263" t="s">
        <v>203</v>
      </c>
      <c r="B74" s="162"/>
      <c r="C74" s="162"/>
      <c r="D74" s="163"/>
      <c r="E74" s="164"/>
      <c r="F74" s="165"/>
      <c r="G74" s="166"/>
      <c r="H74" s="166"/>
    </row>
    <row r="75" spans="1:8" ht="27" customHeight="1" x14ac:dyDescent="0.2">
      <c r="A75" s="263"/>
      <c r="B75" s="162"/>
      <c r="C75" s="167" t="s">
        <v>46</v>
      </c>
      <c r="D75" s="167" t="s">
        <v>47</v>
      </c>
      <c r="E75" s="168" t="s">
        <v>48</v>
      </c>
      <c r="F75" s="168" t="s">
        <v>49</v>
      </c>
      <c r="G75" s="168" t="s">
        <v>50</v>
      </c>
      <c r="H75" s="168" t="s">
        <v>51</v>
      </c>
    </row>
    <row r="76" spans="1:8" ht="33" customHeight="1" x14ac:dyDescent="0.2">
      <c r="A76" s="263"/>
      <c r="B76" s="162"/>
      <c r="C76" s="175">
        <v>1.1000000000000001</v>
      </c>
      <c r="D76" s="170" t="s">
        <v>204</v>
      </c>
      <c r="E76" s="171" t="s">
        <v>54</v>
      </c>
      <c r="F76" s="172">
        <v>10</v>
      </c>
      <c r="G76" s="257"/>
      <c r="H76" s="264">
        <f t="shared" ref="H76:H86" si="0">F76*G76</f>
        <v>0</v>
      </c>
    </row>
    <row r="77" spans="1:8" ht="283.5" customHeight="1" x14ac:dyDescent="0.2">
      <c r="A77" s="263"/>
      <c r="B77" s="162"/>
      <c r="C77" s="175">
        <v>1.2</v>
      </c>
      <c r="D77" s="170" t="s">
        <v>205</v>
      </c>
      <c r="E77" s="171" t="s">
        <v>1</v>
      </c>
      <c r="F77" s="172">
        <v>8</v>
      </c>
      <c r="G77" s="257"/>
      <c r="H77" s="264">
        <f>F77*G77</f>
        <v>0</v>
      </c>
    </row>
    <row r="78" spans="1:8" ht="409.5" x14ac:dyDescent="0.2">
      <c r="A78" s="56"/>
      <c r="B78" s="3"/>
      <c r="C78" s="175">
        <v>1.3</v>
      </c>
      <c r="D78" s="265" t="s">
        <v>206</v>
      </c>
      <c r="E78" s="171" t="s">
        <v>1</v>
      </c>
      <c r="F78" s="172">
        <v>148.5</v>
      </c>
      <c r="G78" s="257"/>
      <c r="H78" s="264">
        <f t="shared" si="0"/>
        <v>0</v>
      </c>
    </row>
    <row r="79" spans="1:8" ht="332.25" customHeight="1" x14ac:dyDescent="0.2">
      <c r="A79" s="56"/>
      <c r="B79" s="3"/>
      <c r="C79" s="175">
        <v>1.4</v>
      </c>
      <c r="D79" s="170" t="s">
        <v>207</v>
      </c>
      <c r="E79" s="171" t="s">
        <v>1</v>
      </c>
      <c r="F79" s="172">
        <v>24</v>
      </c>
      <c r="G79" s="257"/>
      <c r="H79" s="264">
        <f>F79*G79</f>
        <v>0</v>
      </c>
    </row>
    <row r="80" spans="1:8" ht="38.25" x14ac:dyDescent="0.2">
      <c r="A80" s="56"/>
      <c r="B80" s="3"/>
      <c r="C80" s="201" t="s">
        <v>208</v>
      </c>
      <c r="D80" s="170" t="s">
        <v>209</v>
      </c>
      <c r="E80" s="183" t="s">
        <v>1</v>
      </c>
      <c r="F80" s="266">
        <v>4</v>
      </c>
      <c r="G80" s="257"/>
      <c r="H80" s="267">
        <f t="shared" si="0"/>
        <v>0</v>
      </c>
    </row>
    <row r="81" spans="1:8" ht="76.5" x14ac:dyDescent="0.2">
      <c r="A81" s="56"/>
      <c r="B81" s="3"/>
      <c r="C81" s="201" t="s">
        <v>210</v>
      </c>
      <c r="D81" s="195" t="s">
        <v>211</v>
      </c>
      <c r="E81" s="183" t="s">
        <v>54</v>
      </c>
      <c r="F81" s="266">
        <v>2</v>
      </c>
      <c r="G81" s="257"/>
      <c r="H81" s="267">
        <f t="shared" si="0"/>
        <v>0</v>
      </c>
    </row>
    <row r="82" spans="1:8" ht="144" customHeight="1" x14ac:dyDescent="0.2">
      <c r="A82" s="56"/>
      <c r="B82" s="3"/>
      <c r="C82" s="201" t="s">
        <v>212</v>
      </c>
      <c r="D82" s="170" t="s">
        <v>213</v>
      </c>
      <c r="E82" s="183" t="s">
        <v>1</v>
      </c>
      <c r="F82" s="266">
        <v>10</v>
      </c>
      <c r="G82" s="257"/>
      <c r="H82" s="267">
        <f>F82*G82</f>
        <v>0</v>
      </c>
    </row>
    <row r="83" spans="1:8" ht="143.25" customHeight="1" x14ac:dyDescent="0.2">
      <c r="A83" s="56"/>
      <c r="B83" s="3"/>
      <c r="C83" s="201" t="s">
        <v>214</v>
      </c>
      <c r="D83" s="170" t="s">
        <v>215</v>
      </c>
      <c r="E83" s="183" t="s">
        <v>1</v>
      </c>
      <c r="F83" s="266">
        <v>10</v>
      </c>
      <c r="G83" s="257"/>
      <c r="H83" s="267">
        <f t="shared" si="0"/>
        <v>0</v>
      </c>
    </row>
    <row r="84" spans="1:8" ht="63.75" x14ac:dyDescent="0.2">
      <c r="A84" s="56"/>
      <c r="B84" s="3"/>
      <c r="C84" s="201" t="s">
        <v>216</v>
      </c>
      <c r="D84" s="170" t="s">
        <v>217</v>
      </c>
      <c r="E84" s="183" t="s">
        <v>83</v>
      </c>
      <c r="F84" s="266">
        <v>5</v>
      </c>
      <c r="G84" s="257"/>
      <c r="H84" s="267">
        <f>F84*G84</f>
        <v>0</v>
      </c>
    </row>
    <row r="85" spans="1:8" ht="60" customHeight="1" x14ac:dyDescent="0.2">
      <c r="A85" s="56"/>
      <c r="B85" s="3"/>
      <c r="C85" s="201" t="s">
        <v>218</v>
      </c>
      <c r="D85" s="170" t="s">
        <v>219</v>
      </c>
      <c r="E85" s="183" t="s">
        <v>83</v>
      </c>
      <c r="F85" s="266">
        <v>5</v>
      </c>
      <c r="G85" s="257"/>
      <c r="H85" s="267">
        <f>F85*G85</f>
        <v>0</v>
      </c>
    </row>
    <row r="86" spans="1:8" ht="89.25" x14ac:dyDescent="0.2">
      <c r="A86" s="56"/>
      <c r="B86" s="3"/>
      <c r="C86" s="201" t="s">
        <v>66</v>
      </c>
      <c r="D86" s="170" t="s">
        <v>220</v>
      </c>
      <c r="E86" s="183" t="s">
        <v>54</v>
      </c>
      <c r="F86" s="266">
        <v>10</v>
      </c>
      <c r="G86" s="257"/>
      <c r="H86" s="267">
        <f t="shared" si="0"/>
        <v>0</v>
      </c>
    </row>
    <row r="87" spans="1:8" ht="89.25" x14ac:dyDescent="0.2">
      <c r="A87" s="56"/>
      <c r="B87" s="3"/>
      <c r="C87" s="190">
        <v>1.1200000000000001</v>
      </c>
      <c r="D87" s="170" t="s">
        <v>136</v>
      </c>
      <c r="E87" s="171"/>
      <c r="F87" s="172"/>
      <c r="G87" s="264"/>
      <c r="H87" s="264">
        <f>SUM(H76:H86)*0.1</f>
        <v>0</v>
      </c>
    </row>
    <row r="88" spans="1:8" x14ac:dyDescent="0.2">
      <c r="A88" s="56"/>
      <c r="B88" s="3"/>
      <c r="C88" s="3"/>
      <c r="D88" s="57"/>
      <c r="E88" s="58"/>
      <c r="F88" s="2"/>
      <c r="G88" s="268"/>
      <c r="H88" s="268"/>
    </row>
    <row r="89" spans="1:8" x14ac:dyDescent="0.2">
      <c r="A89" s="60"/>
      <c r="B89" s="5"/>
      <c r="C89" s="5"/>
      <c r="D89" s="70" t="s">
        <v>137</v>
      </c>
      <c r="E89" s="125"/>
      <c r="F89" s="126"/>
      <c r="G89" s="269" t="s">
        <v>72</v>
      </c>
      <c r="H89" s="269">
        <f>SUM(H76:H87)</f>
        <v>0</v>
      </c>
    </row>
    <row r="90" spans="1:8" x14ac:dyDescent="0.2">
      <c r="A90" s="60"/>
      <c r="B90" s="5"/>
      <c r="C90" s="5"/>
      <c r="D90" s="70"/>
      <c r="E90" s="125"/>
      <c r="F90" s="126"/>
      <c r="G90" s="269"/>
      <c r="H90" s="269"/>
    </row>
    <row r="91" spans="1:8" ht="15.75" x14ac:dyDescent="0.25">
      <c r="A91" s="160" t="s">
        <v>201</v>
      </c>
      <c r="B91" s="162"/>
      <c r="C91" s="162"/>
      <c r="D91" s="163"/>
      <c r="E91" s="164"/>
      <c r="F91" s="165"/>
      <c r="G91" s="270"/>
      <c r="H91" s="270"/>
    </row>
    <row r="92" spans="1:8" ht="96" customHeight="1" x14ac:dyDescent="0.2">
      <c r="A92" s="56"/>
      <c r="B92" s="3"/>
      <c r="C92" s="175">
        <v>2.1</v>
      </c>
      <c r="D92" s="170" t="s">
        <v>221</v>
      </c>
      <c r="E92" s="171" t="s">
        <v>1</v>
      </c>
      <c r="F92" s="184">
        <v>180.5</v>
      </c>
      <c r="G92" s="257"/>
      <c r="H92" s="264">
        <f t="shared" ref="H92:H102" si="1">F92*G92</f>
        <v>0</v>
      </c>
    </row>
    <row r="93" spans="1:8" ht="83.25" customHeight="1" x14ac:dyDescent="0.2">
      <c r="A93" s="56"/>
      <c r="B93" s="3"/>
      <c r="C93" s="175">
        <v>2.2000000000000002</v>
      </c>
      <c r="D93" s="170" t="s">
        <v>222</v>
      </c>
      <c r="E93" s="171" t="s">
        <v>1</v>
      </c>
      <c r="F93" s="184">
        <v>12</v>
      </c>
      <c r="G93" s="257"/>
      <c r="H93" s="264">
        <f>F93*G93</f>
        <v>0</v>
      </c>
    </row>
    <row r="94" spans="1:8" ht="102" x14ac:dyDescent="0.2">
      <c r="A94" s="56"/>
      <c r="B94" s="3"/>
      <c r="C94" s="175">
        <v>2.2999999999999998</v>
      </c>
      <c r="D94" s="170" t="s">
        <v>223</v>
      </c>
      <c r="E94" s="171" t="s">
        <v>54</v>
      </c>
      <c r="F94" s="172">
        <v>9</v>
      </c>
      <c r="G94" s="257"/>
      <c r="H94" s="264">
        <f t="shared" si="1"/>
        <v>0</v>
      </c>
    </row>
    <row r="95" spans="1:8" ht="102" x14ac:dyDescent="0.2">
      <c r="A95" s="56"/>
      <c r="B95" s="3"/>
      <c r="C95" s="175">
        <v>2.4</v>
      </c>
      <c r="D95" s="170" t="s">
        <v>269</v>
      </c>
      <c r="E95" s="171" t="s">
        <v>54</v>
      </c>
      <c r="F95" s="172">
        <v>1</v>
      </c>
      <c r="G95" s="257"/>
      <c r="H95" s="264">
        <f>F95*G95</f>
        <v>0</v>
      </c>
    </row>
    <row r="96" spans="1:8" ht="76.5" x14ac:dyDescent="0.2">
      <c r="A96" s="56"/>
      <c r="B96" s="3"/>
      <c r="C96" s="175">
        <v>2.5</v>
      </c>
      <c r="D96" s="195" t="s">
        <v>224</v>
      </c>
      <c r="E96" s="171" t="s">
        <v>54</v>
      </c>
      <c r="F96" s="172">
        <v>8</v>
      </c>
      <c r="G96" s="257"/>
      <c r="H96" s="264">
        <f>F96*G96</f>
        <v>0</v>
      </c>
    </row>
    <row r="97" spans="1:8" ht="159.75" customHeight="1" x14ac:dyDescent="0.2">
      <c r="A97" s="56"/>
      <c r="B97" s="3"/>
      <c r="C97" s="175">
        <v>2.6</v>
      </c>
      <c r="D97" s="195" t="s">
        <v>225</v>
      </c>
      <c r="E97" s="171" t="s">
        <v>54</v>
      </c>
      <c r="F97" s="172">
        <v>10</v>
      </c>
      <c r="G97" s="257"/>
      <c r="H97" s="264">
        <f>F97*G97</f>
        <v>0</v>
      </c>
    </row>
    <row r="98" spans="1:8" ht="72.75" customHeight="1" x14ac:dyDescent="0.2">
      <c r="A98" s="56"/>
      <c r="B98" s="3"/>
      <c r="C98" s="175">
        <v>2.7</v>
      </c>
      <c r="D98" s="170" t="s">
        <v>226</v>
      </c>
      <c r="E98" s="171" t="s">
        <v>54</v>
      </c>
      <c r="F98" s="172">
        <v>10</v>
      </c>
      <c r="G98" s="257"/>
      <c r="H98" s="264">
        <f t="shared" si="1"/>
        <v>0</v>
      </c>
    </row>
    <row r="99" spans="1:8" ht="81.75" customHeight="1" x14ac:dyDescent="0.2">
      <c r="A99" s="56"/>
      <c r="B99" s="3"/>
      <c r="C99" s="201" t="s">
        <v>86</v>
      </c>
      <c r="D99" s="271" t="s">
        <v>270</v>
      </c>
      <c r="E99" s="183" t="s">
        <v>54</v>
      </c>
      <c r="F99" s="266">
        <v>2</v>
      </c>
      <c r="G99" s="275"/>
      <c r="H99" s="266">
        <f t="shared" si="1"/>
        <v>0</v>
      </c>
    </row>
    <row r="100" spans="1:8" ht="25.5" x14ac:dyDescent="0.2">
      <c r="A100" s="56"/>
      <c r="B100" s="3"/>
      <c r="C100" s="175">
        <v>2.8</v>
      </c>
      <c r="D100" s="170" t="s">
        <v>227</v>
      </c>
      <c r="E100" s="171" t="s">
        <v>1</v>
      </c>
      <c r="F100" s="172">
        <v>192.5</v>
      </c>
      <c r="G100" s="257"/>
      <c r="H100" s="264">
        <f t="shared" si="1"/>
        <v>0</v>
      </c>
    </row>
    <row r="101" spans="1:8" x14ac:dyDescent="0.2">
      <c r="A101" s="56"/>
      <c r="B101" s="3"/>
      <c r="C101" s="175">
        <v>2.9</v>
      </c>
      <c r="D101" s="170" t="s">
        <v>228</v>
      </c>
      <c r="E101" s="171" t="s">
        <v>1</v>
      </c>
      <c r="F101" s="172">
        <v>192.5</v>
      </c>
      <c r="G101" s="257"/>
      <c r="H101" s="264">
        <f t="shared" si="1"/>
        <v>0</v>
      </c>
    </row>
    <row r="102" spans="1:8" ht="33" customHeight="1" x14ac:dyDescent="0.2">
      <c r="A102" s="56"/>
      <c r="B102" s="3"/>
      <c r="C102" s="175">
        <v>2.1</v>
      </c>
      <c r="D102" s="170" t="s">
        <v>229</v>
      </c>
      <c r="E102" s="171" t="s">
        <v>1</v>
      </c>
      <c r="F102" s="172">
        <v>180.5</v>
      </c>
      <c r="G102" s="257"/>
      <c r="H102" s="264">
        <f t="shared" si="1"/>
        <v>0</v>
      </c>
    </row>
    <row r="103" spans="1:8" ht="76.5" x14ac:dyDescent="0.2">
      <c r="A103" s="56"/>
      <c r="B103" s="3"/>
      <c r="C103" s="190">
        <v>2.11</v>
      </c>
      <c r="D103" s="170" t="s">
        <v>161</v>
      </c>
      <c r="E103" s="171"/>
      <c r="F103" s="172"/>
      <c r="G103" s="264"/>
      <c r="H103" s="264">
        <f>SUM(H92:H102)*0.1</f>
        <v>0</v>
      </c>
    </row>
    <row r="104" spans="1:8" x14ac:dyDescent="0.2">
      <c r="A104" s="56"/>
      <c r="B104" s="3"/>
      <c r="C104" s="3"/>
      <c r="D104" s="57"/>
      <c r="E104" s="58"/>
      <c r="F104" s="2"/>
      <c r="G104" s="268"/>
      <c r="H104" s="268"/>
    </row>
    <row r="105" spans="1:8" x14ac:dyDescent="0.2">
      <c r="A105" s="56"/>
      <c r="B105" s="3"/>
      <c r="C105" s="3"/>
      <c r="D105" s="70" t="s">
        <v>162</v>
      </c>
      <c r="E105" s="125"/>
      <c r="F105" s="126"/>
      <c r="G105" s="269" t="s">
        <v>72</v>
      </c>
      <c r="H105" s="269">
        <f>SUM(H92:H103)</f>
        <v>0</v>
      </c>
    </row>
    <row r="106" spans="1:8" x14ac:dyDescent="0.2">
      <c r="A106" s="60"/>
      <c r="B106" s="5"/>
      <c r="C106" s="5"/>
      <c r="D106" s="70"/>
      <c r="E106" s="125"/>
      <c r="F106" s="126"/>
      <c r="G106" s="269"/>
      <c r="H106" s="269"/>
    </row>
    <row r="107" spans="1:8" ht="15.75" x14ac:dyDescent="0.25">
      <c r="A107" s="124" t="s">
        <v>202</v>
      </c>
      <c r="B107" s="214"/>
      <c r="C107" s="214"/>
      <c r="D107" s="272"/>
      <c r="E107" s="164"/>
      <c r="F107" s="273"/>
      <c r="G107" s="270"/>
      <c r="H107" s="270"/>
    </row>
    <row r="108" spans="1:8" ht="25.5" x14ac:dyDescent="0.2">
      <c r="A108" s="56"/>
      <c r="B108" s="3"/>
      <c r="C108" s="175">
        <v>3.1</v>
      </c>
      <c r="D108" s="170" t="s">
        <v>230</v>
      </c>
      <c r="E108" s="171" t="s">
        <v>1</v>
      </c>
      <c r="F108" s="172">
        <v>192.5</v>
      </c>
      <c r="G108" s="257"/>
      <c r="H108" s="264">
        <f t="shared" ref="H108:H118" si="2">F108*G108</f>
        <v>0</v>
      </c>
    </row>
    <row r="109" spans="1:8" ht="25.5" x14ac:dyDescent="0.2">
      <c r="A109" s="56"/>
      <c r="B109" s="3"/>
      <c r="C109" s="175">
        <v>3.2</v>
      </c>
      <c r="D109" s="170" t="s">
        <v>231</v>
      </c>
      <c r="E109" s="171" t="s">
        <v>1</v>
      </c>
      <c r="F109" s="172">
        <v>180.5</v>
      </c>
      <c r="G109" s="257"/>
      <c r="H109" s="264">
        <f t="shared" si="2"/>
        <v>0</v>
      </c>
    </row>
    <row r="110" spans="1:8" ht="96" customHeight="1" x14ac:dyDescent="0.2">
      <c r="A110" s="56"/>
      <c r="B110" s="3"/>
      <c r="C110" s="175">
        <v>3.3</v>
      </c>
      <c r="D110" s="195" t="s">
        <v>271</v>
      </c>
      <c r="E110" s="171" t="s">
        <v>54</v>
      </c>
      <c r="F110" s="172">
        <v>9</v>
      </c>
      <c r="G110" s="257"/>
      <c r="H110" s="264">
        <f t="shared" si="2"/>
        <v>0</v>
      </c>
    </row>
    <row r="111" spans="1:8" ht="96" customHeight="1" x14ac:dyDescent="0.2">
      <c r="A111" s="56"/>
      <c r="B111" s="3"/>
      <c r="C111" s="175">
        <v>3.4</v>
      </c>
      <c r="D111" s="195" t="s">
        <v>272</v>
      </c>
      <c r="E111" s="171" t="s">
        <v>54</v>
      </c>
      <c r="F111" s="172">
        <v>1</v>
      </c>
      <c r="G111" s="257"/>
      <c r="H111" s="264">
        <f>F111*G111</f>
        <v>0</v>
      </c>
    </row>
    <row r="112" spans="1:8" ht="45.75" customHeight="1" x14ac:dyDescent="0.2">
      <c r="A112" s="56"/>
      <c r="B112" s="3"/>
      <c r="C112" s="201" t="s">
        <v>232</v>
      </c>
      <c r="D112" s="271" t="s">
        <v>273</v>
      </c>
      <c r="E112" s="171" t="s">
        <v>54</v>
      </c>
      <c r="F112" s="172">
        <v>2</v>
      </c>
      <c r="G112" s="257"/>
      <c r="H112" s="264">
        <f>F112*G112</f>
        <v>0</v>
      </c>
    </row>
    <row r="113" spans="1:8" x14ac:dyDescent="0.2">
      <c r="A113" s="56"/>
      <c r="B113" s="3"/>
      <c r="C113" s="201" t="s">
        <v>234</v>
      </c>
      <c r="D113" s="170" t="s">
        <v>233</v>
      </c>
      <c r="E113" s="171" t="s">
        <v>54</v>
      </c>
      <c r="F113" s="172">
        <v>20</v>
      </c>
      <c r="G113" s="257"/>
      <c r="H113" s="264">
        <f t="shared" si="2"/>
        <v>0</v>
      </c>
    </row>
    <row r="114" spans="1:8" x14ac:dyDescent="0.2">
      <c r="A114" s="56"/>
      <c r="B114" s="3"/>
      <c r="C114" s="201" t="s">
        <v>236</v>
      </c>
      <c r="D114" s="170" t="s">
        <v>235</v>
      </c>
      <c r="E114" s="171" t="s">
        <v>54</v>
      </c>
      <c r="F114" s="172">
        <v>10</v>
      </c>
      <c r="G114" s="257"/>
      <c r="H114" s="264">
        <f t="shared" si="2"/>
        <v>0</v>
      </c>
    </row>
    <row r="115" spans="1:8" x14ac:dyDescent="0.2">
      <c r="A115" s="56"/>
      <c r="B115" s="3"/>
      <c r="C115" s="201" t="s">
        <v>238</v>
      </c>
      <c r="D115" s="170" t="s">
        <v>237</v>
      </c>
      <c r="E115" s="171" t="s">
        <v>54</v>
      </c>
      <c r="F115" s="172">
        <v>10</v>
      </c>
      <c r="G115" s="257"/>
      <c r="H115" s="264">
        <f t="shared" si="2"/>
        <v>0</v>
      </c>
    </row>
    <row r="116" spans="1:8" ht="38.25" x14ac:dyDescent="0.2">
      <c r="A116" s="56"/>
      <c r="B116" s="3"/>
      <c r="C116" s="201" t="s">
        <v>240</v>
      </c>
      <c r="D116" s="274" t="s">
        <v>239</v>
      </c>
      <c r="E116" s="183" t="s">
        <v>54</v>
      </c>
      <c r="F116" s="172">
        <v>20</v>
      </c>
      <c r="G116" s="257"/>
      <c r="H116" s="267">
        <f t="shared" si="2"/>
        <v>0</v>
      </c>
    </row>
    <row r="117" spans="1:8" x14ac:dyDescent="0.2">
      <c r="A117" s="56"/>
      <c r="B117" s="3"/>
      <c r="C117" s="201" t="s">
        <v>147</v>
      </c>
      <c r="D117" s="170" t="s">
        <v>241</v>
      </c>
      <c r="E117" s="171" t="s">
        <v>54</v>
      </c>
      <c r="F117" s="172">
        <v>10</v>
      </c>
      <c r="G117" s="257"/>
      <c r="H117" s="264">
        <f t="shared" si="2"/>
        <v>0</v>
      </c>
    </row>
    <row r="118" spans="1:8" x14ac:dyDescent="0.2">
      <c r="A118" s="56"/>
      <c r="B118" s="3"/>
      <c r="C118" s="201" t="s">
        <v>148</v>
      </c>
      <c r="D118" s="170" t="s">
        <v>242</v>
      </c>
      <c r="E118" s="171" t="s">
        <v>54</v>
      </c>
      <c r="F118" s="172">
        <v>20</v>
      </c>
      <c r="G118" s="257"/>
      <c r="H118" s="264">
        <f t="shared" si="2"/>
        <v>0</v>
      </c>
    </row>
    <row r="119" spans="1:8" ht="25.5" x14ac:dyDescent="0.2">
      <c r="A119" s="56"/>
      <c r="B119" s="3"/>
      <c r="C119" s="201" t="s">
        <v>150</v>
      </c>
      <c r="D119" s="170" t="s">
        <v>243</v>
      </c>
      <c r="E119" s="171" t="s">
        <v>54</v>
      </c>
      <c r="F119" s="172">
        <v>1</v>
      </c>
      <c r="G119" s="264" t="s">
        <v>2</v>
      </c>
      <c r="H119" s="264">
        <f>SUM(H108:H118)*0.1</f>
        <v>0</v>
      </c>
    </row>
    <row r="120" spans="1:8" ht="76.5" x14ac:dyDescent="0.2">
      <c r="A120" s="56"/>
      <c r="B120" s="3"/>
      <c r="C120" s="201" t="s">
        <v>152</v>
      </c>
      <c r="D120" s="170" t="s">
        <v>244</v>
      </c>
      <c r="E120" s="171"/>
      <c r="F120" s="172"/>
      <c r="G120" s="264"/>
      <c r="H120" s="264">
        <f>SUM(H108:H118)*0.1</f>
        <v>0</v>
      </c>
    </row>
    <row r="121" spans="1:8" x14ac:dyDescent="0.2">
      <c r="A121" s="56"/>
      <c r="B121" s="3"/>
      <c r="C121" s="3"/>
      <c r="D121" s="57"/>
      <c r="E121" s="58"/>
      <c r="F121" s="2"/>
      <c r="G121" s="268"/>
      <c r="H121" s="268"/>
    </row>
    <row r="122" spans="1:8" ht="25.5" x14ac:dyDescent="0.2">
      <c r="A122" s="56"/>
      <c r="B122" s="5"/>
      <c r="C122" s="5"/>
      <c r="D122" s="70" t="s">
        <v>196</v>
      </c>
      <c r="E122" s="125"/>
      <c r="F122" s="126"/>
      <c r="G122" s="269" t="s">
        <v>72</v>
      </c>
      <c r="H122" s="269">
        <f>SUM(H108:H121)</f>
        <v>0</v>
      </c>
    </row>
  </sheetData>
  <sheetProtection algorithmName="SHA-512" hashValue="PPwMoZHQQOW9e/EBuABYkPv8HEICIoaoL7bNCaVMwVBgEphGj5//s0wAeBbREJgOHM4kB9FKCwpxPkmqXLkAoA==" saltValue="oFMY2jyc7uJ30p1mGPbz9g==" spinCount="100000" sheet="1" objects="1" scenarios="1"/>
  <pageMargins left="0.7" right="0.7" top="0.75" bottom="0.75" header="0.3" footer="0.3"/>
  <pageSetup paperSize="9" orientation="portrait" r:id="rId1"/>
  <headerFooter>
    <oddFooter>&amp;A&amp;RStran &amp;P</oddFooter>
  </headerFooter>
  <rowBreaks count="2" manualBreakCount="2">
    <brk id="89" max="16383" man="1"/>
    <brk id="10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P152"/>
  <sheetViews>
    <sheetView view="pageBreakPreview" topLeftCell="A58" zoomScaleNormal="85" zoomScaleSheetLayoutView="100" zoomScalePageLayoutView="85" workbookViewId="0">
      <selection activeCell="F15" sqref="F15"/>
    </sheetView>
  </sheetViews>
  <sheetFormatPr defaultColWidth="10.28515625" defaultRowHeight="14.25" x14ac:dyDescent="0.2"/>
  <cols>
    <col min="1" max="1" width="8.42578125" style="458" customWidth="1"/>
    <col min="2" max="2" width="40.7109375" style="459" customWidth="1"/>
    <col min="3" max="3" width="6" style="454" customWidth="1"/>
    <col min="4" max="4" width="10" style="455" customWidth="1"/>
    <col min="5" max="5" width="10" style="456" customWidth="1"/>
    <col min="6" max="6" width="11.42578125" style="460" customWidth="1"/>
    <col min="7" max="7" width="10.28515625" style="286"/>
    <col min="8" max="16384" width="10.28515625" style="287"/>
  </cols>
  <sheetData>
    <row r="1" spans="1:7" s="282" customFormat="1" ht="33.75" x14ac:dyDescent="0.2">
      <c r="A1" s="279" t="s">
        <v>274</v>
      </c>
      <c r="B1" s="280" t="s">
        <v>275</v>
      </c>
      <c r="C1" s="280" t="s">
        <v>276</v>
      </c>
      <c r="D1" s="280" t="s">
        <v>43</v>
      </c>
      <c r="E1" s="280" t="s">
        <v>277</v>
      </c>
      <c r="F1" s="280" t="s">
        <v>278</v>
      </c>
      <c r="G1" s="281"/>
    </row>
    <row r="2" spans="1:7" ht="15" x14ac:dyDescent="0.2">
      <c r="A2" s="283"/>
      <c r="B2" s="284"/>
      <c r="C2" s="285"/>
      <c r="D2" s="285"/>
      <c r="E2" s="285"/>
      <c r="F2" s="285"/>
    </row>
    <row r="3" spans="1:7" s="295" customFormat="1" ht="15" x14ac:dyDescent="0.25">
      <c r="A3" s="288"/>
      <c r="B3" s="289" t="s">
        <v>413</v>
      </c>
      <c r="C3" s="290"/>
      <c r="D3" s="291"/>
      <c r="E3" s="292"/>
      <c r="F3" s="293"/>
      <c r="G3" s="294"/>
    </row>
    <row r="4" spans="1:7" s="295" customFormat="1" ht="15" x14ac:dyDescent="0.25">
      <c r="A4" s="288"/>
      <c r="B4" s="296"/>
      <c r="C4" s="290"/>
      <c r="D4" s="291"/>
      <c r="E4" s="292"/>
      <c r="F4" s="293"/>
      <c r="G4" s="294"/>
    </row>
    <row r="5" spans="1:7" s="295" customFormat="1" ht="15" x14ac:dyDescent="0.25">
      <c r="A5" s="297"/>
      <c r="B5" s="298" t="s">
        <v>279</v>
      </c>
      <c r="C5" s="293"/>
      <c r="D5" s="299"/>
      <c r="E5" s="299"/>
      <c r="F5" s="299"/>
      <c r="G5" s="294"/>
    </row>
    <row r="6" spans="1:7" s="295" customFormat="1" ht="15" x14ac:dyDescent="0.25">
      <c r="A6" s="300"/>
      <c r="B6" s="301"/>
      <c r="C6" s="293"/>
      <c r="D6" s="299"/>
      <c r="E6" s="299"/>
      <c r="F6" s="299"/>
      <c r="G6" s="294"/>
    </row>
    <row r="7" spans="1:7" s="307" customFormat="1" ht="15" x14ac:dyDescent="0.25">
      <c r="A7" s="302" t="s">
        <v>280</v>
      </c>
      <c r="B7" s="303" t="s">
        <v>281</v>
      </c>
      <c r="C7" s="304"/>
      <c r="D7" s="305"/>
      <c r="E7" s="304"/>
      <c r="F7" s="306">
        <f>+F41</f>
        <v>0</v>
      </c>
      <c r="G7" s="294"/>
    </row>
    <row r="8" spans="1:7" s="295" customFormat="1" ht="15" x14ac:dyDescent="0.25">
      <c r="A8" s="302" t="s">
        <v>282</v>
      </c>
      <c r="B8" s="303" t="s">
        <v>137</v>
      </c>
      <c r="C8" s="308"/>
      <c r="D8" s="309"/>
      <c r="E8" s="308"/>
      <c r="F8" s="306">
        <f>+F75</f>
        <v>0</v>
      </c>
      <c r="G8" s="294"/>
    </row>
    <row r="9" spans="1:7" s="295" customFormat="1" ht="15" x14ac:dyDescent="0.25">
      <c r="A9" s="302" t="s">
        <v>283</v>
      </c>
      <c r="B9" s="303" t="s">
        <v>284</v>
      </c>
      <c r="C9" s="308"/>
      <c r="D9" s="309"/>
      <c r="E9" s="308"/>
      <c r="F9" s="306">
        <f>+F102</f>
        <v>0</v>
      </c>
      <c r="G9" s="294"/>
    </row>
    <row r="10" spans="1:7" s="295" customFormat="1" ht="15" x14ac:dyDescent="0.25">
      <c r="A10" s="302" t="s">
        <v>285</v>
      </c>
      <c r="B10" s="310" t="s">
        <v>286</v>
      </c>
      <c r="C10" s="308"/>
      <c r="D10" s="309"/>
      <c r="E10" s="308"/>
      <c r="F10" s="306">
        <f>+F122</f>
        <v>0</v>
      </c>
      <c r="G10" s="294"/>
    </row>
    <row r="11" spans="1:7" s="295" customFormat="1" ht="15" x14ac:dyDescent="0.25">
      <c r="A11" s="311" t="s">
        <v>287</v>
      </c>
      <c r="B11" s="312" t="s">
        <v>288</v>
      </c>
      <c r="C11" s="308"/>
      <c r="D11" s="309"/>
      <c r="E11" s="308"/>
      <c r="F11" s="306">
        <f>F139</f>
        <v>0</v>
      </c>
      <c r="G11" s="294"/>
    </row>
    <row r="12" spans="1:7" s="295" customFormat="1" ht="15" x14ac:dyDescent="0.25">
      <c r="A12" s="302" t="s">
        <v>289</v>
      </c>
      <c r="B12" s="313" t="s">
        <v>290</v>
      </c>
      <c r="C12" s="314"/>
      <c r="D12" s="315"/>
      <c r="E12" s="308"/>
      <c r="F12" s="306">
        <f>+F149</f>
        <v>0</v>
      </c>
      <c r="G12" s="294"/>
    </row>
    <row r="13" spans="1:7" s="295" customFormat="1" ht="15" x14ac:dyDescent="0.25">
      <c r="A13" s="302" t="s">
        <v>291</v>
      </c>
      <c r="B13" s="303" t="s">
        <v>292</v>
      </c>
      <c r="C13" s="308" t="s">
        <v>293</v>
      </c>
      <c r="D13" s="309"/>
      <c r="E13" s="308"/>
      <c r="F13" s="306">
        <f>SUM(F7:F12)*0.1</f>
        <v>0</v>
      </c>
      <c r="G13" s="294"/>
    </row>
    <row r="14" spans="1:7" s="295" customFormat="1" ht="15" x14ac:dyDescent="0.25">
      <c r="A14" s="300"/>
      <c r="B14" s="301"/>
      <c r="C14" s="293"/>
      <c r="D14" s="299"/>
      <c r="E14" s="299"/>
      <c r="F14" s="299"/>
      <c r="G14" s="294"/>
    </row>
    <row r="15" spans="1:7" s="321" customFormat="1" ht="15" x14ac:dyDescent="0.25">
      <c r="A15" s="316"/>
      <c r="B15" s="317" t="s">
        <v>294</v>
      </c>
      <c r="C15" s="318"/>
      <c r="D15" s="306"/>
      <c r="E15" s="319"/>
      <c r="F15" s="306">
        <f>SUM(F7:F14)</f>
        <v>0</v>
      </c>
      <c r="G15" s="320"/>
    </row>
    <row r="16" spans="1:7" ht="15" x14ac:dyDescent="0.2">
      <c r="A16" s="322"/>
      <c r="B16" s="323"/>
      <c r="C16" s="324"/>
      <c r="D16" s="325"/>
      <c r="E16" s="326"/>
      <c r="F16" s="327"/>
    </row>
    <row r="17" spans="1:10" x14ac:dyDescent="0.2">
      <c r="A17" s="328" t="s">
        <v>280</v>
      </c>
      <c r="B17" s="329" t="s">
        <v>281</v>
      </c>
      <c r="C17" s="330"/>
      <c r="D17" s="331"/>
      <c r="E17" s="331"/>
      <c r="F17" s="332"/>
    </row>
    <row r="18" spans="1:10" x14ac:dyDescent="0.2">
      <c r="A18" s="333"/>
      <c r="B18" s="334"/>
      <c r="C18" s="335"/>
      <c r="D18" s="336"/>
      <c r="E18" s="337"/>
      <c r="F18" s="336"/>
    </row>
    <row r="19" spans="1:10" ht="38.25" x14ac:dyDescent="0.2">
      <c r="A19" s="338" t="s">
        <v>295</v>
      </c>
      <c r="B19" s="339" t="s">
        <v>296</v>
      </c>
      <c r="C19" s="340" t="s">
        <v>297</v>
      </c>
      <c r="D19" s="341">
        <v>75.599999999999994</v>
      </c>
      <c r="E19" s="276"/>
      <c r="F19" s="341">
        <f t="shared" ref="F19:F25" si="0">+ROUND(D19*E19,2)</f>
        <v>0</v>
      </c>
    </row>
    <row r="20" spans="1:10" x14ac:dyDescent="0.2">
      <c r="A20" s="338"/>
      <c r="B20" s="339"/>
      <c r="C20" s="342"/>
      <c r="D20" s="341"/>
      <c r="E20" s="343"/>
      <c r="F20" s="341"/>
    </row>
    <row r="21" spans="1:10" ht="38.25" x14ac:dyDescent="0.2">
      <c r="A21" s="338" t="s">
        <v>298</v>
      </c>
      <c r="B21" s="339" t="s">
        <v>299</v>
      </c>
      <c r="C21" s="342" t="s">
        <v>300</v>
      </c>
      <c r="D21" s="341">
        <v>3</v>
      </c>
      <c r="E21" s="276"/>
      <c r="F21" s="341">
        <f t="shared" si="0"/>
        <v>0</v>
      </c>
    </row>
    <row r="22" spans="1:10" x14ac:dyDescent="0.2">
      <c r="A22" s="338"/>
      <c r="B22" s="339"/>
      <c r="C22" s="342"/>
      <c r="D22" s="341"/>
      <c r="E22" s="343"/>
      <c r="F22" s="341"/>
    </row>
    <row r="23" spans="1:10" ht="51" x14ac:dyDescent="0.2">
      <c r="A23" s="338" t="s">
        <v>301</v>
      </c>
      <c r="B23" s="339" t="s">
        <v>302</v>
      </c>
      <c r="C23" s="342" t="s">
        <v>300</v>
      </c>
      <c r="D23" s="341">
        <v>13</v>
      </c>
      <c r="E23" s="276"/>
      <c r="F23" s="341">
        <f t="shared" si="0"/>
        <v>0</v>
      </c>
    </row>
    <row r="24" spans="1:10" x14ac:dyDescent="0.2">
      <c r="A24" s="338"/>
      <c r="B24" s="339"/>
      <c r="C24" s="344"/>
      <c r="D24" s="341"/>
      <c r="E24" s="343"/>
      <c r="F24" s="341"/>
    </row>
    <row r="25" spans="1:10" ht="51" x14ac:dyDescent="0.2">
      <c r="A25" s="338" t="s">
        <v>303</v>
      </c>
      <c r="B25" s="339" t="s">
        <v>304</v>
      </c>
      <c r="C25" s="342" t="s">
        <v>1</v>
      </c>
      <c r="D25" s="341">
        <v>75.599999999999994</v>
      </c>
      <c r="E25" s="276"/>
      <c r="F25" s="341">
        <f t="shared" si="0"/>
        <v>0</v>
      </c>
    </row>
    <row r="26" spans="1:10" x14ac:dyDescent="0.2">
      <c r="A26" s="338"/>
      <c r="B26" s="339"/>
      <c r="C26" s="342"/>
      <c r="D26" s="341"/>
      <c r="E26" s="343"/>
      <c r="F26" s="341"/>
    </row>
    <row r="27" spans="1:10" s="286" customFormat="1" ht="89.25" x14ac:dyDescent="0.2">
      <c r="A27" s="338" t="s">
        <v>305</v>
      </c>
      <c r="B27" s="339" t="s">
        <v>306</v>
      </c>
      <c r="C27" s="342" t="s">
        <v>54</v>
      </c>
      <c r="D27" s="341">
        <v>1</v>
      </c>
      <c r="E27" s="276"/>
      <c r="F27" s="341">
        <f>+ROUND(D27*E27,2)</f>
        <v>0</v>
      </c>
      <c r="H27" s="287"/>
      <c r="I27" s="287"/>
      <c r="J27" s="287"/>
    </row>
    <row r="28" spans="1:10" s="286" customFormat="1" x14ac:dyDescent="0.2">
      <c r="A28" s="338"/>
      <c r="B28" s="339"/>
      <c r="C28" s="344"/>
      <c r="D28" s="341"/>
      <c r="E28" s="343"/>
      <c r="F28" s="341"/>
      <c r="H28" s="287"/>
      <c r="I28" s="287"/>
      <c r="J28" s="287"/>
    </row>
    <row r="29" spans="1:10" s="286" customFormat="1" ht="25.5" x14ac:dyDescent="0.2">
      <c r="A29" s="338" t="s">
        <v>307</v>
      </c>
      <c r="B29" s="339" t="s">
        <v>308</v>
      </c>
      <c r="C29" s="342" t="s">
        <v>309</v>
      </c>
      <c r="D29" s="345">
        <v>1</v>
      </c>
      <c r="E29" s="276"/>
      <c r="F29" s="346">
        <f>+ROUND(D29*E29,2)</f>
        <v>0</v>
      </c>
      <c r="H29" s="287"/>
      <c r="I29" s="287"/>
      <c r="J29" s="287"/>
    </row>
    <row r="30" spans="1:10" s="286" customFormat="1" x14ac:dyDescent="0.2">
      <c r="A30" s="338"/>
      <c r="B30" s="339"/>
      <c r="C30" s="342"/>
      <c r="D30" s="346"/>
      <c r="E30" s="343"/>
      <c r="F30" s="346"/>
      <c r="H30" s="287"/>
      <c r="I30" s="287"/>
      <c r="J30" s="287"/>
    </row>
    <row r="31" spans="1:10" s="286" customFormat="1" ht="38.25" x14ac:dyDescent="0.2">
      <c r="A31" s="338" t="s">
        <v>310</v>
      </c>
      <c r="B31" s="339" t="s">
        <v>311</v>
      </c>
      <c r="C31" s="342" t="s">
        <v>309</v>
      </c>
      <c r="D31" s="345">
        <v>1</v>
      </c>
      <c r="E31" s="276"/>
      <c r="F31" s="346">
        <f>+ROUND(D31*E31,2)</f>
        <v>0</v>
      </c>
      <c r="H31" s="287"/>
      <c r="I31" s="287"/>
      <c r="J31" s="287"/>
    </row>
    <row r="32" spans="1:10" s="286" customFormat="1" x14ac:dyDescent="0.2">
      <c r="A32" s="338"/>
      <c r="B32" s="339"/>
      <c r="C32" s="342"/>
      <c r="D32" s="347"/>
      <c r="E32" s="343"/>
      <c r="F32" s="346"/>
      <c r="H32" s="287"/>
      <c r="I32" s="287"/>
      <c r="J32" s="287"/>
    </row>
    <row r="33" spans="1:16" s="286" customFormat="1" x14ac:dyDescent="0.2">
      <c r="A33" s="338" t="s">
        <v>312</v>
      </c>
      <c r="B33" s="339" t="s">
        <v>313</v>
      </c>
      <c r="C33" s="342" t="s">
        <v>64</v>
      </c>
      <c r="D33" s="345">
        <v>40</v>
      </c>
      <c r="E33" s="276"/>
      <c r="F33" s="346">
        <f>+ROUND(D33*E33,2)</f>
        <v>0</v>
      </c>
      <c r="H33" s="287"/>
      <c r="I33" s="287"/>
      <c r="J33" s="287"/>
    </row>
    <row r="34" spans="1:16" s="286" customFormat="1" x14ac:dyDescent="0.2">
      <c r="A34" s="338"/>
      <c r="B34" s="339"/>
      <c r="C34" s="342"/>
      <c r="D34" s="348"/>
      <c r="E34" s="343"/>
      <c r="F34" s="346"/>
      <c r="H34" s="287"/>
      <c r="I34" s="287"/>
      <c r="J34" s="287"/>
    </row>
    <row r="35" spans="1:16" s="286" customFormat="1" ht="25.5" x14ac:dyDescent="0.2">
      <c r="A35" s="338" t="s">
        <v>314</v>
      </c>
      <c r="B35" s="339" t="s">
        <v>315</v>
      </c>
      <c r="C35" s="342" t="s">
        <v>64</v>
      </c>
      <c r="D35" s="345">
        <v>2</v>
      </c>
      <c r="E35" s="276"/>
      <c r="F35" s="346">
        <f>+ROUND(D35*E35,2)</f>
        <v>0</v>
      </c>
      <c r="H35" s="287"/>
      <c r="I35" s="287"/>
      <c r="J35" s="287"/>
    </row>
    <row r="36" spans="1:16" x14ac:dyDescent="0.2">
      <c r="A36" s="338"/>
      <c r="B36" s="339"/>
      <c r="C36" s="344"/>
      <c r="D36" s="349"/>
      <c r="E36" s="343"/>
      <c r="F36" s="341"/>
    </row>
    <row r="37" spans="1:16" x14ac:dyDescent="0.2">
      <c r="A37" s="338" t="s">
        <v>316</v>
      </c>
      <c r="B37" s="339" t="s">
        <v>317</v>
      </c>
      <c r="C37" s="342" t="s">
        <v>64</v>
      </c>
      <c r="D37" s="345">
        <v>5</v>
      </c>
      <c r="E37" s="276"/>
      <c r="F37" s="346">
        <f>+ROUND(D37*E37,2)</f>
        <v>0</v>
      </c>
    </row>
    <row r="38" spans="1:16" x14ac:dyDescent="0.2">
      <c r="A38" s="338"/>
      <c r="B38" s="339"/>
      <c r="C38" s="342"/>
      <c r="D38" s="348"/>
      <c r="E38" s="343"/>
      <c r="F38" s="346"/>
    </row>
    <row r="39" spans="1:16" x14ac:dyDescent="0.2">
      <c r="A39" s="338" t="s">
        <v>318</v>
      </c>
      <c r="B39" s="339" t="s">
        <v>319</v>
      </c>
      <c r="C39" s="342" t="s">
        <v>54</v>
      </c>
      <c r="D39" s="345">
        <v>1</v>
      </c>
      <c r="E39" s="276"/>
      <c r="F39" s="346">
        <f>+ROUND(D39*E39,2)</f>
        <v>0</v>
      </c>
    </row>
    <row r="40" spans="1:16" x14ac:dyDescent="0.2">
      <c r="A40" s="338"/>
      <c r="B40" s="339"/>
      <c r="C40" s="344"/>
      <c r="D40" s="341"/>
      <c r="E40" s="343"/>
      <c r="F40" s="341"/>
    </row>
    <row r="41" spans="1:16" s="286" customFormat="1" x14ac:dyDescent="0.2">
      <c r="A41" s="338"/>
      <c r="B41" s="310" t="s">
        <v>320</v>
      </c>
      <c r="C41" s="350"/>
      <c r="D41" s="351"/>
      <c r="E41" s="352"/>
      <c r="F41" s="351">
        <f>SUM(F19:F39)</f>
        <v>0</v>
      </c>
      <c r="H41" s="287"/>
      <c r="I41" s="287"/>
      <c r="J41" s="287"/>
      <c r="K41" s="287"/>
      <c r="L41" s="287"/>
      <c r="M41" s="287"/>
      <c r="N41" s="287"/>
      <c r="O41" s="287"/>
      <c r="P41" s="287"/>
    </row>
    <row r="42" spans="1:16" s="286" customFormat="1" x14ac:dyDescent="0.2">
      <c r="A42" s="353"/>
      <c r="B42" s="354"/>
      <c r="C42" s="355"/>
      <c r="D42" s="325"/>
      <c r="E42" s="326"/>
      <c r="F42" s="325"/>
      <c r="H42" s="287"/>
      <c r="I42" s="287"/>
      <c r="J42" s="287"/>
      <c r="K42" s="287"/>
      <c r="L42" s="287"/>
      <c r="M42" s="287"/>
      <c r="N42" s="287"/>
      <c r="O42" s="287"/>
      <c r="P42" s="287"/>
    </row>
    <row r="43" spans="1:16" s="286" customFormat="1" x14ac:dyDescent="0.2">
      <c r="A43" s="328" t="s">
        <v>282</v>
      </c>
      <c r="B43" s="329" t="s">
        <v>137</v>
      </c>
      <c r="C43" s="356"/>
      <c r="D43" s="357"/>
      <c r="E43" s="358"/>
      <c r="F43" s="332"/>
      <c r="H43" s="287"/>
      <c r="I43" s="287"/>
      <c r="J43" s="287"/>
      <c r="K43" s="287"/>
      <c r="L43" s="287"/>
      <c r="M43" s="287"/>
      <c r="N43" s="287"/>
      <c r="O43" s="287"/>
      <c r="P43" s="287"/>
    </row>
    <row r="44" spans="1:16" s="286" customFormat="1" x14ac:dyDescent="0.2">
      <c r="A44" s="359"/>
      <c r="B44" s="334"/>
      <c r="C44" s="335"/>
      <c r="D44" s="336"/>
      <c r="E44" s="337"/>
      <c r="F44" s="336"/>
      <c r="H44" s="287"/>
      <c r="I44" s="287"/>
      <c r="J44" s="287"/>
      <c r="K44" s="287"/>
      <c r="L44" s="287"/>
      <c r="M44" s="287"/>
      <c r="N44" s="287"/>
      <c r="O44" s="287"/>
      <c r="P44" s="287"/>
    </row>
    <row r="45" spans="1:16" s="286" customFormat="1" x14ac:dyDescent="0.2">
      <c r="A45" s="338" t="s">
        <v>321</v>
      </c>
      <c r="B45" s="339" t="s">
        <v>322</v>
      </c>
      <c r="C45" s="342" t="s">
        <v>1</v>
      </c>
      <c r="D45" s="341">
        <v>75.599999999999994</v>
      </c>
      <c r="E45" s="276"/>
      <c r="F45" s="341">
        <f>ROUND(D45*E45,2)</f>
        <v>0</v>
      </c>
      <c r="H45" s="287"/>
      <c r="I45" s="287"/>
      <c r="J45" s="287"/>
      <c r="K45" s="287"/>
      <c r="L45" s="287"/>
      <c r="M45" s="287"/>
      <c r="N45" s="287"/>
      <c r="O45" s="287"/>
      <c r="P45" s="287"/>
    </row>
    <row r="46" spans="1:16" s="286" customFormat="1" x14ac:dyDescent="0.2">
      <c r="A46" s="338"/>
      <c r="B46" s="339"/>
      <c r="C46" s="342"/>
      <c r="D46" s="341"/>
      <c r="E46" s="343"/>
      <c r="F46" s="341"/>
      <c r="H46" s="287"/>
      <c r="I46" s="287"/>
      <c r="J46" s="287"/>
      <c r="K46" s="287"/>
      <c r="L46" s="287"/>
      <c r="M46" s="287"/>
      <c r="N46" s="287"/>
      <c r="O46" s="287"/>
      <c r="P46" s="287"/>
    </row>
    <row r="47" spans="1:16" s="286" customFormat="1" ht="25.5" x14ac:dyDescent="0.2">
      <c r="A47" s="338" t="s">
        <v>323</v>
      </c>
      <c r="B47" s="339" t="s">
        <v>324</v>
      </c>
      <c r="C47" s="342" t="s">
        <v>83</v>
      </c>
      <c r="D47" s="341">
        <v>115</v>
      </c>
      <c r="E47" s="276"/>
      <c r="F47" s="341">
        <f>ROUND(D47*E47,2)</f>
        <v>0</v>
      </c>
      <c r="H47" s="287"/>
      <c r="I47" s="287"/>
      <c r="J47" s="287"/>
      <c r="K47" s="287"/>
      <c r="L47" s="287"/>
      <c r="M47" s="287"/>
      <c r="N47" s="287"/>
      <c r="O47" s="287"/>
      <c r="P47" s="287"/>
    </row>
    <row r="48" spans="1:16" s="286" customFormat="1" x14ac:dyDescent="0.2">
      <c r="A48" s="338"/>
      <c r="B48" s="339"/>
      <c r="C48" s="342"/>
      <c r="D48" s="341"/>
      <c r="E48" s="343"/>
      <c r="F48" s="341"/>
      <c r="H48" s="287"/>
      <c r="I48" s="287"/>
      <c r="J48" s="287"/>
      <c r="K48" s="287"/>
      <c r="L48" s="287"/>
      <c r="M48" s="287"/>
      <c r="N48" s="287"/>
      <c r="O48" s="287"/>
      <c r="P48" s="287"/>
    </row>
    <row r="49" spans="1:10" s="364" customFormat="1" ht="63.75" x14ac:dyDescent="0.2">
      <c r="A49" s="338" t="s">
        <v>325</v>
      </c>
      <c r="B49" s="360" t="s">
        <v>326</v>
      </c>
      <c r="C49" s="361" t="s">
        <v>1</v>
      </c>
      <c r="D49" s="362">
        <v>75.599999999999994</v>
      </c>
      <c r="E49" s="276"/>
      <c r="F49" s="341">
        <f>D49*E49</f>
        <v>0</v>
      </c>
      <c r="G49" s="363"/>
    </row>
    <row r="50" spans="1:10" s="364" customFormat="1" ht="12.75" x14ac:dyDescent="0.2">
      <c r="A50" s="338"/>
      <c r="B50" s="360"/>
      <c r="C50" s="361"/>
      <c r="D50" s="362"/>
      <c r="E50" s="343"/>
      <c r="F50" s="341"/>
      <c r="G50" s="363"/>
    </row>
    <row r="51" spans="1:10" ht="38.25" x14ac:dyDescent="0.2">
      <c r="A51" s="338" t="s">
        <v>327</v>
      </c>
      <c r="B51" s="365" t="s">
        <v>328</v>
      </c>
      <c r="C51" s="361"/>
      <c r="D51" s="366">
        <v>704</v>
      </c>
      <c r="E51" s="343"/>
      <c r="F51" s="341"/>
    </row>
    <row r="52" spans="1:10" ht="25.5" x14ac:dyDescent="0.2">
      <c r="A52" s="338"/>
      <c r="B52" s="365" t="s">
        <v>329</v>
      </c>
      <c r="C52" s="361" t="s">
        <v>90</v>
      </c>
      <c r="D52" s="362">
        <v>243</v>
      </c>
      <c r="E52" s="276"/>
      <c r="F52" s="341">
        <f>D52*E52</f>
        <v>0</v>
      </c>
    </row>
    <row r="53" spans="1:10" x14ac:dyDescent="0.2">
      <c r="A53" s="338"/>
      <c r="B53" s="365" t="s">
        <v>330</v>
      </c>
      <c r="C53" s="361" t="s">
        <v>90</v>
      </c>
      <c r="D53" s="362">
        <v>27</v>
      </c>
      <c r="E53" s="276"/>
      <c r="F53" s="341">
        <f>D53*E53</f>
        <v>0</v>
      </c>
    </row>
    <row r="54" spans="1:10" x14ac:dyDescent="0.2">
      <c r="A54" s="338"/>
      <c r="B54" s="365"/>
      <c r="C54" s="361"/>
      <c r="D54" s="362"/>
      <c r="E54" s="343"/>
      <c r="F54" s="341"/>
    </row>
    <row r="55" spans="1:10" ht="38.25" x14ac:dyDescent="0.2">
      <c r="A55" s="338" t="s">
        <v>331</v>
      </c>
      <c r="B55" s="365" t="s">
        <v>332</v>
      </c>
      <c r="C55" s="361" t="s">
        <v>90</v>
      </c>
      <c r="D55" s="362">
        <v>30</v>
      </c>
      <c r="E55" s="276"/>
      <c r="F55" s="341">
        <f>D55*E55</f>
        <v>0</v>
      </c>
    </row>
    <row r="56" spans="1:10" x14ac:dyDescent="0.2">
      <c r="A56" s="338"/>
      <c r="B56" s="365"/>
      <c r="C56" s="361"/>
      <c r="D56" s="362"/>
      <c r="E56" s="343"/>
      <c r="F56" s="341"/>
    </row>
    <row r="57" spans="1:10" ht="25.5" x14ac:dyDescent="0.2">
      <c r="A57" s="338" t="s">
        <v>333</v>
      </c>
      <c r="B57" s="365" t="s">
        <v>334</v>
      </c>
      <c r="C57" s="361" t="s">
        <v>335</v>
      </c>
      <c r="D57" s="362">
        <v>113.4</v>
      </c>
      <c r="E57" s="276"/>
      <c r="F57" s="341">
        <f>D57*E57</f>
        <v>0</v>
      </c>
    </row>
    <row r="58" spans="1:10" x14ac:dyDescent="0.2">
      <c r="A58" s="338"/>
      <c r="B58" s="367"/>
      <c r="C58" s="368"/>
      <c r="D58" s="369"/>
      <c r="E58" s="370"/>
      <c r="F58" s="370"/>
    </row>
    <row r="59" spans="1:10" ht="51" x14ac:dyDescent="0.2">
      <c r="A59" s="338" t="s">
        <v>336</v>
      </c>
      <c r="B59" s="367" t="s">
        <v>337</v>
      </c>
      <c r="C59" s="368" t="s">
        <v>90</v>
      </c>
      <c r="D59" s="362">
        <v>11.3</v>
      </c>
      <c r="E59" s="277"/>
      <c r="F59" s="370">
        <f>+ROUND(D59*E59,2)</f>
        <v>0</v>
      </c>
    </row>
    <row r="60" spans="1:10" x14ac:dyDescent="0.2">
      <c r="A60" s="338"/>
      <c r="B60" s="365"/>
      <c r="C60" s="371"/>
      <c r="D60" s="362"/>
      <c r="E60" s="343"/>
      <c r="F60" s="341"/>
    </row>
    <row r="61" spans="1:10" ht="76.5" x14ac:dyDescent="0.2">
      <c r="A61" s="338" t="s">
        <v>338</v>
      </c>
      <c r="B61" s="365" t="s">
        <v>339</v>
      </c>
      <c r="C61" s="361" t="s">
        <v>90</v>
      </c>
      <c r="D61" s="362">
        <v>70</v>
      </c>
      <c r="E61" s="276"/>
      <c r="F61" s="341">
        <f>E61*D61</f>
        <v>0</v>
      </c>
    </row>
    <row r="62" spans="1:10" x14ac:dyDescent="0.2">
      <c r="A62" s="338"/>
      <c r="B62" s="365"/>
      <c r="C62" s="361"/>
      <c r="D62" s="362"/>
      <c r="E62" s="343"/>
      <c r="F62" s="341"/>
    </row>
    <row r="63" spans="1:10" s="286" customFormat="1" ht="51" x14ac:dyDescent="0.2">
      <c r="A63" s="338" t="s">
        <v>340</v>
      </c>
      <c r="B63" s="365" t="s">
        <v>341</v>
      </c>
      <c r="C63" s="361"/>
      <c r="D63" s="366">
        <v>219</v>
      </c>
      <c r="E63" s="343"/>
      <c r="F63" s="341"/>
      <c r="H63" s="287"/>
      <c r="I63" s="287"/>
      <c r="J63" s="287"/>
    </row>
    <row r="64" spans="1:10" s="286" customFormat="1" x14ac:dyDescent="0.2">
      <c r="A64" s="338"/>
      <c r="B64" s="360" t="s">
        <v>342</v>
      </c>
      <c r="C64" s="361" t="s">
        <v>90</v>
      </c>
      <c r="D64" s="362">
        <v>145</v>
      </c>
      <c r="E64" s="276"/>
      <c r="F64" s="341">
        <f>D64*E64</f>
        <v>0</v>
      </c>
      <c r="H64" s="287"/>
      <c r="I64" s="287"/>
      <c r="J64" s="287"/>
    </row>
    <row r="65" spans="1:10" s="286" customFormat="1" x14ac:dyDescent="0.2">
      <c r="A65" s="338"/>
      <c r="B65" s="360" t="s">
        <v>343</v>
      </c>
      <c r="C65" s="361" t="s">
        <v>90</v>
      </c>
      <c r="D65" s="362">
        <v>63</v>
      </c>
      <c r="E65" s="276"/>
      <c r="F65" s="341">
        <f>D65*E65</f>
        <v>0</v>
      </c>
      <c r="H65" s="287"/>
      <c r="I65" s="287"/>
      <c r="J65" s="287"/>
    </row>
    <row r="66" spans="1:10" s="286" customFormat="1" x14ac:dyDescent="0.2">
      <c r="A66" s="338"/>
      <c r="B66" s="365"/>
      <c r="C66" s="361"/>
      <c r="D66" s="362"/>
      <c r="E66" s="343"/>
      <c r="F66" s="341"/>
      <c r="H66" s="287"/>
      <c r="I66" s="287"/>
      <c r="J66" s="287"/>
    </row>
    <row r="67" spans="1:10" s="286" customFormat="1" ht="38.25" x14ac:dyDescent="0.2">
      <c r="A67" s="338" t="s">
        <v>344</v>
      </c>
      <c r="B67" s="40" t="s">
        <v>345</v>
      </c>
      <c r="C67" s="361" t="s">
        <v>90</v>
      </c>
      <c r="D67" s="362">
        <v>46</v>
      </c>
      <c r="E67" s="276"/>
      <c r="F67" s="341">
        <f>+ROUND(D67*E67,2)</f>
        <v>0</v>
      </c>
      <c r="H67" s="287"/>
      <c r="I67" s="287"/>
      <c r="J67" s="287"/>
    </row>
    <row r="68" spans="1:10" s="286" customFormat="1" x14ac:dyDescent="0.2">
      <c r="A68" s="338"/>
      <c r="B68" s="40"/>
      <c r="C68" s="361"/>
      <c r="D68" s="341"/>
      <c r="E68" s="343"/>
      <c r="F68" s="341"/>
      <c r="H68" s="287"/>
      <c r="I68" s="287"/>
      <c r="J68" s="287"/>
    </row>
    <row r="69" spans="1:10" s="286" customFormat="1" ht="38.25" x14ac:dyDescent="0.2">
      <c r="A69" s="338" t="s">
        <v>346</v>
      </c>
      <c r="B69" s="40" t="s">
        <v>347</v>
      </c>
      <c r="C69" s="372" t="s">
        <v>348</v>
      </c>
      <c r="D69" s="362">
        <v>114</v>
      </c>
      <c r="E69" s="276"/>
      <c r="F69" s="341">
        <f>+ROUND(D69*E69,2)</f>
        <v>0</v>
      </c>
      <c r="H69" s="287"/>
      <c r="I69" s="287"/>
      <c r="J69" s="287"/>
    </row>
    <row r="70" spans="1:10" s="286" customFormat="1" x14ac:dyDescent="0.2">
      <c r="A70" s="338"/>
      <c r="B70" s="40"/>
      <c r="C70" s="371"/>
      <c r="D70" s="341"/>
      <c r="E70" s="343"/>
      <c r="F70" s="341"/>
      <c r="H70" s="287"/>
      <c r="I70" s="287"/>
      <c r="J70" s="287"/>
    </row>
    <row r="71" spans="1:10" s="286" customFormat="1" ht="51" x14ac:dyDescent="0.2">
      <c r="A71" s="338" t="s">
        <v>349</v>
      </c>
      <c r="B71" s="40" t="s">
        <v>350</v>
      </c>
      <c r="C71" s="372" t="s">
        <v>348</v>
      </c>
      <c r="D71" s="362">
        <v>117</v>
      </c>
      <c r="E71" s="276"/>
      <c r="F71" s="341">
        <f>+ROUND(D71*E71,2)</f>
        <v>0</v>
      </c>
      <c r="H71" s="287"/>
      <c r="I71" s="287"/>
      <c r="J71" s="287"/>
    </row>
    <row r="72" spans="1:10" s="286" customFormat="1" x14ac:dyDescent="0.2">
      <c r="A72" s="338"/>
      <c r="B72" s="40"/>
      <c r="C72" s="342"/>
      <c r="D72" s="341"/>
      <c r="E72" s="343"/>
      <c r="F72" s="341"/>
      <c r="H72" s="287"/>
      <c r="I72" s="287"/>
      <c r="J72" s="287"/>
    </row>
    <row r="73" spans="1:10" s="286" customFormat="1" ht="38.25" x14ac:dyDescent="0.2">
      <c r="A73" s="338" t="s">
        <v>351</v>
      </c>
      <c r="B73" s="373" t="s">
        <v>352</v>
      </c>
      <c r="C73" s="374" t="s">
        <v>90</v>
      </c>
      <c r="D73" s="375">
        <v>92</v>
      </c>
      <c r="E73" s="278"/>
      <c r="F73" s="376">
        <f>+ROUND(D73*E73,2)</f>
        <v>0</v>
      </c>
      <c r="H73" s="287"/>
      <c r="I73" s="287"/>
      <c r="J73" s="287"/>
    </row>
    <row r="74" spans="1:10" s="286" customFormat="1" x14ac:dyDescent="0.2">
      <c r="A74" s="377"/>
      <c r="B74" s="365"/>
      <c r="C74" s="371"/>
      <c r="D74" s="369"/>
      <c r="E74" s="362"/>
      <c r="F74" s="362"/>
      <c r="H74" s="287"/>
      <c r="I74" s="287"/>
      <c r="J74" s="287"/>
    </row>
    <row r="75" spans="1:10" s="286" customFormat="1" x14ac:dyDescent="0.2">
      <c r="A75" s="377"/>
      <c r="B75" s="378" t="s">
        <v>353</v>
      </c>
      <c r="C75" s="371"/>
      <c r="D75" s="369"/>
      <c r="E75" s="362"/>
      <c r="F75" s="379">
        <f>SUM(F45:F74)</f>
        <v>0</v>
      </c>
      <c r="H75" s="287"/>
      <c r="I75" s="287"/>
      <c r="J75" s="287"/>
    </row>
    <row r="76" spans="1:10" s="286" customFormat="1" x14ac:dyDescent="0.2">
      <c r="A76" s="353"/>
      <c r="B76" s="380"/>
      <c r="C76" s="381"/>
      <c r="D76" s="382"/>
      <c r="E76" s="383"/>
      <c r="F76" s="383"/>
      <c r="H76" s="287"/>
      <c r="I76" s="287"/>
      <c r="J76" s="287"/>
    </row>
    <row r="77" spans="1:10" s="286" customFormat="1" x14ac:dyDescent="0.2">
      <c r="A77" s="328" t="s">
        <v>283</v>
      </c>
      <c r="B77" s="329" t="s">
        <v>284</v>
      </c>
      <c r="C77" s="356"/>
      <c r="D77" s="357"/>
      <c r="E77" s="358"/>
      <c r="F77" s="332"/>
      <c r="H77" s="287"/>
      <c r="I77" s="287"/>
      <c r="J77" s="287"/>
    </row>
    <row r="78" spans="1:10" s="286" customFormat="1" x14ac:dyDescent="0.2">
      <c r="A78" s="359"/>
      <c r="B78" s="334"/>
      <c r="C78" s="335"/>
      <c r="D78" s="336"/>
      <c r="E78" s="337"/>
      <c r="F78" s="336"/>
      <c r="H78" s="287"/>
      <c r="I78" s="287"/>
      <c r="J78" s="287"/>
    </row>
    <row r="79" spans="1:10" s="286" customFormat="1" ht="140.25" x14ac:dyDescent="0.2">
      <c r="A79" s="338" t="s">
        <v>354</v>
      </c>
      <c r="B79" s="339" t="s">
        <v>418</v>
      </c>
      <c r="C79" s="342" t="s">
        <v>1</v>
      </c>
      <c r="D79" s="341">
        <v>75.599999999999994</v>
      </c>
      <c r="E79" s="276"/>
      <c r="F79" s="341">
        <f>+ROUND(D79*E79,2)</f>
        <v>0</v>
      </c>
      <c r="H79" s="287"/>
      <c r="I79" s="287"/>
      <c r="J79" s="287"/>
    </row>
    <row r="80" spans="1:10" s="286" customFormat="1" ht="81.75" customHeight="1" x14ac:dyDescent="0.2">
      <c r="A80" s="338"/>
      <c r="B80" s="462" t="s">
        <v>420</v>
      </c>
      <c r="C80" s="463"/>
      <c r="D80" s="463"/>
      <c r="E80" s="464"/>
      <c r="F80" s="341"/>
      <c r="H80" s="287"/>
      <c r="I80" s="287"/>
      <c r="J80" s="287"/>
    </row>
    <row r="81" spans="1:10" s="286" customFormat="1" x14ac:dyDescent="0.2">
      <c r="A81" s="338"/>
      <c r="B81" s="339"/>
      <c r="C81" s="342"/>
      <c r="D81" s="341"/>
      <c r="E81" s="343"/>
      <c r="F81" s="341"/>
      <c r="H81" s="287"/>
      <c r="I81" s="287"/>
      <c r="J81" s="287"/>
    </row>
    <row r="82" spans="1:10" s="286" customFormat="1" ht="76.5" x14ac:dyDescent="0.2">
      <c r="A82" s="338" t="s">
        <v>355</v>
      </c>
      <c r="B82" s="339" t="s">
        <v>421</v>
      </c>
      <c r="C82" s="342"/>
      <c r="D82" s="341"/>
      <c r="E82" s="343"/>
      <c r="F82" s="341"/>
      <c r="H82" s="287"/>
      <c r="I82" s="287"/>
      <c r="J82" s="287"/>
    </row>
    <row r="83" spans="1:10" s="286" customFormat="1" x14ac:dyDescent="0.2">
      <c r="A83" s="338"/>
      <c r="B83" s="339" t="s">
        <v>356</v>
      </c>
      <c r="C83" s="342" t="s">
        <v>54</v>
      </c>
      <c r="D83" s="341">
        <v>2</v>
      </c>
      <c r="E83" s="276"/>
      <c r="F83" s="341">
        <f>+ROUND(D83*E83,2)</f>
        <v>0</v>
      </c>
      <c r="H83" s="287"/>
      <c r="I83" s="287"/>
      <c r="J83" s="287"/>
    </row>
    <row r="84" spans="1:10" s="286" customFormat="1" ht="81.75" customHeight="1" x14ac:dyDescent="0.2">
      <c r="A84" s="338"/>
      <c r="B84" s="462" t="s">
        <v>420</v>
      </c>
      <c r="C84" s="463"/>
      <c r="D84" s="463"/>
      <c r="E84" s="464"/>
      <c r="F84" s="341"/>
      <c r="H84" s="287"/>
      <c r="I84" s="287"/>
      <c r="J84" s="287"/>
    </row>
    <row r="85" spans="1:10" s="286" customFormat="1" x14ac:dyDescent="0.2">
      <c r="A85" s="338"/>
      <c r="B85" s="339"/>
      <c r="C85" s="342"/>
      <c r="D85" s="341"/>
      <c r="E85" s="343"/>
      <c r="F85" s="341"/>
      <c r="H85" s="287"/>
      <c r="I85" s="287"/>
      <c r="J85" s="287"/>
    </row>
    <row r="86" spans="1:10" s="286" customFormat="1" ht="25.5" x14ac:dyDescent="0.2">
      <c r="A86" s="338" t="s">
        <v>357</v>
      </c>
      <c r="B86" s="384" t="s">
        <v>358</v>
      </c>
      <c r="C86" s="342" t="s">
        <v>359</v>
      </c>
      <c r="D86" s="341">
        <v>75.599999999999994</v>
      </c>
      <c r="E86" s="276"/>
      <c r="F86" s="341">
        <f>+ROUND(D86*E86,2)</f>
        <v>0</v>
      </c>
      <c r="H86" s="287"/>
      <c r="I86" s="287"/>
      <c r="J86" s="287"/>
    </row>
    <row r="87" spans="1:10" s="286" customFormat="1" x14ac:dyDescent="0.2">
      <c r="A87" s="338"/>
      <c r="B87" s="384"/>
      <c r="C87" s="342"/>
      <c r="D87" s="341"/>
      <c r="E87" s="343"/>
      <c r="F87" s="341"/>
      <c r="H87" s="287"/>
      <c r="I87" s="287"/>
      <c r="J87" s="287"/>
    </row>
    <row r="88" spans="1:10" s="286" customFormat="1" ht="25.5" x14ac:dyDescent="0.2">
      <c r="A88" s="338" t="s">
        <v>360</v>
      </c>
      <c r="B88" s="339" t="s">
        <v>361</v>
      </c>
      <c r="C88" s="342" t="s">
        <v>359</v>
      </c>
      <c r="D88" s="341">
        <v>75.599999999999994</v>
      </c>
      <c r="E88" s="276"/>
      <c r="F88" s="341">
        <f>+ROUND(D88*E88,2)</f>
        <v>0</v>
      </c>
      <c r="H88" s="287"/>
      <c r="I88" s="287"/>
      <c r="J88" s="287"/>
    </row>
    <row r="89" spans="1:10" s="286" customFormat="1" x14ac:dyDescent="0.2">
      <c r="A89" s="338"/>
      <c r="B89" s="384"/>
      <c r="C89" s="342"/>
      <c r="D89" s="341"/>
      <c r="E89" s="343"/>
      <c r="F89" s="341"/>
      <c r="H89" s="287"/>
      <c r="I89" s="287"/>
      <c r="J89" s="287"/>
    </row>
    <row r="90" spans="1:10" s="286" customFormat="1" ht="38.25" x14ac:dyDescent="0.2">
      <c r="A90" s="338" t="s">
        <v>362</v>
      </c>
      <c r="B90" s="339" t="s">
        <v>363</v>
      </c>
      <c r="C90" s="342" t="s">
        <v>54</v>
      </c>
      <c r="D90" s="341">
        <v>2</v>
      </c>
      <c r="E90" s="276"/>
      <c r="F90" s="341">
        <f>+ROUND(D90*E90,2)</f>
        <v>0</v>
      </c>
      <c r="H90" s="287"/>
      <c r="I90" s="287"/>
      <c r="J90" s="287"/>
    </row>
    <row r="91" spans="1:10" s="286" customFormat="1" x14ac:dyDescent="0.2">
      <c r="A91" s="338"/>
      <c r="B91" s="339"/>
      <c r="C91" s="344"/>
      <c r="D91" s="341"/>
      <c r="E91" s="343"/>
      <c r="F91" s="341"/>
      <c r="H91" s="287"/>
      <c r="I91" s="287"/>
      <c r="J91" s="287"/>
    </row>
    <row r="92" spans="1:10" s="286" customFormat="1" ht="102" x14ac:dyDescent="0.2">
      <c r="A92" s="338" t="s">
        <v>364</v>
      </c>
      <c r="B92" s="385" t="s">
        <v>365</v>
      </c>
      <c r="C92" s="361" t="s">
        <v>54</v>
      </c>
      <c r="D92" s="341">
        <v>2</v>
      </c>
      <c r="E92" s="461"/>
      <c r="F92" s="362">
        <f>D92*E92</f>
        <v>0</v>
      </c>
      <c r="H92" s="287"/>
      <c r="I92" s="287"/>
      <c r="J92" s="287"/>
    </row>
    <row r="93" spans="1:10" x14ac:dyDescent="0.2">
      <c r="A93" s="338"/>
      <c r="B93" s="384"/>
      <c r="C93" s="342"/>
      <c r="D93" s="341"/>
      <c r="E93" s="343"/>
      <c r="F93" s="341"/>
    </row>
    <row r="94" spans="1:10" ht="38.25" x14ac:dyDescent="0.2">
      <c r="A94" s="338" t="s">
        <v>366</v>
      </c>
      <c r="B94" s="385" t="s">
        <v>367</v>
      </c>
      <c r="C94" s="361" t="s">
        <v>54</v>
      </c>
      <c r="D94" s="341">
        <v>1</v>
      </c>
      <c r="E94" s="461"/>
      <c r="F94" s="362">
        <f>D94*E94</f>
        <v>0</v>
      </c>
    </row>
    <row r="95" spans="1:10" x14ac:dyDescent="0.2">
      <c r="A95" s="338"/>
      <c r="B95" s="384"/>
      <c r="C95" s="342"/>
      <c r="D95" s="341"/>
      <c r="E95" s="343"/>
      <c r="F95" s="341"/>
    </row>
    <row r="96" spans="1:10" ht="25.5" x14ac:dyDescent="0.2">
      <c r="A96" s="338" t="s">
        <v>368</v>
      </c>
      <c r="B96" s="384" t="s">
        <v>369</v>
      </c>
      <c r="C96" s="342" t="s">
        <v>64</v>
      </c>
      <c r="D96" s="341">
        <v>2</v>
      </c>
      <c r="E96" s="276"/>
      <c r="F96" s="341">
        <f>+ROUND(D96*E96,2)</f>
        <v>0</v>
      </c>
    </row>
    <row r="97" spans="1:16" s="295" customFormat="1" ht="15" x14ac:dyDescent="0.25">
      <c r="A97" s="338"/>
      <c r="B97" s="385"/>
      <c r="C97" s="361"/>
      <c r="D97" s="386"/>
      <c r="E97" s="362"/>
      <c r="F97" s="362"/>
      <c r="G97" s="294"/>
    </row>
    <row r="98" spans="1:16" s="295" customFormat="1" ht="64.5" x14ac:dyDescent="0.25">
      <c r="A98" s="338" t="s">
        <v>370</v>
      </c>
      <c r="B98" s="384" t="s">
        <v>371</v>
      </c>
      <c r="C98" s="342" t="s">
        <v>359</v>
      </c>
      <c r="D98" s="341">
        <v>75.599999999999994</v>
      </c>
      <c r="E98" s="276"/>
      <c r="F98" s="341">
        <f>+ROUND(D98*E98,2)</f>
        <v>0</v>
      </c>
      <c r="G98" s="294"/>
    </row>
    <row r="99" spans="1:16" x14ac:dyDescent="0.2">
      <c r="A99" s="338"/>
      <c r="B99" s="339"/>
      <c r="C99" s="342"/>
      <c r="D99" s="341"/>
      <c r="E99" s="343"/>
      <c r="F99" s="341"/>
    </row>
    <row r="100" spans="1:16" ht="25.5" x14ac:dyDescent="0.2">
      <c r="A100" s="338" t="s">
        <v>372</v>
      </c>
      <c r="B100" s="387" t="s">
        <v>373</v>
      </c>
      <c r="C100" s="368" t="s">
        <v>374</v>
      </c>
      <c r="D100" s="388">
        <v>75.599999999999994</v>
      </c>
      <c r="E100" s="277"/>
      <c r="F100" s="370">
        <f>+ROUND(D100*E100,2)</f>
        <v>0</v>
      </c>
    </row>
    <row r="101" spans="1:16" x14ac:dyDescent="0.2">
      <c r="A101" s="338"/>
      <c r="B101" s="384"/>
      <c r="C101" s="342"/>
      <c r="D101" s="341"/>
      <c r="E101" s="343"/>
      <c r="F101" s="341"/>
    </row>
    <row r="102" spans="1:16" x14ac:dyDescent="0.2">
      <c r="A102" s="302"/>
      <c r="B102" s="310" t="s">
        <v>375</v>
      </c>
      <c r="C102" s="389"/>
      <c r="D102" s="341"/>
      <c r="E102" s="343"/>
      <c r="F102" s="390">
        <f>SUM(F79:F101)</f>
        <v>0</v>
      </c>
    </row>
    <row r="103" spans="1:16" s="364" customFormat="1" x14ac:dyDescent="0.2">
      <c r="A103" s="391"/>
      <c r="B103" s="392"/>
      <c r="C103" s="324"/>
      <c r="D103" s="325"/>
      <c r="E103" s="326"/>
      <c r="F103" s="393"/>
      <c r="G103" s="394"/>
      <c r="H103" s="394"/>
      <c r="I103" s="395"/>
      <c r="J103" s="396"/>
    </row>
    <row r="104" spans="1:16" s="364" customFormat="1" ht="15" x14ac:dyDescent="0.25">
      <c r="A104" s="328" t="s">
        <v>285</v>
      </c>
      <c r="B104" s="397" t="s">
        <v>286</v>
      </c>
      <c r="C104" s="398"/>
      <c r="D104" s="399"/>
      <c r="E104" s="400"/>
      <c r="F104" s="401"/>
      <c r="G104" s="394"/>
      <c r="H104" s="394"/>
      <c r="I104" s="395"/>
      <c r="J104" s="396"/>
    </row>
    <row r="105" spans="1:16" s="364" customFormat="1" ht="15" x14ac:dyDescent="0.25">
      <c r="A105" s="402"/>
      <c r="B105" s="403"/>
      <c r="C105" s="404"/>
      <c r="D105" s="405"/>
      <c r="E105" s="406"/>
      <c r="F105" s="407"/>
      <c r="G105" s="408"/>
      <c r="H105" s="408"/>
      <c r="I105" s="409"/>
      <c r="J105" s="396"/>
      <c r="K105" s="410"/>
      <c r="L105" s="410"/>
      <c r="M105" s="410"/>
      <c r="N105" s="410"/>
      <c r="O105" s="410"/>
      <c r="P105" s="410"/>
    </row>
    <row r="106" spans="1:16" s="364" customFormat="1" ht="12.75" x14ac:dyDescent="0.2">
      <c r="A106" s="338" t="s">
        <v>376</v>
      </c>
      <c r="B106" s="339" t="s">
        <v>377</v>
      </c>
      <c r="C106" s="342" t="s">
        <v>54</v>
      </c>
      <c r="D106" s="291">
        <v>1</v>
      </c>
      <c r="E106" s="276"/>
      <c r="F106" s="341">
        <f>+ROUND(D106*E106,2)</f>
        <v>0</v>
      </c>
      <c r="G106" s="408"/>
      <c r="H106" s="408"/>
      <c r="I106" s="409"/>
      <c r="J106" s="396"/>
      <c r="K106" s="410"/>
      <c r="L106" s="410"/>
      <c r="M106" s="410"/>
      <c r="N106" s="410"/>
      <c r="O106" s="410"/>
      <c r="P106" s="410"/>
    </row>
    <row r="107" spans="1:16" s="364" customFormat="1" ht="12.75" x14ac:dyDescent="0.2">
      <c r="A107" s="338"/>
      <c r="B107" s="339"/>
      <c r="C107" s="342"/>
      <c r="D107" s="411"/>
      <c r="E107" s="343"/>
      <c r="F107" s="291"/>
      <c r="G107" s="408"/>
      <c r="H107" s="408"/>
      <c r="I107" s="409"/>
      <c r="J107" s="396"/>
      <c r="K107" s="410"/>
      <c r="L107" s="410"/>
      <c r="M107" s="410"/>
      <c r="N107" s="410"/>
      <c r="O107" s="410"/>
      <c r="P107" s="410"/>
    </row>
    <row r="108" spans="1:16" s="364" customFormat="1" ht="12.75" x14ac:dyDescent="0.2">
      <c r="A108" s="338" t="s">
        <v>378</v>
      </c>
      <c r="B108" s="339" t="s">
        <v>379</v>
      </c>
      <c r="C108" s="342" t="s">
        <v>54</v>
      </c>
      <c r="D108" s="291">
        <v>0</v>
      </c>
      <c r="E108" s="276"/>
      <c r="F108" s="291">
        <f>+ROUND(D108*E108,2)</f>
        <v>0</v>
      </c>
      <c r="G108" s="408"/>
      <c r="H108" s="408"/>
      <c r="I108" s="409"/>
      <c r="J108" s="396"/>
      <c r="K108" s="410"/>
      <c r="L108" s="410"/>
      <c r="M108" s="410"/>
      <c r="N108" s="410"/>
      <c r="O108" s="410"/>
      <c r="P108" s="410"/>
    </row>
    <row r="109" spans="1:16" s="364" customFormat="1" ht="12.75" x14ac:dyDescent="0.2">
      <c r="A109" s="338"/>
      <c r="B109" s="339"/>
      <c r="C109" s="342"/>
      <c r="D109" s="411"/>
      <c r="E109" s="343"/>
      <c r="F109" s="291"/>
      <c r="G109" s="408"/>
      <c r="H109" s="408"/>
      <c r="I109" s="409"/>
      <c r="J109" s="396"/>
      <c r="K109" s="410"/>
      <c r="L109" s="410"/>
      <c r="M109" s="410"/>
      <c r="N109" s="410"/>
      <c r="O109" s="410"/>
      <c r="P109" s="410"/>
    </row>
    <row r="110" spans="1:16" s="364" customFormat="1" ht="12.75" x14ac:dyDescent="0.2">
      <c r="A110" s="338" t="s">
        <v>380</v>
      </c>
      <c r="B110" s="339" t="s">
        <v>381</v>
      </c>
      <c r="C110" s="342" t="s">
        <v>54</v>
      </c>
      <c r="D110" s="291">
        <v>8</v>
      </c>
      <c r="E110" s="276"/>
      <c r="F110" s="291">
        <f>+ROUND(D110*E110,2)</f>
        <v>0</v>
      </c>
      <c r="G110" s="408"/>
      <c r="H110" s="408"/>
      <c r="I110" s="409"/>
      <c r="J110" s="396"/>
      <c r="K110" s="410"/>
      <c r="L110" s="410"/>
      <c r="M110" s="410"/>
      <c r="N110" s="410"/>
      <c r="O110" s="410"/>
      <c r="P110" s="410"/>
    </row>
    <row r="111" spans="1:16" s="364" customFormat="1" ht="12.75" x14ac:dyDescent="0.2">
      <c r="A111" s="338"/>
      <c r="B111" s="339"/>
      <c r="C111" s="342"/>
      <c r="D111" s="291"/>
      <c r="E111" s="343"/>
      <c r="F111" s="291"/>
      <c r="G111" s="408"/>
      <c r="H111" s="408"/>
      <c r="I111" s="409"/>
      <c r="J111" s="396"/>
      <c r="K111" s="410"/>
      <c r="L111" s="410"/>
      <c r="M111" s="410"/>
      <c r="N111" s="410"/>
      <c r="O111" s="410"/>
      <c r="P111" s="410"/>
    </row>
    <row r="112" spans="1:16" s="364" customFormat="1" ht="12.75" x14ac:dyDescent="0.2">
      <c r="A112" s="338" t="s">
        <v>382</v>
      </c>
      <c r="B112" s="339" t="s">
        <v>383</v>
      </c>
      <c r="C112" s="342" t="s">
        <v>54</v>
      </c>
      <c r="D112" s="291">
        <v>0</v>
      </c>
      <c r="E112" s="276"/>
      <c r="F112" s="291">
        <f>+ROUND(D112*E112,2)</f>
        <v>0</v>
      </c>
      <c r="G112" s="408"/>
      <c r="H112" s="408"/>
      <c r="I112" s="409"/>
      <c r="J112" s="396"/>
      <c r="K112" s="410"/>
      <c r="L112" s="410"/>
      <c r="M112" s="410"/>
      <c r="N112" s="410"/>
      <c r="O112" s="410"/>
      <c r="P112" s="410"/>
    </row>
    <row r="113" spans="1:16" s="364" customFormat="1" ht="12.75" x14ac:dyDescent="0.2">
      <c r="A113" s="338"/>
      <c r="B113" s="339"/>
      <c r="C113" s="342"/>
      <c r="D113" s="291"/>
      <c r="E113" s="343"/>
      <c r="F113" s="291"/>
      <c r="G113" s="408"/>
      <c r="H113" s="408"/>
      <c r="I113" s="409"/>
      <c r="J113" s="396"/>
      <c r="K113" s="410"/>
      <c r="L113" s="410"/>
      <c r="M113" s="410"/>
      <c r="N113" s="410"/>
      <c r="O113" s="410"/>
      <c r="P113" s="410"/>
    </row>
    <row r="114" spans="1:16" s="364" customFormat="1" ht="25.5" x14ac:dyDescent="0.2">
      <c r="A114" s="338" t="s">
        <v>384</v>
      </c>
      <c r="B114" s="339" t="s">
        <v>385</v>
      </c>
      <c r="C114" s="342" t="s">
        <v>54</v>
      </c>
      <c r="D114" s="291">
        <v>2</v>
      </c>
      <c r="E114" s="276"/>
      <c r="F114" s="291">
        <f>+ROUND(D114*E114,2)</f>
        <v>0</v>
      </c>
      <c r="G114" s="408"/>
      <c r="H114" s="408"/>
      <c r="I114" s="409"/>
      <c r="J114" s="396"/>
      <c r="K114" s="410"/>
      <c r="L114" s="410"/>
      <c r="M114" s="410"/>
      <c r="N114" s="410"/>
      <c r="O114" s="410"/>
      <c r="P114" s="410"/>
    </row>
    <row r="115" spans="1:16" s="364" customFormat="1" ht="12.75" x14ac:dyDescent="0.2">
      <c r="A115" s="338"/>
      <c r="B115" s="339"/>
      <c r="C115" s="342"/>
      <c r="D115" s="291"/>
      <c r="E115" s="343"/>
      <c r="F115" s="291"/>
      <c r="G115" s="408"/>
      <c r="H115" s="408"/>
      <c r="I115" s="409"/>
      <c r="J115" s="396"/>
      <c r="K115" s="410"/>
      <c r="L115" s="410"/>
      <c r="M115" s="410"/>
      <c r="N115" s="410"/>
      <c r="O115" s="410"/>
      <c r="P115" s="410"/>
    </row>
    <row r="116" spans="1:16" s="364" customFormat="1" ht="12.75" x14ac:dyDescent="0.2">
      <c r="A116" s="412" t="s">
        <v>386</v>
      </c>
      <c r="B116" s="339" t="s">
        <v>387</v>
      </c>
      <c r="C116" s="342" t="s">
        <v>1</v>
      </c>
      <c r="D116" s="413">
        <v>30</v>
      </c>
      <c r="E116" s="276"/>
      <c r="F116" s="413">
        <f>+ROUND(D116*E116,2)</f>
        <v>0</v>
      </c>
      <c r="G116" s="408"/>
      <c r="H116" s="408"/>
      <c r="I116" s="409"/>
      <c r="J116" s="396"/>
      <c r="K116" s="410"/>
      <c r="L116" s="410"/>
      <c r="M116" s="410"/>
      <c r="N116" s="410"/>
      <c r="O116" s="410"/>
      <c r="P116" s="410"/>
    </row>
    <row r="117" spans="1:16" s="364" customFormat="1" ht="12.75" x14ac:dyDescent="0.2">
      <c r="A117" s="412"/>
      <c r="B117" s="339"/>
      <c r="C117" s="342"/>
      <c r="D117" s="291"/>
      <c r="E117" s="343"/>
      <c r="F117" s="291"/>
      <c r="G117" s="394"/>
      <c r="H117" s="394"/>
      <c r="I117" s="395"/>
      <c r="J117" s="396"/>
    </row>
    <row r="118" spans="1:16" s="364" customFormat="1" ht="25.5" x14ac:dyDescent="0.2">
      <c r="A118" s="338" t="s">
        <v>388</v>
      </c>
      <c r="B118" s="339" t="s">
        <v>389</v>
      </c>
      <c r="C118" s="342" t="s">
        <v>54</v>
      </c>
      <c r="D118" s="291">
        <v>1</v>
      </c>
      <c r="E118" s="276"/>
      <c r="F118" s="341">
        <f>+ROUND(D118*E118,2)</f>
        <v>0</v>
      </c>
      <c r="G118" s="408"/>
      <c r="H118" s="408"/>
      <c r="I118" s="409"/>
      <c r="J118" s="396"/>
      <c r="K118" s="410"/>
      <c r="L118" s="410"/>
      <c r="M118" s="410"/>
      <c r="N118" s="410"/>
      <c r="O118" s="410"/>
      <c r="P118" s="410"/>
    </row>
    <row r="119" spans="1:16" s="364" customFormat="1" ht="12.75" x14ac:dyDescent="0.2">
      <c r="A119" s="412"/>
      <c r="B119" s="339"/>
      <c r="C119" s="342"/>
      <c r="D119" s="413"/>
      <c r="E119" s="343"/>
      <c r="F119" s="413"/>
      <c r="G119" s="408"/>
      <c r="H119" s="408"/>
      <c r="I119" s="409"/>
      <c r="J119" s="396"/>
      <c r="K119" s="410"/>
      <c r="L119" s="410"/>
      <c r="M119" s="410"/>
      <c r="N119" s="410"/>
      <c r="O119" s="410"/>
      <c r="P119" s="410"/>
    </row>
    <row r="120" spans="1:16" s="364" customFormat="1" ht="25.5" x14ac:dyDescent="0.2">
      <c r="A120" s="412" t="s">
        <v>390</v>
      </c>
      <c r="B120" s="339" t="s">
        <v>391</v>
      </c>
      <c r="C120" s="342" t="s">
        <v>54</v>
      </c>
      <c r="D120" s="291">
        <v>1</v>
      </c>
      <c r="E120" s="276"/>
      <c r="F120" s="341">
        <f>+ROUND(D120*E120,2)</f>
        <v>0</v>
      </c>
      <c r="G120" s="408"/>
      <c r="H120" s="408"/>
      <c r="I120" s="409"/>
      <c r="J120" s="396"/>
      <c r="K120" s="410"/>
      <c r="L120" s="410"/>
      <c r="M120" s="410"/>
      <c r="N120" s="410"/>
      <c r="O120" s="410"/>
      <c r="P120" s="410"/>
    </row>
    <row r="121" spans="1:16" s="364" customFormat="1" x14ac:dyDescent="0.2">
      <c r="A121" s="338"/>
      <c r="B121" s="310"/>
      <c r="C121" s="389"/>
      <c r="D121" s="341"/>
      <c r="E121" s="343"/>
      <c r="F121" s="390"/>
      <c r="G121" s="414"/>
      <c r="H121" s="394"/>
      <c r="I121" s="395"/>
      <c r="J121" s="396"/>
    </row>
    <row r="122" spans="1:16" s="364" customFormat="1" x14ac:dyDescent="0.2">
      <c r="A122" s="302"/>
      <c r="B122" s="310" t="s">
        <v>392</v>
      </c>
      <c r="C122" s="389"/>
      <c r="D122" s="341"/>
      <c r="E122" s="343"/>
      <c r="F122" s="390">
        <f>SUM(F106:F120)</f>
        <v>0</v>
      </c>
      <c r="G122" s="394"/>
      <c r="H122" s="394"/>
      <c r="I122" s="395"/>
      <c r="J122" s="396"/>
    </row>
    <row r="123" spans="1:16" s="364" customFormat="1" x14ac:dyDescent="0.2">
      <c r="A123" s="391"/>
      <c r="B123" s="392"/>
      <c r="C123" s="324"/>
      <c r="D123" s="325"/>
      <c r="E123" s="326"/>
      <c r="F123" s="393"/>
      <c r="G123" s="286"/>
      <c r="H123" s="408"/>
      <c r="I123" s="409"/>
      <c r="J123" s="396"/>
      <c r="K123" s="410"/>
      <c r="L123" s="410"/>
      <c r="M123" s="410"/>
      <c r="N123" s="410"/>
      <c r="O123" s="410"/>
      <c r="P123" s="410"/>
    </row>
    <row r="124" spans="1:16" s="364" customFormat="1" ht="12.75" x14ac:dyDescent="0.2">
      <c r="A124" s="415" t="s">
        <v>287</v>
      </c>
      <c r="B124" s="416" t="s">
        <v>288</v>
      </c>
      <c r="C124" s="417"/>
      <c r="D124" s="418"/>
      <c r="E124" s="419"/>
      <c r="F124" s="420"/>
      <c r="G124" s="286"/>
      <c r="H124" s="408"/>
      <c r="I124" s="409"/>
      <c r="J124" s="396"/>
      <c r="K124" s="410"/>
      <c r="L124" s="410"/>
      <c r="M124" s="410"/>
      <c r="N124" s="410"/>
      <c r="O124" s="410"/>
      <c r="P124" s="410"/>
    </row>
    <row r="125" spans="1:16" s="364" customFormat="1" ht="12.75" x14ac:dyDescent="0.2">
      <c r="A125" s="421"/>
      <c r="B125" s="422"/>
      <c r="C125" s="422"/>
      <c r="D125" s="423"/>
      <c r="E125" s="424"/>
      <c r="F125" s="425"/>
      <c r="G125" s="408"/>
      <c r="H125" s="408"/>
      <c r="I125" s="409"/>
      <c r="J125" s="396"/>
      <c r="K125" s="410"/>
      <c r="L125" s="410"/>
      <c r="M125" s="410"/>
      <c r="N125" s="410"/>
      <c r="O125" s="410"/>
      <c r="P125" s="410"/>
    </row>
    <row r="126" spans="1:16" s="295" customFormat="1" ht="217.5" x14ac:dyDescent="0.25">
      <c r="A126" s="338" t="s">
        <v>393</v>
      </c>
      <c r="B126" s="426" t="s">
        <v>394</v>
      </c>
      <c r="C126" s="427" t="s">
        <v>395</v>
      </c>
      <c r="D126" s="428">
        <v>64</v>
      </c>
      <c r="E126" s="465"/>
      <c r="F126" s="370">
        <f>+ROUND(D126*E126,2)</f>
        <v>0</v>
      </c>
      <c r="G126" s="294"/>
    </row>
    <row r="127" spans="1:16" s="295" customFormat="1" ht="15" x14ac:dyDescent="0.25">
      <c r="A127" s="430"/>
      <c r="B127" s="431"/>
      <c r="C127" s="432"/>
      <c r="D127" s="433"/>
      <c r="E127" s="434"/>
      <c r="F127" s="370"/>
      <c r="G127" s="294"/>
    </row>
    <row r="128" spans="1:16" s="286" customFormat="1" ht="114.75" x14ac:dyDescent="0.2">
      <c r="A128" s="338" t="s">
        <v>396</v>
      </c>
      <c r="B128" s="339" t="s">
        <v>419</v>
      </c>
      <c r="C128" s="427" t="s">
        <v>54</v>
      </c>
      <c r="D128" s="435">
        <v>7</v>
      </c>
      <c r="E128" s="466"/>
      <c r="F128" s="370">
        <f>+ROUND(D128*E128,2)</f>
        <v>0</v>
      </c>
      <c r="H128" s="287"/>
      <c r="I128" s="287"/>
      <c r="J128" s="287"/>
    </row>
    <row r="129" spans="1:10" s="286" customFormat="1" ht="81.75" customHeight="1" x14ac:dyDescent="0.2">
      <c r="A129" s="338"/>
      <c r="B129" s="462" t="s">
        <v>420</v>
      </c>
      <c r="C129" s="463"/>
      <c r="D129" s="463"/>
      <c r="E129" s="464"/>
      <c r="F129" s="341"/>
      <c r="H129" s="287"/>
      <c r="I129" s="287"/>
      <c r="J129" s="287"/>
    </row>
    <row r="130" spans="1:10" s="295" customFormat="1" ht="15" x14ac:dyDescent="0.25">
      <c r="A130" s="430"/>
      <c r="B130" s="431"/>
      <c r="C130" s="432"/>
      <c r="D130" s="433"/>
      <c r="E130" s="434"/>
      <c r="F130" s="370"/>
      <c r="G130" s="294"/>
    </row>
    <row r="131" spans="1:10" s="295" customFormat="1" ht="38.25" x14ac:dyDescent="0.25">
      <c r="A131" s="338" t="s">
        <v>397</v>
      </c>
      <c r="B131" s="339" t="s">
        <v>398</v>
      </c>
      <c r="C131" s="427" t="s">
        <v>54</v>
      </c>
      <c r="D131" s="435">
        <v>5</v>
      </c>
      <c r="E131" s="466"/>
      <c r="F131" s="370">
        <f>+ROUND(D131*E131,2)</f>
        <v>0</v>
      </c>
      <c r="G131" s="294"/>
    </row>
    <row r="132" spans="1:10" s="295" customFormat="1" ht="15" x14ac:dyDescent="0.25">
      <c r="A132" s="436"/>
      <c r="B132" s="437"/>
      <c r="C132" s="437"/>
      <c r="D132" s="438"/>
      <c r="E132" s="439"/>
      <c r="F132" s="440"/>
      <c r="G132" s="294"/>
    </row>
    <row r="133" spans="1:10" s="295" customFormat="1" ht="38.25" x14ac:dyDescent="0.25">
      <c r="A133" s="338" t="s">
        <v>399</v>
      </c>
      <c r="B133" s="339" t="s">
        <v>398</v>
      </c>
      <c r="C133" s="427" t="s">
        <v>54</v>
      </c>
      <c r="D133" s="435">
        <v>5</v>
      </c>
      <c r="E133" s="466"/>
      <c r="F133" s="370">
        <f>+ROUND(D133*E133,2)</f>
        <v>0</v>
      </c>
      <c r="G133" s="294"/>
    </row>
    <row r="134" spans="1:10" s="295" customFormat="1" ht="15" x14ac:dyDescent="0.25">
      <c r="A134" s="436"/>
      <c r="B134" s="437"/>
      <c r="C134" s="437"/>
      <c r="D134" s="438"/>
      <c r="E134" s="439"/>
      <c r="F134" s="440"/>
      <c r="G134" s="294"/>
    </row>
    <row r="135" spans="1:10" s="295" customFormat="1" ht="51.75" x14ac:dyDescent="0.25">
      <c r="A135" s="338" t="s">
        <v>400</v>
      </c>
      <c r="B135" s="441" t="s">
        <v>401</v>
      </c>
      <c r="C135" s="437" t="s">
        <v>54</v>
      </c>
      <c r="D135" s="438">
        <v>1</v>
      </c>
      <c r="E135" s="467"/>
      <c r="F135" s="440">
        <f>D135*E135</f>
        <v>0</v>
      </c>
      <c r="G135" s="294"/>
    </row>
    <row r="136" spans="1:10" s="295" customFormat="1" ht="15" x14ac:dyDescent="0.25">
      <c r="A136" s="436"/>
      <c r="B136" s="441"/>
      <c r="C136" s="437"/>
      <c r="D136" s="438"/>
      <c r="E136" s="439"/>
      <c r="F136" s="440"/>
      <c r="G136" s="294"/>
    </row>
    <row r="137" spans="1:10" s="295" customFormat="1" ht="39" x14ac:dyDescent="0.25">
      <c r="A137" s="338" t="s">
        <v>402</v>
      </c>
      <c r="B137" s="426" t="s">
        <v>403</v>
      </c>
      <c r="C137" s="437" t="s">
        <v>359</v>
      </c>
      <c r="D137" s="438">
        <v>16</v>
      </c>
      <c r="E137" s="467"/>
      <c r="F137" s="440">
        <f>D137*E137</f>
        <v>0</v>
      </c>
      <c r="G137" s="294"/>
    </row>
    <row r="138" spans="1:10" s="295" customFormat="1" ht="15" x14ac:dyDescent="0.25">
      <c r="A138" s="436"/>
      <c r="B138" s="437"/>
      <c r="C138" s="437"/>
      <c r="D138" s="438"/>
      <c r="E138" s="439"/>
      <c r="F138" s="440"/>
      <c r="G138" s="294"/>
    </row>
    <row r="139" spans="1:10" s="295" customFormat="1" ht="15" x14ac:dyDescent="0.25">
      <c r="A139" s="442"/>
      <c r="B139" s="443" t="s">
        <v>404</v>
      </c>
      <c r="C139" s="444"/>
      <c r="D139" s="445"/>
      <c r="E139" s="429"/>
      <c r="F139" s="446">
        <f>+SUM(F126:F137)</f>
        <v>0</v>
      </c>
      <c r="G139" s="294"/>
    </row>
    <row r="140" spans="1:10" s="295" customFormat="1" ht="15" x14ac:dyDescent="0.25">
      <c r="A140" s="447"/>
      <c r="B140" s="448"/>
      <c r="C140" s="449"/>
      <c r="D140" s="440"/>
      <c r="E140" s="450"/>
      <c r="F140" s="440"/>
      <c r="G140" s="294"/>
    </row>
    <row r="141" spans="1:10" s="295" customFormat="1" ht="15" x14ac:dyDescent="0.25">
      <c r="A141" s="328" t="s">
        <v>289</v>
      </c>
      <c r="B141" s="397" t="s">
        <v>290</v>
      </c>
      <c r="C141" s="398"/>
      <c r="D141" s="399"/>
      <c r="E141" s="400"/>
      <c r="F141" s="401"/>
      <c r="G141" s="294"/>
    </row>
    <row r="142" spans="1:10" ht="15" x14ac:dyDescent="0.25">
      <c r="A142" s="402"/>
      <c r="B142" s="403"/>
      <c r="C142" s="404"/>
      <c r="D142" s="405"/>
      <c r="E142" s="406"/>
      <c r="F142" s="407"/>
    </row>
    <row r="143" spans="1:10" x14ac:dyDescent="0.2">
      <c r="A143" s="338" t="s">
        <v>405</v>
      </c>
      <c r="B143" s="451" t="s">
        <v>406</v>
      </c>
      <c r="C143" s="342" t="s">
        <v>359</v>
      </c>
      <c r="D143" s="291">
        <v>75.599999999999994</v>
      </c>
      <c r="E143" s="276"/>
      <c r="F143" s="291">
        <f>+ROUND(D143*E143,2)</f>
        <v>0</v>
      </c>
    </row>
    <row r="144" spans="1:10" x14ac:dyDescent="0.2">
      <c r="A144" s="338"/>
      <c r="B144" s="451"/>
      <c r="C144" s="342"/>
      <c r="D144" s="291"/>
      <c r="E144" s="343"/>
      <c r="F144" s="291"/>
    </row>
    <row r="145" spans="1:6" ht="25.5" x14ac:dyDescent="0.2">
      <c r="A145" s="338" t="s">
        <v>407</v>
      </c>
      <c r="B145" s="451" t="s">
        <v>408</v>
      </c>
      <c r="C145" s="342" t="s">
        <v>54</v>
      </c>
      <c r="D145" s="291">
        <v>1</v>
      </c>
      <c r="E145" s="276"/>
      <c r="F145" s="291">
        <f>D145*E145</f>
        <v>0</v>
      </c>
    </row>
    <row r="146" spans="1:6" x14ac:dyDescent="0.2">
      <c r="A146" s="338"/>
      <c r="B146" s="451"/>
      <c r="C146" s="342"/>
      <c r="D146" s="291"/>
      <c r="E146" s="343"/>
      <c r="F146" s="291"/>
    </row>
    <row r="147" spans="1:6" ht="102" x14ac:dyDescent="0.2">
      <c r="A147" s="338" t="s">
        <v>409</v>
      </c>
      <c r="B147" s="451" t="s">
        <v>410</v>
      </c>
      <c r="C147" s="342" t="s">
        <v>1</v>
      </c>
      <c r="D147" s="291">
        <v>75.599999999999994</v>
      </c>
      <c r="E147" s="276"/>
      <c r="F147" s="291">
        <f>+ROUND(D147*E147,2)</f>
        <v>0</v>
      </c>
    </row>
    <row r="148" spans="1:6" ht="15" x14ac:dyDescent="0.2">
      <c r="A148" s="300"/>
      <c r="B148" s="339"/>
      <c r="C148" s="344"/>
      <c r="D148" s="291"/>
      <c r="E148" s="343"/>
      <c r="F148" s="291"/>
    </row>
    <row r="149" spans="1:6" x14ac:dyDescent="0.2">
      <c r="A149" s="302"/>
      <c r="B149" s="310" t="s">
        <v>411</v>
      </c>
      <c r="C149" s="389"/>
      <c r="D149" s="341"/>
      <c r="E149" s="343"/>
      <c r="F149" s="390">
        <f>SUM(F143:F148)</f>
        <v>0</v>
      </c>
    </row>
    <row r="150" spans="1:6" x14ac:dyDescent="0.2">
      <c r="A150" s="452"/>
      <c r="B150" s="453"/>
      <c r="F150" s="457"/>
    </row>
    <row r="151" spans="1:6" x14ac:dyDescent="0.2">
      <c r="A151" s="452"/>
      <c r="B151" s="453"/>
      <c r="F151" s="457"/>
    </row>
    <row r="152" spans="1:6" x14ac:dyDescent="0.2">
      <c r="A152" s="452"/>
      <c r="B152" s="453"/>
      <c r="F152" s="457"/>
    </row>
  </sheetData>
  <sheetProtection algorithmName="SHA-512" hashValue="NN/RzyCb0nXlEJMqlW5ADDiYvajlK2DMwvBJhFG9ysDd85s4wF4tr/nrfCvj+CapnNErqFr+HDRTS0dsLPK0Uw==" saltValue="ihvU46OVTuWeLLkU0pxRzw==" spinCount="100000" sheet="1" objects="1" scenarios="1"/>
  <mergeCells count="3">
    <mergeCell ref="B80:E80"/>
    <mergeCell ref="B84:E84"/>
    <mergeCell ref="B129:E129"/>
  </mergeCells>
  <pageMargins left="0.98425196850393704" right="0.39370078740157483" top="0.59055118110236227" bottom="0.59055118110236227" header="0" footer="0"/>
  <pageSetup paperSize="9" scale="86" orientation="portrait" r:id="rId1"/>
  <headerFooter alignWithMargins="0">
    <oddHeader>&amp;L
&amp;R&amp;A</oddHeader>
    <oddFooter>&amp;R&amp;"Arial,Navadno"&amp;10stran &amp;P od &amp;N</oddFooter>
  </headerFooter>
  <rowBreaks count="3" manualBreakCount="3">
    <brk id="42" max="5" man="1"/>
    <brk id="103" max="5" man="1"/>
    <brk id="12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3</vt:i4>
      </vt:variant>
    </vt:vector>
  </HeadingPairs>
  <TitlesOfParts>
    <vt:vector size="7" baseType="lpstr">
      <vt:lpstr>rekapitulacija</vt:lpstr>
      <vt:lpstr>VO-V4</vt:lpstr>
      <vt:lpstr>HP-V4</vt:lpstr>
      <vt:lpstr> Kanal O</vt:lpstr>
      <vt:lpstr>' Kanal O'!Področje_tiskanja</vt:lpstr>
      <vt:lpstr>rekapitulacija!Področje_tiskanja</vt:lpstr>
      <vt:lpstr>' Kanal O'!Tiskanje_naslovov</vt:lpstr>
    </vt:vector>
  </TitlesOfParts>
  <Company>Hi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</dc:creator>
  <cp:lastModifiedBy>Domen Dežman</cp:lastModifiedBy>
  <cp:lastPrinted>2022-05-12T08:46:11Z</cp:lastPrinted>
  <dcterms:created xsi:type="dcterms:W3CDTF">2008-07-08T06:13:32Z</dcterms:created>
  <dcterms:modified xsi:type="dcterms:W3CDTF">2022-05-18T08:42:20Z</dcterms:modified>
</cp:coreProperties>
</file>