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D_javna_narocila\razno\PoljeX-PoljeXX\razpis\"/>
    </mc:Choice>
  </mc:AlternateContent>
  <bookViews>
    <workbookView xWindow="1365" yWindow="-315" windowWidth="13695" windowHeight="14745" tabRatio="799" activeTab="2"/>
  </bookViews>
  <sheets>
    <sheet name="Izmere" sheetId="1" r:id="rId1"/>
    <sheet name="Chart1" sheetId="3" r:id="rId2"/>
    <sheet name="Popis" sheetId="2" r:id="rId3"/>
  </sheets>
  <definedNames>
    <definedName name="Izm_11.005">Izmere!$A$12:$H$22</definedName>
    <definedName name="Izm_11.006">Izmere!$A$25:$H$32</definedName>
    <definedName name="Izm_11.007">#REF!</definedName>
    <definedName name="Izm_11.009">#REF!</definedName>
    <definedName name="s_Prip_del">Popis!#REF!</definedName>
    <definedName name="SU_MONTDELA">Popis!$H$83</definedName>
    <definedName name="SU_NABAVAMAT">Popis!$H$109</definedName>
    <definedName name="SU_ZAKLJDELA">Popis!$H$118</definedName>
    <definedName name="SU_ZEMDELA">Popis!$H$62</definedName>
    <definedName name="Sub_11">Popis!$H$121</definedName>
    <definedName name="Sub_12">Popis!$H$125</definedName>
  </definedNames>
  <calcPr calcId="162913"/>
</workbook>
</file>

<file path=xl/calcChain.xml><?xml version="1.0" encoding="utf-8"?>
<calcChain xmlns="http://schemas.openxmlformats.org/spreadsheetml/2006/main">
  <c r="H56" i="2" l="1"/>
  <c r="H94" i="2" l="1"/>
  <c r="H114" i="2" l="1"/>
  <c r="H116" i="2" l="1"/>
  <c r="H118" i="2" s="1"/>
  <c r="H44" i="2" s="1"/>
  <c r="H92" i="2"/>
  <c r="H88" i="2"/>
  <c r="H73" i="2"/>
  <c r="H69" i="2"/>
  <c r="H67" i="2"/>
  <c r="H97" i="2"/>
  <c r="H98" i="2"/>
  <c r="H99" i="2"/>
  <c r="H100" i="2"/>
  <c r="H101" i="2"/>
  <c r="H102" i="2"/>
  <c r="H54" i="2"/>
  <c r="H58" i="2"/>
  <c r="H71" i="2"/>
  <c r="H75" i="2"/>
  <c r="H77" i="2"/>
  <c r="H79" i="2"/>
  <c r="H90" i="2"/>
  <c r="E17" i="1"/>
  <c r="H22" i="1"/>
  <c r="H60" i="2" l="1"/>
  <c r="H81" i="2"/>
  <c r="H83" i="2" s="1"/>
  <c r="H38" i="2" s="1"/>
  <c r="G107" i="2"/>
  <c r="H107" i="2" s="1"/>
  <c r="G105" i="2"/>
  <c r="H105" i="2" s="1"/>
  <c r="H62" i="2"/>
  <c r="H35" i="2" s="1"/>
  <c r="H109" i="2" l="1"/>
  <c r="H41" i="2" s="1"/>
  <c r="H49" i="2" s="1"/>
</calcChain>
</file>

<file path=xl/sharedStrings.xml><?xml version="1.0" encoding="utf-8"?>
<sst xmlns="http://schemas.openxmlformats.org/spreadsheetml/2006/main" count="101" uniqueCount="60">
  <si>
    <t>POPIS DEL S PREDIZMERAMI IN PREDRAČUNOM</t>
  </si>
  <si>
    <t>OBJEKT:</t>
  </si>
  <si>
    <t>INVESTITOR:</t>
  </si>
  <si>
    <t>ŠT. PROJEKTA:</t>
  </si>
  <si>
    <t>DATUM:</t>
  </si>
  <si>
    <t>REKAPITULACIJA</t>
  </si>
  <si>
    <t>MONTAŽNA DELA</t>
  </si>
  <si>
    <t>NABAVA MATERIALA</t>
  </si>
  <si>
    <t>01 002 450</t>
  </si>
  <si>
    <t>skupaj</t>
  </si>
  <si>
    <t>09 002 030</t>
  </si>
  <si>
    <t>09 016 320</t>
  </si>
  <si>
    <t>m1</t>
  </si>
  <si>
    <t>kos</t>
  </si>
  <si>
    <t>NABAVA VODOVODNEGA MATERIALA</t>
  </si>
  <si>
    <t>10 0051 032</t>
  </si>
  <si>
    <t>Ostala dodatna in nepredvidena dela. Obračun stroškov po dejanskih stroških porabe časa in materiala po vpisu v gradbeni dnevnik. 
Ocena stroškov 10% vrednosti montažnih del.</t>
  </si>
  <si>
    <t>Nabava in polaganje signalnega traku nad cevmi hišnih priključkov.</t>
  </si>
  <si>
    <t>09 016 302</t>
  </si>
  <si>
    <t>Transportni stroški nabave materiala.</t>
  </si>
  <si>
    <t>DEL:</t>
  </si>
  <si>
    <t>EUR</t>
  </si>
  <si>
    <t>NAČRT:</t>
  </si>
  <si>
    <t>Priprava na izvedbo tlačnega preizkusa. Obračun na 1 kos.</t>
  </si>
  <si>
    <t>Izpiranje cevi hišnih priključkov.
Obračun za 1 kos.</t>
  </si>
  <si>
    <t>Načrt vodovoda</t>
  </si>
  <si>
    <t>Dodatni in nepredvideni material</t>
  </si>
  <si>
    <t>zmanjševalni kos 1"/3/4"</t>
  </si>
  <si>
    <t>krogelni ventil, 1"</t>
  </si>
  <si>
    <t>krogelni ventil, 1", z izpustom</t>
  </si>
  <si>
    <t>volumetrični vodomer, DN 20 (3/4"), skupaj s holandcema in nepovratnim ventilom (vložek), z možnostjo namestitve impulznega senzorja</t>
  </si>
  <si>
    <t>GRADBENA DELA</t>
  </si>
  <si>
    <t>SKUPAJ (brez DDV)</t>
  </si>
  <si>
    <t>Ostala dodatna in nepredvidena dela. Obračun stroškov po dejanskih stroških porabe časa in materiala po vpisu v gradbeni dnevnik. 
Ocena stroškov 10% vrednosti gradbenih del.</t>
  </si>
  <si>
    <t>ŠT. NAČRTA:</t>
  </si>
  <si>
    <t>konzola za namestitev vodomera DN 20</t>
  </si>
  <si>
    <t>FAZA:</t>
  </si>
  <si>
    <t>hišni priključki</t>
  </si>
  <si>
    <t>Javno podjetje
VODOVOD-KANALIZACIJA d.o.o.
Vodovodna cesta 90
1000 Ljubljana</t>
  </si>
  <si>
    <t>Montaža cevi  PE 100, PN 16, d 32 za hišne priključke v zaščitno cev vključno s povezavo na ločno spojko pri zasunu in armaturo v merilnem mestu. Obračun za 1 m1.</t>
  </si>
  <si>
    <t>Montaža zaščitne cevi PE 80, PN 8, d 63. Obračun za 1 m1.</t>
  </si>
  <si>
    <t>Montaža elementov na vodomernem mestu s predhodno demontažo obstoječih (do 2 vodomera).
Obračun za 1 vodomerni jašek.</t>
  </si>
  <si>
    <t xml:space="preserve">Cev PE 100, PN 16, d 32.      </t>
  </si>
  <si>
    <t>Cev PE 80, PN 8, d 63.</t>
  </si>
  <si>
    <t>prehodna spojka, d32/1"</t>
  </si>
  <si>
    <t>ZAKLJUČNA DELA</t>
  </si>
  <si>
    <t>Izdelava geodetskega posnetka: izmera, obdelava in priprava digitalnih podatkov (atributiranje, digitalna skica) vodovodnih priključkov, skladno z internimi tehničnimi normativi upravljavca vodovodnega omrežja. Obračun  za 1 kos</t>
  </si>
  <si>
    <t>Ostala dodatna in nepredvidena dela. Obračun stroškov po dejanskih stroških porabe časa in materiala po vpisu v gradbeni dnevnik. 
Ocena stroškov 10% vrednosti zaključnih del.</t>
  </si>
  <si>
    <t>gumi tesnilo za PE cev d 63/d 32</t>
  </si>
  <si>
    <t>Montaža univerzalnega navrtnega zasuna za cevovod NL DN 100 z montažo vgradne garniture in cestne kape, vključno s prehodno ločno spojko za PE cev d 32. Obračun za 1 kos.</t>
  </si>
  <si>
    <t>Univerzalni navrtni zasun za NL cev kompletno s stremenom, ločno spojko za PE cev d 32, z vgradno garnituro in cestno kapo s podložnim obročem
DN 100 / d 32</t>
  </si>
  <si>
    <t>vodomerni jašek za priključke hp1, hp2, hp4, hp10, hp11, hp12, hp13, hp19; 1x vodomer DN 20</t>
  </si>
  <si>
    <t>Obnova vodovodnega omrežja v Polju, 
odsek 5 (Polje, cesta XX)</t>
  </si>
  <si>
    <t>7892-5</t>
  </si>
  <si>
    <t>7892-5_V</t>
  </si>
  <si>
    <t>april 2017</t>
  </si>
  <si>
    <t>PZI</t>
  </si>
  <si>
    <t>Kompletna izvedba prebojev sten kleti (notranje, zunanje) in tlakov v kletnih prostorih do vodomernega mesta. Postavka vključuje vzpostavitvitev  v prvotno stanje in demontažo obstoječe cevi ter vgradnjo nove. Izvedba tesnitve po vgradnji cevi mora biti vodotesna. Obračun za 1 kos.</t>
  </si>
  <si>
    <t>Kompletna gradbena dela pri izvedbi obnove hišnih priključkov od prevezave na novi vodovod do vodomernega mesta v neutrjenih površinah (makadam, zelenice,...); rušenje ovir na trasi,  zakoličba in zaščita obstoječih javnih in internih komunalnih vodov, strojno-ročni izkop globine do 1,50 m in širine 0,60 m, izvedba peščene posteljice in obsipa priključka, zasip vodovodnega jarka  delno z izkopanim materialom , utrjevanje zasipa z odvozom viška materiala, postavitev cestnih kap hišnih priključkov  na niveleto terena in vzpostavitev v prvotno stanje po izvedbi obnove hišnih priključkov. Obračun za 1 m1.</t>
  </si>
  <si>
    <t>Kompletna gradbena dela pri izvedbi obnove hišnih priključkov od prevezave na novi vodovod do vodomernega mesta v utrjenih zgornjih površinah (beton, prane plošeč asfalt,...); rušenje ovir na trasi,  zakoličba in zaščita obstoječih javnih in internih komunalnih vodov, strojno-ročni izkop globine do 1,50 m in širine 0,60 m, izvedba peščene posteljice in obsipa priključka, zasip vodovodnega jarka  delno z izkopanim materialom , utrjevanje zasipa z odvozom viška materiala, priprava tamponske podlage in planuma nad zasipom, postavitev cestnih kap hišnih priključkov  na niveleto terena in vzpostavitev v prvotno stanje. Obračun za 1 m1.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</si>
</sst>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sz val="10"/>
      <name val="Frutiger"/>
      <family val="2"/>
      <charset val="238"/>
    </font>
    <font>
      <b/>
      <sz val="10"/>
      <name val="Frutiger"/>
      <family val="2"/>
      <charset val="238"/>
    </font>
    <font>
      <b/>
      <i/>
      <sz val="10"/>
      <name val="Frutiger"/>
      <family val="2"/>
      <charset val="238"/>
    </font>
    <font>
      <b/>
      <sz val="12"/>
      <name val="Frutiger"/>
      <family val="2"/>
      <charset val="238"/>
    </font>
    <font>
      <b/>
      <sz val="9"/>
      <name val="Frutiger"/>
      <family val="2"/>
      <charset val="238"/>
    </font>
    <font>
      <sz val="9"/>
      <name val="Frutiger"/>
      <family val="2"/>
      <charset val="238"/>
    </font>
    <font>
      <sz val="10"/>
      <color indexed="10"/>
      <name val="Frutiger"/>
      <family val="2"/>
      <charset val="238"/>
    </font>
    <font>
      <b/>
      <sz val="10"/>
      <color indexed="10"/>
      <name val="Frutiger"/>
      <family val="2"/>
      <charset val="238"/>
    </font>
    <font>
      <b/>
      <i/>
      <sz val="10"/>
      <color indexed="10"/>
      <name val="Frutiger"/>
      <family val="2"/>
      <charset val="238"/>
    </font>
    <font>
      <b/>
      <sz val="9"/>
      <color indexed="10"/>
      <name val="Frutiger"/>
      <family val="2"/>
      <charset val="238"/>
    </font>
    <font>
      <sz val="9"/>
      <color indexed="10"/>
      <name val="Frutiger"/>
      <family val="2"/>
      <charset val="238"/>
    </font>
    <font>
      <sz val="9"/>
      <color rgb="FFFF0000"/>
      <name val="Frutiger"/>
      <family val="2"/>
      <charset val="238"/>
    </font>
    <font>
      <b/>
      <sz val="10"/>
      <color rgb="FFFF0000"/>
      <name val="Frutiger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17"/>
      </left>
      <right/>
      <top style="medium">
        <color indexed="17"/>
      </top>
      <bottom/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 style="medium">
        <color indexed="17"/>
      </left>
      <right/>
      <top/>
      <bottom/>
      <diagonal/>
    </border>
    <border>
      <left/>
      <right style="medium">
        <color indexed="17"/>
      </right>
      <top/>
      <bottom/>
      <diagonal/>
    </border>
    <border>
      <left style="medium">
        <color indexed="17"/>
      </left>
      <right/>
      <top/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 style="medium">
        <color indexed="17"/>
      </left>
      <right style="medium">
        <color indexed="17"/>
      </right>
      <top style="medium">
        <color indexed="17"/>
      </top>
      <bottom style="medium">
        <color indexed="17"/>
      </bottom>
      <diagonal/>
    </border>
    <border>
      <left/>
      <right style="medium">
        <color indexed="17"/>
      </right>
      <top/>
      <bottom style="medium">
        <color indexed="17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" fontId="1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4" fontId="8" fillId="0" borderId="0" xfId="0" applyNumberFormat="1" applyFont="1" applyAlignment="1" applyProtection="1">
      <alignment horizontal="centerContinuous"/>
      <protection locked="0"/>
    </xf>
    <xf numFmtId="4" fontId="7" fillId="0" borderId="0" xfId="0" applyNumberFormat="1" applyFont="1" applyAlignment="1" applyProtection="1">
      <protection locked="0"/>
    </xf>
    <xf numFmtId="4" fontId="7" fillId="0" borderId="10" xfId="0" applyNumberFormat="1" applyFont="1" applyBorder="1" applyProtection="1">
      <protection locked="0"/>
    </xf>
    <xf numFmtId="4" fontId="7" fillId="0" borderId="0" xfId="0" applyNumberFormat="1" applyFont="1" applyBorder="1" applyProtection="1">
      <protection locked="0"/>
    </xf>
    <xf numFmtId="4" fontId="9" fillId="0" borderId="0" xfId="0" applyNumberFormat="1" applyFont="1" applyProtection="1">
      <protection locked="0"/>
    </xf>
    <xf numFmtId="4" fontId="8" fillId="0" borderId="0" xfId="0" applyNumberFormat="1" applyFont="1" applyAlignment="1" applyProtection="1">
      <alignment horizontal="right"/>
      <protection locked="0"/>
    </xf>
    <xf numFmtId="4" fontId="8" fillId="0" borderId="0" xfId="0" applyNumberFormat="1" applyFont="1" applyBorder="1" applyAlignment="1" applyProtection="1">
      <alignment horizontal="right"/>
      <protection locked="0"/>
    </xf>
    <xf numFmtId="4" fontId="8" fillId="0" borderId="11" xfId="0" applyNumberFormat="1" applyFont="1" applyBorder="1" applyAlignment="1" applyProtection="1">
      <alignment horizontal="right"/>
      <protection locked="0"/>
    </xf>
    <xf numFmtId="4" fontId="8" fillId="0" borderId="10" xfId="0" applyNumberFormat="1" applyFont="1" applyBorder="1" applyAlignment="1" applyProtection="1">
      <alignment horizontal="right"/>
      <protection locked="0"/>
    </xf>
    <xf numFmtId="4" fontId="8" fillId="0" borderId="0" xfId="0" applyNumberFormat="1" applyFont="1" applyAlignment="1" applyProtection="1">
      <alignment horizontal="center"/>
      <protection locked="0"/>
    </xf>
    <xf numFmtId="4" fontId="10" fillId="0" borderId="0" xfId="0" applyNumberFormat="1" applyFont="1" applyAlignment="1" applyProtection="1">
      <alignment horizontal="center"/>
      <protection locked="0"/>
    </xf>
    <xf numFmtId="4" fontId="11" fillId="0" borderId="0" xfId="0" applyNumberFormat="1" applyFont="1" applyProtection="1">
      <protection locked="0"/>
    </xf>
    <xf numFmtId="4" fontId="10" fillId="0" borderId="0" xfId="0" applyNumberFormat="1" applyFont="1" applyProtection="1">
      <protection locked="0"/>
    </xf>
    <xf numFmtId="4" fontId="8" fillId="0" borderId="0" xfId="0" applyNumberFormat="1" applyFont="1" applyProtection="1">
      <protection locked="0"/>
    </xf>
    <xf numFmtId="4" fontId="11" fillId="0" borderId="0" xfId="0" applyNumberFormat="1" applyFont="1" applyFill="1" applyProtection="1">
      <protection locked="0"/>
    </xf>
    <xf numFmtId="4" fontId="12" fillId="0" borderId="0" xfId="0" applyNumberFormat="1" applyFont="1" applyProtection="1">
      <protection locked="0"/>
    </xf>
    <xf numFmtId="4" fontId="13" fillId="0" borderId="0" xfId="0" applyNumberFormat="1" applyFont="1" applyProtection="1">
      <protection locked="0"/>
    </xf>
    <xf numFmtId="4" fontId="10" fillId="0" borderId="0" xfId="0" applyNumberFormat="1" applyFont="1" applyFill="1" applyAlignment="1" applyProtection="1">
      <alignment horizontal="center"/>
      <protection locked="0"/>
    </xf>
    <xf numFmtId="4" fontId="12" fillId="0" borderId="0" xfId="0" applyNumberFormat="1" applyFont="1" applyFill="1" applyProtection="1">
      <protection locked="0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2" fontId="1" fillId="0" borderId="0" xfId="0" applyNumberFormat="1" applyFont="1" applyAlignment="1" applyProtection="1">
      <alignment horizontal="left" vertical="top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horizontal="left"/>
    </xf>
    <xf numFmtId="0" fontId="1" fillId="0" borderId="0" xfId="0" applyFont="1" applyProtection="1"/>
    <xf numFmtId="4" fontId="1" fillId="0" borderId="0" xfId="0" applyNumberFormat="1" applyFont="1" applyProtection="1"/>
    <xf numFmtId="0" fontId="2" fillId="0" borderId="0" xfId="0" applyFont="1" applyProtection="1"/>
    <xf numFmtId="49" fontId="2" fillId="0" borderId="0" xfId="0" applyNumberFormat="1" applyFont="1" applyAlignment="1" applyProtection="1">
      <alignment vertical="top"/>
    </xf>
    <xf numFmtId="0" fontId="2" fillId="0" borderId="0" xfId="0" applyFont="1" applyAlignment="1" applyProtection="1">
      <alignment vertical="top"/>
    </xf>
    <xf numFmtId="2" fontId="2" fillId="0" borderId="0" xfId="0" applyNumberFormat="1" applyFont="1" applyAlignment="1" applyProtection="1">
      <alignment horizontal="left" vertical="top"/>
    </xf>
    <xf numFmtId="0" fontId="4" fillId="0" borderId="0" xfId="0" applyFont="1" applyAlignment="1" applyProtection="1">
      <alignment horizontal="centerContinuous" vertical="top" wrapText="1"/>
    </xf>
    <xf numFmtId="0" fontId="2" fillId="0" borderId="0" xfId="0" applyFont="1" applyAlignment="1" applyProtection="1">
      <alignment horizontal="centerContinuous"/>
    </xf>
    <xf numFmtId="4" fontId="2" fillId="0" borderId="0" xfId="0" applyNumberFormat="1" applyFont="1" applyAlignment="1" applyProtection="1"/>
    <xf numFmtId="0" fontId="1" fillId="0" borderId="0" xfId="0" applyFont="1" applyAlignment="1" applyProtection="1">
      <alignment horizontal="centerContinuous" vertical="top" wrapText="1"/>
    </xf>
    <xf numFmtId="0" fontId="1" fillId="0" borderId="0" xfId="0" applyFont="1" applyAlignment="1" applyProtection="1">
      <alignment horizontal="centerContinuous"/>
    </xf>
    <xf numFmtId="4" fontId="1" fillId="0" borderId="0" xfId="0" applyNumberFormat="1" applyFont="1" applyAlignment="1" applyProtection="1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vertical="top" wrapText="1"/>
    </xf>
    <xf numFmtId="49" fontId="1" fillId="0" borderId="10" xfId="0" applyNumberFormat="1" applyFont="1" applyBorder="1" applyAlignment="1" applyProtection="1">
      <alignment vertical="top"/>
    </xf>
    <xf numFmtId="0" fontId="1" fillId="0" borderId="10" xfId="0" applyFont="1" applyBorder="1" applyAlignment="1" applyProtection="1">
      <alignment vertical="top"/>
    </xf>
    <xf numFmtId="2" fontId="1" fillId="0" borderId="10" xfId="0" applyNumberFormat="1" applyFont="1" applyBorder="1" applyAlignment="1" applyProtection="1">
      <alignment horizontal="left" vertical="top"/>
    </xf>
    <xf numFmtId="0" fontId="1" fillId="0" borderId="10" xfId="0" applyFont="1" applyBorder="1" applyAlignment="1" applyProtection="1">
      <alignment vertical="top" wrapText="1"/>
    </xf>
    <xf numFmtId="0" fontId="1" fillId="0" borderId="10" xfId="0" applyFont="1" applyBorder="1" applyAlignment="1" applyProtection="1">
      <alignment horizontal="left"/>
    </xf>
    <xf numFmtId="0" fontId="1" fillId="0" borderId="10" xfId="0" applyFont="1" applyBorder="1" applyProtection="1"/>
    <xf numFmtId="4" fontId="1" fillId="0" borderId="10" xfId="0" applyNumberFormat="1" applyFont="1" applyBorder="1" applyProtection="1"/>
    <xf numFmtId="49" fontId="1" fillId="0" borderId="0" xfId="0" applyNumberFormat="1" applyFont="1" applyBorder="1" applyAlignment="1" applyProtection="1">
      <alignment vertical="top"/>
    </xf>
    <xf numFmtId="0" fontId="1" fillId="0" borderId="0" xfId="0" applyFont="1" applyBorder="1" applyAlignment="1" applyProtection="1">
      <alignment vertical="top"/>
    </xf>
    <xf numFmtId="2" fontId="1" fillId="0" borderId="0" xfId="0" applyNumberFormat="1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Protection="1"/>
    <xf numFmtId="4" fontId="1" fillId="0" borderId="0" xfId="0" applyNumberFormat="1" applyFont="1" applyBorder="1" applyProtection="1"/>
    <xf numFmtId="0" fontId="3" fillId="0" borderId="0" xfId="0" applyFont="1" applyProtection="1"/>
    <xf numFmtId="0" fontId="3" fillId="0" borderId="0" xfId="0" applyFont="1" applyAlignment="1" applyProtection="1">
      <alignment vertical="top"/>
    </xf>
    <xf numFmtId="2" fontId="3" fillId="0" borderId="0" xfId="0" applyNumberFormat="1" applyFont="1" applyAlignment="1" applyProtection="1">
      <alignment horizontal="left" vertical="top"/>
    </xf>
    <xf numFmtId="49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horizontal="left"/>
    </xf>
    <xf numFmtId="4" fontId="3" fillId="0" borderId="0" xfId="0" applyNumberFormat="1" applyFont="1" applyProtection="1"/>
    <xf numFmtId="2" fontId="2" fillId="0" borderId="0" xfId="0" applyNumberFormat="1" applyFont="1" applyAlignment="1" applyProtection="1">
      <alignment horizontal="left"/>
    </xf>
    <xf numFmtId="0" fontId="2" fillId="0" borderId="0" xfId="0" applyFont="1" applyAlignment="1" applyProtection="1">
      <alignment horizontal="left"/>
    </xf>
    <xf numFmtId="4" fontId="2" fillId="0" borderId="0" xfId="0" applyNumberFormat="1" applyFont="1" applyProtection="1"/>
    <xf numFmtId="0" fontId="2" fillId="0" borderId="0" xfId="0" applyFont="1" applyAlignment="1" applyProtection="1">
      <alignment vertical="top" wrapText="1"/>
    </xf>
    <xf numFmtId="0" fontId="2" fillId="0" borderId="0" xfId="0" applyFont="1" applyBorder="1" applyProtection="1"/>
    <xf numFmtId="0" fontId="2" fillId="0" borderId="0" xfId="0" applyFont="1" applyBorder="1" applyAlignment="1" applyProtection="1">
      <alignment vertical="top"/>
    </xf>
    <xf numFmtId="2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vertical="top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Protection="1"/>
    <xf numFmtId="2" fontId="2" fillId="0" borderId="0" xfId="0" applyNumberFormat="1" applyFont="1" applyBorder="1" applyAlignment="1" applyProtection="1">
      <alignment horizontal="left" vertical="top"/>
    </xf>
    <xf numFmtId="0" fontId="2" fillId="0" borderId="11" xfId="0" applyFont="1" applyBorder="1" applyProtection="1"/>
    <xf numFmtId="0" fontId="2" fillId="0" borderId="11" xfId="0" applyFont="1" applyBorder="1" applyAlignment="1" applyProtection="1">
      <alignment vertical="top"/>
    </xf>
    <xf numFmtId="2" fontId="2" fillId="0" borderId="11" xfId="0" applyNumberFormat="1" applyFont="1" applyBorder="1" applyAlignment="1" applyProtection="1">
      <alignment horizontal="left" vertical="top"/>
    </xf>
    <xf numFmtId="49" fontId="2" fillId="0" borderId="11" xfId="0" applyNumberFormat="1" applyFont="1" applyBorder="1" applyAlignment="1" applyProtection="1">
      <alignment vertical="top"/>
    </xf>
    <xf numFmtId="0" fontId="2" fillId="0" borderId="11" xfId="0" applyFont="1" applyBorder="1" applyAlignment="1" applyProtection="1">
      <alignment horizontal="left"/>
    </xf>
    <xf numFmtId="4" fontId="2" fillId="0" borderId="11" xfId="0" applyNumberFormat="1" applyFont="1" applyBorder="1" applyProtection="1"/>
    <xf numFmtId="49" fontId="2" fillId="0" borderId="10" xfId="0" applyNumberFormat="1" applyFont="1" applyBorder="1" applyAlignment="1" applyProtection="1">
      <alignment vertical="top"/>
    </xf>
    <xf numFmtId="0" fontId="2" fillId="0" borderId="10" xfId="0" applyFont="1" applyBorder="1" applyAlignment="1" applyProtection="1">
      <alignment vertical="top"/>
    </xf>
    <xf numFmtId="2" fontId="2" fillId="0" borderId="10" xfId="0" applyNumberFormat="1" applyFont="1" applyBorder="1" applyAlignment="1" applyProtection="1">
      <alignment horizontal="left" vertical="top"/>
    </xf>
    <xf numFmtId="0" fontId="2" fillId="0" borderId="10" xfId="0" applyFont="1" applyBorder="1" applyAlignment="1" applyProtection="1">
      <alignment vertical="top" wrapText="1"/>
    </xf>
    <xf numFmtId="0" fontId="2" fillId="0" borderId="10" xfId="0" applyFont="1" applyBorder="1" applyAlignment="1" applyProtection="1">
      <alignment horizontal="left"/>
    </xf>
    <xf numFmtId="0" fontId="2" fillId="0" borderId="10" xfId="0" applyFont="1" applyBorder="1" applyProtection="1"/>
    <xf numFmtId="4" fontId="2" fillId="0" borderId="10" xfId="0" applyNumberFormat="1" applyFont="1" applyBorder="1" applyProtection="1"/>
    <xf numFmtId="0" fontId="2" fillId="0" borderId="0" xfId="0" applyFont="1" applyAlignment="1" applyProtection="1">
      <alignment horizontal="center" vertical="top"/>
    </xf>
    <xf numFmtId="49" fontId="2" fillId="0" borderId="0" xfId="0" applyNumberFormat="1" applyFont="1" applyAlignment="1" applyProtection="1">
      <alignment horizontal="left" vertical="top"/>
    </xf>
    <xf numFmtId="0" fontId="2" fillId="0" borderId="0" xfId="0" applyFont="1" applyAlignment="1" applyProtection="1">
      <alignment horizontal="center"/>
    </xf>
    <xf numFmtId="4" fontId="2" fillId="0" borderId="0" xfId="0" applyNumberFormat="1" applyFont="1" applyAlignment="1" applyProtection="1">
      <alignment horizontal="center"/>
    </xf>
    <xf numFmtId="49" fontId="5" fillId="0" borderId="0" xfId="0" applyNumberFormat="1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center" vertical="top"/>
    </xf>
    <xf numFmtId="2" fontId="5" fillId="0" borderId="0" xfId="0" applyNumberFormat="1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center" vertical="top" wrapText="1"/>
    </xf>
    <xf numFmtId="0" fontId="5" fillId="0" borderId="0" xfId="0" applyFont="1" applyFill="1" applyAlignment="1" applyProtection="1">
      <alignment horizontal="left"/>
    </xf>
    <xf numFmtId="0" fontId="5" fillId="0" borderId="0" xfId="0" applyFont="1" applyFill="1" applyAlignment="1" applyProtection="1">
      <alignment horizontal="center"/>
    </xf>
    <xf numFmtId="4" fontId="5" fillId="0" borderId="0" xfId="0" applyNumberFormat="1" applyFont="1" applyFill="1" applyAlignment="1" applyProtection="1">
      <alignment horizontal="center"/>
    </xf>
    <xf numFmtId="0" fontId="6" fillId="0" borderId="0" xfId="0" applyFont="1" applyFill="1" applyProtection="1"/>
    <xf numFmtId="49" fontId="6" fillId="0" borderId="0" xfId="0" applyNumberFormat="1" applyFont="1" applyFill="1" applyAlignment="1" applyProtection="1">
      <alignment vertical="top"/>
    </xf>
    <xf numFmtId="0" fontId="6" fillId="0" borderId="0" xfId="0" applyFont="1" applyFill="1" applyAlignment="1" applyProtection="1">
      <alignment vertical="top"/>
    </xf>
    <xf numFmtId="2" fontId="6" fillId="0" borderId="0" xfId="0" applyNumberFormat="1" applyFont="1" applyFill="1" applyAlignment="1" applyProtection="1">
      <alignment horizontal="left" vertical="top"/>
    </xf>
    <xf numFmtId="0" fontId="6" fillId="0" borderId="0" xfId="0" applyFont="1" applyFill="1" applyAlignment="1" applyProtection="1">
      <alignment vertical="top" wrapText="1"/>
    </xf>
    <xf numFmtId="0" fontId="6" fillId="0" borderId="0" xfId="0" applyFont="1" applyFill="1" applyAlignment="1" applyProtection="1">
      <alignment horizontal="left"/>
    </xf>
    <xf numFmtId="4" fontId="6" fillId="0" borderId="0" xfId="0" applyNumberFormat="1" applyFont="1" applyFill="1" applyProtection="1"/>
    <xf numFmtId="49" fontId="5" fillId="0" borderId="0" xfId="0" applyNumberFormat="1" applyFont="1" applyAlignment="1" applyProtection="1">
      <alignment horizontal="left" vertical="top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center" vertical="top" wrapText="1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4" fontId="5" fillId="0" borderId="0" xfId="0" applyNumberFormat="1" applyFont="1" applyAlignment="1" applyProtection="1">
      <alignment horizontal="center"/>
    </xf>
    <xf numFmtId="0" fontId="6" fillId="0" borderId="0" xfId="0" applyFont="1" applyProtection="1"/>
    <xf numFmtId="49" fontId="6" fillId="0" borderId="0" xfId="0" applyNumberFormat="1" applyFont="1" applyAlignment="1" applyProtection="1">
      <alignment vertical="top"/>
    </xf>
    <xf numFmtId="0" fontId="6" fillId="0" borderId="0" xfId="0" applyFont="1" applyAlignment="1" applyProtection="1">
      <alignment vertical="top"/>
    </xf>
    <xf numFmtId="0" fontId="6" fillId="0" borderId="0" xfId="0" applyNumberFormat="1" applyFont="1" applyAlignment="1" applyProtection="1">
      <alignment horizontal="left" vertical="top"/>
    </xf>
    <xf numFmtId="0" fontId="6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2" fontId="6" fillId="0" borderId="0" xfId="0" applyNumberFormat="1" applyFont="1" applyAlignment="1" applyProtection="1">
      <alignment horizontal="left" vertical="top"/>
    </xf>
    <xf numFmtId="49" fontId="5" fillId="0" borderId="0" xfId="0" applyNumberFormat="1" applyFont="1" applyAlignment="1" applyProtection="1">
      <alignment vertical="top"/>
    </xf>
    <xf numFmtId="0" fontId="5" fillId="0" borderId="0" xfId="0" applyFont="1" applyAlignment="1" applyProtection="1">
      <alignment vertical="top"/>
    </xf>
    <xf numFmtId="2" fontId="5" fillId="0" borderId="0" xfId="0" applyNumberFormat="1" applyFont="1" applyAlignment="1" applyProtection="1">
      <alignment horizontal="left" vertical="top"/>
    </xf>
    <xf numFmtId="0" fontId="5" fillId="0" borderId="0" xfId="0" applyFont="1" applyAlignment="1" applyProtection="1">
      <alignment vertical="top" wrapText="1"/>
    </xf>
    <xf numFmtId="0" fontId="5" fillId="0" borderId="0" xfId="0" applyFont="1" applyProtection="1"/>
    <xf numFmtId="4" fontId="5" fillId="0" borderId="0" xfId="0" applyNumberFormat="1" applyFont="1" applyProtection="1"/>
    <xf numFmtId="2" fontId="6" fillId="0" borderId="0" xfId="0" applyNumberFormat="1" applyFont="1" applyAlignment="1" applyProtection="1">
      <alignment horizontal="left"/>
    </xf>
    <xf numFmtId="49" fontId="5" fillId="0" borderId="0" xfId="0" applyNumberFormat="1" applyFont="1" applyFill="1" applyAlignment="1" applyProtection="1">
      <alignment vertical="top" wrapText="1"/>
    </xf>
    <xf numFmtId="4" fontId="12" fillId="0" borderId="0" xfId="0" applyNumberFormat="1" applyFont="1" applyProtection="1"/>
    <xf numFmtId="0" fontId="4" fillId="0" borderId="0" xfId="0" applyFont="1" applyProtection="1"/>
  </cellXfs>
  <cellStyles count="1">
    <cellStyle name="Navadno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759834368530017E-2"/>
          <c:y val="3.5472972972972992E-2"/>
          <c:w val="0.59834368530020676"/>
          <c:h val="0.89527027027027051"/>
        </c:manualLayout>
      </c:layout>
      <c:barChart>
        <c:barDir val="col"/>
        <c:grouping val="clustered"/>
        <c:varyColors val="0"/>
        <c:ser>
          <c:idx val="0"/>
          <c:order val="0"/>
          <c:tx>
            <c:v>Popis!#REF!</c:v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Popis!#REF!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3A-4A5E-A162-85440838B164}"/>
            </c:ext>
          </c:extLst>
        </c:ser>
        <c:ser>
          <c:idx val="1"/>
          <c:order val="1"/>
          <c:tx>
            <c:v>Popis!#REF!</c:v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Popis!#REF!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4D3A-4A5E-A162-85440838B164}"/>
            </c:ext>
          </c:extLst>
        </c:ser>
        <c:ser>
          <c:idx val="2"/>
          <c:order val="2"/>
          <c:tx>
            <c:v>Popis!#REF!</c:v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Popis!#REF!</c:f>
              <c:numCache>
                <c:formatCode>General</c:formatCode>
                <c:ptCount val="3"/>
                <c:pt idx="0">
                  <c:v>390</c:v>
                </c:pt>
                <c:pt idx="1">
                  <c:v>3.7</c:v>
                </c:pt>
                <c:pt idx="2">
                  <c:v>1443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3A-4A5E-A162-85440838B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260960"/>
        <c:axId val="189261744"/>
      </c:barChart>
      <c:catAx>
        <c:axId val="18926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l-SI"/>
          </a:p>
        </c:txPr>
        <c:crossAx val="18926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26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l-SI"/>
          </a:p>
        </c:txPr>
        <c:crossAx val="1892609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6149068322981386"/>
          <c:y val="0.42905413941901338"/>
          <c:w val="0.99585921325051785"/>
          <c:h val="0.53716232928511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l-S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l-SI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1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Grafikon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I147" sqref="I147"/>
    </sheetView>
  </sheetViews>
  <sheetFormatPr defaultRowHeight="12.75"/>
  <sheetData>
    <row r="1" spans="1:8" ht="13.5" thickBot="1"/>
    <row r="2" spans="1:8">
      <c r="A2" s="1"/>
      <c r="B2" s="2"/>
      <c r="C2" s="2"/>
      <c r="D2" s="2"/>
      <c r="E2" s="2"/>
      <c r="F2" s="2"/>
      <c r="G2" s="2"/>
      <c r="H2" s="3"/>
    </row>
    <row r="3" spans="1:8">
      <c r="A3" s="4"/>
      <c r="B3" s="5"/>
      <c r="C3" s="5"/>
      <c r="D3" s="5"/>
      <c r="E3" s="5"/>
      <c r="F3" s="5"/>
      <c r="G3" s="5"/>
      <c r="H3" s="6"/>
    </row>
    <row r="4" spans="1:8">
      <c r="A4" s="4"/>
      <c r="B4" s="5"/>
      <c r="C4" s="5"/>
      <c r="D4" s="5"/>
      <c r="E4" s="5"/>
      <c r="F4" s="5"/>
      <c r="G4" s="5"/>
      <c r="H4" s="6"/>
    </row>
    <row r="5" spans="1:8">
      <c r="A5" s="4"/>
      <c r="B5" s="5"/>
      <c r="C5" s="5"/>
      <c r="D5" s="5"/>
      <c r="E5" s="5"/>
      <c r="F5" s="5"/>
      <c r="G5" s="5"/>
      <c r="H5" s="6"/>
    </row>
    <row r="6" spans="1:8">
      <c r="A6" s="4"/>
      <c r="B6" s="5"/>
      <c r="C6" s="5"/>
      <c r="D6" s="5"/>
      <c r="E6" s="5"/>
      <c r="F6" s="5"/>
      <c r="G6" s="5"/>
      <c r="H6" s="6"/>
    </row>
    <row r="7" spans="1:8">
      <c r="A7" s="4"/>
      <c r="B7" s="5"/>
      <c r="C7" s="5"/>
      <c r="D7" s="5"/>
      <c r="E7" s="5"/>
      <c r="F7" s="5"/>
      <c r="G7" s="5"/>
      <c r="H7" s="6"/>
    </row>
    <row r="8" spans="1:8">
      <c r="A8" s="4"/>
      <c r="B8" s="5"/>
      <c r="C8" s="5"/>
      <c r="D8" s="5"/>
      <c r="E8" s="5"/>
      <c r="F8" s="5"/>
      <c r="G8" s="5"/>
      <c r="H8" s="6"/>
    </row>
    <row r="9" spans="1:8" ht="13.5" thickBot="1">
      <c r="A9" s="7"/>
      <c r="B9" s="8"/>
      <c r="C9" s="8"/>
      <c r="D9" s="8"/>
      <c r="E9" s="8"/>
      <c r="F9" s="8"/>
      <c r="G9" s="8"/>
      <c r="H9" s="10"/>
    </row>
    <row r="11" spans="1:8" ht="13.5" thickBot="1"/>
    <row r="12" spans="1:8">
      <c r="A12" s="1"/>
      <c r="B12" s="2"/>
      <c r="C12" s="2"/>
      <c r="D12" s="2"/>
      <c r="E12" s="2"/>
      <c r="F12" s="2"/>
      <c r="G12" s="2"/>
      <c r="H12" s="3"/>
    </row>
    <row r="13" spans="1:8">
      <c r="A13" s="4"/>
      <c r="B13" s="5"/>
      <c r="C13" s="5">
        <v>1</v>
      </c>
      <c r="D13" s="5">
        <v>3</v>
      </c>
      <c r="E13" s="5"/>
      <c r="F13" s="5"/>
      <c r="G13" s="5"/>
      <c r="H13" s="6"/>
    </row>
    <row r="14" spans="1:8">
      <c r="A14" s="4"/>
      <c r="B14" s="5"/>
      <c r="C14" s="5">
        <v>2</v>
      </c>
      <c r="D14" s="5">
        <v>3</v>
      </c>
      <c r="E14" s="5"/>
      <c r="F14" s="5"/>
      <c r="G14" s="5"/>
      <c r="H14" s="6"/>
    </row>
    <row r="15" spans="1:8">
      <c r="A15" s="4"/>
      <c r="B15" s="5"/>
      <c r="C15" s="5">
        <v>3</v>
      </c>
      <c r="D15" s="5">
        <v>3</v>
      </c>
      <c r="E15" s="5"/>
      <c r="F15" s="5"/>
      <c r="G15" s="5"/>
      <c r="H15" s="6"/>
    </row>
    <row r="16" spans="1:8">
      <c r="A16" s="4"/>
      <c r="B16" s="5"/>
      <c r="C16" s="5">
        <v>4</v>
      </c>
      <c r="D16" s="5">
        <v>3</v>
      </c>
      <c r="E16" s="5"/>
      <c r="F16" s="5"/>
      <c r="G16" s="5"/>
      <c r="H16" s="6"/>
    </row>
    <row r="17" spans="1:8">
      <c r="A17" s="4"/>
      <c r="B17" s="5"/>
      <c r="C17" s="5"/>
      <c r="D17" s="5"/>
      <c r="E17" s="5">
        <f>SUM(C13:D16)+20</f>
        <v>42</v>
      </c>
      <c r="F17" s="5"/>
      <c r="G17" s="5"/>
      <c r="H17" s="6"/>
    </row>
    <row r="18" spans="1:8">
      <c r="A18" s="4"/>
      <c r="B18" s="5"/>
      <c r="C18" s="5"/>
      <c r="D18" s="5"/>
      <c r="E18" s="5"/>
      <c r="F18" s="5"/>
      <c r="G18" s="5"/>
      <c r="H18" s="6"/>
    </row>
    <row r="19" spans="1:8">
      <c r="A19" s="4"/>
      <c r="B19" s="5"/>
      <c r="C19" s="5"/>
      <c r="D19" s="5"/>
      <c r="E19" s="5"/>
      <c r="F19" s="5"/>
      <c r="G19" s="5"/>
      <c r="H19" s="6"/>
    </row>
    <row r="20" spans="1:8">
      <c r="A20" s="4"/>
      <c r="B20" s="5"/>
      <c r="C20" s="5"/>
      <c r="D20" s="5"/>
      <c r="E20" s="5"/>
      <c r="F20" s="5"/>
      <c r="G20" s="5"/>
      <c r="H20" s="6"/>
    </row>
    <row r="21" spans="1:8" ht="13.5" thickBot="1">
      <c r="A21" s="4"/>
      <c r="B21" s="5"/>
      <c r="C21" s="5"/>
      <c r="D21" s="5"/>
      <c r="E21" s="5"/>
      <c r="F21" s="5"/>
      <c r="G21" s="5"/>
      <c r="H21" s="6"/>
    </row>
    <row r="22" spans="1:8" ht="13.5" thickBot="1">
      <c r="A22" s="7"/>
      <c r="B22" s="8"/>
      <c r="C22" s="8"/>
      <c r="D22" s="8"/>
      <c r="E22" s="8"/>
      <c r="F22" s="8"/>
      <c r="G22" s="8"/>
      <c r="H22" s="9">
        <f>E17</f>
        <v>42</v>
      </c>
    </row>
    <row r="24" spans="1:8" ht="13.5" thickBot="1"/>
    <row r="25" spans="1:8">
      <c r="A25" s="1"/>
      <c r="B25" s="2"/>
      <c r="C25" s="2"/>
      <c r="D25" s="2"/>
      <c r="E25" s="2"/>
      <c r="F25" s="2"/>
      <c r="G25" s="2"/>
      <c r="H25" s="3"/>
    </row>
    <row r="26" spans="1:8">
      <c r="A26" s="4"/>
      <c r="B26" s="5"/>
      <c r="C26" s="5"/>
      <c r="D26" s="5"/>
      <c r="E26" s="5"/>
      <c r="F26" s="5"/>
      <c r="G26" s="5"/>
      <c r="H26" s="6"/>
    </row>
    <row r="27" spans="1:8">
      <c r="A27" s="4"/>
      <c r="B27" s="5"/>
      <c r="C27" s="5"/>
      <c r="D27" s="5"/>
      <c r="E27" s="5"/>
      <c r="F27" s="5"/>
      <c r="G27" s="5"/>
      <c r="H27" s="6"/>
    </row>
    <row r="28" spans="1:8">
      <c r="A28" s="4"/>
      <c r="B28" s="5"/>
      <c r="C28" s="5"/>
      <c r="D28" s="5"/>
      <c r="E28" s="5"/>
      <c r="F28" s="5"/>
      <c r="G28" s="5"/>
      <c r="H28" s="6"/>
    </row>
    <row r="29" spans="1:8">
      <c r="A29" s="4"/>
      <c r="B29" s="5"/>
      <c r="C29" s="5"/>
      <c r="D29" s="5"/>
      <c r="E29" s="5"/>
      <c r="F29" s="5"/>
      <c r="G29" s="5"/>
      <c r="H29" s="6"/>
    </row>
    <row r="30" spans="1:8">
      <c r="A30" s="4"/>
      <c r="B30" s="5"/>
      <c r="C30" s="5"/>
      <c r="D30" s="5"/>
      <c r="E30" s="5"/>
      <c r="F30" s="5"/>
      <c r="G30" s="5"/>
      <c r="H30" s="6"/>
    </row>
    <row r="31" spans="1:8" ht="13.5" thickBot="1">
      <c r="A31" s="4"/>
      <c r="B31" s="5"/>
      <c r="C31" s="5"/>
      <c r="D31" s="5"/>
      <c r="E31" s="5"/>
      <c r="F31" s="5"/>
      <c r="G31" s="5"/>
      <c r="H31" s="6"/>
    </row>
    <row r="32" spans="1:8" ht="13.5" thickBot="1">
      <c r="A32" s="7"/>
      <c r="B32" s="8"/>
      <c r="C32" s="8"/>
      <c r="D32" s="8"/>
      <c r="E32" s="8"/>
      <c r="F32" s="8"/>
      <c r="G32" s="8"/>
      <c r="H32" s="9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4"/>
  <sheetViews>
    <sheetView tabSelected="1" view="pageLayout" topLeftCell="A3" zoomScaleNormal="100" workbookViewId="0">
      <selection activeCell="G114" sqref="G114"/>
    </sheetView>
  </sheetViews>
  <sheetFormatPr defaultRowHeight="12.75" outlineLevelCol="1"/>
  <cols>
    <col min="1" max="1" width="9.85546875" style="32" customWidth="1"/>
    <col min="2" max="2" width="9.140625" style="33" hidden="1" customWidth="1" outlineLevel="1"/>
    <col min="3" max="3" width="6" style="34" customWidth="1" collapsed="1"/>
    <col min="4" max="4" width="29.85546875" style="35" customWidth="1"/>
    <col min="5" max="5" width="5.7109375" style="36" customWidth="1"/>
    <col min="6" max="6" width="5.7109375" style="37" customWidth="1"/>
    <col min="7" max="7" width="10.7109375" style="12" customWidth="1"/>
    <col min="8" max="8" width="12.7109375" style="38" customWidth="1"/>
    <col min="9" max="16384" width="9.140625" style="37"/>
  </cols>
  <sheetData>
    <row r="1" spans="1:8" ht="16.5" hidden="1" customHeight="1"/>
    <row r="2" spans="1:8" ht="26.25" hidden="1" customHeight="1"/>
    <row r="3" spans="1:8" collapsed="1"/>
    <row r="5" spans="1:8" s="39" customFormat="1">
      <c r="A5" s="32"/>
      <c r="B5" s="33"/>
      <c r="C5" s="34"/>
      <c r="D5" s="35"/>
      <c r="E5" s="36"/>
      <c r="F5" s="37"/>
      <c r="G5" s="12"/>
      <c r="H5" s="38"/>
    </row>
    <row r="6" spans="1:8" ht="31.5">
      <c r="A6" s="40"/>
      <c r="B6" s="41"/>
      <c r="C6" s="42"/>
      <c r="D6" s="43" t="s">
        <v>0</v>
      </c>
      <c r="E6" s="44"/>
      <c r="F6" s="44"/>
      <c r="G6" s="13"/>
      <c r="H6" s="45"/>
    </row>
    <row r="7" spans="1:8">
      <c r="D7" s="46"/>
      <c r="F7" s="47"/>
      <c r="G7" s="14"/>
      <c r="H7" s="48"/>
    </row>
    <row r="9" spans="1:8" ht="38.25">
      <c r="A9" s="40" t="s">
        <v>1</v>
      </c>
      <c r="D9" s="49" t="s">
        <v>52</v>
      </c>
    </row>
    <row r="11" spans="1:8">
      <c r="A11" s="40" t="s">
        <v>22</v>
      </c>
      <c r="D11" s="49" t="s">
        <v>25</v>
      </c>
    </row>
    <row r="12" spans="1:8">
      <c r="A12" s="40"/>
      <c r="D12" s="49"/>
    </row>
    <row r="13" spans="1:8">
      <c r="A13" s="40" t="s">
        <v>20</v>
      </c>
      <c r="D13" s="49" t="s">
        <v>37</v>
      </c>
    </row>
    <row r="15" spans="1:8" ht="51">
      <c r="A15" s="40" t="s">
        <v>2</v>
      </c>
      <c r="D15" s="35" t="s">
        <v>38</v>
      </c>
    </row>
    <row r="16" spans="1:8">
      <c r="G16" s="11"/>
    </row>
    <row r="17" spans="1:8">
      <c r="G17" s="11"/>
    </row>
    <row r="18" spans="1:8">
      <c r="A18" s="40" t="s">
        <v>3</v>
      </c>
      <c r="D18" s="50" t="s">
        <v>53</v>
      </c>
      <c r="G18" s="11"/>
    </row>
    <row r="19" spans="1:8">
      <c r="D19" s="50"/>
      <c r="G19" s="11"/>
    </row>
    <row r="20" spans="1:8">
      <c r="A20" s="40" t="s">
        <v>34</v>
      </c>
      <c r="D20" s="51" t="s">
        <v>54</v>
      </c>
      <c r="G20" s="11"/>
    </row>
    <row r="21" spans="1:8">
      <c r="G21" s="11"/>
    </row>
    <row r="23" spans="1:8">
      <c r="A23" s="40" t="s">
        <v>36</v>
      </c>
      <c r="D23" s="50" t="s">
        <v>56</v>
      </c>
      <c r="G23" s="11"/>
    </row>
    <row r="24" spans="1:8">
      <c r="A24" s="40"/>
      <c r="D24" s="50"/>
      <c r="G24" s="11"/>
    </row>
    <row r="26" spans="1:8">
      <c r="A26" s="40" t="s">
        <v>4</v>
      </c>
      <c r="D26" s="52" t="s">
        <v>55</v>
      </c>
    </row>
    <row r="28" spans="1:8" ht="13.5" thickBot="1">
      <c r="A28" s="53"/>
      <c r="B28" s="54"/>
      <c r="C28" s="55"/>
      <c r="D28" s="56"/>
      <c r="E28" s="57"/>
      <c r="F28" s="58"/>
      <c r="G28" s="15"/>
      <c r="H28" s="59"/>
    </row>
    <row r="29" spans="1:8">
      <c r="A29" s="60"/>
      <c r="B29" s="61"/>
      <c r="C29" s="62"/>
      <c r="D29" s="63"/>
      <c r="E29" s="64"/>
      <c r="F29" s="65"/>
      <c r="G29" s="16"/>
      <c r="H29" s="66"/>
    </row>
    <row r="31" spans="1:8" s="67" customFormat="1">
      <c r="B31" s="68"/>
      <c r="C31" s="69"/>
      <c r="D31" s="70" t="s">
        <v>5</v>
      </c>
      <c r="E31" s="71"/>
      <c r="G31" s="17"/>
      <c r="H31" s="72"/>
    </row>
    <row r="35" spans="1:8" s="39" customFormat="1">
      <c r="B35" s="41"/>
      <c r="C35" s="73">
        <v>1</v>
      </c>
      <c r="D35" s="40" t="s">
        <v>31</v>
      </c>
      <c r="E35" s="74"/>
      <c r="G35" s="18" t="s">
        <v>21</v>
      </c>
      <c r="H35" s="75">
        <f>SU_ZEMDELA</f>
        <v>0</v>
      </c>
    </row>
    <row r="36" spans="1:8" s="39" customFormat="1">
      <c r="B36" s="41"/>
      <c r="C36" s="42"/>
      <c r="D36" s="76"/>
      <c r="E36" s="74"/>
      <c r="G36" s="18"/>
      <c r="H36" s="75"/>
    </row>
    <row r="37" spans="1:8" s="39" customFormat="1">
      <c r="B37" s="41"/>
      <c r="C37" s="42"/>
      <c r="D37" s="76"/>
      <c r="E37" s="74"/>
      <c r="G37" s="18"/>
      <c r="H37" s="75"/>
    </row>
    <row r="38" spans="1:8" s="39" customFormat="1">
      <c r="B38" s="41"/>
      <c r="C38" s="73">
        <v>2</v>
      </c>
      <c r="D38" s="40" t="s">
        <v>6</v>
      </c>
      <c r="E38" s="74"/>
      <c r="G38" s="18" t="s">
        <v>21</v>
      </c>
      <c r="H38" s="75">
        <f>SU_MONTDELA</f>
        <v>0</v>
      </c>
    </row>
    <row r="40" spans="1:8">
      <c r="H40" s="37"/>
    </row>
    <row r="41" spans="1:8" s="77" customFormat="1">
      <c r="B41" s="78"/>
      <c r="C41" s="79">
        <v>3</v>
      </c>
      <c r="D41" s="80" t="s">
        <v>7</v>
      </c>
      <c r="E41" s="81"/>
      <c r="G41" s="19" t="s">
        <v>21</v>
      </c>
      <c r="H41" s="82">
        <f>SU_NABAVAMAT</f>
        <v>0</v>
      </c>
    </row>
    <row r="42" spans="1:8" s="39" customFormat="1">
      <c r="A42" s="77"/>
      <c r="B42" s="78"/>
      <c r="C42" s="83"/>
      <c r="D42" s="80"/>
      <c r="E42" s="81"/>
      <c r="F42" s="77"/>
      <c r="G42" s="19"/>
      <c r="H42" s="82"/>
    </row>
    <row r="43" spans="1:8" s="39" customFormat="1">
      <c r="A43" s="77"/>
      <c r="B43" s="78"/>
      <c r="C43" s="83"/>
      <c r="D43" s="80"/>
      <c r="E43" s="81"/>
      <c r="F43" s="77"/>
      <c r="G43" s="19"/>
      <c r="H43" s="82"/>
    </row>
    <row r="44" spans="1:8" s="77" customFormat="1">
      <c r="B44" s="78"/>
      <c r="C44" s="79">
        <v>4</v>
      </c>
      <c r="D44" s="80" t="s">
        <v>45</v>
      </c>
      <c r="E44" s="81"/>
      <c r="G44" s="19" t="s">
        <v>21</v>
      </c>
      <c r="H44" s="82">
        <f>SU_ZAKLJDELA</f>
        <v>0</v>
      </c>
    </row>
    <row r="45" spans="1:8" s="39" customFormat="1">
      <c r="A45" s="77"/>
      <c r="B45" s="78"/>
      <c r="C45" s="83"/>
      <c r="D45" s="80"/>
      <c r="E45" s="81"/>
      <c r="F45" s="77"/>
      <c r="G45" s="19"/>
      <c r="H45" s="82"/>
    </row>
    <row r="46" spans="1:8" s="39" customFormat="1">
      <c r="A46" s="77"/>
      <c r="B46" s="78"/>
      <c r="C46" s="83"/>
      <c r="D46" s="80"/>
      <c r="E46" s="81"/>
      <c r="F46" s="77"/>
      <c r="G46" s="19"/>
      <c r="H46" s="82"/>
    </row>
    <row r="47" spans="1:8" s="39" customFormat="1" ht="13.5" thickBot="1">
      <c r="A47" s="84"/>
      <c r="B47" s="85"/>
      <c r="C47" s="86"/>
      <c r="D47" s="87"/>
      <c r="E47" s="88"/>
      <c r="F47" s="84"/>
      <c r="G47" s="20"/>
      <c r="H47" s="89"/>
    </row>
    <row r="48" spans="1:8" s="39" customFormat="1" ht="13.5" thickTop="1">
      <c r="A48" s="77"/>
      <c r="B48" s="78"/>
      <c r="C48" s="83"/>
      <c r="D48" s="80"/>
      <c r="E48" s="81"/>
      <c r="F48" s="77"/>
      <c r="G48" s="19"/>
      <c r="H48" s="82"/>
    </row>
    <row r="49" spans="1:8" s="39" customFormat="1">
      <c r="B49" s="41"/>
      <c r="C49" s="42"/>
      <c r="D49" s="40" t="s">
        <v>32</v>
      </c>
      <c r="E49" s="74"/>
      <c r="G49" s="18" t="s">
        <v>21</v>
      </c>
      <c r="H49" s="75">
        <f>SUM(H31:H45)</f>
        <v>0</v>
      </c>
    </row>
    <row r="50" spans="1:8" s="39" customFormat="1" ht="13.5" thickBot="1">
      <c r="A50" s="90"/>
      <c r="B50" s="91"/>
      <c r="C50" s="92"/>
      <c r="D50" s="93"/>
      <c r="E50" s="94"/>
      <c r="F50" s="95"/>
      <c r="G50" s="21"/>
      <c r="H50" s="96"/>
    </row>
    <row r="51" spans="1:8">
      <c r="A51" s="40"/>
      <c r="B51" s="41"/>
      <c r="C51" s="42"/>
      <c r="D51" s="76"/>
      <c r="E51" s="74"/>
      <c r="F51" s="39"/>
      <c r="G51" s="18"/>
      <c r="H51" s="75"/>
    </row>
    <row r="52" spans="1:8">
      <c r="A52" s="37"/>
      <c r="B52" s="97"/>
      <c r="C52" s="42">
        <v>1</v>
      </c>
      <c r="D52" s="98" t="s">
        <v>31</v>
      </c>
      <c r="E52" s="74"/>
      <c r="F52" s="99"/>
      <c r="G52" s="22"/>
      <c r="H52" s="100"/>
    </row>
    <row r="53" spans="1:8" s="108" customFormat="1" ht="12">
      <c r="A53" s="101"/>
      <c r="B53" s="102"/>
      <c r="C53" s="103"/>
      <c r="D53" s="104"/>
      <c r="E53" s="105"/>
      <c r="F53" s="106"/>
      <c r="G53" s="30"/>
      <c r="H53" s="107"/>
    </row>
    <row r="54" spans="1:8" s="108" customFormat="1" ht="240">
      <c r="A54" s="109"/>
      <c r="B54" s="110" t="s">
        <v>8</v>
      </c>
      <c r="C54" s="111">
        <v>1.01</v>
      </c>
      <c r="D54" s="112" t="s">
        <v>59</v>
      </c>
      <c r="E54" s="113" t="s">
        <v>12</v>
      </c>
      <c r="F54" s="108">
        <v>155</v>
      </c>
      <c r="G54" s="27">
        <v>0</v>
      </c>
      <c r="H54" s="114">
        <f>F54*G54</f>
        <v>0</v>
      </c>
    </row>
    <row r="55" spans="1:8" s="108" customFormat="1" ht="12">
      <c r="A55" s="109"/>
      <c r="B55" s="110"/>
      <c r="C55" s="111"/>
      <c r="D55" s="112"/>
      <c r="E55" s="113"/>
      <c r="G55" s="27"/>
      <c r="H55" s="114"/>
    </row>
    <row r="56" spans="1:8" s="108" customFormat="1" ht="228">
      <c r="A56" s="109"/>
      <c r="B56" s="110"/>
      <c r="C56" s="111">
        <v>1.02</v>
      </c>
      <c r="D56" s="112" t="s">
        <v>58</v>
      </c>
      <c r="E56" s="113" t="s">
        <v>12</v>
      </c>
      <c r="F56" s="108">
        <v>111</v>
      </c>
      <c r="G56" s="27">
        <v>0</v>
      </c>
      <c r="H56" s="114">
        <f>F56*G56</f>
        <v>0</v>
      </c>
    </row>
    <row r="57" spans="1:8" s="122" customFormat="1" ht="12">
      <c r="A57" s="115"/>
      <c r="B57" s="116"/>
      <c r="C57" s="117"/>
      <c r="D57" s="118"/>
      <c r="E57" s="119"/>
      <c r="F57" s="120"/>
      <c r="G57" s="23"/>
      <c r="H57" s="121"/>
    </row>
    <row r="58" spans="1:8" s="122" customFormat="1" ht="108">
      <c r="A58" s="123"/>
      <c r="B58" s="124" t="s">
        <v>8</v>
      </c>
      <c r="C58" s="125">
        <v>1.03</v>
      </c>
      <c r="D58" s="126" t="s">
        <v>57</v>
      </c>
      <c r="E58" s="127" t="s">
        <v>13</v>
      </c>
      <c r="F58" s="122">
        <v>18</v>
      </c>
      <c r="G58" s="24">
        <v>0</v>
      </c>
      <c r="H58" s="128">
        <f>F58*G58</f>
        <v>0</v>
      </c>
    </row>
    <row r="59" spans="1:8" s="122" customFormat="1" ht="12">
      <c r="A59" s="123"/>
      <c r="B59" s="124"/>
      <c r="C59" s="129"/>
      <c r="D59" s="126"/>
      <c r="E59" s="127"/>
      <c r="G59" s="24"/>
      <c r="H59" s="128"/>
    </row>
    <row r="60" spans="1:8" s="122" customFormat="1" ht="84">
      <c r="A60" s="123"/>
      <c r="B60" s="124"/>
      <c r="C60" s="129">
        <v>1.04</v>
      </c>
      <c r="D60" s="126" t="s">
        <v>33</v>
      </c>
      <c r="E60" s="127"/>
      <c r="G60" s="24"/>
      <c r="H60" s="128">
        <f>SUM(H53:H59)*0.1</f>
        <v>0</v>
      </c>
    </row>
    <row r="61" spans="1:8" s="122" customFormat="1" ht="12">
      <c r="A61" s="123"/>
      <c r="B61" s="124"/>
      <c r="C61" s="129"/>
      <c r="D61" s="126"/>
      <c r="E61" s="127"/>
      <c r="G61" s="24"/>
      <c r="H61" s="128"/>
    </row>
    <row r="62" spans="1:8">
      <c r="A62" s="40"/>
      <c r="B62" s="41"/>
      <c r="C62" s="42"/>
      <c r="D62" s="76" t="s">
        <v>31</v>
      </c>
      <c r="E62" s="74"/>
      <c r="F62" s="39"/>
      <c r="G62" s="26" t="s">
        <v>9</v>
      </c>
      <c r="H62" s="75">
        <f>SUM(H54:H61)</f>
        <v>0</v>
      </c>
    </row>
    <row r="63" spans="1:8">
      <c r="A63" s="40"/>
      <c r="B63" s="41"/>
      <c r="C63" s="42"/>
      <c r="D63" s="76"/>
      <c r="E63" s="74"/>
      <c r="F63" s="39"/>
      <c r="G63" s="26"/>
      <c r="H63" s="75"/>
    </row>
    <row r="64" spans="1:8" s="122" customFormat="1" ht="12">
      <c r="A64" s="130"/>
      <c r="B64" s="131"/>
      <c r="C64" s="132"/>
      <c r="D64" s="133"/>
      <c r="E64" s="119"/>
      <c r="F64" s="134"/>
      <c r="G64" s="25"/>
      <c r="H64" s="135"/>
    </row>
    <row r="65" spans="1:8">
      <c r="B65" s="41"/>
      <c r="C65" s="42">
        <v>2</v>
      </c>
      <c r="D65" s="40" t="s">
        <v>6</v>
      </c>
      <c r="E65" s="74"/>
      <c r="F65" s="39"/>
      <c r="G65" s="26"/>
      <c r="H65" s="75"/>
    </row>
    <row r="66" spans="1:8" s="122" customFormat="1" ht="12">
      <c r="A66" s="130"/>
      <c r="B66" s="131"/>
      <c r="C66" s="136"/>
      <c r="D66" s="133"/>
      <c r="E66" s="119"/>
      <c r="F66" s="134"/>
      <c r="G66" s="25"/>
      <c r="H66" s="135"/>
    </row>
    <row r="67" spans="1:8" s="122" customFormat="1" ht="60">
      <c r="B67" s="124" t="s">
        <v>10</v>
      </c>
      <c r="C67" s="129">
        <v>2.0099999999999998</v>
      </c>
      <c r="D67" s="126" t="s">
        <v>39</v>
      </c>
      <c r="E67" s="127" t="s">
        <v>12</v>
      </c>
      <c r="F67" s="122">
        <v>266</v>
      </c>
      <c r="G67" s="24">
        <v>0</v>
      </c>
      <c r="H67" s="128">
        <f>F67*G67</f>
        <v>0</v>
      </c>
    </row>
    <row r="68" spans="1:8" s="122" customFormat="1" ht="12">
      <c r="A68" s="130"/>
      <c r="B68" s="131"/>
      <c r="C68" s="136"/>
      <c r="D68" s="133"/>
      <c r="E68" s="119"/>
      <c r="F68" s="134"/>
      <c r="G68" s="25"/>
      <c r="H68" s="135"/>
    </row>
    <row r="69" spans="1:8" s="122" customFormat="1" ht="24">
      <c r="B69" s="124" t="s">
        <v>18</v>
      </c>
      <c r="C69" s="129">
        <v>2.02</v>
      </c>
      <c r="D69" s="126" t="s">
        <v>40</v>
      </c>
      <c r="E69" s="127" t="s">
        <v>12</v>
      </c>
      <c r="F69" s="122">
        <v>266</v>
      </c>
      <c r="G69" s="24">
        <v>0</v>
      </c>
      <c r="H69" s="128">
        <f>F69*G69</f>
        <v>0</v>
      </c>
    </row>
    <row r="70" spans="1:8" s="122" customFormat="1" ht="12">
      <c r="B70" s="124"/>
      <c r="C70" s="136"/>
      <c r="D70" s="126"/>
      <c r="E70" s="127"/>
      <c r="G70" s="24"/>
      <c r="H70" s="128"/>
    </row>
    <row r="71" spans="1:8" s="122" customFormat="1" ht="72">
      <c r="B71" s="124" t="s">
        <v>11</v>
      </c>
      <c r="C71" s="129">
        <v>2.0299999999999998</v>
      </c>
      <c r="D71" s="126" t="s">
        <v>49</v>
      </c>
      <c r="E71" s="127" t="s">
        <v>13</v>
      </c>
      <c r="F71" s="122">
        <v>18</v>
      </c>
      <c r="G71" s="24">
        <v>0</v>
      </c>
      <c r="H71" s="128">
        <f>F71*G71</f>
        <v>0</v>
      </c>
    </row>
    <row r="72" spans="1:8" s="122" customFormat="1" ht="12">
      <c r="B72" s="124"/>
      <c r="C72" s="136"/>
      <c r="D72" s="126"/>
      <c r="E72" s="127"/>
      <c r="G72" s="24"/>
      <c r="H72" s="128"/>
    </row>
    <row r="73" spans="1:8" s="122" customFormat="1" ht="60">
      <c r="B73" s="124"/>
      <c r="C73" s="129">
        <v>2.04</v>
      </c>
      <c r="D73" s="126" t="s">
        <v>41</v>
      </c>
      <c r="E73" s="127" t="s">
        <v>13</v>
      </c>
      <c r="F73" s="122">
        <v>19</v>
      </c>
      <c r="G73" s="24">
        <v>0</v>
      </c>
      <c r="H73" s="128">
        <f>F73*G73</f>
        <v>0</v>
      </c>
    </row>
    <row r="74" spans="1:8" s="122" customFormat="1" ht="12">
      <c r="B74" s="124"/>
      <c r="C74" s="136"/>
      <c r="D74" s="126"/>
      <c r="E74" s="127"/>
      <c r="G74" s="24"/>
      <c r="H74" s="128"/>
    </row>
    <row r="75" spans="1:8" s="122" customFormat="1" ht="24">
      <c r="B75" s="124" t="s">
        <v>11</v>
      </c>
      <c r="C75" s="129">
        <v>2.0499999999999998</v>
      </c>
      <c r="D75" s="126" t="s">
        <v>23</v>
      </c>
      <c r="E75" s="127" t="s">
        <v>13</v>
      </c>
      <c r="F75" s="122">
        <v>19</v>
      </c>
      <c r="G75" s="24">
        <v>0</v>
      </c>
      <c r="H75" s="128">
        <f>F75*G75</f>
        <v>0</v>
      </c>
    </row>
    <row r="76" spans="1:8" s="122" customFormat="1" ht="12">
      <c r="B76" s="124"/>
      <c r="C76" s="136"/>
      <c r="D76" s="126"/>
      <c r="E76" s="127"/>
      <c r="G76" s="24"/>
      <c r="H76" s="128"/>
    </row>
    <row r="77" spans="1:8" s="122" customFormat="1" ht="24">
      <c r="B77" s="124" t="s">
        <v>11</v>
      </c>
      <c r="C77" s="129">
        <v>2.06</v>
      </c>
      <c r="D77" s="126" t="s">
        <v>24</v>
      </c>
      <c r="E77" s="127" t="s">
        <v>13</v>
      </c>
      <c r="F77" s="122">
        <v>19</v>
      </c>
      <c r="G77" s="24">
        <v>0</v>
      </c>
      <c r="H77" s="128">
        <f>F77*G77</f>
        <v>0</v>
      </c>
    </row>
    <row r="78" spans="1:8" s="122" customFormat="1" ht="12">
      <c r="B78" s="124"/>
      <c r="C78" s="136"/>
      <c r="D78" s="126"/>
      <c r="E78" s="127"/>
      <c r="G78" s="24"/>
      <c r="H78" s="128"/>
    </row>
    <row r="79" spans="1:8" s="122" customFormat="1" ht="24">
      <c r="B79" s="124" t="s">
        <v>11</v>
      </c>
      <c r="C79" s="129">
        <v>2.0699999999999998</v>
      </c>
      <c r="D79" s="126" t="s">
        <v>17</v>
      </c>
      <c r="E79" s="127" t="s">
        <v>12</v>
      </c>
      <c r="F79" s="122">
        <v>266</v>
      </c>
      <c r="G79" s="24">
        <v>0</v>
      </c>
      <c r="H79" s="128">
        <f>F79*G79</f>
        <v>0</v>
      </c>
    </row>
    <row r="80" spans="1:8" s="122" customFormat="1" ht="12">
      <c r="B80" s="124"/>
      <c r="C80" s="136"/>
      <c r="D80" s="126"/>
      <c r="E80" s="127"/>
      <c r="G80" s="24"/>
      <c r="H80" s="128"/>
    </row>
    <row r="81" spans="1:8" s="122" customFormat="1" ht="84">
      <c r="B81" s="124"/>
      <c r="C81" s="129">
        <v>2.08</v>
      </c>
      <c r="D81" s="126" t="s">
        <v>16</v>
      </c>
      <c r="E81" s="127"/>
      <c r="G81" s="24"/>
      <c r="H81" s="128">
        <f>SUM(H65:H80)*0.1</f>
        <v>0</v>
      </c>
    </row>
    <row r="82" spans="1:8" s="122" customFormat="1" ht="12">
      <c r="A82" s="123"/>
      <c r="B82" s="124"/>
      <c r="C82" s="129"/>
      <c r="D82" s="126"/>
      <c r="E82" s="127"/>
      <c r="G82" s="24"/>
      <c r="H82" s="128"/>
    </row>
    <row r="83" spans="1:8">
      <c r="A83" s="40"/>
      <c r="B83" s="41"/>
      <c r="C83" s="42"/>
      <c r="D83" s="76" t="s">
        <v>6</v>
      </c>
      <c r="E83" s="74"/>
      <c r="F83" s="39"/>
      <c r="G83" s="26" t="s">
        <v>9</v>
      </c>
      <c r="H83" s="75">
        <f>SUM(H65:H81)</f>
        <v>0</v>
      </c>
    </row>
    <row r="84" spans="1:8">
      <c r="A84" s="40"/>
      <c r="B84" s="41"/>
      <c r="C84" s="42"/>
      <c r="D84" s="76"/>
      <c r="E84" s="74"/>
      <c r="F84" s="39"/>
      <c r="G84" s="26"/>
      <c r="H84" s="75"/>
    </row>
    <row r="85" spans="1:8">
      <c r="A85" s="40"/>
      <c r="B85" s="41"/>
      <c r="C85" s="42"/>
      <c r="D85" s="76"/>
      <c r="E85" s="74"/>
      <c r="F85" s="39"/>
      <c r="G85" s="26"/>
      <c r="H85" s="75"/>
    </row>
    <row r="86" spans="1:8">
      <c r="B86" s="41"/>
      <c r="C86" s="42">
        <v>3</v>
      </c>
      <c r="D86" s="40" t="s">
        <v>7</v>
      </c>
      <c r="E86" s="74"/>
      <c r="F86" s="39"/>
      <c r="G86" s="26"/>
      <c r="H86" s="75"/>
    </row>
    <row r="87" spans="1:8" s="122" customFormat="1" ht="12">
      <c r="A87" s="130"/>
      <c r="B87" s="131"/>
      <c r="C87" s="132"/>
      <c r="D87" s="133"/>
      <c r="E87" s="119"/>
      <c r="F87" s="134"/>
      <c r="G87" s="25"/>
      <c r="H87" s="135"/>
    </row>
    <row r="88" spans="1:8" s="122" customFormat="1" ht="12">
      <c r="B88" s="124" t="s">
        <v>15</v>
      </c>
      <c r="C88" s="129">
        <v>3.01</v>
      </c>
      <c r="D88" s="126" t="s">
        <v>42</v>
      </c>
      <c r="E88" s="127" t="s">
        <v>12</v>
      </c>
      <c r="F88" s="122">
        <v>280</v>
      </c>
      <c r="G88" s="24">
        <v>0</v>
      </c>
      <c r="H88" s="128">
        <f>F88*G88</f>
        <v>0</v>
      </c>
    </row>
    <row r="89" spans="1:8" s="122" customFormat="1" ht="12">
      <c r="A89" s="130"/>
      <c r="B89" s="131"/>
      <c r="C89" s="132"/>
      <c r="D89" s="133"/>
      <c r="E89" s="119"/>
      <c r="F89" s="134"/>
      <c r="G89" s="25"/>
      <c r="H89" s="135"/>
    </row>
    <row r="90" spans="1:8" s="122" customFormat="1" ht="12">
      <c r="B90" s="124" t="s">
        <v>15</v>
      </c>
      <c r="C90" s="129">
        <v>3.02</v>
      </c>
      <c r="D90" s="126" t="s">
        <v>43</v>
      </c>
      <c r="E90" s="127" t="s">
        <v>12</v>
      </c>
      <c r="F90" s="122">
        <v>280</v>
      </c>
      <c r="G90" s="24">
        <v>0</v>
      </c>
      <c r="H90" s="128">
        <f>F90*G90</f>
        <v>0</v>
      </c>
    </row>
    <row r="91" spans="1:8" s="122" customFormat="1" ht="12">
      <c r="A91" s="130"/>
      <c r="B91" s="131"/>
      <c r="C91" s="132"/>
      <c r="D91" s="133"/>
      <c r="E91" s="119"/>
      <c r="F91" s="134"/>
      <c r="G91" s="25"/>
      <c r="H91" s="135"/>
    </row>
    <row r="92" spans="1:8" s="122" customFormat="1" ht="72">
      <c r="B92" s="124"/>
      <c r="C92" s="129">
        <v>3.03</v>
      </c>
      <c r="D92" s="126" t="s">
        <v>50</v>
      </c>
      <c r="E92" s="127" t="s">
        <v>13</v>
      </c>
      <c r="F92" s="122">
        <v>19</v>
      </c>
      <c r="G92" s="24">
        <v>0</v>
      </c>
      <c r="H92" s="128">
        <f>F92*G92</f>
        <v>0</v>
      </c>
    </row>
    <row r="93" spans="1:8" s="122" customFormat="1" ht="12">
      <c r="B93" s="124"/>
      <c r="D93" s="126"/>
      <c r="E93" s="127"/>
      <c r="G93" s="24"/>
      <c r="H93" s="128"/>
    </row>
    <row r="94" spans="1:8" s="122" customFormat="1" ht="12">
      <c r="B94" s="124"/>
      <c r="C94" s="129">
        <v>3.04</v>
      </c>
      <c r="D94" s="126" t="s">
        <v>48</v>
      </c>
      <c r="E94" s="127" t="s">
        <v>13</v>
      </c>
      <c r="F94" s="122">
        <v>38</v>
      </c>
      <c r="G94" s="24">
        <v>0</v>
      </c>
      <c r="H94" s="128">
        <f>F94*G94</f>
        <v>0</v>
      </c>
    </row>
    <row r="95" spans="1:8" s="122" customFormat="1" ht="12">
      <c r="A95" s="130"/>
      <c r="B95" s="131"/>
      <c r="C95" s="132"/>
      <c r="D95" s="133"/>
      <c r="E95" s="119"/>
      <c r="F95" s="134"/>
      <c r="G95" s="25"/>
      <c r="H95" s="135"/>
    </row>
    <row r="96" spans="1:8" s="108" customFormat="1" ht="56.85" customHeight="1">
      <c r="B96" s="110"/>
      <c r="C96" s="111"/>
      <c r="D96" s="137" t="s">
        <v>51</v>
      </c>
      <c r="E96" s="113"/>
      <c r="G96" s="27"/>
      <c r="H96" s="114"/>
    </row>
    <row r="97" spans="1:8" s="108" customFormat="1" ht="12">
      <c r="B97" s="110"/>
      <c r="C97" s="111">
        <v>3.05</v>
      </c>
      <c r="D97" s="112" t="s">
        <v>44</v>
      </c>
      <c r="E97" s="113" t="s">
        <v>13</v>
      </c>
      <c r="F97" s="108">
        <v>38</v>
      </c>
      <c r="G97" s="27">
        <v>0</v>
      </c>
      <c r="H97" s="114">
        <f t="shared" ref="H97:H102" si="0">F97*G97</f>
        <v>0</v>
      </c>
    </row>
    <row r="98" spans="1:8" s="108" customFormat="1" ht="12">
      <c r="B98" s="110"/>
      <c r="C98" s="111">
        <v>3.06</v>
      </c>
      <c r="D98" s="112" t="s">
        <v>27</v>
      </c>
      <c r="E98" s="113" t="s">
        <v>13</v>
      </c>
      <c r="F98" s="108">
        <v>38</v>
      </c>
      <c r="G98" s="27">
        <v>0</v>
      </c>
      <c r="H98" s="114">
        <f t="shared" si="0"/>
        <v>0</v>
      </c>
    </row>
    <row r="99" spans="1:8" s="108" customFormat="1" ht="12">
      <c r="B99" s="110"/>
      <c r="C99" s="111">
        <v>3.07</v>
      </c>
      <c r="D99" s="112" t="s">
        <v>28</v>
      </c>
      <c r="E99" s="113" t="s">
        <v>13</v>
      </c>
      <c r="F99" s="108">
        <v>19</v>
      </c>
      <c r="G99" s="27">
        <v>0</v>
      </c>
      <c r="H99" s="114">
        <f t="shared" si="0"/>
        <v>0</v>
      </c>
    </row>
    <row r="100" spans="1:8" s="108" customFormat="1" ht="12">
      <c r="B100" s="110"/>
      <c r="C100" s="111">
        <v>3.08</v>
      </c>
      <c r="D100" s="112" t="s">
        <v>29</v>
      </c>
      <c r="E100" s="113" t="s">
        <v>13</v>
      </c>
      <c r="F100" s="108">
        <v>19</v>
      </c>
      <c r="G100" s="27">
        <v>0</v>
      </c>
      <c r="H100" s="114">
        <f t="shared" si="0"/>
        <v>0</v>
      </c>
    </row>
    <row r="101" spans="1:8" s="108" customFormat="1" ht="60">
      <c r="B101" s="110"/>
      <c r="C101" s="111">
        <v>3.09</v>
      </c>
      <c r="D101" s="112" t="s">
        <v>30</v>
      </c>
      <c r="E101" s="113" t="s">
        <v>13</v>
      </c>
      <c r="F101" s="108">
        <v>19</v>
      </c>
      <c r="G101" s="27">
        <v>0</v>
      </c>
      <c r="H101" s="114">
        <f t="shared" si="0"/>
        <v>0</v>
      </c>
    </row>
    <row r="102" spans="1:8" s="122" customFormat="1" ht="24">
      <c r="B102" s="124"/>
      <c r="C102" s="111">
        <v>3.1</v>
      </c>
      <c r="D102" s="126" t="s">
        <v>35</v>
      </c>
      <c r="E102" s="127" t="s">
        <v>13</v>
      </c>
      <c r="F102" s="122">
        <v>19</v>
      </c>
      <c r="G102" s="24">
        <v>0</v>
      </c>
      <c r="H102" s="114">
        <f t="shared" si="0"/>
        <v>0</v>
      </c>
    </row>
    <row r="103" spans="1:8" s="122" customFormat="1" ht="12">
      <c r="B103" s="124"/>
      <c r="C103" s="111"/>
      <c r="D103" s="126"/>
      <c r="E103" s="127"/>
      <c r="G103" s="24"/>
      <c r="H103" s="114"/>
    </row>
    <row r="104" spans="1:8" s="108" customFormat="1" ht="12">
      <c r="B104" s="110"/>
      <c r="C104" s="111"/>
      <c r="E104" s="113"/>
      <c r="G104" s="31"/>
      <c r="H104" s="114"/>
    </row>
    <row r="105" spans="1:8" s="122" customFormat="1" ht="12">
      <c r="B105" s="124"/>
      <c r="C105" s="129">
        <v>3.11</v>
      </c>
      <c r="D105" s="126" t="s">
        <v>26</v>
      </c>
      <c r="E105" s="127" t="s">
        <v>13</v>
      </c>
      <c r="F105" s="122">
        <v>1</v>
      </c>
      <c r="G105" s="138">
        <f>SUM(H86:H104)*0.1</f>
        <v>0</v>
      </c>
      <c r="H105" s="122">
        <f>F105*G105</f>
        <v>0</v>
      </c>
    </row>
    <row r="106" spans="1:8" s="122" customFormat="1" ht="12">
      <c r="B106" s="124"/>
      <c r="C106" s="129"/>
      <c r="D106" s="126"/>
      <c r="E106" s="127"/>
      <c r="G106" s="138"/>
      <c r="H106" s="128"/>
    </row>
    <row r="107" spans="1:8" s="122" customFormat="1" ht="24">
      <c r="B107" s="124"/>
      <c r="C107" s="129">
        <v>3.12</v>
      </c>
      <c r="D107" s="126" t="s">
        <v>19</v>
      </c>
      <c r="E107" s="127" t="s">
        <v>13</v>
      </c>
      <c r="F107" s="122">
        <v>1</v>
      </c>
      <c r="G107" s="138">
        <f>SUM(H86:H104)*0.1</f>
        <v>0</v>
      </c>
      <c r="H107" s="122">
        <f>F107*G107</f>
        <v>0</v>
      </c>
    </row>
    <row r="108" spans="1:8" s="122" customFormat="1" ht="12">
      <c r="A108" s="123"/>
      <c r="B108" s="124"/>
      <c r="C108" s="129"/>
      <c r="D108" s="126"/>
      <c r="E108" s="127"/>
      <c r="G108" s="28"/>
      <c r="H108" s="128"/>
    </row>
    <row r="109" spans="1:8" s="122" customFormat="1" ht="25.5">
      <c r="A109" s="40"/>
      <c r="B109" s="41"/>
      <c r="C109" s="42"/>
      <c r="D109" s="76" t="s">
        <v>14</v>
      </c>
      <c r="E109" s="74"/>
      <c r="F109" s="39"/>
      <c r="G109" s="29" t="s">
        <v>9</v>
      </c>
      <c r="H109" s="75">
        <f>SUM(H86:H108)</f>
        <v>0</v>
      </c>
    </row>
    <row r="110" spans="1:8" s="122" customFormat="1">
      <c r="A110" s="40"/>
      <c r="B110" s="41"/>
      <c r="C110" s="42"/>
      <c r="D110" s="76"/>
      <c r="E110" s="74"/>
      <c r="F110" s="39"/>
      <c r="G110" s="29"/>
      <c r="H110" s="75"/>
    </row>
    <row r="111" spans="1:8" s="122" customFormat="1">
      <c r="A111" s="40"/>
      <c r="B111" s="41"/>
      <c r="C111" s="42"/>
      <c r="D111" s="76"/>
      <c r="E111" s="74"/>
      <c r="F111" s="39"/>
      <c r="G111" s="29"/>
      <c r="H111" s="75"/>
    </row>
    <row r="112" spans="1:8">
      <c r="B112" s="41"/>
      <c r="C112" s="42">
        <v>4</v>
      </c>
      <c r="D112" s="40" t="s">
        <v>45</v>
      </c>
      <c r="E112" s="74"/>
      <c r="F112" s="39"/>
      <c r="G112" s="26"/>
      <c r="H112" s="75"/>
    </row>
    <row r="113" spans="1:8" s="108" customFormat="1" ht="12">
      <c r="A113" s="101"/>
      <c r="B113" s="102"/>
      <c r="C113" s="103"/>
      <c r="D113" s="104"/>
      <c r="E113" s="105"/>
      <c r="F113" s="106"/>
      <c r="G113" s="30"/>
      <c r="H113" s="107"/>
    </row>
    <row r="114" spans="1:8" s="108" customFormat="1" ht="96">
      <c r="A114" s="109"/>
      <c r="B114" s="110" t="s">
        <v>8</v>
      </c>
      <c r="C114" s="111">
        <v>4.01</v>
      </c>
      <c r="D114" s="112" t="s">
        <v>46</v>
      </c>
      <c r="E114" s="113" t="s">
        <v>13</v>
      </c>
      <c r="F114" s="108">
        <v>1</v>
      </c>
      <c r="G114" s="27">
        <v>0</v>
      </c>
      <c r="H114" s="114">
        <f>F114*G114</f>
        <v>0</v>
      </c>
    </row>
    <row r="115" spans="1:8" s="122" customFormat="1" ht="12">
      <c r="A115" s="123"/>
      <c r="B115" s="124"/>
      <c r="C115" s="129"/>
      <c r="D115" s="126"/>
      <c r="E115" s="127"/>
      <c r="G115" s="24"/>
      <c r="H115" s="128"/>
    </row>
    <row r="116" spans="1:8" s="122" customFormat="1" ht="84">
      <c r="A116" s="123"/>
      <c r="B116" s="124"/>
      <c r="C116" s="129">
        <v>4.0199999999999996</v>
      </c>
      <c r="D116" s="126" t="s">
        <v>47</v>
      </c>
      <c r="E116" s="127"/>
      <c r="G116" s="24"/>
      <c r="H116" s="128">
        <f>SUM(H114:H114)*0.1</f>
        <v>0</v>
      </c>
    </row>
    <row r="117" spans="1:8" s="122" customFormat="1" ht="12">
      <c r="A117" s="123"/>
      <c r="B117" s="124"/>
      <c r="C117" s="129"/>
      <c r="D117" s="126"/>
      <c r="E117" s="127"/>
      <c r="G117" s="24"/>
      <c r="H117" s="128"/>
    </row>
    <row r="118" spans="1:8">
      <c r="A118" s="40"/>
      <c r="B118" s="41"/>
      <c r="C118" s="42"/>
      <c r="D118" s="76" t="s">
        <v>45</v>
      </c>
      <c r="E118" s="74"/>
      <c r="F118" s="39"/>
      <c r="G118" s="26" t="s">
        <v>9</v>
      </c>
      <c r="H118" s="75">
        <f>SUM(H114:H117)</f>
        <v>0</v>
      </c>
    </row>
    <row r="119" spans="1:8">
      <c r="A119" s="40"/>
      <c r="B119" s="41"/>
      <c r="C119" s="42"/>
      <c r="D119" s="76"/>
      <c r="E119" s="74"/>
      <c r="F119" s="39"/>
      <c r="G119" s="26"/>
      <c r="H119" s="75"/>
    </row>
    <row r="121" spans="1:8" s="39" customFormat="1">
      <c r="A121" s="32"/>
      <c r="B121" s="33"/>
      <c r="C121" s="34"/>
      <c r="D121" s="35"/>
      <c r="E121" s="36"/>
      <c r="F121" s="37"/>
      <c r="G121" s="12"/>
      <c r="H121" s="38"/>
    </row>
    <row r="122" spans="1:8" s="39" customFormat="1">
      <c r="A122" s="32"/>
      <c r="B122" s="33"/>
      <c r="C122" s="34"/>
      <c r="D122" s="35"/>
      <c r="E122" s="36"/>
      <c r="F122" s="37"/>
      <c r="G122" s="12"/>
      <c r="H122" s="38"/>
    </row>
    <row r="123" spans="1:8" s="139" customFormat="1" ht="15.75">
      <c r="A123" s="32"/>
      <c r="B123" s="33"/>
      <c r="C123" s="34"/>
      <c r="D123" s="35"/>
      <c r="E123" s="36"/>
      <c r="F123" s="37"/>
      <c r="G123" s="12"/>
      <c r="H123" s="38"/>
    </row>
    <row r="124" spans="1:8" s="39" customFormat="1">
      <c r="A124" s="32"/>
      <c r="B124" s="33"/>
      <c r="C124" s="34"/>
      <c r="D124" s="35"/>
      <c r="E124" s="36"/>
      <c r="F124" s="37"/>
      <c r="G124" s="12"/>
      <c r="H124" s="38"/>
    </row>
    <row r="172" spans="1:8" s="39" customFormat="1">
      <c r="A172" s="32"/>
      <c r="B172" s="33"/>
      <c r="C172" s="34"/>
      <c r="D172" s="35"/>
      <c r="E172" s="36"/>
      <c r="F172" s="37"/>
      <c r="G172" s="12"/>
      <c r="H172" s="38"/>
    </row>
    <row r="173" spans="1:8" s="39" customFormat="1">
      <c r="A173" s="32"/>
      <c r="B173" s="33"/>
      <c r="C173" s="34"/>
      <c r="D173" s="35"/>
      <c r="E173" s="36"/>
      <c r="F173" s="37"/>
      <c r="G173" s="12"/>
      <c r="H173" s="38"/>
    </row>
    <row r="174" spans="1:8" s="39" customFormat="1">
      <c r="A174" s="32"/>
      <c r="B174" s="33"/>
      <c r="C174" s="34"/>
      <c r="D174" s="35"/>
      <c r="E174" s="36"/>
      <c r="F174" s="37"/>
      <c r="G174" s="12"/>
      <c r="H174" s="38"/>
    </row>
  </sheetData>
  <sheetProtection algorithmName="SHA-512" hashValue="sdNjtFLJE5pvj0utX0h4E7SGjoEwZvV6y6W5wSgiojucSu8TRpRonmqjDUMlV6nN1aqJE9BStiHxuduJyzlWww==" saltValue="YdJJLXMBtyEOym1ArV3Szw==" spinCount="100000" sheet="1" objects="1" scenarios="1"/>
  <phoneticPr fontId="0" type="noConversion"/>
  <pageMargins left="1.25" right="0.75" top="1" bottom="1" header="0.5" footer="0.5"/>
  <pageSetup paperSize="9" orientation="portrait" r:id="rId1"/>
  <headerFooter alignWithMargins="0">
    <oddHeader>&amp;R&amp;"Frutiger,Normal"&amp;8Polje, cesta XX
hišni priključki</oddHeader>
    <oddFooter>&amp;R&amp;"Frutiger,Italic"&amp;8&amp;P
&amp;F</oddFooter>
  </headerFooter>
  <rowBreaks count="1" manualBreakCount="1">
    <brk id="51" max="16383" man="1"/>
  </rowBreaks>
  <ignoredErrors>
    <ignoredError sqref="H74 H61 H96 H71 H106 H108 H104 H84:H86 H89:H90 H75:H8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Delovni listi</vt:lpstr>
      </vt:variant>
      <vt:variant>
        <vt:i4>2</vt:i4>
      </vt:variant>
      <vt:variant>
        <vt:lpstr>Grafikoni</vt:lpstr>
      </vt:variant>
      <vt:variant>
        <vt:i4>1</vt:i4>
      </vt:variant>
      <vt:variant>
        <vt:lpstr>Imenovani obsegi</vt:lpstr>
      </vt:variant>
      <vt:variant>
        <vt:i4>8</vt:i4>
      </vt:variant>
    </vt:vector>
  </HeadingPairs>
  <TitlesOfParts>
    <vt:vector size="11" baseType="lpstr">
      <vt:lpstr>Izmere</vt:lpstr>
      <vt:lpstr>Popis</vt:lpstr>
      <vt:lpstr>Chart1</vt:lpstr>
      <vt:lpstr>Izm_11.005</vt:lpstr>
      <vt:lpstr>Izm_11.006</vt:lpstr>
      <vt:lpstr>SU_MONTDELA</vt:lpstr>
      <vt:lpstr>SU_NABAVAMAT</vt:lpstr>
      <vt:lpstr>SU_ZAKLJDELA</vt:lpstr>
      <vt:lpstr>SU_ZEMDELA</vt:lpstr>
      <vt:lpstr>Sub_11</vt:lpstr>
      <vt:lpstr>Sub_12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Primer popisa del - RAZVOJNA VERZIJA</dc:title>
  <dc:creator>Bug</dc:creator>
  <cp:lastModifiedBy>Domen Dežman</cp:lastModifiedBy>
  <cp:lastPrinted>2017-04-06T07:52:05Z</cp:lastPrinted>
  <dcterms:created xsi:type="dcterms:W3CDTF">1998-10-09T10:32:22Z</dcterms:created>
  <dcterms:modified xsi:type="dcterms:W3CDTF">2021-05-19T08:56:00Z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