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a_delovni_zvezek" defaultThemeVersion="124226"/>
  <mc:AlternateContent xmlns:mc="http://schemas.openxmlformats.org/markup-compatibility/2006">
    <mc:Choice Requires="x15">
      <x15ac:absPath xmlns:x15ac="http://schemas.microsoft.com/office/spreadsheetml/2010/11/ac" url="C:\!Silvo 2024\JN SJN, MOL 2024\JPE SIR 398-24 FVE v Kosezah in na Verovškovi 70\"/>
    </mc:Choice>
  </mc:AlternateContent>
  <xr:revisionPtr revIDLastSave="0" documentId="13_ncr:1_{848C5451-6E05-4ED6-B3B6-3B1893BB5781}" xr6:coauthVersionLast="47" xr6:coauthVersionMax="47" xr10:uidLastSave="{00000000-0000-0000-0000-000000000000}"/>
  <bookViews>
    <workbookView xWindow="28680" yWindow="-120" windowWidth="29040" windowHeight="17520" tabRatio="682" activeTab="5" xr2:uid="{00000000-000D-0000-FFFF-FFFF00000000}"/>
  </bookViews>
  <sheets>
    <sheet name="SKUPNA REKAPITULACIJA" sheetId="59" r:id="rId1"/>
    <sheet name="Rekapitulacija Koseze" sheetId="29" r:id="rId2"/>
    <sheet name="GRADBENA DELA" sheetId="57" r:id="rId3"/>
    <sheet name="ELEKTROMONTAŽNA DELA " sheetId="58" r:id="rId4"/>
    <sheet name="Rekapitulacija V70" sheetId="60" r:id="rId5"/>
    <sheet name="ELEKTROMONTAŽNA IN OSTALA DELA " sheetId="61" r:id="rId6"/>
  </sheets>
  <definedNames>
    <definedName name="investicija">#REF!</definedName>
    <definedName name="_xlnm.Print_Area" localSheetId="3">'ELEKTROMONTAŽNA DELA '!$A$1:$G$304</definedName>
    <definedName name="_xlnm.Print_Area" localSheetId="5">'ELEKTROMONTAŽNA IN OSTALA DELA '!$A$1:$G$294</definedName>
    <definedName name="_xlnm.Print_Area" localSheetId="2">'GRADBENA DELA'!$A$1:$G$157</definedName>
    <definedName name="_xlnm.Print_Area" localSheetId="1">'Rekapitulacija Koseze'!$A$1:$M$35</definedName>
    <definedName name="_xlnm.Print_Area" localSheetId="4">'Rekapitulacija V70'!$A$1:$M$28</definedName>
    <definedName name="Print_Area" localSheetId="3">'ELEKTROMONTAŽNA DELA '!$A$1:$G$12</definedName>
    <definedName name="Print_Area" localSheetId="5">'ELEKTROMONTAŽNA IN OSTALA DELA '!$A$1:$G$12</definedName>
    <definedName name="Print_Area" localSheetId="2">'GRADBENA DELA'!$A$1:$G$30</definedName>
    <definedName name="Print_Area" localSheetId="1">'Rekapitulacija Koseze'!$A$1:$M$31</definedName>
    <definedName name="Print_Area" localSheetId="4">'Rekapitulacija V70'!$A$1:$M$21</definedName>
    <definedName name="Print_Titles" localSheetId="3">'ELEKTROMONTAŽNA DELA '!$1:$10</definedName>
    <definedName name="Print_Titles" localSheetId="5">'ELEKTROMONTAŽNA IN OSTALA DELA '!$1:$10</definedName>
    <definedName name="Print_Titles" localSheetId="2">'GRADBENA DELA'!$1:$10</definedName>
    <definedName name="_xlnm.Print_Titles" localSheetId="3">'ELEKTROMONTAŽNA DELA '!$1:$10</definedName>
    <definedName name="_xlnm.Print_Titles" localSheetId="5">'ELEKTROMONTAŽNA IN OSTALA DELA '!$1:$10</definedName>
    <definedName name="_xlnm.Print_Titles" localSheetId="2">'GRADBENA DELA'!$1:$10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94" i="61" l="1"/>
  <c r="G292" i="61"/>
  <c r="G290" i="61"/>
  <c r="G288" i="61"/>
  <c r="G286" i="61"/>
  <c r="G284" i="61"/>
  <c r="G282" i="61"/>
  <c r="G280" i="61"/>
  <c r="G278" i="61"/>
  <c r="G276" i="61"/>
  <c r="E274" i="61"/>
  <c r="G274" i="61" s="1"/>
  <c r="E273" i="61"/>
  <c r="G273" i="61" s="1"/>
  <c r="E272" i="61"/>
  <c r="G272" i="61" s="1"/>
  <c r="E271" i="61"/>
  <c r="G271" i="61" s="1"/>
  <c r="G268" i="61"/>
  <c r="G267" i="61"/>
  <c r="G266" i="61"/>
  <c r="G265" i="61"/>
  <c r="G262" i="61"/>
  <c r="G260" i="61"/>
  <c r="G258" i="61"/>
  <c r="G256" i="61"/>
  <c r="G254" i="61"/>
  <c r="G252" i="61"/>
  <c r="G250" i="61"/>
  <c r="G240" i="61"/>
  <c r="A236" i="61"/>
  <c r="G234" i="61"/>
  <c r="G232" i="61"/>
  <c r="G230" i="61"/>
  <c r="G228" i="61"/>
  <c r="G226" i="61"/>
  <c r="G224" i="61"/>
  <c r="G222" i="61"/>
  <c r="G220" i="61"/>
  <c r="G218" i="61"/>
  <c r="G216" i="61"/>
  <c r="G214" i="61"/>
  <c r="G212" i="61"/>
  <c r="G210" i="61"/>
  <c r="G208" i="61"/>
  <c r="G206" i="61"/>
  <c r="G204" i="61"/>
  <c r="G202" i="61"/>
  <c r="G200" i="61"/>
  <c r="G198" i="61"/>
  <c r="G196" i="61"/>
  <c r="A192" i="61"/>
  <c r="G190" i="61"/>
  <c r="G188" i="61"/>
  <c r="G186" i="61"/>
  <c r="G184" i="61"/>
  <c r="G182" i="61"/>
  <c r="G180" i="61"/>
  <c r="G178" i="61"/>
  <c r="G176" i="61"/>
  <c r="G174" i="61"/>
  <c r="G172" i="61"/>
  <c r="G170" i="61"/>
  <c r="G148" i="61"/>
  <c r="G124" i="61"/>
  <c r="G43" i="61"/>
  <c r="A39" i="61"/>
  <c r="G37" i="61"/>
  <c r="G35" i="61"/>
  <c r="G33" i="61"/>
  <c r="G31" i="61"/>
  <c r="G29" i="61"/>
  <c r="A25" i="61"/>
  <c r="G23" i="61"/>
  <c r="G21" i="61"/>
  <c r="G19" i="61"/>
  <c r="G17" i="61"/>
  <c r="G15" i="61"/>
  <c r="C15" i="60"/>
  <c r="B15" i="60"/>
  <c r="C14" i="60"/>
  <c r="B14" i="60"/>
  <c r="C13" i="60"/>
  <c r="B13" i="60"/>
  <c r="C12" i="60"/>
  <c r="B12" i="60"/>
  <c r="C11" i="60"/>
  <c r="B11" i="60"/>
  <c r="C10" i="60"/>
  <c r="G236" i="61" l="1"/>
  <c r="I14" i="60" s="1"/>
  <c r="G25" i="61"/>
  <c r="I11" i="60" s="1"/>
  <c r="G192" i="61"/>
  <c r="I13" i="60" s="1"/>
  <c r="G294" i="61"/>
  <c r="I15" i="60" s="1"/>
  <c r="G39" i="61"/>
  <c r="I12" i="60" s="1"/>
  <c r="I10" i="60" l="1"/>
  <c r="I17" i="60" s="1"/>
  <c r="K19" i="60" s="1"/>
  <c r="K21" i="60" s="1"/>
  <c r="D6" i="59" s="1"/>
  <c r="G279" i="58"/>
  <c r="G300" i="58" l="1"/>
  <c r="G206" i="58"/>
  <c r="G210" i="58"/>
  <c r="G91" i="57"/>
  <c r="G95" i="57"/>
  <c r="G89" i="57"/>
  <c r="G93" i="57"/>
  <c r="G134" i="58"/>
  <c r="G87" i="57"/>
  <c r="G102" i="58"/>
  <c r="G100" i="58"/>
  <c r="G98" i="58"/>
  <c r="G96" i="58"/>
  <c r="G94" i="58"/>
  <c r="G92" i="58"/>
  <c r="G90" i="58"/>
  <c r="G88" i="58"/>
  <c r="G86" i="58"/>
  <c r="G84" i="58"/>
  <c r="G66" i="58" l="1"/>
  <c r="G132" i="58"/>
  <c r="G228" i="58"/>
  <c r="G212" i="58"/>
  <c r="G220" i="58"/>
  <c r="G216" i="58"/>
  <c r="G85" i="57"/>
  <c r="G99" i="57" l="1"/>
  <c r="G119" i="57" l="1"/>
  <c r="G113" i="57"/>
  <c r="G246" i="58" l="1"/>
  <c r="G226" i="58" l="1"/>
  <c r="G200" i="58"/>
  <c r="G190" i="58"/>
  <c r="G244" i="58"/>
  <c r="G242" i="58"/>
  <c r="B25" i="29"/>
  <c r="C25" i="29"/>
  <c r="B24" i="29"/>
  <c r="C24" i="29"/>
  <c r="B23" i="29"/>
  <c r="C23" i="29"/>
  <c r="A248" i="58"/>
  <c r="G240" i="58"/>
  <c r="G238" i="58"/>
  <c r="G236" i="58"/>
  <c r="G234" i="58"/>
  <c r="G232" i="58"/>
  <c r="G230" i="58"/>
  <c r="A222" i="58"/>
  <c r="G214" i="58"/>
  <c r="G208" i="58"/>
  <c r="G204" i="58"/>
  <c r="G202" i="58"/>
  <c r="G198" i="58"/>
  <c r="G196" i="58"/>
  <c r="C22" i="29"/>
  <c r="B22" i="29"/>
  <c r="B21" i="29"/>
  <c r="C21" i="29"/>
  <c r="B20" i="29"/>
  <c r="C20" i="29"/>
  <c r="B19" i="29"/>
  <c r="C19" i="29"/>
  <c r="B18" i="29"/>
  <c r="C18" i="29"/>
  <c r="G302" i="58"/>
  <c r="B14" i="29"/>
  <c r="B13" i="29"/>
  <c r="B12" i="29"/>
  <c r="B11" i="29"/>
  <c r="C14" i="29"/>
  <c r="C13" i="29"/>
  <c r="C12" i="29"/>
  <c r="C11" i="29"/>
  <c r="B10" i="29"/>
  <c r="C10" i="29"/>
  <c r="B9" i="29"/>
  <c r="C9" i="29"/>
  <c r="G248" i="58" l="1"/>
  <c r="I24" i="29" s="1"/>
  <c r="G188" i="58"/>
  <c r="G166" i="58"/>
  <c r="G164" i="58"/>
  <c r="G162" i="58"/>
  <c r="A192" i="58"/>
  <c r="G186" i="58"/>
  <c r="G184" i="58"/>
  <c r="G182" i="58"/>
  <c r="G180" i="58"/>
  <c r="G178" i="58"/>
  <c r="G176" i="58"/>
  <c r="G174" i="58"/>
  <c r="G172" i="58"/>
  <c r="G170" i="58"/>
  <c r="G168" i="58"/>
  <c r="G160" i="58"/>
  <c r="G158" i="58"/>
  <c r="G156" i="58"/>
  <c r="G154" i="58"/>
  <c r="G152" i="58"/>
  <c r="G150" i="58"/>
  <c r="G192" i="58" l="1"/>
  <c r="I22" i="29" s="1"/>
  <c r="G123" i="57"/>
  <c r="G137" i="57" l="1"/>
  <c r="G136" i="57"/>
  <c r="G133" i="57"/>
  <c r="G132" i="57"/>
  <c r="G129" i="57"/>
  <c r="G139" i="57" l="1"/>
  <c r="I12" i="29" s="1"/>
  <c r="G121" i="57"/>
  <c r="G145" i="57" l="1"/>
  <c r="G101" i="57"/>
  <c r="G155" i="57" l="1"/>
  <c r="A157" i="57"/>
  <c r="G153" i="57"/>
  <c r="A149" i="57"/>
  <c r="G143" i="57"/>
  <c r="G149" i="57" s="1"/>
  <c r="G77" i="57"/>
  <c r="G73" i="57"/>
  <c r="A139" i="57"/>
  <c r="A125" i="57"/>
  <c r="G117" i="57"/>
  <c r="G115" i="57"/>
  <c r="G111" i="57"/>
  <c r="G109" i="57"/>
  <c r="G107" i="57"/>
  <c r="A103" i="57"/>
  <c r="G97" i="57"/>
  <c r="G83" i="57"/>
  <c r="G81" i="57"/>
  <c r="G79" i="57"/>
  <c r="G75" i="57"/>
  <c r="G65" i="57"/>
  <c r="G63" i="57"/>
  <c r="G61" i="57"/>
  <c r="G125" i="57" l="1"/>
  <c r="I11" i="29" s="1"/>
  <c r="G157" i="57"/>
  <c r="I14" i="29" s="1"/>
  <c r="I13" i="29"/>
  <c r="G59" i="57" l="1"/>
  <c r="G57" i="57"/>
  <c r="G55" i="57"/>
  <c r="G53" i="57"/>
  <c r="G51" i="57"/>
  <c r="G49" i="57"/>
  <c r="G47" i="57"/>
  <c r="G45" i="57"/>
  <c r="G43" i="57" l="1"/>
  <c r="G41" i="57"/>
  <c r="G290" i="58" l="1"/>
  <c r="A67" i="57"/>
  <c r="G29" i="58"/>
  <c r="G17" i="58"/>
  <c r="A23" i="58"/>
  <c r="A35" i="58"/>
  <c r="G71" i="57"/>
  <c r="G103" i="57" s="1"/>
  <c r="G39" i="57"/>
  <c r="G33" i="58"/>
  <c r="G31" i="58"/>
  <c r="G27" i="58"/>
  <c r="G21" i="58"/>
  <c r="G19" i="58"/>
  <c r="G67" i="57" l="1"/>
  <c r="I9" i="29" s="1"/>
  <c r="G35" i="58"/>
  <c r="I18" i="29" s="1"/>
  <c r="G298" i="58"/>
  <c r="G296" i="58"/>
  <c r="G294" i="58"/>
  <c r="G292" i="58" l="1"/>
  <c r="G80" i="58"/>
  <c r="G218" i="58"/>
  <c r="G222" i="58" s="1"/>
  <c r="I23" i="29" s="1"/>
  <c r="G78" i="58"/>
  <c r="G142" i="58"/>
  <c r="G138" i="58" l="1"/>
  <c r="G118" i="58"/>
  <c r="G110" i="58"/>
  <c r="G288" i="58"/>
  <c r="G286" i="58"/>
  <c r="G284" i="58"/>
  <c r="G282" i="58"/>
  <c r="G280" i="58"/>
  <c r="G276" i="58"/>
  <c r="G275" i="58"/>
  <c r="A146" i="58" l="1"/>
  <c r="G144" i="58"/>
  <c r="G122" i="58"/>
  <c r="G82" i="58" l="1"/>
  <c r="G76" i="58"/>
  <c r="G64" i="58"/>
  <c r="G62" i="58"/>
  <c r="A124" i="58"/>
  <c r="G116" i="58" l="1"/>
  <c r="G120" i="58"/>
  <c r="G114" i="58"/>
  <c r="G252" i="58"/>
  <c r="G74" i="58"/>
  <c r="G108" i="58"/>
  <c r="A104" i="58"/>
  <c r="G39" i="58" l="1"/>
  <c r="G140" i="58"/>
  <c r="G136" i="58"/>
  <c r="G130" i="58"/>
  <c r="G128" i="58" l="1"/>
  <c r="G146" i="58" s="1"/>
  <c r="I21" i="29" s="1"/>
  <c r="G272" i="58" l="1"/>
  <c r="G270" i="58"/>
  <c r="G268" i="58"/>
  <c r="G266" i="58"/>
  <c r="G264" i="58"/>
  <c r="G262" i="58"/>
  <c r="G304" i="58" s="1"/>
  <c r="I25" i="29" s="1"/>
  <c r="G112" i="58"/>
  <c r="G124" i="58" s="1"/>
  <c r="I20" i="29" s="1"/>
  <c r="G60" i="58" l="1"/>
  <c r="A304" i="58" l="1"/>
  <c r="I10" i="29" l="1"/>
  <c r="I8" i="29" s="1"/>
  <c r="C8" i="29"/>
  <c r="B17" i="29" l="1"/>
  <c r="C17" i="29" l="1"/>
  <c r="C16" i="29" l="1"/>
  <c r="G55" i="58"/>
  <c r="G104" i="58" s="1"/>
  <c r="I19" i="29" s="1"/>
  <c r="G15" i="58"/>
  <c r="G23" i="58" s="1"/>
  <c r="I17" i="29" s="1"/>
  <c r="I16" i="29" l="1"/>
  <c r="I27" i="29" s="1"/>
  <c r="K29" i="29" s="1"/>
  <c r="K31" i="29" s="1"/>
  <c r="D5" i="59" s="1"/>
  <c r="D7" i="59" s="1"/>
</calcChain>
</file>

<file path=xl/sharedStrings.xml><?xml version="1.0" encoding="utf-8"?>
<sst xmlns="http://schemas.openxmlformats.org/spreadsheetml/2006/main" count="1131" uniqueCount="576">
  <si>
    <t>POPIS OPREME, MATERIALA IN DEL</t>
  </si>
  <si>
    <t>Prostostoječi fotonapetostni elektrarni v Kosezah</t>
  </si>
  <si>
    <t>1.</t>
  </si>
  <si>
    <t>EUR</t>
  </si>
  <si>
    <t>2.</t>
  </si>
  <si>
    <t>POSTAVKE 1+2 SKUPAJ:</t>
  </si>
  <si>
    <t>3.</t>
  </si>
  <si>
    <t>NEPREDVIDENA DELA
Nepredvidena dela, ki se obračunajo po dejanski količini vgrajenega materiala in porabljenem času, po potrditvi nadzornika in vpisom dopolnitev/sprememb v gradbeni dnevnik</t>
  </si>
  <si>
    <t>%</t>
  </si>
  <si>
    <t>SKUPAJ Z NEPREDVIDENIMI DELI:</t>
  </si>
  <si>
    <t>Splošne opombe:</t>
  </si>
  <si>
    <t>- Popis se dopolnjuje s tehničnim poročilom SIP599.2-PZR, obvezno branje skupaj.</t>
  </si>
  <si>
    <t xml:space="preserve">- Popis in zahteve ne predstavljajo vseh omejitev dobave. Ponudnik oz. Izvajalec mora dobaviti tudi vse ostale naprave, opremo ali dele, ki predstavljajo bistvene elemente za trajno, zanesljivo in varno delovanje opreme kot funkcionalne celote, tudi v primeru, če niso izrecno omenjene v razpisu. </t>
  </si>
  <si>
    <t>POSTAVKA</t>
  </si>
  <si>
    <t>OPIS</t>
  </si>
  <si>
    <t>ENOTA</t>
  </si>
  <si>
    <t>OCENJENA</t>
  </si>
  <si>
    <t>CENA NA</t>
  </si>
  <si>
    <t>SKUPAJ</t>
  </si>
  <si>
    <t>No</t>
  </si>
  <si>
    <t>KOLIČINA</t>
  </si>
  <si>
    <t>ENOTO  (EUR)</t>
  </si>
  <si>
    <t>(EUR)</t>
  </si>
  <si>
    <t>SPLOŠNA OPOMBA</t>
  </si>
  <si>
    <t>V enotnih cenah posameznih pogodbenih postavk tega popisa ne glede na vrsto del morajo biti zajeti stroški:</t>
  </si>
  <si>
    <t>-</t>
  </si>
  <si>
    <t>izvedba del in materiala po popisu iz postavke;</t>
  </si>
  <si>
    <t xml:space="preserve">vsi splošni in stalni stroški povezani z organizacijo in delovanjem gradbišča; </t>
  </si>
  <si>
    <t>transportni stroški v območju in izven območja gradbišča;</t>
  </si>
  <si>
    <t>vsi prenosi in transporti;</t>
  </si>
  <si>
    <t>stroški porabe električne energije in vode;</t>
  </si>
  <si>
    <t>splošni stroški pristojbin in davkov upravnih organov pri prijavi gradbišča, pridobivanja raznih dovoljenj in soglasij v zvezi z izvedbo;</t>
  </si>
  <si>
    <t>stroški nakladanja in razkladanja, odvoza odpada in ostalega materiala na stalno deponijo izvajalca in uradno deponijo, razkladanje, eventuelno razgrinjanje ter plačila vseh dovoljenj in pristojbin deponije;</t>
  </si>
  <si>
    <t>potrebne komunalne in energetske pristojbine;</t>
  </si>
  <si>
    <t xml:space="preserve"> </t>
  </si>
  <si>
    <t>pridobivanja vseh potrebnih soglasij, vse meritve kvalitete in projektiranih parametrov vgrajenih materialov in naprav, vsa atestna dokumentacija, garancije in potrdila o vgrajenih materialih ter izvedba kompletnega tehničnega pregleda s pripravo kompletne tehnične dokumentacije za tehnični pregled (izdelava PID dokumentacije, oziroma predaja vseh v načrte vnesenih sprememb med gradnjo, izdelava dokazil o zanesljivosti objekta, ter ostali potrebni dokumenti);</t>
  </si>
  <si>
    <t>pridobivanja internih soglasij, interne meritve kvalitete vgrajenih materialov, atesti, garancije in potrdila vgrajenih materialov v pripravi dela prevzemnika del;</t>
  </si>
  <si>
    <t>eventuelni stroški povezani s predstavitvami posameznih predvidenih in vgrajenih materialov investitorju, stroški nastali glede zahtev investitorja o eventuelni faznosti gradnje, prilagajanja terminskega plana izvedbe glede na obstoječe stanje itd.;</t>
  </si>
  <si>
    <t>stroški zaščite gradbišča, delovni in lovilni odri in podobno;</t>
  </si>
  <si>
    <t>odri višine do 3 m, skladno s predpisi o varstvu pri delu in ustrezni lahki premični odri za delo v objektu;</t>
  </si>
  <si>
    <t>finalno čiščenje prostorov po končani gradnji;</t>
  </si>
  <si>
    <t>v primeru slabega vremena je izvajalec dolžan zaščititi notranjost stavbe pred vdorom vode in drugimi poškodbami;</t>
  </si>
  <si>
    <t>pri gradnji in vgrajevanju materialov je obvezno upoštevanje Uredbe o zelenem javnem naročanju (Uradni list RS št. 51/17,64/19 in 121/21); za kar velja da se pri gradnji ne uporabljajo a) proizvodi, ki vsebujejo žveplov heksafluorid (SF&amp;); notranje barve in laki, ki vsebujejo hlapne organske spojine z vreliščem največ 250 stopinj C v vrednostih več kot 30g/l brez vode za stenske barve; 250g/l brez vode za druge barve z razlivnostjo najmanj 15m2/l pri moči pokrivnosti z 98 motnostjo; 180g/l brez vode za druge proizvode, vključno z barvami katerih razlivnost je manjša od 15m2/l, laki, barvami za les, talnimi premazi in talnimi barvami.</t>
  </si>
  <si>
    <t>I.</t>
  </si>
  <si>
    <t>PRIPRAVLJALNA IN RUŠITVENA DELA</t>
  </si>
  <si>
    <t>Splošno</t>
  </si>
  <si>
    <t>izvajalec mora pridobiti evidenčne liste za ves na uradno deponijo odpeljan material skupaj s Poročilom o ravnanju z odpadki;</t>
  </si>
  <si>
    <t>dela je potrebno izvajati v skladu z veljavnimi tehničnimi predpisi in normativi;</t>
  </si>
  <si>
    <t>upoštevati predpise iz varstva pri delu;</t>
  </si>
  <si>
    <t>glej uvodna določila.</t>
  </si>
  <si>
    <t>Delo in material</t>
  </si>
  <si>
    <t>1.1</t>
  </si>
  <si>
    <t>Stroški ureditve gradbišča in izvajanje skupnih ukrepov za zagotavljanje varnosti in zdravja pri delu. Postavitev gradbiščne table. Prijava gradbišča. Ureditev prometa dostopnih poti in parkirišča. Zavarovanje gradbišča z gradbiščno ograjo. Postavitev kontejnerjev in skladišč, začasnih delavnic in sanitarij. Ureditev in zavarovanje začasnih deponij. Izvedba začasnih instalacijskih priklopov za potrebe gradbišča (elektrika, voda, telefon,...). Namestitev začasnih zaščitnih naprav (gasilni aparati, omarice za nudenje prve pomoči,...). Fizično in tehnično varovanje gradbišča in začasnih deponij</t>
  </si>
  <si>
    <t>kpl</t>
  </si>
  <si>
    <t>1.2</t>
  </si>
  <si>
    <t>1.3</t>
  </si>
  <si>
    <t>1.4</t>
  </si>
  <si>
    <t>1.5</t>
  </si>
  <si>
    <t>1.6</t>
  </si>
  <si>
    <t>1.7</t>
  </si>
  <si>
    <t>1.8</t>
  </si>
  <si>
    <t>Demontaža in odstranitev kovinske ograje, višine do 2 metra, vključno s stebrički in temelji; vključno z nalaganjem materiala na prevozno sredstvo in prevozom na deponijo, vključno s plačilom komunalne pristojbine.</t>
  </si>
  <si>
    <t>1.9</t>
  </si>
  <si>
    <t>Demontaža in odstranitev nadzemnega hidranta, nadzemni in podzemni del; vključno z nalaganjem materiala na prevozno sredstvo in prevozom na deponijo, vključno s plačilom komunalne pristojbine.</t>
  </si>
  <si>
    <t>1.10</t>
  </si>
  <si>
    <t>Demontaža in odstranitev drogov obcestnih luči vključno s svetilko, višine do 9 metrov, vključno s temeljem; vključno z nalaganjem materiala na prevozno sredstvo in prevozom na deponijo, vključno s plačilom komunalne pristojbine.</t>
  </si>
  <si>
    <t>1.11</t>
  </si>
  <si>
    <t>Strojni posek drevesa, vključno z odkopom panja do fi40 cm ; vključno z nalaganjem materiala na prevozno sredstvo in prevozom na deponijo, vključno s plačilom komunalne pristojbine.</t>
  </si>
  <si>
    <t>1.12</t>
  </si>
  <si>
    <t>Porušitev in odstranitev obstoječih robnikov z nalaganjem materiala na prevozno sredstvo in prevozom na deponijo vključno s plačilom komunalne pristojbine.</t>
  </si>
  <si>
    <t>1.13</t>
  </si>
  <si>
    <t>Rezanje asfaltne plasti s talno diamantno žago, debele od 6 do 12 cm.</t>
  </si>
  <si>
    <t>1.14</t>
  </si>
  <si>
    <t>Porušitev in odstranitev asfaltne plasti v debelini 6 do 12 cm z nalaganjem materiala na prevozno sredstvo in prevozom na deponijo vključno s plačilom komunalne pristojbine.</t>
  </si>
  <si>
    <t>II.</t>
  </si>
  <si>
    <t>ZEMELJSKA DELA</t>
  </si>
  <si>
    <t>2.1</t>
  </si>
  <si>
    <t>Izkop zemljine III. kategorije - strojno z nakladanjem in razkladanjem na trajno deponijo, vključno z deponijsko takso</t>
  </si>
  <si>
    <t>2.2</t>
  </si>
  <si>
    <t>Izkop zemljine III. kategorije - ročni izkop z nakladanjem in razkladanjem na trajno deponijo, vključno z deponijsko takso</t>
  </si>
  <si>
    <t>2.3</t>
  </si>
  <si>
    <t xml:space="preserve">Izdelava tamponske podlage z razstiranjem, planiranjem in utrjevanjem do predpisane zbitosti  v plasteh debeline 10cm, z dobavo materiala in transporti. </t>
  </si>
  <si>
    <t>2.4</t>
  </si>
  <si>
    <t xml:space="preserve">Izdelava tamponske podlage (sekanec 4-8 mm) z razstiranjem, planiranjem in utrjevanjem, z dobavo materiala in transporti. Skupna debelina je cca. 20 cm </t>
  </si>
  <si>
    <t>2.5</t>
  </si>
  <si>
    <t>2.6</t>
  </si>
  <si>
    <t>Odvoz zemljine II. kategorije - strojno z nakladanjem in razkladanjem na trajno deponijo, vključno z deponijsko takso</t>
  </si>
  <si>
    <t>2.7</t>
  </si>
  <si>
    <t xml:space="preserve">Izkop kabelskega jarka v zemljišču IV. ktg. Obseg del: izkop jarka 1,2x1,2 (m), izdelava posteljice s peskom granulacije 4-8 mm, zasip kabla/cevi s peskom, dobava in polaganje opozorilnega traku, zasip jarka z izkopanim materialom z nabijanjem po slojih in ureditev okolice. </t>
  </si>
  <si>
    <t>m</t>
  </si>
  <si>
    <t>2.8</t>
  </si>
  <si>
    <t xml:space="preserve">Izkop kabelskega jarka v zemljišču IV. ktg. Obseg del: izkop jarka 0,4x1,2 (m), izdelava posteljice s peskom granulacije 4-8 mm, zasip kabla/cevi s peskom, dobava in polaganje opozorilnega traku, zasip jarka z izkopanim materialom z nabijanjem po slojih in ureditev okolice. </t>
  </si>
  <si>
    <t>2.9</t>
  </si>
  <si>
    <t xml:space="preserve">Izkop obstoječega TK kablovoda in prestavitev lokacije kablovoda nekoliko v stran v zemljišču IV. ktg. Obseg del: izkop jarka 0,4x1,2 (m), zasip jarka z izkopanim materialom z nabijanjem po slojih in ureditev okolice. </t>
  </si>
  <si>
    <t>2.10</t>
  </si>
  <si>
    <t xml:space="preserve">Izkop kabelskega jarka v zemljišču IV. ktg. za TK kablovod. Obseg del: izkop jarka 0,4x1,2 (m), izdelava posteljice s peskom granulacije 4-8 mm, zasip kabla/cevi s peskom, dobava in polaganje opozorilnega traku, zasip jarka z izkopanim materialom z nabijanjem po slojih in ureditev okolice. </t>
  </si>
  <si>
    <t>2.11</t>
  </si>
  <si>
    <t>Izkop jarka (dimezij cca 500x800 (ŠxG) mm) v nasutje/tampon za potrebe izvedbe ozemljilnega obroča okoli ograje. Zasutje jarka ter sanacija površine za potrebe strelovoda.</t>
  </si>
  <si>
    <t>2.12</t>
  </si>
  <si>
    <t>Izkop povezovalnega utora (dimenzij cca 100 x 200 mm) v nasutje/tampon za potrebe izvedbe medsebojnih povezav posameznih vertikalnih ozemljitvenih sond strelovodnega sistema in izvedbe medsebojnih povezav ozemljitvenih sond sistema palične ozemljitve (stebri konstrukcije za PV panele) in ponovno zasutje skupaj s sanacij površine za potrebe strelovoda.</t>
  </si>
  <si>
    <t>2.13</t>
  </si>
  <si>
    <t>Izkop jarka (dimezij cca 500x1000 (ŠxG) mm) v nasutje/tampon za potrebe izvedbe ozemljilnega obroča in povezav s stebri konstukcije PV modulov. Zasutje jarka ter sanacija površine  za potrebe strelovoda.</t>
  </si>
  <si>
    <t>2.14</t>
  </si>
  <si>
    <t>Izdelava gramoznega tampona z razstiranjem, planiranjem in utrjevanjem do predpisane zbitosti v plasteh debeline 20cm, z dobavo materiala in transporti. Skupna debelina je cca. 0,8m.</t>
  </si>
  <si>
    <t>2.15</t>
  </si>
  <si>
    <t>Zasip z izkopano zemljo v slojih po 20 cm z utrjevanjem do višine raščenega terena, izmerjeni statični deformacijski modul  mora znašati najmanj Evd ≥ 50 MPa,  kompletno z  vsemi pomožnimi deli in prenosi. Zasip temeljev in jaškov.</t>
  </si>
  <si>
    <t>2.16</t>
  </si>
  <si>
    <t>Dobava in izvedba plasti geotekstila (300 g/m2) na osnovi polipropilena (PP)</t>
  </si>
  <si>
    <t>III.</t>
  </si>
  <si>
    <t>KANALIZACIJA</t>
  </si>
  <si>
    <t>3.1</t>
  </si>
  <si>
    <t>Izdelava in dobava meteorne kanalizacije iz gladke PVC cevi (min. temenska togost SN8), vključno s podložno peščeno posteljico debeline 10cm, premera 20 cm, v globini do 1,0 m, vključno s preizkusom tesnosti cevi</t>
  </si>
  <si>
    <t>3.2</t>
  </si>
  <si>
    <t>Dobava in vgradnja elektro kanalizacije iz cevi iz PEHD, premera 16 cm, v globini do 1,0 m (npr. stigmaflex DN160,..)</t>
  </si>
  <si>
    <t>3.3</t>
  </si>
  <si>
    <t>Dobava in vgradnja elektro kanalizacije iz cevi iz PEHD, premera 11 cm, v globini do 1,0 m (npr. stigmaflex DN110,..)</t>
  </si>
  <si>
    <t>3.4</t>
  </si>
  <si>
    <t>Dobava in vgradnja elektro kanalizacije iz cevi iz PEHD, premera 5 cm, v globini do 1,0 m (npr. stigmaflex DN50,..)</t>
  </si>
  <si>
    <t>3.5</t>
  </si>
  <si>
    <t>Dobava in vgradnja jaška iz umetnih mas, krožnega prereza s premerom 100 cm, globokega do 2,0 m, vključno z vsemi deli in materiali, vključno s preizkusom tesnosti jaška ter dobava in vgraditev pokrova iz duktilne litine z nosilnostjo 400 kN</t>
  </si>
  <si>
    <t>3.6</t>
  </si>
  <si>
    <t>Dobava in vgradnja kabelskega jaška iz umetnih mas, prereza 150x150 cm, globokega 1,8 m, AB venca s premerom vsaj 102,5 cm in debeline 20 cm, vključno z vsemi deli in materiali (npr. Aplast ) ter vgraditev pokrova iz duktilne litine z nosilnostjo 400 kN</t>
  </si>
  <si>
    <t>3.7</t>
  </si>
  <si>
    <t>Dobava in vgradnja kabelskega jaška iz umetnih mas, krožnega prereza s premerom 80 cm, globokega 1,0 m, AB venca s premerom vsaj 102,5 cm in debeline 20 cm, vključno z vsemi deli in materiali (npr. Aplast ) ter vgraditev pokrova iz duktilne litine z nosilnostjo 400 kN</t>
  </si>
  <si>
    <t>Dobava in vgradnja novega nadzemnega hidranta DN100 na mestu obstoječega podzemnega hidranta, nerjaveči material, vključno z vsemi pomožnimi deli za zamenjavo in vgradnjo hidranta na mestu podzemnega hidranta ter preizkusom tesnosti</t>
  </si>
  <si>
    <t>IV.</t>
  </si>
  <si>
    <t>BETONSKA DELA</t>
  </si>
  <si>
    <t>4.1</t>
  </si>
  <si>
    <t xml:space="preserve">Izdelava, dobava in vgrajevanje betona C 12/15 za obbetoniranje cevi in podložni beton </t>
  </si>
  <si>
    <t>4.2</t>
  </si>
  <si>
    <t>Dobava, transport in vgrajevanje betona 
v armirano betonske temelje; vključiti morebitne dodatke za betone ter nego betona z vlaženjem in pokrivanjem s PE folijo.</t>
  </si>
  <si>
    <t xml:space="preserve">- beton C30/37 XC2 PVII </t>
  </si>
  <si>
    <t>- opaž</t>
  </si>
  <si>
    <t>4.3</t>
  </si>
  <si>
    <t>Dobava, razrez, krivljenje, čiščenje in polaganje armature, z distančniki,skupaj z vsemi potrebnimi deli, materiali in transporti:</t>
  </si>
  <si>
    <t>- temelji - B500 palična</t>
  </si>
  <si>
    <t>kg</t>
  </si>
  <si>
    <t>- AB plošča - B500 armaturna mreža</t>
  </si>
  <si>
    <t>V.</t>
  </si>
  <si>
    <t>PROSTOSTOJEČI FE IN TP</t>
  </si>
  <si>
    <t>5.1</t>
  </si>
  <si>
    <r>
      <t xml:space="preserve">Dobava, izdelava in montaža podkonstrukcije sončnih panelov, vključno z vijačnim in sidrnim pritrdilnim materialom in temeljenjem (uvrtani koli ali AB temelji), v skladu z delavniškimi risbami ter specifikacijami elementov. Vso jeklo je razreda najmanj S235 ali aluminij, kvalitete najmanj 6063. Izvedba v razredu EXC2. Vsi jekleni deli morajo biti vroče cinkani skladno z SIST EN ISO 1461:2009 oz. SIST EN 10240:1998. Ves spojni material (matice, vijaki, podložke…) mora biti kvalitete najmanj 8.8, vroče cinkano po SIST EN ISO 10684:2004 ali iz nerjavnega jekla kvalitete najmanj A2-70. Elementi morajo zagotavljati življenjsko dobo vsaj 25 let.
</t>
    </r>
    <r>
      <rPr>
        <b/>
        <sz val="12"/>
        <rFont val="Arial CE"/>
        <charset val="238"/>
      </rPr>
      <t>Opomba: Cena vključuje vse transporte (zunanje, v delavnici in na gradbišču), vsa potrebna dvižna sredstva ter vse potrebne premične odre in ploščadi, ves osnovni, pomožni ter pritrjevalni material.
Upoštevati se mora obstoječi profil zemlje na mestu vgradnje in pogoje temeljenja.</t>
    </r>
  </si>
  <si>
    <t>5.2</t>
  </si>
  <si>
    <t>Dobava in postavitev na končno lokacijo betonske TP npr. tip SAVA 5, z možnostjo vgradnje dveh transformatorjev do vključno 1000kVA, SN stikališča in NN sestavov. Tipska TP mora biti opremljana s stavbnim pohištvom (vrata, rešetke, okna) in strelovodom ter streho in fasadnim sistemom.
Opomba: vsa oprema, ki se bo vgradila, mora biti v skladu s tipizacijo Elektro Ljubljana d.d.!</t>
  </si>
  <si>
    <t xml:space="preserve"> •  1 × betonsko ohišje dimenzij 4920×5600×3650mm (š×d×v) od 
tega 1020mm višine vkopano pod zemljo</t>
  </si>
  <si>
    <t xml:space="preserve"> •  ostala osnovna standardna oprema TP (sheme, navodila, ključi, 
napisi, ...)</t>
  </si>
  <si>
    <t>VI.</t>
  </si>
  <si>
    <t>ZUNANJA UREDITEV</t>
  </si>
  <si>
    <t>6.1</t>
  </si>
  <si>
    <t>Humuziranje površin s humusnim materialom deponiranim na gradbiščni deponiji. Debelina humuziranja: 10 cm. Kompletno z grobim in finim planiranjem kot priprava podlage ter sejanje trave  z zagrinjanjem in valjanjem</t>
  </si>
  <si>
    <t>6.2</t>
  </si>
  <si>
    <t>Asfaltiranje v dveh slojih (7+3 cm) skupaj z izdelavo posteljice pod asfaltom v debelini 20 cm</t>
  </si>
  <si>
    <t>Dobava in montaža</t>
  </si>
  <si>
    <t>PROSTOSTOJEČA FE KOSEZE 1</t>
  </si>
  <si>
    <t>Dobava, namestitev in priključitev PV panelov moči 690 W skupaj s pritrdilnim materialom  (podrobnosti razvidne iz točke 1.2.3 TP)</t>
  </si>
  <si>
    <t>kom</t>
  </si>
  <si>
    <t>Dobava, namestitev in konfiguracija razsmernikov (podrobnosti razvidne iz točke 1.2.3 TP)</t>
  </si>
  <si>
    <t>PROSTOSTOJEČA FE KOSEZE 2</t>
  </si>
  <si>
    <t>TRANSFORMATORSKA POSTAJA</t>
  </si>
  <si>
    <t xml:space="preserve"> •  nazivna moč: 1000kVA</t>
  </si>
  <si>
    <t xml:space="preserve"> •  nazivna primarna napetost: 21/10.5 kV</t>
  </si>
  <si>
    <t xml:space="preserve"> •  izolacijska napetost: 24 kV</t>
  </si>
  <si>
    <t xml:space="preserve"> •  regulacija napetosti na primarju: ± 2x2,5%</t>
  </si>
  <si>
    <t xml:space="preserve"> •  nazivna sekundarna napetost: 0,4 kV oz, 042kV</t>
  </si>
  <si>
    <t xml:space="preserve"> •  nazivna frekvenca: 50 Hz - vezalna skupina: Dyn5</t>
  </si>
  <si>
    <t xml:space="preserve"> •  hlajenje: Naravno AN</t>
  </si>
  <si>
    <t xml:space="preserve"> •  napetost kratkega stika uk: 6%</t>
  </si>
  <si>
    <t xml:space="preserve"> •  izgube: AAoAk - izgube skladne z EU uredbo 548/2014</t>
  </si>
  <si>
    <t xml:space="preserve"> •  stalni 24/7 nadzor temperature na spojih, z možnostjo pošiljanja alarmov in prenosa podatkov na nadzorni sistem</t>
  </si>
  <si>
    <t xml:space="preserve"> •  PTC sonde</t>
  </si>
  <si>
    <t xml:space="preserve"> •  Termični zaščitni rele, 2 stopnji - alarm in izklop, napajanje AC 230V 50 Hz</t>
  </si>
  <si>
    <t xml:space="preserve"> •  NN priključki za priklop z zgornje strani</t>
  </si>
  <si>
    <t xml:space="preserve"> •  3 x vodna celica,</t>
  </si>
  <si>
    <t xml:space="preserve"> •  1 x merilna celica,</t>
  </si>
  <si>
    <t xml:space="preserve"> •  3 x odvodna celica.</t>
  </si>
  <si>
    <t>Odklopi in predelave znotraj obstoječe TP0641-PLINARNA 
PODUTIK</t>
  </si>
  <si>
    <t>Dobava in montaža kompletno opremljenega NN sestava =NE01  (v betonsko TP Sava 5)
Opomba: Konfiguracija skladna z enopolno shemo.</t>
  </si>
  <si>
    <t>Dobava in montaža kompletno opremljenega NN sestava =NE02  (v betonsko TP Sava 5)
Opomba: Konfiguracija skladna z enopolno shemo.</t>
  </si>
  <si>
    <t>Merilna omarica PMO, za vgradnjo 3 števcev (dimenzije morajo biti  skladne s tipizacijo Elektra Ljubjane d.d.), sestavljena iz naslednjih glavnih elementov:</t>
  </si>
  <si>
    <t>• Števčne plošče</t>
  </si>
  <si>
    <t>• Števci (skladno s tipizacijo Elektra Ljubljane d.d.)</t>
  </si>
  <si>
    <t>• Komunikatorji (skladno s tipizacijo Elektra Ljubljane d.d.)</t>
  </si>
  <si>
    <t>• Merilne sponke MGL (skladno s tipizacijo Elektra Ljubljane d.d.)</t>
  </si>
  <si>
    <t>• Odvodniki prenapetosti (skladno s tipizacijo Elektra Ljubljane d.d.)</t>
  </si>
  <si>
    <t>• Spojni, drobni in vezni material ter zbiralke potencialov, PE zbiralke, izolacijski materiali, označitveni material, ostalo ožičenje…</t>
  </si>
  <si>
    <t>Priključitev na pripravljene ozemljitve in pripravljene kable AC in DC lastne rabe.</t>
  </si>
  <si>
    <t>3.8</t>
  </si>
  <si>
    <t>Izdelava tovarniške dokumentacije (tripolne sheme), vključno s podrobno razmestitvijo opreme v omarah in notranjimi vezalnimi shemami za SN blok, NN sestava =NE01 in =NE02</t>
  </si>
  <si>
    <t>3.9</t>
  </si>
  <si>
    <t xml:space="preserve">Dobava in izvedba NN razdelilnika za splošne inštalacije in vseh elektroinštalacij TP (razsvetljava, vtičnice...),  meritve, poročilo o meritvah in zagon sistema inštalacij </t>
  </si>
  <si>
    <t>3.10</t>
  </si>
  <si>
    <t>3.11</t>
  </si>
  <si>
    <t>Rezervni deli</t>
  </si>
  <si>
    <t>3.12</t>
  </si>
  <si>
    <t>Dobava in montaža industrijske nadometne svetilke, kot npr. Lumenia W LUM GEN 2, LED 34 W, 5300 lm, 1174x102 mm, IP66.</t>
  </si>
  <si>
    <t>kos</t>
  </si>
  <si>
    <t>3.13</t>
  </si>
  <si>
    <t>Dobava in montaža industrijske nadometne svetilke, kot npr. Lumenia W LUM GEN 2, LED 34 W, 5300 lm, 1174x102 mm, IP66. Z modulom zasilne razsvetljave, 1h autonomija.</t>
  </si>
  <si>
    <t>3.14</t>
  </si>
  <si>
    <t>Dobava in montaža navadnega nadometnega stikala.</t>
  </si>
  <si>
    <t>3.15</t>
  </si>
  <si>
    <t>Dobava in montaža piktogramske nalepke (smer naravnost).</t>
  </si>
  <si>
    <t>3.16</t>
  </si>
  <si>
    <t>Dobava in montaža enofazne nadometne vtičnice.</t>
  </si>
  <si>
    <t>3.17</t>
  </si>
  <si>
    <t>Dobava in montaža trifazne nadometne vtičnice, 16 A.</t>
  </si>
  <si>
    <t>3.18</t>
  </si>
  <si>
    <t>Dobava in montaža javljalnika požara.</t>
  </si>
  <si>
    <t>3.19</t>
  </si>
  <si>
    <t>Dobava in montaža ročnega javljalnika požara.</t>
  </si>
  <si>
    <t>3.20</t>
  </si>
  <si>
    <t>Dobava in izvedba izenačitve potenciala z valjancem, Rf 30x3,5 mm (30m+)</t>
  </si>
  <si>
    <t>3.21</t>
  </si>
  <si>
    <t>Drobni in montažni material.</t>
  </si>
  <si>
    <t>SN KABELSKE POVEZAVE</t>
  </si>
  <si>
    <t>Odklop SN kablovoda TP0950 DERGOMAŠKA 30 in RTP10 ŠIŠKA (K07) v obstoječi TP0641-PLINARNA PODUTIK in spojitev kablovodov v jašku</t>
  </si>
  <si>
    <t xml:space="preserve">Odklop SN kablovoda v TP0317 AC JAVNA RAZSVETLJAVA in v obstoječi TP0641-PLINARNA 
Opomba: Kablovod se samo odklopi in ostane zakopan. </t>
  </si>
  <si>
    <t>4.4</t>
  </si>
  <si>
    <t>4.5</t>
  </si>
  <si>
    <t>4.6</t>
  </si>
  <si>
    <t>4.7</t>
  </si>
  <si>
    <t>Montažni material za fiksiranje SN kablov (kabelske objemke za montažo na tla ali kabelske lestve, trakovi za povijanje, drobni montažni in označevalni material)</t>
  </si>
  <si>
    <t>4.8</t>
  </si>
  <si>
    <t>Preverjanje faznega zaporedja kablov, meritve in preizkusi vseh vgrajenih kablov, kabelskih spojk in kabelskih končnikov oz. 
priključkov.</t>
  </si>
  <si>
    <t>NN KABELSKE POVEZAVE</t>
  </si>
  <si>
    <t>5.3</t>
  </si>
  <si>
    <t>5.4</t>
  </si>
  <si>
    <t>5.5</t>
  </si>
  <si>
    <t>5.6</t>
  </si>
  <si>
    <t>5.7</t>
  </si>
  <si>
    <t>Montažni material (kabelske objemke za montažo na tla ali kabelske lestve, trakovi za povijanje, drobni montažni material)</t>
  </si>
  <si>
    <t>5.8</t>
  </si>
  <si>
    <t>5.9</t>
  </si>
  <si>
    <t>STRELOVOD IN OZEMLJITVE</t>
  </si>
  <si>
    <t>Dobava in montaža lovilne palice LOP5,5  višine 5,5 m skupaj z ustreznim nosilcem za vijačenje na ozemljilno sondo LOP-P32 in pritrdilnim kompletom LOP-V dolžine 1,5m</t>
  </si>
  <si>
    <t>Ozemljilna sonda iz nerjavečega jekla dolžine 3m, fi16 mm</t>
  </si>
  <si>
    <t>6.3</t>
  </si>
  <si>
    <t xml:space="preserve">Dobava in montaža sponke KON07 (Rf-V) iz nerjavečega jekla za izvedbo spojev med okroglimi vodniki in lovilno palico. </t>
  </si>
  <si>
    <t>6.4</t>
  </si>
  <si>
    <t xml:space="preserve">Dobava in montaža sponke KON04 (Rf-V) iz nerjavečega jekla za izvedbo spojev med okroglimi vodniki in pločevinastimi deli. </t>
  </si>
  <si>
    <t>6.5</t>
  </si>
  <si>
    <t>Dobava in polaganje ozemljitvenaga traku RH1*H2 RF 30x3,5 mm v izkopani jarek</t>
  </si>
  <si>
    <t>6.6</t>
  </si>
  <si>
    <t>Dobava in montaža križne sponke KON01 (Rf-V) iz nerjavečega jekla za izvedbo spojev med ploščatimi vodniki v zemlji</t>
  </si>
  <si>
    <t>6.7</t>
  </si>
  <si>
    <t>6.8</t>
  </si>
  <si>
    <t xml:space="preserve">Dobava in montaža merilne sponke KON02 (Rf-V) iz nerjavečega jekla za izvedbo merilnih spojev med okroglimi in ploščatimi vodniki. </t>
  </si>
  <si>
    <t>6.9</t>
  </si>
  <si>
    <t>Dobava in montaža cevne objemke KON10A (Rf-V) iz nerjavečega jekla za pritrjevanje okroglega vodnika fi 10mm na cev fi 76mm</t>
  </si>
  <si>
    <t>6.10</t>
  </si>
  <si>
    <t>Dobava in montaža cevne objemke KON10A (Rf-V) iz nerjavečega jekla za pritrjevanje ploščatega vodnika 30x3,5 mm na cev fi 76mm</t>
  </si>
  <si>
    <t>6.11</t>
  </si>
  <si>
    <t xml:space="preserve">Dobava in polaganje okroglega vodnika RH5*H2 fi10mm iz nerjavečega jekla  za izvedbo povezave med strelovodnimi ozemljitveni sondami ter med stebri uporabljenimi za ozemljitev  konstrukcije za PV panele </t>
  </si>
  <si>
    <t>6.12</t>
  </si>
  <si>
    <t>Dobava in montaža sponke KON07 (Rf-V) iz nerjavečega jekla za medsebojno spajanje okroglega vodnika RH5*H2 fi10mm in ozemljitvene sonde.</t>
  </si>
  <si>
    <t>6.13</t>
  </si>
  <si>
    <t>6.14</t>
  </si>
  <si>
    <t>6.15</t>
  </si>
  <si>
    <t>6.16</t>
  </si>
  <si>
    <t>6.17</t>
  </si>
  <si>
    <t>6.18</t>
  </si>
  <si>
    <t xml:space="preserve">Dobava in montaža sponke KON05 (Rf-V) iz nerjavečega jekla za izvedbo spojev med paneloma ograje in premostitvenim kablom. </t>
  </si>
  <si>
    <t>6.19</t>
  </si>
  <si>
    <t>6.20</t>
  </si>
  <si>
    <t>Vizuelni pregled, meritve strelovodne napeljave z izdajo merilnega poročila s pripadajočo tehnično dokumentacijo</t>
  </si>
  <si>
    <t>6.21</t>
  </si>
  <si>
    <t xml:space="preserve">Drobni in montažni material </t>
  </si>
  <si>
    <t>VII.</t>
  </si>
  <si>
    <t>VIDEONADZOR</t>
  </si>
  <si>
    <t>7.1</t>
  </si>
  <si>
    <t>Odstranitev obstoječega videonadzora (kamere, snemalnik, mrežna oprema, kabli ipd.)</t>
  </si>
  <si>
    <t>7.2</t>
  </si>
  <si>
    <t>Dobava in montaža IP kamere na drog na višini 3 m, vključno z dobavo, postavitvijo droga (3m) in temeljenjem</t>
  </si>
  <si>
    <t>7.3</t>
  </si>
  <si>
    <t>Dobava in montaža 360 stopinjske IP kamere na drog na višini 3 m, vključno z dobavo, postavitvijo droga (3m) in temeljenjem</t>
  </si>
  <si>
    <t>7.4</t>
  </si>
  <si>
    <t>Dobava in montaža IP kamere na stavbo na višini 2,5 m</t>
  </si>
  <si>
    <t>7.5</t>
  </si>
  <si>
    <t>16 kanalni omrežni video snemalnik (NVR) z napajalnikom in vsaj 16TB trdim diskom, vključno s trajnimi licencami za vse kamere (oprema se montira v obstoječo rack omaro)</t>
  </si>
  <si>
    <t>7.6</t>
  </si>
  <si>
    <t>UTP patch panel z vsemi potrebnimi RJ45 zaključki ipd., 32 port (oprema se montira v obstoječo rack omaro)</t>
  </si>
  <si>
    <t>7.7</t>
  </si>
  <si>
    <t>16 portno PoE stikalo z napajalnikom in vsemi konektorji (oprema se montira v obstoječo rack omaro)</t>
  </si>
  <si>
    <t>7.8</t>
  </si>
  <si>
    <t>Optični patch panel z vsemi potrebnimi LC zaključki, kaseto ipd., 16 port (oprema se montira v obstoječo rack omaro)</t>
  </si>
  <si>
    <t>7.9</t>
  </si>
  <si>
    <t>SM FO/UTP pretvornik z napajalnikom in vsemi konektorji (oprema se montira v obstoječo rack omaro)</t>
  </si>
  <si>
    <t>7.10</t>
  </si>
  <si>
    <t>7.11</t>
  </si>
  <si>
    <t>7.12</t>
  </si>
  <si>
    <t>7.13</t>
  </si>
  <si>
    <t>VIII.</t>
  </si>
  <si>
    <t>RAZSVETLJAVA</t>
  </si>
  <si>
    <t>8.1</t>
  </si>
  <si>
    <t>Demontaža in odklop obstoječih kandelabrov za razsvetljavo</t>
  </si>
  <si>
    <t>8.2</t>
  </si>
  <si>
    <t>Demontaža kablov in stare razdelilne omare za razsvetljavo</t>
  </si>
  <si>
    <t>8.3</t>
  </si>
  <si>
    <t>Dobava in montaža tehnične cestne LED svetilke 35W, 4000 K, 5400 lm, IP66, IK09 za montažo na steber. Montaža na kandelaber višine 3,5 m</t>
  </si>
  <si>
    <t>8.4</t>
  </si>
  <si>
    <t>Dobava in montaža kandelabra za razsvetljavo višine 3,5 m skupaj s sidernimi vijaki, poriključnimi sponkami in varovalko</t>
  </si>
  <si>
    <t>8.5</t>
  </si>
  <si>
    <t>Dobava in montaža temelja za kandelaber višine 3,5 m</t>
  </si>
  <si>
    <t>8.6</t>
  </si>
  <si>
    <t xml:space="preserve">Dobava in polaganje energetske gibljive cevi fi 63 v jarek </t>
  </si>
  <si>
    <t>8.7</t>
  </si>
  <si>
    <t>8.8</t>
  </si>
  <si>
    <t>8.9</t>
  </si>
  <si>
    <t>Izvedba meritev in funkcionalnega pregleda elektroinštalacij z izdelavo zapisnikov in poročil</t>
  </si>
  <si>
    <t>8.10</t>
  </si>
  <si>
    <t>8.11</t>
  </si>
  <si>
    <t>Dobava in montaža razdelilne omarice v TP za zunanjo razsvetljavo (odklopnik, sponke, prenapetostna zaščita R1-2, stikalo za vklop, povezave in priklop itd.)</t>
  </si>
  <si>
    <t>IX.</t>
  </si>
  <si>
    <t>OSTALO</t>
  </si>
  <si>
    <t>9.1</t>
  </si>
  <si>
    <t>Dokumentacija:</t>
  </si>
  <si>
    <t xml:space="preserve"> • tovarniška dokumentacija s kompletnimi dimenzijskimi in notranjimi vezalnimi shemami kompletnega SN stikališča in NN sestavov),</t>
  </si>
  <si>
    <t xml:space="preserve"> • certifikati, protokoli, testna poročila, poročila meritev,</t>
  </si>
  <si>
    <t xml:space="preserve"> • podloge za PID objekta (vnesene spremembe PZI),</t>
  </si>
  <si>
    <t xml:space="preserve"> • navodila za montažo, obratovanje, vzdrževanje v predpisani obliki,</t>
  </si>
  <si>
    <t xml:space="preserve"> • garancijske izjave,</t>
  </si>
  <si>
    <t xml:space="preserve"> • dokazila,</t>
  </si>
  <si>
    <t xml:space="preserve"> • dokazilo o zanesljivosti,</t>
  </si>
  <si>
    <t xml:space="preserve"> • seznam rezervnih delov in komponent (s "part nr.").</t>
  </si>
  <si>
    <t>9.2</t>
  </si>
  <si>
    <t>Koordinacija, vodenje in nadzor pooblaščene osebe pri montaži.</t>
  </si>
  <si>
    <t>9.3</t>
  </si>
  <si>
    <t>Usklajevanja priklopov/odklopov, obračunskega merjenja,  z distribucijskim podjetjem in Naročnikom.</t>
  </si>
  <si>
    <t>9.4</t>
  </si>
  <si>
    <t>Pregledi in testiranja opreme.</t>
  </si>
  <si>
    <t>9.5</t>
  </si>
  <si>
    <t>Parametriranje, nastavitve, puščanje v pogon in zagon opreme.</t>
  </si>
  <si>
    <t>9.6</t>
  </si>
  <si>
    <t>Šolanje obratovalnega in vzdrževalnega osebja investitorja.</t>
  </si>
  <si>
    <t>9.7</t>
  </si>
  <si>
    <t>Sodelovanje pri prevzemu in tehničnem pregledu.</t>
  </si>
  <si>
    <t>9.8</t>
  </si>
  <si>
    <t>• 100/60</t>
  </si>
  <si>
    <t>• 200/60</t>
  </si>
  <si>
    <t>9.9</t>
  </si>
  <si>
    <r>
      <t>Dodatni pribor za kabelske police</t>
    </r>
    <r>
      <rPr>
        <b/>
        <sz val="12"/>
        <rFont val="Arial CE"/>
        <charset val="238"/>
      </rPr>
      <t xml:space="preserve"> </t>
    </r>
    <r>
      <rPr>
        <sz val="12"/>
        <rFont val="Arial CE"/>
        <charset val="238"/>
      </rPr>
      <t>(Hladno cinkano)</t>
    </r>
  </si>
  <si>
    <t>• pokrov kabelske police 100</t>
  </si>
  <si>
    <t>9.10</t>
  </si>
  <si>
    <t>Pomožne nosilne konstrukcije - hladno cinkano, ki jih ni možno izdelati s tipskimi elementi</t>
  </si>
  <si>
    <t>9.11</t>
  </si>
  <si>
    <t>Enopolna shema s trdo podlago ali uokvirjena pod steklom pritrjena na steno</t>
  </si>
  <si>
    <t>9.12</t>
  </si>
  <si>
    <t>Varnostne označbe, prva pomoč, opozorila, varnostna navodila… pritrjene na steno</t>
  </si>
  <si>
    <t>9.13</t>
  </si>
  <si>
    <t>Gumi preproga za elektro prostore</t>
  </si>
  <si>
    <t>9.14</t>
  </si>
  <si>
    <t>Razna nepredvidena dela, ki se obračunajo po urah s potrditvijo nadzornika v gradbenem dnevniku</t>
  </si>
  <si>
    <t>ur</t>
  </si>
  <si>
    <t>9.15</t>
  </si>
  <si>
    <t>Projektantska asistenca za rešitve, ki bodo odstopale od predvidenih ter zaradi morebitnih neskladij ugotovljenih na terenu</t>
  </si>
  <si>
    <t>9.16</t>
  </si>
  <si>
    <t>Ročni gasilni aparat na prah</t>
  </si>
  <si>
    <t>9.17</t>
  </si>
  <si>
    <t>Split hladilna naprava za hlajenje in ogrevanje.
Tehnični podatki:
- temperaturno območje delovanja: ogrevanje do -15°C, hlajenje do -10°C
- grelna moč: 4,0 kW
- hladilna moč: 3.5 kW
- električna moč: 1,3 kW; 1x230V
Vključno z drobnim, pritrdilnim in tesnilnim materialom ter zagonom in priklopom na električno napajanje</t>
  </si>
  <si>
    <t>9.18</t>
  </si>
  <si>
    <r>
      <t xml:space="preserve">Tesnenje kabelskih prebojev z ustreznimi materiali , Hilti, </t>
    </r>
    <r>
      <rPr>
        <b/>
        <sz val="12"/>
        <rFont val="Arial CE"/>
        <charset val="238"/>
      </rPr>
      <t>alternativa enakih tehničnih karakteristik</t>
    </r>
    <r>
      <rPr>
        <sz val="12"/>
        <rFont val="Arial CE"/>
        <charset val="238"/>
      </rPr>
      <t xml:space="preserve"> za preboj v steni do ∅250, 
Opomba 1: tesnenje mora biti takšnega tipa, ki omogoča naknadno vstavljanje kablov
Opomba 2: Požarno tesnenje se izdela skladno z NPV, ki se izdela v fazi PZI</t>
    </r>
  </si>
  <si>
    <t>9.19</t>
  </si>
  <si>
    <t>Prestavitev obstoječega TK kablovoda, manjkajoči TK kablovod, rezanje in izvedba spojk (vse v dogovoru z lastnikom kablovoda (Telekom SLO))</t>
  </si>
  <si>
    <t>9.20</t>
  </si>
  <si>
    <t>Izvedba ostalih električnih meritev</t>
  </si>
  <si>
    <t>1. POPIS OPREME, MATERIALA IN DEL
GRADBENA DELA</t>
  </si>
  <si>
    <t xml:space="preserve">2. POPIS OPREME, MATERIALA IN DEL
ELEKTROMONTAŽNA DELA </t>
  </si>
  <si>
    <r>
      <t>Ru</t>
    </r>
    <r>
      <rPr>
        <sz val="12"/>
        <rFont val="Arial"/>
        <family val="2"/>
        <charset val="238"/>
      </rPr>
      <t xml:space="preserve">šenje objekta (jeklena kostrukcija), tlorisnih dimenzij do 11x12 m, višine do 6 m,  vključno z demontažo trapezne strešne pločevine in podkonstrukcije ter žlebov. Odstanijo se tudi temelji objekta; vključno z nalaganjem materiala na prevozno sredstvo in prevozom na deponijo vključno s plačilom komunalne pristojbine. </t>
    </r>
  </si>
  <si>
    <r>
      <t>Ru</t>
    </r>
    <r>
      <rPr>
        <sz val="12"/>
        <rFont val="Arial"/>
        <family val="2"/>
        <charset val="238"/>
      </rPr>
      <t xml:space="preserve">šenje objekta (zidana kostrukcija) , tlorisnih dimenzij do 11x14 m, višine do 6 m, vključno z demontažo trapezne strešne pločevine,  podkonstrukcije, žlebov, oken, vrat,... Odstanijo se tudi temelji objekta; vključno z nalaganjem materiala na prevozno sredstvo in prevozom na deponijo vključno s plačilom komunalne pristojbine. </t>
    </r>
  </si>
  <si>
    <r>
      <t>Ru</t>
    </r>
    <r>
      <rPr>
        <sz val="12"/>
        <rFont val="Arial"/>
        <family val="2"/>
        <charset val="238"/>
      </rPr>
      <t xml:space="preserve">šenje objekta (zidana kostrukcija), tlorisnih dimenzij do 6x5 m, višine do 4 m, vključno z demontažo trapezne strešne pločevine,  podkonstrukcije, žlebov, oken, vrat,... Odstanijo se tudi temelji objekta; vključno z nalaganjem materiala na prevozno sredstvo in prevozom na deponijo vključno s plačilom komunalne pristojbine. </t>
    </r>
  </si>
  <si>
    <r>
      <t>Ru</t>
    </r>
    <r>
      <rPr>
        <sz val="12"/>
        <rFont val="Arial"/>
        <family val="2"/>
        <charset val="238"/>
      </rPr>
      <t xml:space="preserve">šenje objekta (zidana kostrukcija), tlorisnih dimenzij do 5x3 m, višine do 4 m,  vključno z demontažo trapezne strešne pločevine,  podkonstrukcije, žlebov, vrat,... Odstanijo se tudi temelji objekta; vključno z nalaganjem materiala na prevozno sredstvo in prevozom na deponijo vključno s plačilom komunalne pristojbine. </t>
    </r>
  </si>
  <si>
    <r>
      <t>Ru</t>
    </r>
    <r>
      <rPr>
        <sz val="12"/>
        <rFont val="Arial"/>
        <family val="2"/>
        <charset val="238"/>
      </rPr>
      <t xml:space="preserve">šenje objekta-dimnik, tlorisnih dimenzij do 2,2x1 m, višine do 16 m, vključno z demontažo lestve, ograj,... Odstanijo se tudi temelji objekta; vključno z nalaganjem materiala na prevozno sredstvo in prevozom na deponijo vključno s plačilom komunalne pristojbine. </t>
    </r>
  </si>
  <si>
    <t>Stroški evidentiranja, zakoličbe in odklopa obstoječih komunalnih vodov s strani upravljalcev (elektrika, voda, plin,...) ter zavarovanje provizorjev med gradnjo.</t>
  </si>
  <si>
    <r>
      <t>m</t>
    </r>
    <r>
      <rPr>
        <vertAlign val="superscript"/>
        <sz val="12"/>
        <rFont val="Arial CE"/>
        <charset val="238"/>
      </rPr>
      <t>2</t>
    </r>
  </si>
  <si>
    <r>
      <t>m</t>
    </r>
    <r>
      <rPr>
        <vertAlign val="superscript"/>
        <sz val="12"/>
        <rFont val="Arial CE"/>
        <charset val="238"/>
      </rPr>
      <t>3</t>
    </r>
  </si>
  <si>
    <r>
      <t xml:space="preserve">Dobava in vgradnja peskolova, krožnega prereza s premerom </t>
    </r>
    <r>
      <rPr>
        <sz val="12"/>
        <rFont val="Calibri"/>
        <family val="2"/>
        <charset val="238"/>
      </rPr>
      <t>Φ</t>
    </r>
    <r>
      <rPr>
        <sz val="12"/>
        <rFont val="Arial CE"/>
        <family val="2"/>
        <charset val="238"/>
      </rPr>
      <t>40 cm, globokega do 2,0 m, vključno z vsemi deli in materiali vključno s preizkusom tesnosti jaška ter vencem in vgraditev pokrova iz duktilne litine</t>
    </r>
  </si>
  <si>
    <t>Izkop zemljine III. kategorije, do globine 2,0 m - strojno z nakladanjem in razkladanjem na začasno deponijo</t>
  </si>
  <si>
    <t>Dobava in izvedba DC kabelskih povezav na razsmernike (2x6mm²) skupaj s konektorji, veznim in pritrdilnim materialom</t>
  </si>
  <si>
    <t>Dobava in izvedba DC kabelskih povezav na razsmernike (2x10mm²) skupaj s konektorji, veznim in pritrdilnim materialom</t>
  </si>
  <si>
    <t>Rezanje obstoječih 20 kV kablov NA2XS(FL)2Y 3x1×240 mm²  v jašku KJ05838, preverjanje faznega zaporedja v jašku KJ05838, vzankanje kablov NA2XS(FL)2Y 1x240 mm² do nove TP FE KOSEZE ter TP0317 AC JAVNA RAZSVETLJAVA, s kabelskimi spojkami (6 kos) in priključitev na vodne celice, vključno s kabelskimi končniki (6 kos).
Opomba: Pred rezanjem se preveri obstoječ tip kabla</t>
  </si>
  <si>
    <t>Dobava in montaža premostitvenega kabla KON05-1, dimezije 16 mm², dolžine 150mm, 2x kabel čevelj z matico in vijakom med dvema paneloma ograje.</t>
  </si>
  <si>
    <t>Dobava in uvlačenje kabla NYY-J 5x4 mm²</t>
  </si>
  <si>
    <t>Dobava in uvlačenje kabla NYY-J 3x1,5 mm² v kandelaber</t>
  </si>
  <si>
    <t>Ožičenje sistema meritev na strani SN celic, NN sestavov in merilne omarice PMO.
Opomba: 4mm² za tokokroge tokovnih transformatorjev in 2,5mm² za tokokroge napetostnih transformatorjev²</t>
  </si>
  <si>
    <t>Dobava in montaža (v betonsko TP Sava 5) trifaznega suhega transformatorja, epoksidni transformator, po specifikaciji:
Opomba 1: transformator mora biti izdelan skladno z SIST EN 50541-1 in Uredbo komisije (EU) št. 548/2014 z dne 21. maj 2014 o izvajanju Direktive 2009/125/ES Evropskega parlamenta in Sveta glede majhnih, srednjih in velikih transformatorjev,
Opomba 2: Lahko se ponudi transformator enakovrednih ali boljših lastnosti. Ponudi se lahko tudi oljni transformator, ki ustreza vgradnji v betonsko TP Sava 5.</t>
  </si>
  <si>
    <t xml:space="preserve"> •  Stranski VN priključki, dvosmerni kolesa, kljuke za dvigovanje, priključek na ozemljitve (2 lokaciji)</t>
  </si>
  <si>
    <t>Dobava, montaža, pritrditev (v betonsko TP Sava 5) kompletno opremljenega SN 20 kV zračno izoliranega bloka z aparati v plinski tehniki,  7 kos 20 kV celic, komplet s predpisano primarno opremo,  z opremljenimi krmilnimi omaricami, zaščito, meritvami, komandami, blokadami, vsemi notranjimi povezavami. itd., za stikališče v sestavi:
Opomba 1: Konfiguracija skladna z enopolno shemo.
Opomba 2: Parametriranje zaščitnega releja v +J07 ni del te razpisne dokumentacije</t>
  </si>
  <si>
    <t>Dobava in izvedba požarnega javljanja TP,  zagon, meritve, poročilo o meritvah, označevanje s ploščicami, izdaja potrdila</t>
  </si>
  <si>
    <t>Dobava in montaža kabla NA2XS(FL)2Y 1x240 mm² od jaška KJ05838 do vodnih celic v TP FE Koseze ter TP0317 AC JAVNA RAZSVETLJAVA</t>
  </si>
  <si>
    <t>Dobava in montaža kabla NA2XS(FL)2Y 1x240 mm² v TP FE KOSEZE od vodne celice do merilne celice, vključno s kabelskimi končniki (6 kos).</t>
  </si>
  <si>
    <t>Dobava in montaža kabla NA2XS(FL)2Y 1x70 mm² v TP FE KOSEZE od odvodne celice do TR, vključno s kabelskimi končniki (6 kos).</t>
  </si>
  <si>
    <t>Dobava in montaža kabla FG16R16 1x240 mm² v TP FE KOSEZE od TR do NN sestavov, s spojno opremo</t>
  </si>
  <si>
    <t>Dobava in montaža kabla FG16RO16 4x70 mm² v TP FE KOSEZE od NN sestavov do obstoječih porabnikov v TP0641-PLINARNA PODUTIK, s spojno opremo</t>
  </si>
  <si>
    <t>Dobava in montaža kabla NA2XY 4x240 mm² v TP FE KOSEZE od NN sestavov do razsmernikov, s spojno opremo</t>
  </si>
  <si>
    <t>Dobava in montaža kabla NHXMH HP 3x2,5 mm², s spojno opremo</t>
  </si>
  <si>
    <t>Dobava in montaža kabla NHXMH HP 5x2,5 mm², s spojno opremo</t>
  </si>
  <si>
    <t>Dobava in montaža kabla NHXMH HP 3x1,5 mm², s spojno opremo</t>
  </si>
  <si>
    <t>Dobava in polaganje ter zaključevanje UTP mrežnega kabla CAT.6 skupaj s konektorji in drobnim materialom</t>
  </si>
  <si>
    <t>Omarica s pretvornikom daljših linij v optične povezave (omarica za montažo na drog, napajalniki, SM FO/UTP pretvornik, PoE 5 portno mrežno stikalo, prenapetostna zaščita, varovalka, grelec omarice, termostat, sponke, pritrdilni material, zaključki kablov)</t>
  </si>
  <si>
    <t>Dobava in izvedba ozemljitev sistema video nadzora (temeljno ozemljilo) ter strelovod, meritve, poročilo o meritvah</t>
  </si>
  <si>
    <t>Dobava in polganje ter zaključevanje SM optičnega kabla za povezavo oddaljenih kamer (vključno z vsem potrebnim materialom)</t>
  </si>
  <si>
    <r>
      <t>Kabelska polica</t>
    </r>
    <r>
      <rPr>
        <b/>
        <sz val="12"/>
        <rFont val="Arial CE"/>
        <family val="2"/>
        <charset val="238"/>
      </rPr>
      <t>,</t>
    </r>
    <r>
      <rPr>
        <sz val="12"/>
        <rFont val="Arial CE"/>
        <charset val="238"/>
      </rPr>
      <t xml:space="preserve"> komplet s tipskimi koleni, tipskimi konzolami, odcepnimi kosi, elementi za dvig in spust, fleksibilnimi nivojskimi elementi in ostalimi tipskimi elementi za montažo 
(hladno cinkane):</t>
    </r>
  </si>
  <si>
    <t>• pokrov kabelske police 200</t>
  </si>
  <si>
    <t>S K U P A J  :</t>
  </si>
  <si>
    <t xml:space="preserve">SKUPAJ REKAPITULACIJA  JPE-SIR-398/24 </t>
  </si>
  <si>
    <t>vrednost
(EUR brez DDV)</t>
  </si>
  <si>
    <t>30III-782-00 Gradnja fotovoltaične elektrarne (FVE) v Kosezah</t>
  </si>
  <si>
    <t>30III-783-00 Gradnja fotovoltaične elektrarne (FVE) na Verovškovi 70</t>
  </si>
  <si>
    <t>OBJEKT - INVESTICIJA</t>
  </si>
  <si>
    <t>Fotonapetostni elektrarni na Verovškovi 70</t>
  </si>
  <si>
    <t>SKUPAJ:</t>
  </si>
  <si>
    <t>- Popis se dopolnjuje s tehničnim poročilom SIP599.1-PZR, obvezno branje skupaj.</t>
  </si>
  <si>
    <t>- Popis ni omejujoče narave. Ponudnik mora ponuditi vso opremo in material za brezhibno, varno in funkcionalno obratovanje FE.</t>
  </si>
  <si>
    <t>FE VEROVŠKOVA 1</t>
  </si>
  <si>
    <t>Dobava, namestitev in priključitev PV panelov moči 440 W skupaj s pritrdilnim materialom (podrobnosti razvidne iz točke 1.2.3 TP)</t>
  </si>
  <si>
    <t>Dobava in izvedba DC Al kabelskih povezav na razsmernike (2x6mm2 - FG21M21, 1.500 VDC ali ekvivalent) skupaj s konektorji, veznim in pritrdilnim materialom</t>
  </si>
  <si>
    <t>Dobava in izvedba DC Al kabelskih povezav na razsmernike (2x10mm2 - FG21M21 ali ekvivalent) skupaj s konektorji, veznim in pritrdilnim materialom</t>
  </si>
  <si>
    <t>Dobava, namestitev in konfiguracija razsmernikov  (podrobnosti razvidne iz točke 1.2.3 TP)</t>
  </si>
  <si>
    <r>
      <t xml:space="preserve">Dobava, izdelava in montaža podkonstrukcije sončnih panelov, vključno z vijačnim in sidrnim pritrdilnim materialom, v skladu z delavniškimi risbami ter specifikacijami elementov za montažo na pločevinasto kritino.  Uporabi se nerjavno jeklo ali aluminij. Ves spojni material (matice, vijaki, podložke…) mora biti iz nerjavnega jekla ali aluminij. Elementi morajo zagotavljati minimalno 10 let produktne garancije.
</t>
    </r>
    <r>
      <rPr>
        <b/>
        <sz val="12"/>
        <rFont val="Arial CE"/>
        <charset val="238"/>
      </rPr>
      <t>Opomba: Cena vključuje vse transporte (zunanje, v delavnici in na gradbišču), vsa potrebna dvižna sredstva ter vse potrebne premične odre in ploščadi, ves osnovni, pomožni ter pritrjevalni material.</t>
    </r>
  </si>
  <si>
    <t>FE VEROVŠKOVA 2</t>
  </si>
  <si>
    <t>ZBIRNI LOČILNO MERILNI OMARI IN NN KABELSKE POVEZAVE</t>
  </si>
  <si>
    <t>Dobava in montaža stikalnega sestava LMO-SE (FE Verovškova 1 in FE Verovškova 2) z naslednjim sestavom (posamezne komponente so kot primer, lahko pa so enakovredni ali boljši ekvivalent):</t>
  </si>
  <si>
    <t>• VX SE prostostoječe ohišje, RITTAL VX25 SE 5844.600  (š=1200, v=2000, g=500) z montažnim priborom</t>
  </si>
  <si>
    <t>• SZ LED svetilka 600 z vtičnico 230V, 
  Rittal 2500.110</t>
  </si>
  <si>
    <t>• SZ priključni kabel, oranžni, 3m, Rittal 2500.420</t>
  </si>
  <si>
    <t>• SZ vratno stikalo za LED svetilko, Rittal 2500.460</t>
  </si>
  <si>
    <t>• prenapetostna zaščita Razreda I (C), ProTec T1 3+0 37,5/300</t>
  </si>
  <si>
    <t>• odklopnik, sestavljen iz naslednjih elementov, proizvajalca Schrack:</t>
  </si>
  <si>
    <t xml:space="preserve">   ~ odklopnik,MC3-MC332431 320A</t>
  </si>
  <si>
    <t xml:space="preserve">   ~ podnapetostna tuljava, MC2XU208-240AC</t>
  </si>
  <si>
    <t xml:space="preserve">   ~ motorni pogon, MC 3-XR MC399850</t>
  </si>
  <si>
    <t xml:space="preserve">   ~ kontaktni element, 1N/C,  M22-K01</t>
  </si>
  <si>
    <t xml:space="preserve">   ~ zaščitno prekritje, MC390045</t>
  </si>
  <si>
    <t xml:space="preserve">   ~ ločilna plošča faz 3-pol. MC3, MC390512</t>
  </si>
  <si>
    <t>• varovalčni ločilnik, 3p, velikost 000, 125A, za montažo na 60mm sistem, 
  kot npr. Schrack SI338020</t>
  </si>
  <si>
    <t>• varovalčni ločilnik, 3p, velikost 2, 240mm2, 400A, za montažo na 60mm sistem, 
  kot npr. Schrack SI336020</t>
  </si>
  <si>
    <t>• talilni vložki velikosti NV/NH 000 gL/gG, 16A</t>
  </si>
  <si>
    <t>• talilni vložki velikosti NV/NH 000 gL/gG, 100A</t>
  </si>
  <si>
    <t>• talilni vložki velikosti NV/NH 2 gL/gG, 300A</t>
  </si>
  <si>
    <t>• instalacijski odklopnik kot napr. Schrack:</t>
  </si>
  <si>
    <t xml:space="preserve">   ~ C 6A/1p, kot npr. BMS0</t>
  </si>
  <si>
    <t xml:space="preserve">   ~ C 6A/3p, kot npr. BMS0</t>
  </si>
  <si>
    <t>• signalna lučka sestavljena iz naslednjih elementov, kot npr.
  proizvajalca Schrack:</t>
  </si>
  <si>
    <t xml:space="preserve">   ~ indikator za signalno lučko, bela, MM216771</t>
  </si>
  <si>
    <t xml:space="preserve">   ~ indikator za signalno lučko, rdeča, MM216772</t>
  </si>
  <si>
    <t xml:space="preserve">   ~ indikator za signalno lučko, zelena, MM216773</t>
  </si>
  <si>
    <t xml:space="preserve">   ~ nosilni adapter, MM216374</t>
  </si>
  <si>
    <t xml:space="preserve">   ~ LED lučka 85-264V AC, bela, MM216563</t>
  </si>
  <si>
    <t xml:space="preserve">   ~ LED lučka 85-264V AC, rdeča, MM216564</t>
  </si>
  <si>
    <t xml:space="preserve">   ~ LED lučka 85-264V AC, zelena, MM216565</t>
  </si>
  <si>
    <t xml:space="preserve">   ~ nosilec oznake, MM216392</t>
  </si>
  <si>
    <t xml:space="preserve">   ~ adapter za DIN letev, MM216400</t>
  </si>
  <si>
    <t>• preklopno stikalo na ključ sestavljeno iz naslednjih elementov, kot npr.
  proizvajalca Schrack:</t>
  </si>
  <si>
    <t xml:space="preserve">   ~ preklopni element s ključem, MM216887</t>
  </si>
  <si>
    <t xml:space="preserve">   ~ kontaktni element, 1N/O, MM216376</t>
  </si>
  <si>
    <t xml:space="preserve">   ~ kontaktni element, 1N/C, MM216378</t>
  </si>
  <si>
    <t>• preklopno stikalo sestavljeno iz naslednjih elementov, kot npr.
  proizvajalca Schrack:</t>
  </si>
  <si>
    <t xml:space="preserve">   ~ preklopni element 0-1, MM216874</t>
  </si>
  <si>
    <t>• zaščitni rele za mrežo in sistemsko zaščito, kot npr. Schrack SLUR0345-A</t>
  </si>
  <si>
    <t>• tokovni transformator, 250/5A, kot npr. TC6 kl. 0,5 žigosani, Circutor</t>
  </si>
  <si>
    <t>• priključni blok, 1p, 125A+N, 1x35mm2, 1x6-16mm2, 6x2,5-16mm2, 
  kot npr. Schrack IKB01035N</t>
  </si>
  <si>
    <t>• priključni blok, 1p, 125A+N, 1x35mm2, 1x6-16mm2, 6x2,5-16mm2, 
  kot npr. Schrack IKB01035P</t>
  </si>
  <si>
    <t>• vrstne sponke, kot npr. proizvajalca Phoenix Contact:</t>
  </si>
  <si>
    <t xml:space="preserve">   ~ vijačna sponka  UT 2,5; 3044076</t>
  </si>
  <si>
    <t xml:space="preserve">   ~ vijačna sponka  UT 2,5 - BU; 3044089</t>
  </si>
  <si>
    <t xml:space="preserve">   ~ vijačna sponka  UT 2,5 - PE; 3044092</t>
  </si>
  <si>
    <t xml:space="preserve">   ~ zaklnuček D-UT 2,5/10; 3047028</t>
  </si>
  <si>
    <t xml:space="preserve">   ~ pritrditvena končna spona E/NS 35 N; 0800886</t>
  </si>
  <si>
    <t xml:space="preserve">   ~ nosilec oznake KLM-A</t>
  </si>
  <si>
    <t>• bakrena zbiralka, 30x5mm</t>
  </si>
  <si>
    <t>• nosilec zbiralk za 60mm sistem, kot npr. SCHRACK SI015000</t>
  </si>
  <si>
    <t>• podporni izolator za pritrditev Cu zbiralke, višina 40mm, 
  kot npr. SCHRACK IK011042-A</t>
  </si>
  <si>
    <t>• prekritje nosilca zbiralk, kot npr. SCHRACK SI015730</t>
  </si>
  <si>
    <t>• prekritje zbiralk, 30x5 kot npr. SCHRACK SI012440</t>
  </si>
  <si>
    <t>• zaščitno prekritje izdelano iz pleksi plošče, izdelano po merah dejanskega stanja</t>
  </si>
  <si>
    <t>• spojni, drobni in vezni material, izolacijski materiali, pritrdilni material, označitveni material, uvodnice…</t>
  </si>
  <si>
    <t>• ločilno stikalo, sestavljen iz naslednjih elementov, proizvajalca Schrack:</t>
  </si>
  <si>
    <t xml:space="preserve">   ~ stikalo, MC3-MC340034, 3-polno 400A</t>
  </si>
  <si>
    <t xml:space="preserve">   ~ zaščitno prekritje,  MC390512</t>
  </si>
  <si>
    <t>• varovalčni ločilnik, 3p, velikost 1, 120mm2, 250A, za montažo na 60mm sistem, 
  kot npr. Schrack SI336010-A</t>
  </si>
  <si>
    <t>• talilni vložki velikosti NV/NH 1 gL/gG, 100A</t>
  </si>
  <si>
    <t>• talilni vložki velikosti NV/NH 1 gL/gG, 200A</t>
  </si>
  <si>
    <t>• bakrena zbiralka, 30x10mm</t>
  </si>
  <si>
    <t>• nosilec zbiralk PE/N, kot npr. SCHRACK SI013560</t>
  </si>
  <si>
    <t xml:space="preserve">• ključavnica </t>
  </si>
  <si>
    <t>• sponke, uvodnice, kanali, drobni, vijačni in
   povezovalni material</t>
  </si>
  <si>
    <t>Priključno merilna omara PMO (FE Verovškova 1 in FE Verovškova 2) - dobava in montaža ter povezava  z naslednjim sestavom (posamezne komponente so kot primer, lahko pa so enakovredni ali boljši ekvivalent):</t>
  </si>
  <si>
    <t>• AX kompaktno ohišje, RITTAL AX 1057.000  (š=500, v=700, g=250) z montažnim priborom</t>
  </si>
  <si>
    <t>• števec električne energije, Iska Amecom T880-T1A42R56</t>
  </si>
  <si>
    <t>• melrilno - spončna garnitura, kot. npr. proizvajalca Strojkoplast MGL-LM</t>
  </si>
  <si>
    <t>Zbirna omarica za razsmernike na strehi SB/AC (FE Verovškova 1 in FE Verovškova 2), montaža na podkonstrukcijo, poleg razsmernika - dobava in montaža ter povezava  z naslednjim sestavom (posamezne komponente so kot primer, lahko pa so enakovredni ali boljši ekvivalent):</t>
  </si>
  <si>
    <t>• Tipska omarica ELSA F6 iz poliester IP54, dimenzije (V1350xŠ1115xG320mm), komplet z montažno ploščo</t>
  </si>
  <si>
    <t xml:space="preserve">• Plošča mont. MP </t>
  </si>
  <si>
    <t>• Zbiralčni sistem 60mm/zbiralka 3xCux30x5mmm L=700mm</t>
  </si>
  <si>
    <t>• PEN Zbiralka Cu 30x5 mm, L=0,7m</t>
  </si>
  <si>
    <t>• Nosilec za zbiralčni sistem 60mm</t>
  </si>
  <si>
    <t>• Varovalčni ločilnik NV160/3p za zbiralčni sistem 60mm</t>
  </si>
  <si>
    <t>• Varovalčni ločilnik NV400/3p/za zbiralčni sistem 60mm</t>
  </si>
  <si>
    <t>• Varovalčni vložek NV160/125A</t>
  </si>
  <si>
    <t>• Varovalčni vložek NV250/200A</t>
  </si>
  <si>
    <t>• Varovalčni vložek NV250/100A</t>
  </si>
  <si>
    <t>• Ločilno stikalo 320/3p, 50kA</t>
  </si>
  <si>
    <t>• Odvodnik prenapetosti TN-C set, razred I, 275 V, 25kA</t>
  </si>
  <si>
    <t>• PEN zbiralka Cu 30x5mm, L=700mm</t>
  </si>
  <si>
    <t>• Zaščita proti direktnemu dotiku zbiralk - plexi prekritje</t>
  </si>
  <si>
    <t>• Drobni in vezni material</t>
  </si>
  <si>
    <t>• Delo - sestava in vezava</t>
  </si>
  <si>
    <t>• Ključavnica</t>
  </si>
  <si>
    <t>• Tablica s podatki stikalnega bloka, oznaka stikalnega bloka, stopnja mehanske zaščite IP65</t>
  </si>
  <si>
    <t>• DIN letev</t>
  </si>
  <si>
    <t>• Ožičenje, drobni materila, sponke</t>
  </si>
  <si>
    <t>Dobava in montaža ALU kabla NA2XH 4x240 mm² (ali podobnega tipa enakih ali boljših lastnosti) od razsmernikov SB/AC-2 na strehi do zbirne ločilne merilne omare LMO-SE1 (FE Verovškova 1) in do obstoječe razdelilne omare v upravni stavbi, s spojno opremo (čevlji, vijaki, matice, podložke, skrčke itd.).
*Obračun po dejanski porabi.</t>
  </si>
  <si>
    <t>Dobava in montaža ALU kabla NA2XH 4x240 mm² (ali podobnega tipa enakih ali boljših lastnosti) od razsmernikov SB/AC-1 na strehi do zbirne ločilne merilne omare LMO-SE2 (FE Verovškova 2) in do obstoječe razdelilne omare v skladišču, s spojno opremo (čevlji, vijaki, matice, podložke, skrčke itd.).
*Obračun po dejanski porabi.</t>
  </si>
  <si>
    <t>Dobava in montaža ALU kabla NA2XY 4x150 mm² (ali podobnega tipa enakih ali boljših lastnosti) od razsmernikov do omare SB/AC oboje na strehi, s spojno opremo (čevlji, vijaki, matice, podložke, skrčke itd.).
*Obračun po dejanski porabi.</t>
  </si>
  <si>
    <t>Dobava in montaža ALU kabla NA2XY 4x50 mm² (ali podobnega tipa enakih ali boljših lastnosti) od razsmernikov do omare SB/AC oboje na strehi, s spojno opremo (čevlji, vijaki, matice, podložke, skrčke itd.).
*Obračun po dejanski porabi.</t>
  </si>
  <si>
    <t>Dobava in montaža kabla NYY-J 6x4 mm² (ali podobnega tipa enakih ali boljših lastnosti) od PMO (FE Verovškova 1 in FE Verovškova 2) omarice s števcevm na dostopnem mestu do zbirne ločilne merilne omare LMO-SE (FE Verovškova 2), s števcem in merilno garnituro ter s spojno opremo (čevlji, vijaki, matice, podložke, skrčke itd.).
*Obračun po dejanski porabi.</t>
  </si>
  <si>
    <t>Dobava in montaža kabla NYY-J 4x2,5 mm² (ali podobnega tipa enakih ali boljših lastnosti) od PMO (FE Verovškova 1) omarice s števcevm na dostopnem mestu do zbirne ločilne merilne omare LMO-SE (FE Verovškova 1) s števcem in merilno garnituro ter s spojno opremo (čevlji, vijaki, matice, podložke, skrčke itd.) in za izklopne tipke.
*Obračun po dejanski porabi.</t>
  </si>
  <si>
    <t>Montažni material (kabelske objemke za montažo na tla ali kabelske lestve, trakovi za povijanje, drobni montažni material).</t>
  </si>
  <si>
    <t>Ožičenje sistema meritev.</t>
  </si>
  <si>
    <t>Predelava, dogradnja in ožičenje obstoječe razdelilne omare v upravni stavbi.</t>
  </si>
  <si>
    <t>Predelava, dogradnja in ožičenje obstoječe razdelilne omare v skladišču.</t>
  </si>
  <si>
    <t>LOVILNI SISTEM STRELOVODNE INSTALACIJE</t>
  </si>
  <si>
    <t xml:space="preserve">Dobava in montaža strešnega nosilnega elementa SON16 (Rf-K) iz nerjavečega jekla za pritrjevanje strelovodnega vodnika AH1 Al fi 8 mm na pločevinasto trapezno kritino oziroma na pločevinasto kapo atike. </t>
  </si>
  <si>
    <t xml:space="preserve">Dobava in montaža lovilne palice LOP1,5 (Al) višine h=1,5m z distančnim in ustreznim pritrdilnim elementom na pločevinasti strehi. </t>
  </si>
  <si>
    <t>ODVODNI SISTEM STRELOVODNE INSTALACIJE</t>
  </si>
  <si>
    <t xml:space="preserve">Dobava in montaža zidnega nosilnega elementa ZON01 Rf-V za pritrjevanje strelovodnega vodnika AH1 fi 8 mm na votle stene z izolacijo do 100 mm, z vijakom 160 mm in PVC vložkom fi10 mm </t>
  </si>
  <si>
    <t>Dobava in montaža mehanske vertikalne zaščite VZ01 (Rf) dolžine l = 1,5 m za zaščito zemljevodov. Primerna za nameščanje strelovodnega vodnika na votle stene z izolacijo do 100 mm, skupaj z nosilcema, vijakoma 160 mm in PVC vložkoma fi 10 mm. Zaščita je sestavljena iz 1x VZ vertikalna zaščita gola + 2x VZ nosilec 01.</t>
  </si>
  <si>
    <t>KONTAKTNI MATERIAL IN STRELOVODNI VODNIKI</t>
  </si>
  <si>
    <t xml:space="preserve">Dobava in montaža sponke KON04 A SIMPLE (Rf-V) iz nerjavečega jekla za medsebojno spajanje/podaljševanje okroglih strelovodnih vodnikov. </t>
  </si>
  <si>
    <t xml:space="preserve">Dobava in montaža merilne sponke KON07 (Rf-V) iz nerjavečega jekla za izvedbo merilnih spojev med okroglimi vodniki. </t>
  </si>
  <si>
    <t xml:space="preserve">Dobava in montaža sponke KON07 (Rf-V) iz nerjavečega jekla za povezovanje okroglega strelovodnega vodnika na lovilne palice. </t>
  </si>
  <si>
    <t xml:space="preserve">Dobava in montaža oznak merilnih mest MŠ (Rf-V). </t>
  </si>
  <si>
    <t>4.9</t>
  </si>
  <si>
    <t xml:space="preserve">Dobava in montaža okroglega aluminijastega strelovodnega vodnika AH1 Al fi 8mm na tipske strelovodne nosilne elemente. </t>
  </si>
  <si>
    <t>OZEMLJITVENI SISTEM STRELOVODNE INSTALACIJE IN IZENAČITVE POTENCIALOV</t>
  </si>
  <si>
    <t>4.10</t>
  </si>
  <si>
    <t xml:space="preserve">Dobava in montaža okroglega vodnika RH5*H2 fi10mm iz nerjavečega jekla za izvedbo povezave med ozemljitveno sondo in vertikalnim odvodom. </t>
  </si>
  <si>
    <t>4.11</t>
  </si>
  <si>
    <t>Dobava in montaža sponke KON07 (Rf-V) iz nerjavečega jekla za medsebojno spajanje okroglega vodnika RH5*H2 fi10mm in POS Rf ozemljitvene sonde.</t>
  </si>
  <si>
    <t>4.12</t>
  </si>
  <si>
    <t xml:space="preserve">Dobava in montaža vertikalne ozemljitvene sonde POS Rf (Rf) dolžine l=1,5m iz nerjavečega jekla fi 20 mm za izvedbo ozemljitvene instalacije. Sonda ima možnost podaljševanja, tako da se nova sonda nastavi na predhodno in se zabije, ter s tem predhodno potisne globlje v tla. </t>
  </si>
  <si>
    <t>4.13</t>
  </si>
  <si>
    <t>Izrez povezovalnega utora (dimenzij cca 10 x 30 mm) v asfaltno površino z reskarjem za potrebe izvedbe medsebojnih povezav posameznih vertikalnih POS ozemljitvenih sond in izvedbe medsebojnih povezav sond oziroma navezave na obstoječo ozemljitveno instalacijo, krpanje s hladnim asfaltom oziroma hladno zalivno maso.</t>
  </si>
  <si>
    <t>4.14</t>
  </si>
  <si>
    <t>Izkop jarka (dimezij cca 400x800 mm) v nasutje/tampon in izrez asfalta širine 400 mm za potrebe povezave vertikalnih POS ozemljitvenih sond s strelovodnimi odvodi in navezava na obstoječi ozemljitveni sistem. Zasutje jarka ter sanacija asfaltne površine.</t>
  </si>
  <si>
    <t>4.15</t>
  </si>
  <si>
    <t>4.16</t>
  </si>
  <si>
    <t xml:space="preserve"> • tovarniška dokumentacija s kompletnimi dimenzijskimi in notranjimi vezalnimi shemami kompletnega stikališča),</t>
  </si>
  <si>
    <r>
      <t>Kabelska polica</t>
    </r>
    <r>
      <rPr>
        <b/>
        <sz val="12"/>
        <rFont val="Arial CE"/>
        <family val="2"/>
        <charset val="238"/>
      </rPr>
      <t>,</t>
    </r>
    <r>
      <rPr>
        <sz val="12"/>
        <rFont val="Arial CE"/>
        <charset val="238"/>
      </rPr>
      <t xml:space="preserve"> komplet s tipskimi koleni, tipskimi konzolami, odcepnimi kosi, elementi za dvig in spust, fleksibilnimi nivojskimi elementi in ostalimi tipskimi elementi za montažo 
(Hladno cinkane):</t>
    </r>
  </si>
  <si>
    <t>• PK 100/60</t>
  </si>
  <si>
    <t>• PK 200/60</t>
  </si>
  <si>
    <t>• PK 400/60</t>
  </si>
  <si>
    <t>• PK 50/60</t>
  </si>
  <si>
    <t>5.10</t>
  </si>
  <si>
    <t>• pokrov kabelske police 400</t>
  </si>
  <si>
    <t>• pokrov kabelske police 50</t>
  </si>
  <si>
    <r>
      <t>5.11</t>
    </r>
    <r>
      <rPr>
        <b/>
        <sz val="12"/>
        <rFont val="Arial"/>
        <family val="2"/>
        <charset val="238"/>
      </rPr>
      <t xml:space="preserve">
</t>
    </r>
  </si>
  <si>
    <t>5.12</t>
  </si>
  <si>
    <t>Izdelava prebojev: 
• Material predelnega elementa: stena debeline do 30 cm
• Velikost preboja: Ø 100-300 mm
• Opis elektro napeljave: kabli
• Kompletna odstranitev in gradbiščni transporti, nakladanje in odvoz demontažnega materiala
*Opomba: Mikrolokacije prebojev se določi ob izvedbi oziroma v PZI dokumentaciji</t>
  </si>
  <si>
    <t>5.13</t>
  </si>
  <si>
    <t>Tesnenje kabelskih prebojev z ustreznimi materiali, npr. Hilti za preboj v steni ∅ 100-300mm.</t>
  </si>
  <si>
    <t>5.14</t>
  </si>
  <si>
    <t>Dobava in montaža ter priključitev tipke za izklop v sili in njena povezava v LMO-SE.</t>
  </si>
  <si>
    <t>5.15</t>
  </si>
  <si>
    <t>Dobava, montaža, priključitev in parametriranje mrežne opreme, vključno z morebitno programsko opremo za vzpostavitev oddaljenga dostopa in nadzora elektrarne iz nadzornega sistema investitorja in vzpostavitev izmenjave podatkov meritev.</t>
  </si>
  <si>
    <t>5.16</t>
  </si>
  <si>
    <t>Dobava in montaža ter priključitev podatkovnih kablov z dvojnim plaščem, za industrijsko rabo, za polaganje v kabeslko kanalizacijo, kat Lapp Etherline LAN 1000, S/FTP kat.7 (4x2x23AWG), OUTDOOR, položen na kabelsko polico, ali kabelsko kineto, na prethodih uvlečen v zaščitno cev Euroflex fi13 skupaj s konektorji (vsaj 80)</t>
  </si>
  <si>
    <t>5.17</t>
  </si>
  <si>
    <t>Dobava in montaža zaščitna cev Euroflex Fi 13mm</t>
  </si>
  <si>
    <t>5.18</t>
  </si>
  <si>
    <t>Modul za komunikacijo vgradnja v tipsko ohišje, na steno v prostoru PMO, kot naprimer Sungrow COM100A (Logger 1000).</t>
  </si>
  <si>
    <t>5.19</t>
  </si>
  <si>
    <t>Tipsko ohišje iz izolacijskega materiala, dim (280x190x100)mm, IP 67, komplet s prozornim pokrovom, montažno plaščo, C profil za vgradnjo modul, gumi uvodnice spodaj, vgradnja na steno</t>
  </si>
  <si>
    <t>ENOTO (EUR)</t>
  </si>
  <si>
    <t>Podpis odgovorne osebe ponudnika:</t>
  </si>
  <si>
    <t xml:space="preserve">1. POPIS OPREME, MATERIALA IN DEL
ELEKTROMONTAŽNA IN OSTALA DELA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</si>
</sst>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S_I_T_-;\-* #,##0.00\ _S_I_T_-;_-* \-??\ _S_I_T_-;_-@_-"/>
    <numFmt numFmtId="165" formatCode="_-* #,##0.00\ &quot;SIT&quot;_-;\-* #,##0.00\ &quot;SIT&quot;_-;_-* &quot;-&quot;??\ &quot;SIT&quot;_-;_-@_-"/>
  </numFmts>
  <fonts count="53" x14ac:knownFonts="1">
    <font>
      <sz val="10"/>
      <name val="Arial"/>
      <charset val="238"/>
    </font>
    <font>
      <sz val="11"/>
      <color theme="1"/>
      <name val="Calibri"/>
      <family val="2"/>
      <charset val="238"/>
      <scheme val="minor"/>
    </font>
    <font>
      <sz val="11"/>
      <color theme="1"/>
      <name val="Calibri"/>
      <family val="2"/>
      <charset val="238"/>
      <scheme val="minor"/>
    </font>
    <font>
      <sz val="10"/>
      <name val="Courier"/>
      <family val="1"/>
      <charset val="238"/>
    </font>
    <font>
      <sz val="10"/>
      <name val="Arial"/>
      <family val="2"/>
      <charset val="238"/>
    </font>
    <font>
      <sz val="10"/>
      <name val="Verdana"/>
      <family val="2"/>
      <charset val="238"/>
    </font>
    <font>
      <sz val="14"/>
      <name val="Verdana"/>
      <family val="2"/>
      <charset val="238"/>
    </font>
    <font>
      <b/>
      <sz val="14"/>
      <name val="Verdana"/>
      <family val="2"/>
      <charset val="238"/>
    </font>
    <font>
      <b/>
      <sz val="12"/>
      <name val="Verdana"/>
      <family val="2"/>
      <charset val="238"/>
    </font>
    <font>
      <b/>
      <sz val="16"/>
      <name val="Verdana"/>
      <family val="2"/>
      <charset val="238"/>
    </font>
    <font>
      <b/>
      <sz val="9"/>
      <name val="Verdana"/>
      <family val="2"/>
      <charset val="238"/>
    </font>
    <font>
      <b/>
      <sz val="12"/>
      <color rgb="FF000000"/>
      <name val="Calibri"/>
      <family val="2"/>
      <charset val="238"/>
    </font>
    <font>
      <b/>
      <sz val="14"/>
      <name val="Calibri"/>
      <family val="2"/>
      <charset val="238"/>
      <scheme val="minor"/>
    </font>
    <font>
      <sz val="20"/>
      <name val="Calibri"/>
      <family val="2"/>
      <charset val="238"/>
      <scheme val="minor"/>
    </font>
    <font>
      <sz val="20"/>
      <name val="Verdana"/>
      <family val="2"/>
      <charset val="238"/>
    </font>
    <font>
      <b/>
      <i/>
      <sz val="12"/>
      <color rgb="FF000000"/>
      <name val="Calibri"/>
      <family val="2"/>
      <charset val="238"/>
    </font>
    <font>
      <sz val="11"/>
      <name val="Verdana"/>
      <family val="2"/>
      <charset val="238"/>
    </font>
    <font>
      <b/>
      <sz val="11"/>
      <name val="Verdana"/>
      <family val="2"/>
      <charset val="238"/>
    </font>
    <font>
      <b/>
      <sz val="17"/>
      <name val="Calibri"/>
      <family val="2"/>
      <charset val="238"/>
      <scheme val="minor"/>
    </font>
    <font>
      <b/>
      <sz val="17"/>
      <name val="Verdana"/>
      <family val="2"/>
      <charset val="238"/>
    </font>
    <font>
      <sz val="10"/>
      <name val="Arial CE"/>
      <charset val="238"/>
    </font>
    <font>
      <b/>
      <sz val="12"/>
      <name val="Arial"/>
      <family val="2"/>
      <charset val="238"/>
    </font>
    <font>
      <sz val="12"/>
      <name val="Arial"/>
      <family val="2"/>
      <charset val="238"/>
    </font>
    <font>
      <sz val="12"/>
      <color theme="1"/>
      <name val="Arial"/>
      <family val="2"/>
      <charset val="238"/>
    </font>
    <font>
      <b/>
      <sz val="12"/>
      <name val="Arial CE"/>
      <charset val="238"/>
    </font>
    <font>
      <sz val="12"/>
      <name val="Arial CE"/>
      <charset val="238"/>
    </font>
    <font>
      <sz val="12"/>
      <name val="Arial CE"/>
      <family val="2"/>
      <charset val="238"/>
    </font>
    <font>
      <sz val="12"/>
      <color rgb="FFFF0000"/>
      <name val="Arial CE"/>
      <charset val="238"/>
    </font>
    <font>
      <sz val="12"/>
      <name val="Verdana"/>
      <family val="2"/>
      <charset val="238"/>
    </font>
    <font>
      <b/>
      <sz val="10"/>
      <name val="Arial"/>
      <family val="2"/>
      <charset val="238"/>
    </font>
    <font>
      <sz val="12"/>
      <color rgb="FFFF0000"/>
      <name val="Arial CE"/>
      <family val="2"/>
      <charset val="238"/>
    </font>
    <font>
      <b/>
      <sz val="12"/>
      <color rgb="FF000000"/>
      <name val="Arial"/>
      <family val="2"/>
      <charset val="238"/>
    </font>
    <font>
      <b/>
      <i/>
      <sz val="12"/>
      <color rgb="FF000000"/>
      <name val="Arial"/>
      <family val="2"/>
      <charset val="238"/>
    </font>
    <font>
      <b/>
      <i/>
      <sz val="12"/>
      <name val="Calibri"/>
      <family val="2"/>
      <charset val="238"/>
    </font>
    <font>
      <b/>
      <i/>
      <u/>
      <sz val="12"/>
      <name val="Calibri"/>
      <family val="2"/>
      <charset val="238"/>
      <scheme val="minor"/>
    </font>
    <font>
      <b/>
      <sz val="12"/>
      <name val="Arial CE"/>
      <family val="2"/>
      <charset val="238"/>
    </font>
    <font>
      <b/>
      <u/>
      <sz val="12"/>
      <name val="Arial"/>
      <family val="2"/>
      <charset val="238"/>
    </font>
    <font>
      <u/>
      <sz val="12"/>
      <name val="Arial"/>
      <family val="2"/>
      <charset val="238"/>
    </font>
    <font>
      <i/>
      <sz val="12"/>
      <name val="Arial"/>
      <family val="2"/>
      <charset val="238"/>
    </font>
    <font>
      <b/>
      <sz val="12"/>
      <name val="Times New Roman"/>
      <family val="1"/>
      <charset val="238"/>
    </font>
    <font>
      <sz val="12"/>
      <name val="Times New Roman"/>
      <family val="1"/>
      <charset val="238"/>
    </font>
    <font>
      <sz val="10"/>
      <name val="Arial CE"/>
      <family val="2"/>
      <charset val="238"/>
    </font>
    <font>
      <b/>
      <u/>
      <sz val="14"/>
      <color rgb="FF000000"/>
      <name val="Calibri"/>
      <family val="2"/>
      <charset val="238"/>
    </font>
    <font>
      <b/>
      <sz val="12"/>
      <name val="Calibri"/>
      <family val="2"/>
      <charset val="238"/>
      <scheme val="minor"/>
    </font>
    <font>
      <sz val="12"/>
      <name val="Calibri"/>
      <family val="2"/>
      <charset val="238"/>
    </font>
    <font>
      <sz val="9"/>
      <name val="Verdana"/>
      <family val="2"/>
      <charset val="238"/>
    </font>
    <font>
      <vertAlign val="superscript"/>
      <sz val="12"/>
      <name val="Arial CE"/>
      <charset val="238"/>
    </font>
    <font>
      <i/>
      <sz val="11"/>
      <color rgb="FF7F7F7F"/>
      <name val="Calibri"/>
      <family val="2"/>
      <charset val="238"/>
      <scheme val="minor"/>
    </font>
    <font>
      <b/>
      <u/>
      <sz val="16"/>
      <color theme="5" tint="-0.249977111117893"/>
      <name val="Verdana"/>
      <family val="2"/>
      <charset val="238"/>
    </font>
    <font>
      <b/>
      <sz val="10"/>
      <name val="Verdana"/>
      <family val="2"/>
      <charset val="238"/>
    </font>
    <font>
      <b/>
      <sz val="13"/>
      <name val="Verdana"/>
      <family val="2"/>
      <charset val="238"/>
    </font>
    <font>
      <u/>
      <sz val="12"/>
      <name val="Arial CE"/>
      <family val="2"/>
      <charset val="238"/>
    </font>
    <font>
      <u/>
      <sz val="12"/>
      <color theme="1"/>
      <name val="Arial"/>
      <family val="2"/>
      <charset val="23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64">
    <border>
      <left/>
      <right/>
      <top/>
      <bottom/>
      <diagonal/>
    </border>
    <border>
      <left/>
      <right/>
      <top style="thin">
        <color indexed="64"/>
      </top>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top/>
      <bottom style="medium">
        <color indexed="64"/>
      </bottom>
      <diagonal/>
    </border>
    <border>
      <left style="thin">
        <color indexed="64"/>
      </left>
      <right/>
      <top style="medium">
        <color indexed="64"/>
      </top>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style="thin">
        <color indexed="64"/>
      </bottom>
      <diagonal/>
    </border>
    <border>
      <left/>
      <right style="thick">
        <color indexed="64"/>
      </right>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diagonal/>
    </border>
    <border>
      <left/>
      <right style="thick">
        <color indexed="64"/>
      </right>
      <top style="thin">
        <color indexed="64"/>
      </top>
      <bottom style="thin">
        <color indexed="64"/>
      </bottom>
      <diagonal/>
    </border>
    <border>
      <left/>
      <right style="thick">
        <color indexed="64"/>
      </right>
      <top/>
      <bottom/>
      <diagonal/>
    </border>
    <border>
      <left style="thick">
        <color indexed="64"/>
      </left>
      <right/>
      <top/>
      <bottom/>
      <diagonal/>
    </border>
    <border>
      <left style="thick">
        <color indexed="64"/>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thin">
        <color indexed="64"/>
      </top>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s>
  <cellStyleXfs count="14">
    <xf numFmtId="0" fontId="0" fillId="0" borderId="0"/>
    <xf numFmtId="0" fontId="3" fillId="0" borderId="0"/>
    <xf numFmtId="0" fontId="4" fillId="0" borderId="0"/>
    <xf numFmtId="0" fontId="2" fillId="0" borderId="0"/>
    <xf numFmtId="0" fontId="4" fillId="0" borderId="0"/>
    <xf numFmtId="0" fontId="4" fillId="0" borderId="0"/>
    <xf numFmtId="0" fontId="4" fillId="0" borderId="0"/>
    <xf numFmtId="0" fontId="4" fillId="0" borderId="0"/>
    <xf numFmtId="0" fontId="1" fillId="0" borderId="0"/>
    <xf numFmtId="0" fontId="20" fillId="0" borderId="0"/>
    <xf numFmtId="0" fontId="20" fillId="0" borderId="0"/>
    <xf numFmtId="164" fontId="41" fillId="0" borderId="0" applyFill="0" applyBorder="0" applyAlignment="0" applyProtection="0"/>
    <xf numFmtId="0" fontId="47" fillId="0" borderId="0" applyNumberFormat="0" applyFill="0" applyBorder="0" applyAlignment="0" applyProtection="0"/>
    <xf numFmtId="165" fontId="20" fillId="0" borderId="0" applyFont="0" applyFill="0" applyBorder="0" applyAlignment="0" applyProtection="0"/>
  </cellStyleXfs>
  <cellXfs count="475">
    <xf numFmtId="0" fontId="0" fillId="0" borderId="0" xfId="0"/>
    <xf numFmtId="4" fontId="23" fillId="0" borderId="20" xfId="0" applyNumberFormat="1" applyFont="1" applyBorder="1" applyAlignment="1" applyProtection="1">
      <alignment vertical="top" wrapText="1"/>
      <protection locked="0"/>
    </xf>
    <xf numFmtId="4" fontId="23" fillId="0" borderId="20" xfId="0" applyNumberFormat="1" applyFont="1" applyBorder="1" applyAlignment="1" applyProtection="1">
      <alignment horizontal="center" vertical="top" wrapText="1"/>
      <protection locked="0"/>
    </xf>
    <xf numFmtId="4" fontId="23" fillId="0" borderId="1" xfId="0" applyNumberFormat="1" applyFont="1" applyBorder="1" applyAlignment="1" applyProtection="1">
      <alignment vertical="top" wrapText="1"/>
      <protection locked="0"/>
    </xf>
    <xf numFmtId="4" fontId="22" fillId="0" borderId="20" xfId="0" applyNumberFormat="1" applyFont="1" applyBorder="1" applyAlignment="1" applyProtection="1">
      <alignment vertical="top" wrapText="1"/>
      <protection locked="0"/>
    </xf>
    <xf numFmtId="4" fontId="23" fillId="0" borderId="20" xfId="2" applyNumberFormat="1" applyFont="1" applyBorder="1" applyAlignment="1" applyProtection="1">
      <alignment vertical="top" wrapText="1"/>
      <protection locked="0"/>
    </xf>
    <xf numFmtId="4" fontId="23" fillId="0" borderId="1" xfId="0" applyNumberFormat="1" applyFont="1" applyBorder="1" applyAlignment="1" applyProtection="1">
      <alignment horizontal="center" vertical="top" wrapText="1"/>
      <protection locked="0"/>
    </xf>
    <xf numFmtId="4" fontId="23" fillId="0" borderId="0" xfId="0" applyNumberFormat="1" applyFont="1" applyAlignment="1" applyProtection="1">
      <alignment horizontal="center" vertical="top" wrapText="1"/>
      <protection locked="0"/>
    </xf>
    <xf numFmtId="49" fontId="5" fillId="0" borderId="0" xfId="0" applyNumberFormat="1" applyFont="1" applyAlignment="1" applyProtection="1">
      <alignment horizontal="center" wrapText="1"/>
    </xf>
    <xf numFmtId="0" fontId="5" fillId="0" borderId="0" xfId="0" applyFont="1" applyAlignment="1" applyProtection="1">
      <alignment wrapText="1"/>
    </xf>
    <xf numFmtId="0" fontId="5" fillId="0" borderId="0" xfId="0" applyFont="1" applyAlignment="1" applyProtection="1">
      <alignment horizontal="center" wrapText="1"/>
    </xf>
    <xf numFmtId="3" fontId="5" fillId="0" borderId="0" xfId="0" applyNumberFormat="1" applyFont="1" applyAlignment="1" applyProtection="1">
      <alignment horizontal="center" wrapText="1"/>
    </xf>
    <xf numFmtId="4" fontId="5" fillId="0" borderId="0" xfId="0" applyNumberFormat="1" applyFont="1" applyAlignment="1" applyProtection="1">
      <alignment horizontal="right" wrapText="1" indent="1"/>
    </xf>
    <xf numFmtId="49" fontId="5" fillId="0" borderId="1" xfId="0" applyNumberFormat="1" applyFont="1" applyBorder="1" applyAlignment="1" applyProtection="1">
      <alignment horizontal="center" wrapText="1"/>
    </xf>
    <xf numFmtId="0" fontId="5" fillId="0" borderId="1" xfId="0" applyFont="1" applyBorder="1" applyAlignment="1" applyProtection="1">
      <alignment wrapText="1"/>
    </xf>
    <xf numFmtId="0" fontId="5" fillId="0" borderId="1" xfId="0" applyFont="1" applyBorder="1" applyAlignment="1" applyProtection="1">
      <alignment horizontal="center" wrapText="1"/>
    </xf>
    <xf numFmtId="3" fontId="5" fillId="0" borderId="1" xfId="0" applyNumberFormat="1" applyFont="1" applyBorder="1" applyAlignment="1" applyProtection="1">
      <alignment horizontal="center" wrapText="1"/>
    </xf>
    <xf numFmtId="4" fontId="5" fillId="0" borderId="1" xfId="0" applyNumberFormat="1" applyFont="1" applyBorder="1" applyAlignment="1" applyProtection="1">
      <alignment horizontal="right" wrapText="1" indent="1"/>
    </xf>
    <xf numFmtId="49" fontId="17" fillId="0" borderId="16" xfId="0" applyNumberFormat="1" applyFont="1" applyBorder="1" applyAlignment="1" applyProtection="1">
      <alignment horizontal="center" vertical="center" wrapText="1"/>
    </xf>
    <xf numFmtId="0" fontId="17" fillId="0" borderId="2" xfId="0" applyFont="1" applyBorder="1" applyAlignment="1" applyProtection="1">
      <alignment horizontal="center" vertical="center" wrapText="1"/>
    </xf>
    <xf numFmtId="49" fontId="16" fillId="0" borderId="16" xfId="0" applyNumberFormat="1" applyFont="1" applyBorder="1" applyAlignment="1" applyProtection="1">
      <alignment horizontal="center" vertical="center" wrapText="1"/>
    </xf>
    <xf numFmtId="0" fontId="16" fillId="0" borderId="2" xfId="0" applyFont="1" applyBorder="1" applyAlignment="1" applyProtection="1">
      <alignment horizontal="center" vertical="center" wrapText="1"/>
    </xf>
    <xf numFmtId="0" fontId="16" fillId="0" borderId="21" xfId="0" applyFont="1" applyBorder="1" applyAlignment="1" applyProtection="1">
      <alignment horizontal="center" vertical="center" wrapText="1"/>
    </xf>
    <xf numFmtId="0" fontId="16" fillId="0" borderId="3"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4" fontId="16" fillId="0" borderId="12" xfId="0" quotePrefix="1" applyNumberFormat="1" applyFont="1" applyBorder="1" applyAlignment="1" applyProtection="1">
      <alignment horizontal="right" vertical="center" wrapText="1"/>
    </xf>
    <xf numFmtId="4" fontId="16" fillId="0" borderId="10" xfId="0" applyNumberFormat="1" applyFont="1" applyBorder="1" applyAlignment="1" applyProtection="1">
      <alignment horizontal="center" vertical="center" wrapText="1"/>
    </xf>
    <xf numFmtId="4" fontId="16" fillId="0" borderId="12" xfId="0" applyNumberFormat="1" applyFont="1" applyBorder="1" applyAlignment="1" applyProtection="1">
      <alignment horizontal="center" vertical="center" wrapText="1"/>
    </xf>
    <xf numFmtId="49" fontId="16" fillId="0" borderId="21" xfId="0" applyNumberFormat="1" applyFont="1" applyBorder="1" applyAlignment="1" applyProtection="1">
      <alignment horizontal="center" vertical="center" wrapText="1"/>
    </xf>
    <xf numFmtId="0" fontId="17" fillId="0" borderId="16" xfId="0" applyFont="1" applyBorder="1" applyAlignment="1" applyProtection="1">
      <alignment horizontal="center" vertical="center" wrapText="1"/>
    </xf>
    <xf numFmtId="0" fontId="17" fillId="0" borderId="3" xfId="0" applyFont="1" applyBorder="1" applyAlignment="1" applyProtection="1">
      <alignment horizontal="center" vertical="center" wrapText="1"/>
    </xf>
    <xf numFmtId="0" fontId="8" fillId="0" borderId="0" xfId="0" applyFont="1" applyAlignment="1" applyProtection="1">
      <alignment wrapText="1"/>
    </xf>
    <xf numFmtId="0" fontId="5" fillId="0" borderId="25" xfId="0" applyFont="1" applyBorder="1" applyProtection="1"/>
    <xf numFmtId="49" fontId="5" fillId="0" borderId="1" xfId="0" applyNumberFormat="1" applyFont="1" applyBorder="1" applyAlignment="1" applyProtection="1">
      <alignment horizontal="center"/>
    </xf>
    <xf numFmtId="0" fontId="5" fillId="0" borderId="1" xfId="0" applyFont="1" applyBorder="1" applyAlignment="1" applyProtection="1">
      <alignment vertical="center" wrapText="1"/>
    </xf>
    <xf numFmtId="4" fontId="5" fillId="0" borderId="1" xfId="0" applyNumberFormat="1" applyFont="1" applyBorder="1" applyAlignment="1" applyProtection="1">
      <alignment horizontal="right"/>
    </xf>
    <xf numFmtId="0" fontId="5" fillId="0" borderId="1" xfId="0" applyFont="1" applyBorder="1" applyAlignment="1" applyProtection="1">
      <alignment horizontal="center"/>
    </xf>
    <xf numFmtId="4" fontId="5" fillId="0" borderId="27" xfId="0" applyNumberFormat="1" applyFont="1" applyBorder="1" applyAlignment="1" applyProtection="1">
      <alignment horizontal="right"/>
    </xf>
    <xf numFmtId="0" fontId="5" fillId="0" borderId="18" xfId="0" applyFont="1" applyBorder="1" applyAlignment="1" applyProtection="1">
      <alignment vertical="top"/>
    </xf>
    <xf numFmtId="0" fontId="5" fillId="0" borderId="18" xfId="0" applyFont="1" applyBorder="1" applyProtection="1"/>
    <xf numFmtId="0" fontId="5" fillId="0" borderId="26" xfId="0" applyFont="1" applyBorder="1" applyProtection="1"/>
    <xf numFmtId="49" fontId="5" fillId="0" borderId="0" xfId="0" applyNumberFormat="1" applyFont="1" applyAlignment="1" applyProtection="1">
      <alignment horizontal="center"/>
    </xf>
    <xf numFmtId="0" fontId="5" fillId="0" borderId="0" xfId="0" applyFont="1" applyAlignment="1" applyProtection="1">
      <alignment vertical="center" wrapText="1"/>
    </xf>
    <xf numFmtId="4" fontId="5" fillId="0" borderId="0" xfId="0" applyNumberFormat="1" applyFont="1" applyAlignment="1" applyProtection="1">
      <alignment horizontal="right"/>
    </xf>
    <xf numFmtId="0" fontId="5" fillId="0" borderId="0" xfId="0" applyFont="1" applyAlignment="1" applyProtection="1">
      <alignment horizontal="center"/>
    </xf>
    <xf numFmtId="4" fontId="5" fillId="0" borderId="28" xfId="0" applyNumberFormat="1" applyFont="1" applyBorder="1" applyAlignment="1" applyProtection="1">
      <alignment horizontal="right"/>
    </xf>
    <xf numFmtId="0" fontId="5" fillId="0" borderId="0" xfId="0" applyFont="1" applyAlignment="1" applyProtection="1">
      <alignment vertical="top"/>
    </xf>
    <xf numFmtId="0" fontId="5" fillId="0" borderId="0" xfId="0" applyFont="1" applyProtection="1"/>
    <xf numFmtId="0" fontId="0" fillId="0" borderId="0" xfId="0" applyProtection="1"/>
    <xf numFmtId="49" fontId="9" fillId="0" borderId="26" xfId="0" applyNumberFormat="1" applyFont="1" applyBorder="1" applyAlignment="1" applyProtection="1">
      <alignment horizontal="left"/>
    </xf>
    <xf numFmtId="0" fontId="9" fillId="0" borderId="0" xfId="0" applyFont="1" applyProtection="1"/>
    <xf numFmtId="0" fontId="9" fillId="0" borderId="0" xfId="0" applyFont="1" applyAlignment="1" applyProtection="1">
      <alignment vertical="center" wrapText="1"/>
    </xf>
    <xf numFmtId="0" fontId="9" fillId="0" borderId="28" xfId="0" applyFont="1" applyBorder="1" applyProtection="1"/>
    <xf numFmtId="49" fontId="7" fillId="0" borderId="26" xfId="0" applyNumberFormat="1" applyFont="1" applyBorder="1" applyAlignment="1" applyProtection="1">
      <alignment horizontal="left"/>
    </xf>
    <xf numFmtId="49" fontId="7" fillId="0" borderId="30" xfId="0" applyNumberFormat="1" applyFont="1" applyBorder="1" applyAlignment="1" applyProtection="1">
      <alignment horizontal="left"/>
    </xf>
    <xf numFmtId="0" fontId="7" fillId="0" borderId="5" xfId="0" applyFont="1" applyBorder="1" applyProtection="1"/>
    <xf numFmtId="0" fontId="7" fillId="0" borderId="5" xfId="0" applyFont="1" applyBorder="1" applyAlignment="1" applyProtection="1">
      <alignment vertical="center" wrapText="1"/>
    </xf>
    <xf numFmtId="0" fontId="7" fillId="0" borderId="15" xfId="0" applyFont="1" applyBorder="1" applyProtection="1"/>
    <xf numFmtId="0" fontId="10" fillId="2" borderId="7" xfId="0" applyFont="1" applyFill="1" applyBorder="1" applyAlignment="1" applyProtection="1">
      <alignment horizontal="center" vertical="center" wrapText="1"/>
    </xf>
    <xf numFmtId="4" fontId="10" fillId="2" borderId="7" xfId="0" applyNumberFormat="1" applyFont="1" applyFill="1" applyBorder="1" applyAlignment="1" applyProtection="1">
      <alignment horizontal="center" vertical="center"/>
    </xf>
    <xf numFmtId="0" fontId="5" fillId="0" borderId="0" xfId="0" applyFont="1" applyAlignment="1" applyProtection="1">
      <alignment horizontal="center" vertical="top"/>
    </xf>
    <xf numFmtId="0" fontId="10" fillId="2" borderId="13" xfId="0" applyFont="1" applyFill="1" applyBorder="1" applyAlignment="1" applyProtection="1">
      <alignment horizontal="center" vertical="center" wrapText="1"/>
    </xf>
    <xf numFmtId="4" fontId="10" fillId="2" borderId="13" xfId="0" applyNumberFormat="1" applyFont="1" applyFill="1" applyBorder="1" applyAlignment="1" applyProtection="1">
      <alignment horizontal="center" vertical="center"/>
    </xf>
    <xf numFmtId="0" fontId="8" fillId="0" borderId="29" xfId="0" applyFont="1" applyBorder="1" applyAlignment="1" applyProtection="1">
      <alignment vertical="top"/>
    </xf>
    <xf numFmtId="49" fontId="8" fillId="0" borderId="4" xfId="0" applyNumberFormat="1" applyFont="1" applyBorder="1" applyAlignment="1" applyProtection="1">
      <alignment horizontal="left" vertical="top"/>
    </xf>
    <xf numFmtId="0" fontId="11" fillId="0" borderId="4" xfId="0" applyFont="1" applyBorder="1" applyAlignment="1" applyProtection="1">
      <alignment vertical="center" wrapText="1"/>
    </xf>
    <xf numFmtId="2" fontId="8" fillId="0" borderId="4" xfId="0" applyNumberFormat="1" applyFont="1" applyBorder="1" applyAlignment="1" applyProtection="1">
      <alignment horizontal="center" vertical="top"/>
    </xf>
    <xf numFmtId="0" fontId="8" fillId="0" borderId="4" xfId="0" applyFont="1" applyBorder="1" applyAlignment="1" applyProtection="1">
      <alignment horizontal="center" vertical="top"/>
    </xf>
    <xf numFmtId="4" fontId="8" fillId="0" borderId="4" xfId="0" applyNumberFormat="1" applyFont="1" applyBorder="1" applyAlignment="1" applyProtection="1">
      <alignment horizontal="right" vertical="top"/>
    </xf>
    <xf numFmtId="4" fontId="8" fillId="0" borderId="32" xfId="0" applyNumberFormat="1" applyFont="1" applyBorder="1" applyAlignment="1" applyProtection="1">
      <alignment horizontal="right" vertical="top"/>
    </xf>
    <xf numFmtId="0" fontId="6" fillId="0" borderId="0" xfId="0" applyFont="1" applyAlignment="1" applyProtection="1">
      <alignment vertical="top"/>
    </xf>
    <xf numFmtId="49" fontId="24" fillId="0" borderId="0" xfId="2" applyNumberFormat="1" applyFont="1" applyAlignment="1" applyProtection="1">
      <alignment vertical="center" wrapText="1"/>
    </xf>
    <xf numFmtId="0" fontId="8" fillId="0" borderId="25" xfId="0" applyFont="1" applyBorder="1" applyAlignment="1" applyProtection="1">
      <alignment vertical="top"/>
    </xf>
    <xf numFmtId="49" fontId="8" fillId="0" borderId="1" xfId="0" applyNumberFormat="1" applyFont="1" applyBorder="1" applyAlignment="1" applyProtection="1">
      <alignment horizontal="left" vertical="top"/>
    </xf>
    <xf numFmtId="49" fontId="24" fillId="0" borderId="1" xfId="2" applyNumberFormat="1" applyFont="1" applyBorder="1" applyAlignment="1" applyProtection="1">
      <alignment vertical="center" wrapText="1"/>
    </xf>
    <xf numFmtId="2" fontId="8" fillId="0" borderId="1" xfId="0" applyNumberFormat="1" applyFont="1" applyBorder="1" applyAlignment="1" applyProtection="1">
      <alignment horizontal="center" vertical="top"/>
    </xf>
    <xf numFmtId="0" fontId="8" fillId="0" borderId="1" xfId="0" applyFont="1" applyBorder="1" applyAlignment="1" applyProtection="1">
      <alignment horizontal="center" vertical="top"/>
    </xf>
    <xf numFmtId="4" fontId="8" fillId="0" borderId="1" xfId="0" applyNumberFormat="1" applyFont="1" applyBorder="1" applyAlignment="1" applyProtection="1">
      <alignment horizontal="right" vertical="top"/>
    </xf>
    <xf numFmtId="4" fontId="8" fillId="0" borderId="27" xfId="0" applyNumberFormat="1" applyFont="1" applyBorder="1" applyAlignment="1" applyProtection="1">
      <alignment horizontal="right" vertical="top"/>
    </xf>
    <xf numFmtId="0" fontId="8" fillId="0" borderId="26" xfId="0" applyFont="1" applyBorder="1" applyAlignment="1" applyProtection="1">
      <alignment vertical="top"/>
    </xf>
    <xf numFmtId="49" fontId="26" fillId="0" borderId="0" xfId="2" applyNumberFormat="1" applyFont="1" applyAlignment="1" applyProtection="1">
      <alignment vertical="top" wrapText="1"/>
    </xf>
    <xf numFmtId="49" fontId="26" fillId="0" borderId="0" xfId="2" applyNumberFormat="1" applyFont="1" applyAlignment="1" applyProtection="1">
      <alignment vertical="center" wrapText="1"/>
    </xf>
    <xf numFmtId="2" fontId="8" fillId="0" borderId="0" xfId="0" applyNumberFormat="1" applyFont="1" applyAlignment="1" applyProtection="1">
      <alignment horizontal="center" vertical="top"/>
    </xf>
    <xf numFmtId="0" fontId="8" fillId="0" borderId="0" xfId="0" applyFont="1" applyAlignment="1" applyProtection="1">
      <alignment horizontal="center" vertical="top"/>
    </xf>
    <xf numFmtId="4" fontId="8" fillId="0" borderId="0" xfId="0" applyNumberFormat="1" applyFont="1" applyAlignment="1" applyProtection="1">
      <alignment horizontal="right" vertical="top"/>
    </xf>
    <xf numFmtId="4" fontId="8" fillId="0" borderId="28" xfId="0" applyNumberFormat="1" applyFont="1" applyBorder="1" applyAlignment="1" applyProtection="1">
      <alignment horizontal="right" vertical="top"/>
    </xf>
    <xf numFmtId="0" fontId="0" fillId="0" borderId="26" xfId="0" applyBorder="1" applyProtection="1"/>
    <xf numFmtId="4" fontId="39" fillId="0" borderId="0" xfId="0" applyNumberFormat="1" applyFont="1" applyAlignment="1" applyProtection="1">
      <alignment horizontal="center" wrapText="1"/>
    </xf>
    <xf numFmtId="4" fontId="40" fillId="0" borderId="0" xfId="0" applyNumberFormat="1" applyFont="1" applyAlignment="1" applyProtection="1">
      <alignment horizontal="right" wrapText="1"/>
    </xf>
    <xf numFmtId="4" fontId="40" fillId="0" borderId="0" xfId="11" applyNumberFormat="1" applyFont="1" applyFill="1" applyBorder="1" applyAlignment="1" applyProtection="1">
      <alignment horizontal="right"/>
    </xf>
    <xf numFmtId="4" fontId="40" fillId="0" borderId="28" xfId="0" applyNumberFormat="1" applyFont="1" applyBorder="1" applyAlignment="1" applyProtection="1">
      <alignment horizontal="right"/>
    </xf>
    <xf numFmtId="4" fontId="40" fillId="0" borderId="0" xfId="0" applyNumberFormat="1" applyFont="1" applyAlignment="1" applyProtection="1">
      <alignment horizontal="center" wrapText="1"/>
    </xf>
    <xf numFmtId="49" fontId="8" fillId="0" borderId="4" xfId="0" quotePrefix="1" applyNumberFormat="1" applyFont="1" applyBorder="1" applyAlignment="1" applyProtection="1">
      <alignment horizontal="right" vertical="top"/>
    </xf>
    <xf numFmtId="0" fontId="42" fillId="0" borderId="4" xfId="0" applyFont="1" applyBorder="1" applyAlignment="1" applyProtection="1">
      <alignment vertical="center" wrapText="1"/>
    </xf>
    <xf numFmtId="16" fontId="21" fillId="0" borderId="23" xfId="0" applyNumberFormat="1" applyFont="1" applyBorder="1" applyAlignment="1" applyProtection="1">
      <alignment horizontal="right" vertical="top"/>
    </xf>
    <xf numFmtId="0" fontId="15" fillId="0" borderId="20" xfId="0" applyFont="1" applyBorder="1" applyAlignment="1" applyProtection="1">
      <alignment vertical="center" wrapText="1"/>
    </xf>
    <xf numFmtId="1" fontId="22" fillId="0" borderId="20" xfId="2" applyNumberFormat="1" applyFont="1" applyBorder="1" applyAlignment="1" applyProtection="1">
      <alignment horizontal="center" vertical="top"/>
    </xf>
    <xf numFmtId="4" fontId="23" fillId="0" borderId="20" xfId="0" applyNumberFormat="1" applyFont="1" applyBorder="1" applyAlignment="1" applyProtection="1">
      <alignment horizontal="center" vertical="top" wrapText="1"/>
    </xf>
    <xf numFmtId="4" fontId="22" fillId="0" borderId="27" xfId="0" applyNumberFormat="1" applyFont="1" applyBorder="1" applyAlignment="1" applyProtection="1">
      <alignment horizontal="right" vertical="top"/>
    </xf>
    <xf numFmtId="16" fontId="21" fillId="0" borderId="25" xfId="0" applyNumberFormat="1" applyFont="1" applyBorder="1" applyAlignment="1" applyProtection="1">
      <alignment horizontal="right" vertical="top"/>
    </xf>
    <xf numFmtId="49" fontId="43" fillId="0" borderId="1" xfId="0" applyNumberFormat="1" applyFont="1" applyBorder="1" applyAlignment="1" applyProtection="1">
      <alignment horizontal="left" vertical="top"/>
    </xf>
    <xf numFmtId="1" fontId="22" fillId="0" borderId="1" xfId="2" applyNumberFormat="1" applyFont="1" applyBorder="1" applyAlignment="1" applyProtection="1">
      <alignment horizontal="center" vertical="top"/>
    </xf>
    <xf numFmtId="4" fontId="23" fillId="0" borderId="1" xfId="0" applyNumberFormat="1" applyFont="1" applyBorder="1" applyAlignment="1" applyProtection="1">
      <alignment vertical="top" wrapText="1"/>
    </xf>
    <xf numFmtId="16" fontId="21" fillId="0" borderId="26" xfId="0" applyNumberFormat="1" applyFont="1" applyBorder="1" applyAlignment="1" applyProtection="1">
      <alignment horizontal="right" vertical="top"/>
    </xf>
    <xf numFmtId="1" fontId="22" fillId="0" borderId="0" xfId="2" applyNumberFormat="1" applyFont="1" applyAlignment="1" applyProtection="1">
      <alignment horizontal="center" vertical="top"/>
    </xf>
    <xf numFmtId="4" fontId="23" fillId="0" borderId="0" xfId="0" applyNumberFormat="1" applyFont="1" applyAlignment="1" applyProtection="1">
      <alignment vertical="top" wrapText="1"/>
    </xf>
    <xf numFmtId="4" fontId="22" fillId="0" borderId="28" xfId="0" applyNumberFormat="1" applyFont="1" applyBorder="1" applyAlignment="1" applyProtection="1">
      <alignment horizontal="right" vertical="top"/>
    </xf>
    <xf numFmtId="49" fontId="8" fillId="0" borderId="20" xfId="0" applyNumberFormat="1" applyFont="1" applyBorder="1" applyAlignment="1" applyProtection="1">
      <alignment horizontal="left" vertical="top"/>
    </xf>
    <xf numFmtId="49" fontId="24" fillId="0" borderId="20" xfId="2" applyNumberFormat="1" applyFont="1" applyBorder="1" applyAlignment="1" applyProtection="1">
      <alignment vertical="center" wrapText="1"/>
    </xf>
    <xf numFmtId="1" fontId="25" fillId="0" borderId="20" xfId="2" applyNumberFormat="1" applyFont="1" applyBorder="1" applyAlignment="1" applyProtection="1">
      <alignment horizontal="center" vertical="top"/>
    </xf>
    <xf numFmtId="4" fontId="22" fillId="0" borderId="24" xfId="0" applyNumberFormat="1" applyFont="1" applyBorder="1" applyAlignment="1" applyProtection="1">
      <alignment horizontal="right" vertical="top"/>
    </xf>
    <xf numFmtId="49" fontId="8" fillId="0" borderId="20" xfId="0" quotePrefix="1" applyNumberFormat="1" applyFont="1" applyBorder="1" applyAlignment="1" applyProtection="1">
      <alignment horizontal="left" vertical="top"/>
    </xf>
    <xf numFmtId="0" fontId="22" fillId="0" borderId="23" xfId="0" applyFont="1" applyBorder="1" applyAlignment="1" applyProtection="1">
      <alignment vertical="top"/>
    </xf>
    <xf numFmtId="49" fontId="22" fillId="0" borderId="20" xfId="0" applyNumberFormat="1" applyFont="1" applyBorder="1" applyAlignment="1" applyProtection="1">
      <alignment horizontal="left" vertical="top"/>
    </xf>
    <xf numFmtId="16" fontId="21" fillId="0" borderId="33" xfId="0" applyNumberFormat="1" applyFont="1" applyBorder="1" applyAlignment="1" applyProtection="1">
      <alignment horizontal="right" vertical="top"/>
    </xf>
    <xf numFmtId="49" fontId="22" fillId="0" borderId="22" xfId="0" applyNumberFormat="1" applyFont="1" applyBorder="1" applyAlignment="1" applyProtection="1">
      <alignment horizontal="left" vertical="top"/>
    </xf>
    <xf numFmtId="49" fontId="26" fillId="0" borderId="22" xfId="2" applyNumberFormat="1" applyFont="1" applyBorder="1" applyAlignment="1" applyProtection="1">
      <alignment vertical="center" wrapText="1"/>
    </xf>
    <xf numFmtId="1" fontId="25" fillId="0" borderId="22" xfId="2" applyNumberFormat="1" applyFont="1" applyBorder="1" applyAlignment="1" applyProtection="1">
      <alignment horizontal="center" vertical="top"/>
    </xf>
    <xf numFmtId="4" fontId="23" fillId="0" borderId="22" xfId="0" applyNumberFormat="1" applyFont="1" applyBorder="1" applyAlignment="1" applyProtection="1">
      <alignment vertical="top" wrapText="1"/>
    </xf>
    <xf numFmtId="4" fontId="22" fillId="0" borderId="34" xfId="0" applyNumberFormat="1" applyFont="1" applyBorder="1" applyAlignment="1" applyProtection="1">
      <alignment horizontal="right" vertical="top"/>
    </xf>
    <xf numFmtId="4" fontId="7" fillId="3" borderId="11" xfId="0" applyNumberFormat="1" applyFont="1" applyFill="1" applyBorder="1" applyAlignment="1" applyProtection="1">
      <alignment horizontal="right"/>
    </xf>
    <xf numFmtId="4" fontId="8" fillId="0" borderId="4" xfId="0" applyNumberFormat="1" applyFont="1" applyBorder="1" applyAlignment="1" applyProtection="1">
      <alignment horizontal="center" vertical="top"/>
    </xf>
    <xf numFmtId="4" fontId="8" fillId="0" borderId="32" xfId="0" applyNumberFormat="1" applyFont="1" applyBorder="1" applyAlignment="1" applyProtection="1">
      <alignment horizontal="center" vertical="top"/>
    </xf>
    <xf numFmtId="49" fontId="26" fillId="0" borderId="20" xfId="2" applyNumberFormat="1" applyFont="1" applyBorder="1" applyAlignment="1" applyProtection="1">
      <alignment vertical="center" wrapText="1"/>
    </xf>
    <xf numFmtId="0" fontId="22" fillId="0" borderId="29" xfId="0" applyFont="1" applyBorder="1" applyAlignment="1" applyProtection="1">
      <alignment vertical="top"/>
    </xf>
    <xf numFmtId="0" fontId="21" fillId="0" borderId="29" xfId="0" applyFont="1" applyBorder="1" applyAlignment="1" applyProtection="1">
      <alignment vertical="top"/>
    </xf>
    <xf numFmtId="49" fontId="21" fillId="0" borderId="4" xfId="0" applyNumberFormat="1" applyFont="1" applyBorder="1" applyAlignment="1" applyProtection="1">
      <alignment horizontal="left" vertical="top"/>
    </xf>
    <xf numFmtId="0" fontId="31" fillId="0" borderId="4" xfId="0" applyFont="1" applyBorder="1" applyAlignment="1" applyProtection="1">
      <alignment vertical="center" wrapText="1"/>
    </xf>
    <xf numFmtId="2" fontId="21" fillId="0" borderId="4" xfId="0" applyNumberFormat="1" applyFont="1" applyBorder="1" applyAlignment="1" applyProtection="1">
      <alignment horizontal="center" vertical="top"/>
    </xf>
    <xf numFmtId="0" fontId="21" fillId="0" borderId="4" xfId="0" applyFont="1" applyBorder="1" applyAlignment="1" applyProtection="1">
      <alignment horizontal="center" vertical="top"/>
    </xf>
    <xf numFmtId="4" fontId="21" fillId="0" borderId="4" xfId="0" applyNumberFormat="1" applyFont="1" applyBorder="1" applyAlignment="1" applyProtection="1">
      <alignment horizontal="right" vertical="top"/>
    </xf>
    <xf numFmtId="4" fontId="21" fillId="0" borderId="32" xfId="0" applyNumberFormat="1" applyFont="1" applyBorder="1" applyAlignment="1" applyProtection="1">
      <alignment horizontal="right" vertical="top"/>
    </xf>
    <xf numFmtId="0" fontId="22" fillId="0" borderId="0" xfId="0" applyFont="1" applyAlignment="1" applyProtection="1">
      <alignment vertical="top"/>
    </xf>
    <xf numFmtId="0" fontId="22" fillId="0" borderId="0" xfId="0" applyFont="1" applyProtection="1"/>
    <xf numFmtId="0" fontId="22" fillId="0" borderId="23" xfId="0" applyFont="1" applyBorder="1" applyProtection="1"/>
    <xf numFmtId="0" fontId="32" fillId="0" borderId="0" xfId="0" applyFont="1" applyAlignment="1" applyProtection="1">
      <alignment vertical="center" wrapText="1"/>
    </xf>
    <xf numFmtId="1" fontId="22" fillId="0" borderId="4" xfId="2" applyNumberFormat="1" applyFont="1" applyBorder="1" applyAlignment="1" applyProtection="1">
      <alignment horizontal="center" vertical="top"/>
    </xf>
    <xf numFmtId="4" fontId="23" fillId="0" borderId="4" xfId="0" applyNumberFormat="1" applyFont="1" applyBorder="1" applyAlignment="1" applyProtection="1">
      <alignment vertical="top" wrapText="1"/>
    </xf>
    <xf numFmtId="4" fontId="22" fillId="0" borderId="32" xfId="0" applyNumberFormat="1" applyFont="1" applyBorder="1" applyAlignment="1" applyProtection="1">
      <alignment horizontal="right" vertical="top"/>
    </xf>
    <xf numFmtId="49" fontId="22" fillId="0" borderId="20" xfId="2" applyNumberFormat="1" applyFont="1" applyBorder="1" applyAlignment="1" applyProtection="1">
      <alignment vertical="center" wrapText="1"/>
    </xf>
    <xf numFmtId="1" fontId="26" fillId="0" borderId="20" xfId="2" applyNumberFormat="1" applyFont="1" applyBorder="1" applyAlignment="1" applyProtection="1">
      <alignment horizontal="center" vertical="top"/>
    </xf>
    <xf numFmtId="4" fontId="23" fillId="0" borderId="20" xfId="0" applyNumberFormat="1" applyFont="1" applyBorder="1" applyAlignment="1" applyProtection="1">
      <alignment vertical="top" wrapText="1"/>
    </xf>
    <xf numFmtId="0" fontId="22" fillId="0" borderId="26" xfId="0" applyFont="1" applyBorder="1" applyAlignment="1" applyProtection="1">
      <alignment vertical="top"/>
    </xf>
    <xf numFmtId="49" fontId="25" fillId="0" borderId="20" xfId="2" applyNumberFormat="1" applyFont="1" applyBorder="1" applyAlignment="1" applyProtection="1">
      <alignment vertical="center" wrapText="1"/>
    </xf>
    <xf numFmtId="1" fontId="25" fillId="0" borderId="1" xfId="2" applyNumberFormat="1" applyFont="1" applyBorder="1" applyAlignment="1" applyProtection="1">
      <alignment horizontal="center" vertical="top"/>
    </xf>
    <xf numFmtId="4" fontId="23" fillId="0" borderId="1" xfId="0" applyNumberFormat="1" applyFont="1" applyBorder="1" applyAlignment="1" applyProtection="1">
      <alignment horizontal="center" vertical="top" wrapText="1"/>
    </xf>
    <xf numFmtId="49" fontId="22" fillId="0" borderId="0" xfId="0" applyNumberFormat="1" applyFont="1" applyAlignment="1" applyProtection="1">
      <alignment horizontal="left" vertical="top"/>
    </xf>
    <xf numFmtId="49" fontId="25" fillId="0" borderId="0" xfId="2" applyNumberFormat="1" applyFont="1" applyAlignment="1" applyProtection="1">
      <alignment vertical="center"/>
    </xf>
    <xf numFmtId="1" fontId="25" fillId="0" borderId="0" xfId="2" applyNumberFormat="1" applyFont="1" applyAlignment="1" applyProtection="1">
      <alignment horizontal="center" vertical="top"/>
    </xf>
    <xf numFmtId="49" fontId="26" fillId="0" borderId="20" xfId="2" quotePrefix="1" applyNumberFormat="1" applyFont="1" applyBorder="1" applyAlignment="1" applyProtection="1">
      <alignment vertical="center" wrapText="1"/>
    </xf>
    <xf numFmtId="0" fontId="22" fillId="0" borderId="25" xfId="0" applyFont="1" applyBorder="1" applyAlignment="1" applyProtection="1">
      <alignment vertical="top"/>
    </xf>
    <xf numFmtId="49" fontId="22" fillId="0" borderId="1" xfId="0" applyNumberFormat="1" applyFont="1" applyBorder="1" applyAlignment="1" applyProtection="1">
      <alignment horizontal="left" vertical="top"/>
    </xf>
    <xf numFmtId="49" fontId="8" fillId="0" borderId="0" xfId="0" applyNumberFormat="1" applyFont="1" applyAlignment="1" applyProtection="1">
      <alignment horizontal="left" vertical="top"/>
    </xf>
    <xf numFmtId="49" fontId="25" fillId="0" borderId="0" xfId="2" applyNumberFormat="1" applyFont="1" applyAlignment="1" applyProtection="1">
      <alignment vertical="center" wrapText="1"/>
    </xf>
    <xf numFmtId="4" fontId="23" fillId="0" borderId="0" xfId="0" applyNumberFormat="1" applyFont="1" applyAlignment="1" applyProtection="1">
      <alignment horizontal="center" vertical="top" wrapText="1"/>
    </xf>
    <xf numFmtId="16" fontId="21" fillId="0" borderId="29" xfId="0" applyNumberFormat="1" applyFont="1" applyBorder="1" applyAlignment="1" applyProtection="1">
      <alignment horizontal="right" vertical="top"/>
    </xf>
    <xf numFmtId="49" fontId="26" fillId="0" borderId="4" xfId="2" applyNumberFormat="1" applyFont="1" applyBorder="1" applyAlignment="1" applyProtection="1">
      <alignment vertical="center" wrapText="1"/>
    </xf>
    <xf numFmtId="1" fontId="25" fillId="0" borderId="4" xfId="2" applyNumberFormat="1" applyFont="1" applyBorder="1" applyAlignment="1" applyProtection="1">
      <alignment horizontal="center" vertical="top"/>
    </xf>
    <xf numFmtId="4" fontId="7" fillId="3" borderId="37" xfId="0" applyNumberFormat="1" applyFont="1" applyFill="1" applyBorder="1" applyAlignment="1" applyProtection="1">
      <alignment horizontal="right"/>
    </xf>
    <xf numFmtId="0" fontId="5" fillId="0" borderId="8" xfId="0" applyFont="1" applyBorder="1" applyProtection="1"/>
    <xf numFmtId="0" fontId="8" fillId="0" borderId="35" xfId="0" applyFont="1" applyBorder="1" applyAlignment="1" applyProtection="1">
      <alignment vertical="top"/>
    </xf>
    <xf numFmtId="49" fontId="8" fillId="0" borderId="36" xfId="0" applyNumberFormat="1" applyFont="1" applyBorder="1" applyAlignment="1" applyProtection="1">
      <alignment horizontal="left" vertical="top"/>
    </xf>
    <xf numFmtId="0" fontId="11" fillId="0" borderId="36" xfId="0" applyFont="1" applyBorder="1" applyAlignment="1" applyProtection="1">
      <alignment vertical="center" wrapText="1"/>
    </xf>
    <xf numFmtId="2" fontId="8" fillId="0" borderId="36" xfId="0" applyNumberFormat="1" applyFont="1" applyBorder="1" applyAlignment="1" applyProtection="1">
      <alignment horizontal="center" vertical="top"/>
    </xf>
    <xf numFmtId="0" fontId="8" fillId="0" borderId="36" xfId="0" applyFont="1" applyBorder="1" applyAlignment="1" applyProtection="1">
      <alignment horizontal="center" vertical="top"/>
    </xf>
    <xf numFmtId="4" fontId="8" fillId="0" borderId="36" xfId="0" applyNumberFormat="1" applyFont="1" applyBorder="1" applyAlignment="1" applyProtection="1">
      <alignment horizontal="center" vertical="top"/>
    </xf>
    <xf numFmtId="49" fontId="25" fillId="0" borderId="1" xfId="2" applyNumberFormat="1" applyFont="1" applyBorder="1" applyAlignment="1" applyProtection="1">
      <alignment vertical="center" wrapText="1"/>
    </xf>
    <xf numFmtId="1" fontId="26" fillId="0" borderId="1" xfId="2" applyNumberFormat="1" applyFont="1" applyBorder="1" applyAlignment="1" applyProtection="1">
      <alignment horizontal="center" vertical="top"/>
    </xf>
    <xf numFmtId="49" fontId="24" fillId="0" borderId="4" xfId="2" applyNumberFormat="1" applyFont="1" applyBorder="1" applyAlignment="1" applyProtection="1">
      <alignment vertical="center" wrapText="1"/>
    </xf>
    <xf numFmtId="4" fontId="23" fillId="0" borderId="4" xfId="0" applyNumberFormat="1" applyFont="1" applyBorder="1" applyAlignment="1" applyProtection="1">
      <alignment horizontal="right" vertical="top" wrapText="1"/>
    </xf>
    <xf numFmtId="49" fontId="25" fillId="0" borderId="0" xfId="2" applyNumberFormat="1" applyFont="1" applyAlignment="1" applyProtection="1">
      <alignment vertical="top" wrapText="1"/>
    </xf>
    <xf numFmtId="0" fontId="28" fillId="0" borderId="0" xfId="0" applyFont="1" applyAlignment="1" applyProtection="1">
      <alignment vertical="top"/>
    </xf>
    <xf numFmtId="0" fontId="28" fillId="0" borderId="0" xfId="0" applyFont="1" applyProtection="1"/>
    <xf numFmtId="16" fontId="29" fillId="0" borderId="26" xfId="0" applyNumberFormat="1" applyFont="1" applyBorder="1" applyAlignment="1" applyProtection="1">
      <alignment horizontal="right" vertical="top"/>
    </xf>
    <xf numFmtId="49" fontId="4" fillId="0" borderId="0" xfId="0" applyNumberFormat="1" applyFont="1" applyAlignment="1" applyProtection="1">
      <alignment horizontal="left" vertical="top"/>
    </xf>
    <xf numFmtId="4" fontId="4" fillId="0" borderId="28" xfId="0" applyNumberFormat="1" applyFont="1" applyBorder="1" applyAlignment="1" applyProtection="1">
      <alignment horizontal="right" vertical="top"/>
    </xf>
    <xf numFmtId="1" fontId="25" fillId="0" borderId="0" xfId="2" applyNumberFormat="1" applyFont="1" applyAlignment="1" applyProtection="1">
      <alignment horizontal="center" vertical="center"/>
    </xf>
    <xf numFmtId="0" fontId="33" fillId="0" borderId="20" xfId="0" applyFont="1" applyBorder="1" applyAlignment="1" applyProtection="1">
      <alignment vertical="center" wrapText="1"/>
    </xf>
    <xf numFmtId="49" fontId="25" fillId="0" borderId="0" xfId="2" applyNumberFormat="1" applyFont="1" applyAlignment="1" applyProtection="1">
      <alignment horizontal="left" vertical="top" wrapText="1"/>
    </xf>
    <xf numFmtId="49" fontId="34" fillId="0" borderId="20" xfId="2" applyNumberFormat="1" applyFont="1" applyBorder="1" applyAlignment="1" applyProtection="1">
      <alignment vertical="top"/>
    </xf>
    <xf numFmtId="0" fontId="22" fillId="0" borderId="20" xfId="0" applyFont="1" applyBorder="1" applyAlignment="1" applyProtection="1">
      <alignment horizontal="justify" vertical="top" wrapText="1"/>
    </xf>
    <xf numFmtId="49" fontId="27" fillId="0" borderId="20" xfId="2" applyNumberFormat="1" applyFont="1" applyBorder="1" applyAlignment="1" applyProtection="1">
      <alignment vertical="center" wrapText="1"/>
    </xf>
    <xf numFmtId="0" fontId="22" fillId="0" borderId="20" xfId="0" applyFont="1" applyBorder="1" applyAlignment="1" applyProtection="1">
      <alignment vertical="top" wrapText="1"/>
    </xf>
    <xf numFmtId="1" fontId="22" fillId="0" borderId="20" xfId="2" applyNumberFormat="1" applyFont="1" applyBorder="1" applyAlignment="1" applyProtection="1">
      <alignment horizontal="center" vertical="center"/>
    </xf>
    <xf numFmtId="0" fontId="8" fillId="0" borderId="23" xfId="0" applyFont="1" applyBorder="1" applyAlignment="1" applyProtection="1">
      <alignment vertical="top"/>
    </xf>
    <xf numFmtId="0" fontId="11" fillId="0" borderId="20" xfId="0" applyFont="1" applyBorder="1" applyAlignment="1" applyProtection="1">
      <alignment vertical="center" wrapText="1"/>
    </xf>
    <xf numFmtId="2" fontId="8" fillId="0" borderId="20" xfId="0" applyNumberFormat="1" applyFont="1" applyBorder="1" applyAlignment="1" applyProtection="1">
      <alignment horizontal="center" vertical="top"/>
    </xf>
    <xf numFmtId="0" fontId="8" fillId="0" borderId="20" xfId="0" applyFont="1" applyBorder="1" applyAlignment="1" applyProtection="1">
      <alignment horizontal="center" vertical="top"/>
    </xf>
    <xf numFmtId="4" fontId="8" fillId="0" borderId="20" xfId="0" applyNumberFormat="1" applyFont="1" applyBorder="1" applyAlignment="1" applyProtection="1">
      <alignment horizontal="right" vertical="top"/>
    </xf>
    <xf numFmtId="4" fontId="8" fillId="0" borderId="24" xfId="0" applyNumberFormat="1" applyFont="1" applyBorder="1" applyAlignment="1" applyProtection="1">
      <alignment horizontal="right" vertical="top"/>
    </xf>
    <xf numFmtId="49" fontId="30" fillId="0" borderId="20" xfId="2" applyNumberFormat="1" applyFont="1" applyBorder="1" applyAlignment="1" applyProtection="1">
      <alignment vertical="center" wrapText="1"/>
    </xf>
    <xf numFmtId="49" fontId="30" fillId="0" borderId="20" xfId="2" applyNumberFormat="1" applyFont="1" applyBorder="1" applyAlignment="1" applyProtection="1">
      <alignment vertical="top" wrapText="1"/>
    </xf>
    <xf numFmtId="49" fontId="26" fillId="0" borderId="20" xfId="2" applyNumberFormat="1" applyFont="1" applyBorder="1" applyAlignment="1" applyProtection="1">
      <alignment vertical="top" wrapText="1"/>
    </xf>
    <xf numFmtId="16" fontId="21" fillId="0" borderId="29" xfId="2" applyNumberFormat="1" applyFont="1" applyBorder="1" applyAlignment="1" applyProtection="1">
      <alignment horizontal="right" vertical="top"/>
    </xf>
    <xf numFmtId="0" fontId="22" fillId="0" borderId="0" xfId="2" applyFont="1" applyAlignment="1" applyProtection="1">
      <alignment vertical="top" wrapText="1"/>
    </xf>
    <xf numFmtId="0" fontId="38" fillId="0" borderId="4" xfId="2" applyFont="1" applyBorder="1" applyAlignment="1" applyProtection="1">
      <alignment horizontal="left" vertical="top" wrapText="1"/>
    </xf>
    <xf numFmtId="1" fontId="26" fillId="0" borderId="4" xfId="2" applyNumberFormat="1" applyFont="1" applyBorder="1" applyAlignment="1" applyProtection="1">
      <alignment horizontal="center" vertical="top"/>
    </xf>
    <xf numFmtId="0" fontId="22" fillId="0" borderId="4" xfId="2" applyFont="1" applyBorder="1" applyAlignment="1" applyProtection="1">
      <alignment vertical="top"/>
    </xf>
    <xf numFmtId="4" fontId="23" fillId="0" borderId="4" xfId="2" applyNumberFormat="1" applyFont="1" applyBorder="1" applyAlignment="1" applyProtection="1">
      <alignment vertical="top" wrapText="1"/>
    </xf>
    <xf numFmtId="4" fontId="22" fillId="0" borderId="32" xfId="2" applyNumberFormat="1" applyFont="1" applyBorder="1" applyAlignment="1" applyProtection="1">
      <alignment horizontal="right" vertical="top"/>
    </xf>
    <xf numFmtId="0" fontId="5" fillId="0" borderId="0" xfId="2" applyFont="1" applyAlignment="1" applyProtection="1">
      <alignment vertical="top"/>
    </xf>
    <xf numFmtId="16" fontId="21" fillId="0" borderId="23" xfId="2" applyNumberFormat="1" applyFont="1" applyBorder="1" applyAlignment="1" applyProtection="1">
      <alignment horizontal="right" vertical="top"/>
    </xf>
    <xf numFmtId="0" fontId="5" fillId="0" borderId="0" xfId="2" applyFont="1" applyProtection="1"/>
    <xf numFmtId="49" fontId="37" fillId="0" borderId="4" xfId="0" applyNumberFormat="1" applyFont="1" applyBorder="1" applyAlignment="1" applyProtection="1">
      <alignment horizontal="left" vertical="top"/>
    </xf>
    <xf numFmtId="16" fontId="36" fillId="0" borderId="29" xfId="0" applyNumberFormat="1" applyFont="1" applyBorder="1" applyAlignment="1" applyProtection="1">
      <alignment horizontal="right" vertical="top"/>
    </xf>
    <xf numFmtId="0" fontId="22" fillId="0" borderId="25" xfId="0" applyFont="1" applyBorder="1" applyProtection="1"/>
    <xf numFmtId="1" fontId="26" fillId="0" borderId="0" xfId="2" applyNumberFormat="1" applyFont="1" applyAlignment="1" applyProtection="1">
      <alignment horizontal="center" vertical="top"/>
    </xf>
    <xf numFmtId="49" fontId="22" fillId="0" borderId="0" xfId="2" applyNumberFormat="1" applyFont="1" applyAlignment="1" applyProtection="1">
      <alignment vertical="center" wrapText="1"/>
    </xf>
    <xf numFmtId="1" fontId="25" fillId="0" borderId="0" xfId="2" applyNumberFormat="1" applyFont="1" applyAlignment="1" applyProtection="1">
      <alignment horizontal="center" vertical="top" wrapText="1"/>
    </xf>
    <xf numFmtId="4" fontId="23" fillId="0" borderId="0" xfId="0" applyNumberFormat="1" applyFont="1" applyAlignment="1" applyProtection="1">
      <alignment vertical="top" wrapText="1"/>
      <protection locked="0"/>
    </xf>
    <xf numFmtId="4" fontId="23" fillId="0" borderId="4" xfId="0" applyNumberFormat="1" applyFont="1" applyBorder="1" applyAlignment="1" applyProtection="1">
      <alignment vertical="top" wrapText="1"/>
      <protection locked="0"/>
    </xf>
    <xf numFmtId="4" fontId="17" fillId="0" borderId="12" xfId="0" applyNumberFormat="1" applyFont="1" applyBorder="1" applyAlignment="1" applyProtection="1">
      <alignment horizontal="right" vertical="center" wrapText="1"/>
    </xf>
    <xf numFmtId="4" fontId="17" fillId="0" borderId="10" xfId="0" applyNumberFormat="1" applyFont="1" applyBorder="1" applyAlignment="1" applyProtection="1">
      <alignment horizontal="right" vertical="center" wrapText="1"/>
    </xf>
    <xf numFmtId="0" fontId="20" fillId="0" borderId="0" xfId="10"/>
    <xf numFmtId="0" fontId="5" fillId="0" borderId="0" xfId="10" applyFont="1"/>
    <xf numFmtId="0" fontId="5" fillId="0" borderId="0" xfId="12" applyNumberFormat="1" applyFont="1" applyProtection="1"/>
    <xf numFmtId="0" fontId="5" fillId="0" borderId="0" xfId="12" applyNumberFormat="1" applyFont="1" applyAlignment="1" applyProtection="1">
      <alignment horizontal="right"/>
    </xf>
    <xf numFmtId="0" fontId="49" fillId="0" borderId="38" xfId="12" applyNumberFormat="1" applyFont="1" applyBorder="1" applyAlignment="1" applyProtection="1">
      <alignment horizontal="center" vertical="center" wrapText="1"/>
    </xf>
    <xf numFmtId="0" fontId="50" fillId="0" borderId="38" xfId="12" applyNumberFormat="1" applyFont="1" applyBorder="1" applyAlignment="1" applyProtection="1">
      <alignment horizontal="center" vertical="center"/>
    </xf>
    <xf numFmtId="4" fontId="50" fillId="0" borderId="38" xfId="13" applyNumberFormat="1" applyFont="1" applyBorder="1" applyAlignment="1" applyProtection="1">
      <alignment horizontal="right" vertical="center"/>
    </xf>
    <xf numFmtId="4" fontId="50" fillId="0" borderId="39" xfId="13" applyNumberFormat="1" applyFont="1" applyBorder="1" applyAlignment="1" applyProtection="1">
      <alignment horizontal="right" vertical="center"/>
    </xf>
    <xf numFmtId="49" fontId="5" fillId="0" borderId="0" xfId="2" applyNumberFormat="1" applyFont="1" applyAlignment="1">
      <alignment horizontal="center" wrapText="1"/>
    </xf>
    <xf numFmtId="0" fontId="5" fillId="0" borderId="0" xfId="2" applyFont="1" applyAlignment="1">
      <alignment wrapText="1"/>
    </xf>
    <xf numFmtId="0" fontId="5" fillId="0" borderId="0" xfId="2" applyFont="1" applyAlignment="1">
      <alignment horizontal="center" wrapText="1"/>
    </xf>
    <xf numFmtId="3" fontId="5" fillId="0" borderId="0" xfId="2" applyNumberFormat="1" applyFont="1" applyAlignment="1">
      <alignment horizontal="center" wrapText="1"/>
    </xf>
    <xf numFmtId="4" fontId="5" fillId="0" borderId="0" xfId="2" applyNumberFormat="1" applyFont="1" applyAlignment="1">
      <alignment horizontal="right" wrapText="1" indent="1"/>
    </xf>
    <xf numFmtId="49" fontId="5" fillId="0" borderId="1" xfId="2" applyNumberFormat="1" applyFont="1" applyBorder="1" applyAlignment="1">
      <alignment horizontal="center" wrapText="1"/>
    </xf>
    <xf numFmtId="0" fontId="5" fillId="0" borderId="1" xfId="2" applyFont="1" applyBorder="1" applyAlignment="1">
      <alignment wrapText="1"/>
    </xf>
    <xf numFmtId="0" fontId="5" fillId="0" borderId="1" xfId="2" applyFont="1" applyBorder="1" applyAlignment="1">
      <alignment horizontal="center" wrapText="1"/>
    </xf>
    <xf numFmtId="3" fontId="5" fillId="0" borderId="1" xfId="2" applyNumberFormat="1" applyFont="1" applyBorder="1" applyAlignment="1">
      <alignment horizontal="center" wrapText="1"/>
    </xf>
    <xf numFmtId="4" fontId="5" fillId="0" borderId="1" xfId="2" applyNumberFormat="1" applyFont="1" applyBorder="1" applyAlignment="1">
      <alignment horizontal="right" wrapText="1" indent="1"/>
    </xf>
    <xf numFmtId="49" fontId="17" fillId="0" borderId="16" xfId="2" applyNumberFormat="1" applyFont="1" applyBorder="1" applyAlignment="1">
      <alignment horizontal="center" vertical="center" wrapText="1"/>
    </xf>
    <xf numFmtId="0" fontId="17" fillId="0" borderId="2" xfId="2" applyFont="1" applyBorder="1" applyAlignment="1">
      <alignment horizontal="center" vertical="center" wrapText="1"/>
    </xf>
    <xf numFmtId="49" fontId="16" fillId="0" borderId="16" xfId="2" applyNumberFormat="1" applyFont="1" applyBorder="1" applyAlignment="1">
      <alignment horizontal="center" vertical="center" wrapText="1"/>
    </xf>
    <xf numFmtId="0" fontId="16" fillId="0" borderId="2"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3" xfId="2" applyFont="1" applyBorder="1" applyAlignment="1">
      <alignment horizontal="center" vertical="center" wrapText="1"/>
    </xf>
    <xf numFmtId="0" fontId="8" fillId="0" borderId="16" xfId="2" applyFont="1" applyBorder="1" applyAlignment="1">
      <alignment horizontal="center" vertical="center" wrapText="1"/>
    </xf>
    <xf numFmtId="0" fontId="8" fillId="0" borderId="3" xfId="2" applyFont="1" applyBorder="1" applyAlignment="1">
      <alignment horizontal="center" vertical="center" wrapText="1"/>
    </xf>
    <xf numFmtId="4" fontId="16" fillId="0" borderId="12" xfId="2" quotePrefix="1" applyNumberFormat="1" applyFont="1" applyBorder="1" applyAlignment="1">
      <alignment horizontal="right" vertical="center" wrapText="1"/>
    </xf>
    <xf numFmtId="4" fontId="16" fillId="0" borderId="10" xfId="2" applyNumberFormat="1" applyFont="1" applyBorder="1" applyAlignment="1">
      <alignment horizontal="center" vertical="center" wrapText="1"/>
    </xf>
    <xf numFmtId="4" fontId="16" fillId="0" borderId="12" xfId="2" applyNumberFormat="1" applyFont="1" applyBorder="1" applyAlignment="1">
      <alignment horizontal="center" vertical="center" wrapText="1"/>
    </xf>
    <xf numFmtId="49" fontId="16" fillId="0" borderId="21" xfId="2" applyNumberFormat="1" applyFont="1" applyBorder="1" applyAlignment="1">
      <alignment horizontal="center" vertical="center" wrapText="1"/>
    </xf>
    <xf numFmtId="0" fontId="17" fillId="0" borderId="16" xfId="2" applyFont="1" applyBorder="1" applyAlignment="1">
      <alignment horizontal="center" vertical="center" wrapText="1"/>
    </xf>
    <xf numFmtId="0" fontId="17" fillId="0" borderId="3" xfId="2" applyFont="1" applyBorder="1" applyAlignment="1">
      <alignment horizontal="center" vertical="center" wrapText="1"/>
    </xf>
    <xf numFmtId="0" fontId="49" fillId="0" borderId="0" xfId="2" applyFont="1" applyAlignment="1">
      <alignment wrapText="1"/>
    </xf>
    <xf numFmtId="0" fontId="8" fillId="0" borderId="0" xfId="2" applyFont="1" applyAlignment="1">
      <alignment wrapText="1"/>
    </xf>
    <xf numFmtId="0" fontId="5" fillId="0" borderId="6" xfId="2" applyFont="1" applyBorder="1"/>
    <xf numFmtId="49" fontId="5" fillId="0" borderId="18" xfId="2" applyNumberFormat="1" applyFont="1" applyBorder="1" applyAlignment="1">
      <alignment horizontal="center"/>
    </xf>
    <xf numFmtId="0" fontId="5" fillId="0" borderId="18" xfId="2" applyFont="1" applyBorder="1" applyAlignment="1">
      <alignment vertical="center" wrapText="1"/>
    </xf>
    <xf numFmtId="4" fontId="5" fillId="0" borderId="18" xfId="2" applyNumberFormat="1" applyFont="1" applyBorder="1" applyAlignment="1">
      <alignment horizontal="right"/>
    </xf>
    <xf numFmtId="0" fontId="5" fillId="0" borderId="18" xfId="2" applyFont="1" applyBorder="1" applyAlignment="1">
      <alignment horizontal="center"/>
    </xf>
    <xf numFmtId="4" fontId="5" fillId="0" borderId="17" xfId="2" applyNumberFormat="1" applyFont="1" applyBorder="1" applyAlignment="1">
      <alignment horizontal="right"/>
    </xf>
    <xf numFmtId="0" fontId="5" fillId="0" borderId="18" xfId="2" applyFont="1" applyBorder="1"/>
    <xf numFmtId="0" fontId="5" fillId="0" borderId="8" xfId="2" applyFont="1" applyBorder="1"/>
    <xf numFmtId="49" fontId="5" fillId="0" borderId="0" xfId="2" applyNumberFormat="1" applyFont="1" applyAlignment="1">
      <alignment horizontal="center"/>
    </xf>
    <xf numFmtId="0" fontId="5" fillId="0" borderId="0" xfId="2" applyFont="1" applyAlignment="1">
      <alignment vertical="center" wrapText="1"/>
    </xf>
    <xf numFmtId="4" fontId="5" fillId="0" borderId="0" xfId="2" applyNumberFormat="1" applyFont="1" applyAlignment="1">
      <alignment horizontal="right"/>
    </xf>
    <xf numFmtId="0" fontId="5" fillId="0" borderId="0" xfId="2" applyFont="1" applyAlignment="1">
      <alignment horizontal="center"/>
    </xf>
    <xf numFmtId="4" fontId="5" fillId="0" borderId="40" xfId="2" applyNumberFormat="1" applyFont="1" applyBorder="1" applyAlignment="1">
      <alignment horizontal="right"/>
    </xf>
    <xf numFmtId="0" fontId="5" fillId="0" borderId="0" xfId="2" applyFont="1" applyAlignment="1">
      <alignment vertical="top"/>
    </xf>
    <xf numFmtId="0" fontId="5" fillId="0" borderId="0" xfId="2" applyFont="1"/>
    <xf numFmtId="0" fontId="4" fillId="0" borderId="0" xfId="2"/>
    <xf numFmtId="49" fontId="5" fillId="0" borderId="1" xfId="2" applyNumberFormat="1" applyFont="1" applyBorder="1" applyAlignment="1">
      <alignment horizontal="center"/>
    </xf>
    <xf numFmtId="0" fontId="5" fillId="0" borderId="1" xfId="2" applyFont="1" applyBorder="1" applyAlignment="1">
      <alignment vertical="center" wrapText="1"/>
    </xf>
    <xf numFmtId="4" fontId="5" fillId="0" borderId="1" xfId="2" applyNumberFormat="1" applyFont="1" applyBorder="1" applyAlignment="1">
      <alignment horizontal="right"/>
    </xf>
    <xf numFmtId="0" fontId="5" fillId="0" borderId="1" xfId="2" applyFont="1" applyBorder="1" applyAlignment="1">
      <alignment horizontal="center"/>
    </xf>
    <xf numFmtId="4" fontId="5" fillId="0" borderId="42" xfId="2" applyNumberFormat="1" applyFont="1" applyBorder="1" applyAlignment="1">
      <alignment horizontal="right"/>
    </xf>
    <xf numFmtId="49" fontId="9" fillId="0" borderId="8" xfId="2" applyNumberFormat="1" applyFont="1" applyBorder="1" applyAlignment="1">
      <alignment horizontal="left"/>
    </xf>
    <xf numFmtId="0" fontId="9" fillId="0" borderId="0" xfId="2" applyFont="1"/>
    <xf numFmtId="0" fontId="9" fillId="0" borderId="0" xfId="2" applyFont="1" applyAlignment="1">
      <alignment vertical="center" wrapText="1"/>
    </xf>
    <xf numFmtId="0" fontId="9" fillId="0" borderId="40" xfId="2" applyFont="1" applyBorder="1"/>
    <xf numFmtId="49" fontId="7" fillId="0" borderId="8" xfId="2" applyNumberFormat="1" applyFont="1" applyBorder="1" applyAlignment="1">
      <alignment horizontal="left"/>
    </xf>
    <xf numFmtId="49" fontId="7" fillId="0" borderId="9" xfId="2" applyNumberFormat="1" applyFont="1" applyBorder="1" applyAlignment="1">
      <alignment horizontal="left"/>
    </xf>
    <xf numFmtId="0" fontId="7" fillId="0" borderId="5" xfId="2" applyFont="1" applyBorder="1"/>
    <xf numFmtId="0" fontId="7" fillId="0" borderId="5" xfId="2" applyFont="1" applyBorder="1" applyAlignment="1">
      <alignment vertical="center" wrapText="1"/>
    </xf>
    <xf numFmtId="0" fontId="7" fillId="0" borderId="19" xfId="2" applyFont="1" applyBorder="1"/>
    <xf numFmtId="0" fontId="10" fillId="2" borderId="7" xfId="2" applyFont="1" applyFill="1" applyBorder="1" applyAlignment="1">
      <alignment horizontal="center" vertical="center" wrapText="1"/>
    </xf>
    <xf numFmtId="4" fontId="10" fillId="2" borderId="7" xfId="2" applyNumberFormat="1" applyFont="1" applyFill="1" applyBorder="1" applyAlignment="1">
      <alignment horizontal="center" vertical="center"/>
    </xf>
    <xf numFmtId="4" fontId="10" fillId="2" borderId="43" xfId="2" applyNumberFormat="1" applyFont="1" applyFill="1" applyBorder="1" applyAlignment="1">
      <alignment horizontal="center" vertical="center"/>
    </xf>
    <xf numFmtId="0" fontId="10" fillId="2" borderId="44" xfId="2" applyFont="1" applyFill="1" applyBorder="1" applyAlignment="1">
      <alignment horizontal="center" vertical="center" wrapText="1"/>
    </xf>
    <xf numFmtId="4" fontId="10" fillId="2" borderId="44" xfId="2" applyNumberFormat="1" applyFont="1" applyFill="1" applyBorder="1" applyAlignment="1">
      <alignment horizontal="center" vertical="center"/>
    </xf>
    <xf numFmtId="4" fontId="10" fillId="2" borderId="45" xfId="2" applyNumberFormat="1" applyFont="1" applyFill="1" applyBorder="1" applyAlignment="1">
      <alignment horizontal="center" vertical="center"/>
    </xf>
    <xf numFmtId="0" fontId="8" fillId="0" borderId="46" xfId="2" applyFont="1" applyBorder="1" applyAlignment="1">
      <alignment vertical="top"/>
    </xf>
    <xf numFmtId="49" fontId="8" fillId="0" borderId="47" xfId="2" applyNumberFormat="1" applyFont="1" applyBorder="1" applyAlignment="1">
      <alignment horizontal="left" vertical="top"/>
    </xf>
    <xf numFmtId="0" fontId="11" fillId="0" borderId="47" xfId="2" applyFont="1" applyBorder="1" applyAlignment="1">
      <alignment vertical="center" wrapText="1"/>
    </xf>
    <xf numFmtId="2" fontId="8" fillId="0" borderId="47" xfId="2" applyNumberFormat="1" applyFont="1" applyBorder="1" applyAlignment="1">
      <alignment horizontal="center" vertical="top"/>
    </xf>
    <xf numFmtId="0" fontId="8" fillId="0" borderId="47" xfId="2" applyFont="1" applyBorder="1" applyAlignment="1">
      <alignment horizontal="center" vertical="top"/>
    </xf>
    <xf numFmtId="4" fontId="8" fillId="0" borderId="47" xfId="2" applyNumberFormat="1" applyFont="1" applyBorder="1" applyAlignment="1">
      <alignment horizontal="center" vertical="top"/>
    </xf>
    <xf numFmtId="4" fontId="8" fillId="0" borderId="48" xfId="2" applyNumberFormat="1" applyFont="1" applyBorder="1" applyAlignment="1">
      <alignment horizontal="center" vertical="top"/>
    </xf>
    <xf numFmtId="0" fontId="8" fillId="0" borderId="49" xfId="2" applyFont="1" applyBorder="1" applyAlignment="1">
      <alignment vertical="top"/>
    </xf>
    <xf numFmtId="49" fontId="8" fillId="0" borderId="4" xfId="2" applyNumberFormat="1" applyFont="1" applyBorder="1" applyAlignment="1">
      <alignment horizontal="left" vertical="top"/>
    </xf>
    <xf numFmtId="0" fontId="11" fillId="0" borderId="4" xfId="2" applyFont="1" applyBorder="1" applyAlignment="1">
      <alignment vertical="center" wrapText="1"/>
    </xf>
    <xf numFmtId="2" fontId="8" fillId="0" borderId="4" xfId="2" applyNumberFormat="1" applyFont="1" applyBorder="1" applyAlignment="1">
      <alignment horizontal="center" vertical="top"/>
    </xf>
    <xf numFmtId="0" fontId="8" fillId="0" borderId="4" xfId="2" applyFont="1" applyBorder="1" applyAlignment="1">
      <alignment horizontal="center" vertical="top"/>
    </xf>
    <xf numFmtId="4" fontId="8" fillId="0" borderId="4" xfId="2" applyNumberFormat="1" applyFont="1" applyBorder="1" applyAlignment="1">
      <alignment horizontal="center" vertical="top"/>
    </xf>
    <xf numFmtId="4" fontId="8" fillId="0" borderId="50" xfId="2" applyNumberFormat="1" applyFont="1" applyBorder="1" applyAlignment="1">
      <alignment horizontal="center" vertical="top"/>
    </xf>
    <xf numFmtId="16" fontId="21" fillId="0" borderId="51" xfId="2" applyNumberFormat="1" applyFont="1" applyBorder="1" applyAlignment="1">
      <alignment horizontal="right" vertical="top"/>
    </xf>
    <xf numFmtId="0" fontId="15" fillId="0" borderId="20" xfId="2" applyFont="1" applyBorder="1" applyAlignment="1">
      <alignment vertical="center" wrapText="1"/>
    </xf>
    <xf numFmtId="1" fontId="22" fillId="0" borderId="20" xfId="2" applyNumberFormat="1" applyFont="1" applyBorder="1" applyAlignment="1">
      <alignment horizontal="center" vertical="top"/>
    </xf>
    <xf numFmtId="4" fontId="23" fillId="0" borderId="20" xfId="2" applyNumberFormat="1" applyFont="1" applyBorder="1" applyAlignment="1">
      <alignment horizontal="center" vertical="top" wrapText="1"/>
    </xf>
    <xf numFmtId="4" fontId="22" fillId="0" borderId="52" xfId="2" applyNumberFormat="1" applyFont="1" applyBorder="1" applyAlignment="1">
      <alignment horizontal="right" vertical="top"/>
    </xf>
    <xf numFmtId="49" fontId="8" fillId="0" borderId="20" xfId="2" applyNumberFormat="1" applyFont="1" applyBorder="1" applyAlignment="1">
      <alignment horizontal="left" vertical="top"/>
    </xf>
    <xf numFmtId="49" fontId="26" fillId="0" borderId="20" xfId="2" applyNumberFormat="1" applyFont="1" applyBorder="1" applyAlignment="1">
      <alignment vertical="center" wrapText="1"/>
    </xf>
    <xf numFmtId="1" fontId="25" fillId="0" borderId="20" xfId="2" applyNumberFormat="1" applyFont="1" applyBorder="1" applyAlignment="1">
      <alignment horizontal="center" vertical="top"/>
    </xf>
    <xf numFmtId="4" fontId="22" fillId="0" borderId="53" xfId="2" applyNumberFormat="1" applyFont="1" applyBorder="1" applyAlignment="1">
      <alignment horizontal="right" vertical="top"/>
    </xf>
    <xf numFmtId="0" fontId="22" fillId="0" borderId="49" xfId="2" applyFont="1" applyBorder="1" applyAlignment="1">
      <alignment vertical="top"/>
    </xf>
    <xf numFmtId="49" fontId="22" fillId="0" borderId="20" xfId="2" applyNumberFormat="1" applyFont="1" applyBorder="1" applyAlignment="1">
      <alignment horizontal="left" vertical="top"/>
    </xf>
    <xf numFmtId="49" fontId="26" fillId="0" borderId="0" xfId="2" applyNumberFormat="1" applyFont="1" applyAlignment="1">
      <alignment vertical="center" wrapText="1"/>
    </xf>
    <xf numFmtId="4" fontId="23" fillId="0" borderId="20" xfId="2" applyNumberFormat="1" applyFont="1" applyBorder="1" applyAlignment="1" applyProtection="1">
      <alignment horizontal="center" vertical="top" wrapText="1"/>
      <protection locked="0"/>
    </xf>
    <xf numFmtId="4" fontId="22" fillId="0" borderId="54" xfId="2" applyNumberFormat="1" applyFont="1" applyBorder="1" applyAlignment="1">
      <alignment horizontal="right" vertical="top"/>
    </xf>
    <xf numFmtId="0" fontId="22" fillId="0" borderId="55" xfId="2" applyFont="1" applyBorder="1" applyAlignment="1">
      <alignment vertical="top"/>
    </xf>
    <xf numFmtId="49" fontId="22" fillId="0" borderId="0" xfId="2" applyNumberFormat="1" applyFont="1" applyAlignment="1">
      <alignment horizontal="left" vertical="top"/>
    </xf>
    <xf numFmtId="1" fontId="25" fillId="0" borderId="0" xfId="2" applyNumberFormat="1" applyFont="1" applyAlignment="1">
      <alignment horizontal="center" vertical="top"/>
    </xf>
    <xf numFmtId="4" fontId="23" fillId="0" borderId="0" xfId="2" applyNumberFormat="1" applyFont="1" applyAlignment="1" applyProtection="1">
      <alignment horizontal="center" vertical="top" wrapText="1"/>
      <protection locked="0"/>
    </xf>
    <xf numFmtId="0" fontId="22" fillId="0" borderId="51" xfId="2" applyFont="1" applyBorder="1" applyAlignment="1">
      <alignment vertical="top"/>
    </xf>
    <xf numFmtId="16" fontId="21" fillId="0" borderId="56" xfId="2" applyNumberFormat="1" applyFont="1" applyBorder="1" applyAlignment="1">
      <alignment horizontal="right" vertical="top"/>
    </xf>
    <xf numFmtId="49" fontId="22" fillId="0" borderId="22" xfId="2" applyNumberFormat="1" applyFont="1" applyBorder="1" applyAlignment="1">
      <alignment horizontal="left" vertical="top"/>
    </xf>
    <xf numFmtId="49" fontId="26" fillId="0" borderId="22" xfId="2" applyNumberFormat="1" applyFont="1" applyBorder="1" applyAlignment="1">
      <alignment vertical="center" wrapText="1"/>
    </xf>
    <xf numFmtId="1" fontId="25" fillId="0" borderId="22" xfId="2" applyNumberFormat="1" applyFont="1" applyBorder="1" applyAlignment="1">
      <alignment horizontal="center" vertical="top"/>
    </xf>
    <xf numFmtId="4" fontId="23" fillId="0" borderId="22" xfId="2" applyNumberFormat="1" applyFont="1" applyBorder="1" applyAlignment="1">
      <alignment vertical="top" wrapText="1"/>
    </xf>
    <xf numFmtId="4" fontId="22" fillId="0" borderId="57" xfId="2" applyNumberFormat="1" applyFont="1" applyBorder="1" applyAlignment="1">
      <alignment horizontal="right" vertical="top"/>
    </xf>
    <xf numFmtId="4" fontId="7" fillId="3" borderId="59" xfId="2" applyNumberFormat="1" applyFont="1" applyFill="1" applyBorder="1" applyAlignment="1">
      <alignment horizontal="right"/>
    </xf>
    <xf numFmtId="49" fontId="22" fillId="0" borderId="20" xfId="2" applyNumberFormat="1" applyFont="1" applyBorder="1" applyAlignment="1">
      <alignment vertical="center" wrapText="1"/>
    </xf>
    <xf numFmtId="4" fontId="23" fillId="0" borderId="20" xfId="2" applyNumberFormat="1" applyFont="1" applyBorder="1" applyAlignment="1">
      <alignment vertical="top" wrapText="1"/>
    </xf>
    <xf numFmtId="0" fontId="33" fillId="0" borderId="20" xfId="2" applyFont="1" applyBorder="1" applyAlignment="1">
      <alignment vertical="center" wrapText="1"/>
    </xf>
    <xf numFmtId="1" fontId="22" fillId="0" borderId="1" xfId="2" applyNumberFormat="1" applyFont="1" applyBorder="1" applyAlignment="1">
      <alignment horizontal="center" vertical="top"/>
    </xf>
    <xf numFmtId="4" fontId="23" fillId="0" borderId="1" xfId="2" applyNumberFormat="1" applyFont="1" applyBorder="1" applyAlignment="1">
      <alignment vertical="top" wrapText="1"/>
    </xf>
    <xf numFmtId="4" fontId="22" fillId="0" borderId="50" xfId="2" applyNumberFormat="1" applyFont="1" applyBorder="1" applyAlignment="1">
      <alignment horizontal="right" vertical="top"/>
    </xf>
    <xf numFmtId="49" fontId="24" fillId="0" borderId="20" xfId="2" applyNumberFormat="1" applyFont="1" applyBorder="1" applyAlignment="1">
      <alignment vertical="center" wrapText="1"/>
    </xf>
    <xf numFmtId="49" fontId="25" fillId="0" borderId="0" xfId="2" applyNumberFormat="1" applyFont="1" applyAlignment="1">
      <alignment vertical="center" wrapText="1"/>
    </xf>
    <xf numFmtId="1" fontId="26" fillId="0" borderId="1" xfId="2" applyNumberFormat="1" applyFont="1" applyBorder="1" applyAlignment="1">
      <alignment horizontal="center" vertical="top"/>
    </xf>
    <xf numFmtId="1" fontId="25" fillId="0" borderId="1" xfId="2" applyNumberFormat="1" applyFont="1" applyBorder="1" applyAlignment="1">
      <alignment horizontal="center" vertical="top"/>
    </xf>
    <xf numFmtId="4" fontId="23" fillId="0" borderId="1" xfId="2" applyNumberFormat="1" applyFont="1" applyBorder="1" applyAlignment="1" applyProtection="1">
      <alignment horizontal="center" vertical="top" wrapText="1"/>
      <protection locked="0"/>
    </xf>
    <xf numFmtId="16" fontId="21" fillId="0" borderId="55" xfId="2" applyNumberFormat="1" applyFont="1" applyBorder="1" applyAlignment="1">
      <alignment horizontal="right" vertical="top"/>
    </xf>
    <xf numFmtId="49" fontId="8" fillId="0" borderId="0" xfId="2" applyNumberFormat="1" applyFont="1" applyAlignment="1">
      <alignment horizontal="left" vertical="top"/>
    </xf>
    <xf numFmtId="49" fontId="41" fillId="0" borderId="0" xfId="2" applyNumberFormat="1" applyFont="1" applyAlignment="1">
      <alignment vertical="center" wrapText="1"/>
    </xf>
    <xf numFmtId="4" fontId="23" fillId="0" borderId="0" xfId="2" applyNumberFormat="1" applyFont="1" applyAlignment="1">
      <alignment vertical="top" wrapText="1"/>
    </xf>
    <xf numFmtId="16" fontId="21" fillId="0" borderId="49" xfId="2" applyNumberFormat="1" applyFont="1" applyBorder="1" applyAlignment="1">
      <alignment horizontal="right" vertical="top"/>
    </xf>
    <xf numFmtId="49" fontId="41" fillId="0" borderId="4" xfId="2" applyNumberFormat="1" applyFont="1" applyBorder="1" applyAlignment="1">
      <alignment vertical="center" wrapText="1"/>
    </xf>
    <xf numFmtId="4" fontId="23" fillId="0" borderId="4" xfId="2" applyNumberFormat="1" applyFont="1" applyBorder="1" applyAlignment="1">
      <alignment vertical="top" wrapText="1"/>
    </xf>
    <xf numFmtId="49" fontId="24" fillId="0" borderId="4" xfId="2" applyNumberFormat="1" applyFont="1" applyBorder="1" applyAlignment="1">
      <alignment vertical="center" wrapText="1"/>
    </xf>
    <xf numFmtId="1" fontId="25" fillId="0" borderId="4" xfId="2" applyNumberFormat="1" applyFont="1" applyBorder="1" applyAlignment="1">
      <alignment horizontal="center" vertical="top"/>
    </xf>
    <xf numFmtId="49" fontId="25" fillId="0" borderId="20" xfId="2" applyNumberFormat="1" applyFont="1" applyBorder="1" applyAlignment="1">
      <alignment vertical="center" wrapText="1"/>
    </xf>
    <xf numFmtId="49" fontId="34" fillId="0" borderId="20" xfId="2" applyNumberFormat="1" applyFont="1" applyBorder="1" applyAlignment="1">
      <alignment vertical="top"/>
    </xf>
    <xf numFmtId="0" fontId="22" fillId="0" borderId="20" xfId="2" applyFont="1" applyBorder="1" applyAlignment="1">
      <alignment horizontal="justify" vertical="top" wrapText="1"/>
    </xf>
    <xf numFmtId="0" fontId="22" fillId="0" borderId="20" xfId="2" applyFont="1" applyBorder="1" applyAlignment="1">
      <alignment vertical="top" wrapText="1"/>
    </xf>
    <xf numFmtId="1" fontId="22" fillId="0" borderId="20" xfId="2" applyNumberFormat="1" applyFont="1" applyBorder="1" applyAlignment="1">
      <alignment horizontal="center" vertical="center"/>
    </xf>
    <xf numFmtId="49" fontId="26" fillId="0" borderId="0" xfId="2" applyNumberFormat="1" applyFont="1" applyAlignment="1">
      <alignment horizontal="left" vertical="top" wrapText="1"/>
    </xf>
    <xf numFmtId="1" fontId="26" fillId="0" borderId="20" xfId="2" applyNumberFormat="1" applyFont="1" applyBorder="1" applyAlignment="1">
      <alignment horizontal="center" vertical="top"/>
    </xf>
    <xf numFmtId="0" fontId="22" fillId="0" borderId="49" xfId="2" applyFont="1" applyBorder="1"/>
    <xf numFmtId="49" fontId="37" fillId="0" borderId="4" xfId="2" applyNumberFormat="1" applyFont="1" applyBorder="1" applyAlignment="1">
      <alignment horizontal="left" vertical="top"/>
    </xf>
    <xf numFmtId="0" fontId="32" fillId="0" borderId="0" xfId="2" applyFont="1" applyAlignment="1">
      <alignment vertical="center" wrapText="1"/>
    </xf>
    <xf numFmtId="1" fontId="22" fillId="0" borderId="4" xfId="2" applyNumberFormat="1" applyFont="1" applyBorder="1" applyAlignment="1">
      <alignment horizontal="center" vertical="top"/>
    </xf>
    <xf numFmtId="4" fontId="23" fillId="0" borderId="4" xfId="2" applyNumberFormat="1" applyFont="1" applyBorder="1" applyAlignment="1">
      <alignment horizontal="center" vertical="top" wrapText="1"/>
    </xf>
    <xf numFmtId="0" fontId="22" fillId="0" borderId="0" xfId="2" applyFont="1"/>
    <xf numFmtId="4" fontId="22" fillId="0" borderId="20" xfId="2" applyNumberFormat="1" applyFont="1" applyBorder="1" applyAlignment="1" applyProtection="1">
      <alignment horizontal="center" vertical="top" wrapText="1"/>
      <protection locked="0"/>
    </xf>
    <xf numFmtId="0" fontId="8" fillId="0" borderId="51" xfId="2" applyFont="1" applyBorder="1" applyAlignment="1">
      <alignment vertical="top"/>
    </xf>
    <xf numFmtId="0" fontId="11" fillId="0" borderId="20" xfId="2" applyFont="1" applyBorder="1" applyAlignment="1">
      <alignment vertical="center" wrapText="1"/>
    </xf>
    <xf numFmtId="2" fontId="8" fillId="0" borderId="20" xfId="2" applyNumberFormat="1" applyFont="1" applyBorder="1" applyAlignment="1">
      <alignment horizontal="center" vertical="top"/>
    </xf>
    <xf numFmtId="0" fontId="8" fillId="0" borderId="20" xfId="2" applyFont="1" applyBorder="1" applyAlignment="1">
      <alignment horizontal="center" vertical="top"/>
    </xf>
    <xf numFmtId="4" fontId="8" fillId="0" borderId="20" xfId="2" applyNumberFormat="1" applyFont="1" applyBorder="1" applyAlignment="1">
      <alignment horizontal="right" vertical="top"/>
    </xf>
    <xf numFmtId="4" fontId="8" fillId="0" borderId="53" xfId="2" applyNumberFormat="1" applyFont="1" applyBorder="1" applyAlignment="1">
      <alignment horizontal="right" vertical="top"/>
    </xf>
    <xf numFmtId="1" fontId="26" fillId="0" borderId="0" xfId="2" applyNumberFormat="1" applyFont="1" applyAlignment="1">
      <alignment horizontal="center" vertical="top"/>
    </xf>
    <xf numFmtId="49" fontId="22" fillId="0" borderId="0" xfId="2" applyNumberFormat="1" applyFont="1" applyAlignment="1">
      <alignment vertical="center" wrapText="1"/>
    </xf>
    <xf numFmtId="49" fontId="30" fillId="0" borderId="20" xfId="2" applyNumberFormat="1" applyFont="1" applyBorder="1" applyAlignment="1">
      <alignment vertical="center" wrapText="1"/>
    </xf>
    <xf numFmtId="1" fontId="25" fillId="0" borderId="0" xfId="2" applyNumberFormat="1" applyFont="1" applyAlignment="1">
      <alignment horizontal="center" vertical="top" wrapText="1"/>
    </xf>
    <xf numFmtId="49" fontId="22" fillId="0" borderId="4" xfId="2" applyNumberFormat="1" applyFont="1" applyBorder="1" applyAlignment="1">
      <alignment vertical="center" wrapText="1"/>
    </xf>
    <xf numFmtId="1" fontId="26" fillId="0" borderId="4" xfId="2" applyNumberFormat="1" applyFont="1" applyBorder="1" applyAlignment="1">
      <alignment horizontal="center" vertical="top"/>
    </xf>
    <xf numFmtId="4" fontId="23" fillId="0" borderId="4" xfId="2" applyNumberFormat="1" applyFont="1" applyBorder="1" applyAlignment="1" applyProtection="1">
      <alignment horizontal="center" vertical="top" wrapText="1"/>
      <protection locked="0"/>
    </xf>
    <xf numFmtId="0" fontId="22" fillId="0" borderId="51" xfId="2" applyFont="1" applyBorder="1"/>
    <xf numFmtId="49" fontId="22" fillId="0" borderId="20" xfId="2" applyNumberFormat="1" applyFont="1" applyBorder="1" applyAlignment="1">
      <alignment horizontal="left" vertical="top" wrapText="1"/>
    </xf>
    <xf numFmtId="16" fontId="36" fillId="0" borderId="55" xfId="2" applyNumberFormat="1" applyFont="1" applyBorder="1" applyAlignment="1">
      <alignment horizontal="right" vertical="top"/>
    </xf>
    <xf numFmtId="49" fontId="37" fillId="0" borderId="0" xfId="2" applyNumberFormat="1" applyFont="1" applyAlignment="1">
      <alignment horizontal="left" vertical="top"/>
    </xf>
    <xf numFmtId="49" fontId="51" fillId="0" borderId="0" xfId="2" applyNumberFormat="1" applyFont="1" applyAlignment="1">
      <alignment vertical="center" wrapText="1"/>
    </xf>
    <xf numFmtId="1" fontId="37" fillId="0" borderId="0" xfId="2" applyNumberFormat="1" applyFont="1" applyAlignment="1">
      <alignment horizontal="center" vertical="top"/>
    </xf>
    <xf numFmtId="4" fontId="52" fillId="0" borderId="0" xfId="2" applyNumberFormat="1" applyFont="1" applyAlignment="1">
      <alignment vertical="top" wrapText="1"/>
    </xf>
    <xf numFmtId="4" fontId="37" fillId="0" borderId="53" xfId="2" applyNumberFormat="1" applyFont="1" applyBorder="1" applyAlignment="1">
      <alignment horizontal="right" vertical="top"/>
    </xf>
    <xf numFmtId="16" fontId="22" fillId="0" borderId="51" xfId="2" applyNumberFormat="1" applyFont="1" applyBorder="1" applyAlignment="1">
      <alignment horizontal="right" vertical="top"/>
    </xf>
    <xf numFmtId="0" fontId="22" fillId="0" borderId="60" xfId="2" applyFont="1" applyBorder="1"/>
    <xf numFmtId="4" fontId="7" fillId="3" borderId="63" xfId="2" applyNumberFormat="1" applyFont="1" applyFill="1" applyBorder="1" applyAlignment="1">
      <alignment horizontal="right"/>
    </xf>
    <xf numFmtId="4" fontId="17" fillId="0" borderId="12" xfId="2" applyNumberFormat="1" applyFont="1" applyBorder="1" applyAlignment="1">
      <alignment horizontal="right" vertical="center" wrapText="1"/>
    </xf>
    <xf numFmtId="4" fontId="17" fillId="0" borderId="10" xfId="2" applyNumberFormat="1" applyFont="1" applyBorder="1" applyAlignment="1">
      <alignment horizontal="right" vertical="center" wrapText="1"/>
    </xf>
    <xf numFmtId="0" fontId="16" fillId="0" borderId="0" xfId="12" applyNumberFormat="1" applyFont="1" applyProtection="1"/>
    <xf numFmtId="0" fontId="48" fillId="0" borderId="0" xfId="12" applyFont="1" applyBorder="1" applyAlignment="1" applyProtection="1">
      <alignment horizontal="center" vertical="center" wrapText="1"/>
    </xf>
    <xf numFmtId="0" fontId="49" fillId="0" borderId="23" xfId="12" applyNumberFormat="1" applyFont="1" applyBorder="1" applyAlignment="1" applyProtection="1">
      <alignment horizontal="center" vertical="center" wrapText="1"/>
    </xf>
    <xf numFmtId="0" fontId="49" fillId="0" borderId="24" xfId="12" applyNumberFormat="1" applyFont="1" applyBorder="1" applyAlignment="1" applyProtection="1">
      <alignment horizontal="center" vertical="center" wrapText="1"/>
    </xf>
    <xf numFmtId="0" fontId="50" fillId="0" borderId="23" xfId="12" applyNumberFormat="1" applyFont="1" applyBorder="1" applyAlignment="1" applyProtection="1">
      <alignment horizontal="left" vertical="center" wrapText="1"/>
    </xf>
    <xf numFmtId="0" fontId="50" fillId="0" borderId="24" xfId="12" applyNumberFormat="1" applyFont="1" applyBorder="1" applyAlignment="1" applyProtection="1">
      <alignment horizontal="left" vertical="center" wrapText="1"/>
    </xf>
    <xf numFmtId="0" fontId="50" fillId="0" borderId="29" xfId="12" applyNumberFormat="1" applyFont="1" applyBorder="1" applyAlignment="1" applyProtection="1">
      <alignment horizontal="right" vertical="center"/>
    </xf>
    <xf numFmtId="0" fontId="50" fillId="0" borderId="4" xfId="12" applyNumberFormat="1" applyFont="1" applyBorder="1" applyAlignment="1" applyProtection="1">
      <alignment horizontal="right" vertical="center"/>
    </xf>
    <xf numFmtId="4" fontId="16" fillId="0" borderId="12" xfId="0" applyNumberFormat="1" applyFont="1" applyBorder="1" applyAlignment="1" applyProtection="1">
      <alignment horizontal="right" vertical="center" wrapText="1"/>
    </xf>
    <xf numFmtId="4" fontId="16" fillId="0" borderId="10" xfId="0" applyNumberFormat="1" applyFont="1" applyBorder="1" applyAlignment="1" applyProtection="1">
      <alignment horizontal="right" vertical="center" wrapText="1"/>
    </xf>
    <xf numFmtId="0" fontId="16" fillId="0" borderId="12" xfId="0" applyFont="1" applyBorder="1" applyAlignment="1" applyProtection="1">
      <alignment horizontal="left" vertical="center" wrapText="1"/>
    </xf>
    <xf numFmtId="0" fontId="16" fillId="0" borderId="10" xfId="0" applyFont="1" applyBorder="1" applyAlignment="1" applyProtection="1">
      <alignment horizontal="left" vertical="center" wrapText="1"/>
    </xf>
    <xf numFmtId="0" fontId="16" fillId="0" borderId="11" xfId="0" applyFont="1" applyBorder="1" applyAlignment="1" applyProtection="1">
      <alignment horizontal="left" vertical="center" wrapText="1"/>
    </xf>
    <xf numFmtId="0" fontId="10" fillId="0" borderId="0" xfId="0" applyFont="1" applyAlignment="1" applyProtection="1">
      <alignment horizontal="left" wrapText="1"/>
    </xf>
    <xf numFmtId="0" fontId="45" fillId="0" borderId="0" xfId="0" quotePrefix="1" applyFont="1" applyAlignment="1" applyProtection="1">
      <alignment horizontal="left" wrapText="1"/>
    </xf>
    <xf numFmtId="0" fontId="45" fillId="0" borderId="0" xfId="0" applyFont="1" applyAlignment="1" applyProtection="1">
      <alignment horizontal="left" wrapText="1"/>
    </xf>
    <xf numFmtId="4" fontId="5" fillId="0" borderId="4" xfId="0" applyNumberFormat="1" applyFont="1" applyBorder="1" applyAlignment="1" applyProtection="1">
      <alignment horizontal="left" indent="2"/>
    </xf>
    <xf numFmtId="0" fontId="18" fillId="0" borderId="6"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3" fillId="0" borderId="9" xfId="0" applyFont="1" applyBorder="1" applyAlignment="1" applyProtection="1">
      <alignment horizontal="center" wrapText="1"/>
    </xf>
    <xf numFmtId="0" fontId="14" fillId="0" borderId="5" xfId="0" applyFont="1" applyBorder="1" applyAlignment="1" applyProtection="1">
      <alignment horizontal="center" wrapText="1"/>
    </xf>
    <xf numFmtId="0" fontId="14" fillId="0" borderId="19" xfId="0" applyFont="1" applyBorder="1" applyAlignment="1" applyProtection="1">
      <alignment horizontal="center" wrapText="1"/>
    </xf>
    <xf numFmtId="4" fontId="17" fillId="0" borderId="12" xfId="0" applyNumberFormat="1" applyFont="1" applyBorder="1" applyAlignment="1" applyProtection="1">
      <alignment horizontal="right" vertical="center" wrapText="1"/>
    </xf>
    <xf numFmtId="4" fontId="17" fillId="0" borderId="10" xfId="0" applyNumberFormat="1" applyFont="1" applyBorder="1" applyAlignment="1" applyProtection="1">
      <alignment horizontal="right" vertical="center" wrapText="1"/>
    </xf>
    <xf numFmtId="0" fontId="17" fillId="0" borderId="12" xfId="0" applyFont="1" applyBorder="1" applyAlignment="1" applyProtection="1">
      <alignment horizontal="left" vertical="center" wrapText="1"/>
    </xf>
    <xf numFmtId="0" fontId="17" fillId="0" borderId="10" xfId="0" applyFont="1" applyBorder="1" applyAlignment="1" applyProtection="1">
      <alignment horizontal="left" vertical="center" wrapText="1"/>
    </xf>
    <xf numFmtId="0" fontId="17" fillId="0" borderId="11" xfId="0" applyFont="1" applyBorder="1" applyAlignment="1" applyProtection="1">
      <alignment horizontal="left" vertical="center" wrapText="1"/>
    </xf>
    <xf numFmtId="4" fontId="8" fillId="0" borderId="12" xfId="0" applyNumberFormat="1" applyFont="1" applyBorder="1" applyAlignment="1" applyProtection="1">
      <alignment horizontal="right" vertical="center" wrapText="1"/>
    </xf>
    <xf numFmtId="4" fontId="8" fillId="0" borderId="10" xfId="0" applyNumberFormat="1" applyFont="1" applyBorder="1" applyAlignment="1" applyProtection="1">
      <alignment horizontal="right" vertical="center" wrapText="1"/>
    </xf>
    <xf numFmtId="0" fontId="16" fillId="0" borderId="10" xfId="0" applyFont="1" applyBorder="1" applyAlignment="1" applyProtection="1">
      <alignment horizontal="right" vertical="center" wrapText="1"/>
    </xf>
    <xf numFmtId="49" fontId="16" fillId="0" borderId="10" xfId="0" applyNumberFormat="1" applyFont="1" applyBorder="1" applyAlignment="1" applyProtection="1">
      <alignment horizontal="left" vertical="center" wrapText="1"/>
    </xf>
    <xf numFmtId="0" fontId="8" fillId="0" borderId="12" xfId="0" applyFont="1" applyBorder="1" applyAlignment="1" applyProtection="1">
      <alignment horizontal="left" vertical="center" wrapText="1"/>
    </xf>
    <xf numFmtId="0" fontId="8" fillId="0" borderId="10" xfId="0" applyFont="1" applyBorder="1" applyAlignment="1" applyProtection="1">
      <alignment horizontal="left" vertical="center" wrapText="1"/>
    </xf>
    <xf numFmtId="0" fontId="8" fillId="0" borderId="11" xfId="0" applyFont="1" applyBorder="1" applyAlignment="1" applyProtection="1">
      <alignment horizontal="left" vertical="center" wrapText="1"/>
    </xf>
    <xf numFmtId="0" fontId="12" fillId="2" borderId="12" xfId="0" applyFont="1" applyFill="1" applyBorder="1" applyAlignment="1" applyProtection="1">
      <alignment horizontal="right"/>
    </xf>
    <xf numFmtId="0" fontId="7" fillId="2" borderId="10" xfId="0" applyFont="1" applyFill="1" applyBorder="1" applyAlignment="1" applyProtection="1">
      <alignment horizontal="right"/>
    </xf>
    <xf numFmtId="0" fontId="5" fillId="0" borderId="29" xfId="0" applyFont="1" applyBorder="1" applyAlignment="1" applyProtection="1">
      <alignment horizontal="left"/>
    </xf>
    <xf numFmtId="0" fontId="5" fillId="0" borderId="4" xfId="0" applyFont="1" applyBorder="1" applyAlignment="1" applyProtection="1">
      <alignment horizontal="left"/>
    </xf>
    <xf numFmtId="0" fontId="7" fillId="0" borderId="0" xfId="0" applyFont="1" applyAlignment="1" applyProtection="1">
      <alignment horizontal="center" vertical="center" wrapText="1"/>
    </xf>
    <xf numFmtId="0" fontId="7" fillId="0" borderId="28" xfId="0" applyFont="1" applyBorder="1" applyAlignment="1" applyProtection="1">
      <alignment horizontal="center" vertical="center" wrapText="1"/>
    </xf>
    <xf numFmtId="0" fontId="7" fillId="0" borderId="0" xfId="0" applyFont="1" applyAlignment="1" applyProtection="1"/>
    <xf numFmtId="0" fontId="7" fillId="0" borderId="28" xfId="0" applyFont="1" applyBorder="1" applyAlignment="1" applyProtection="1"/>
    <xf numFmtId="49" fontId="10" fillId="2" borderId="31" xfId="0" applyNumberFormat="1" applyFont="1" applyFill="1" applyBorder="1" applyAlignment="1" applyProtection="1">
      <alignment horizontal="center" vertical="center"/>
    </xf>
    <xf numFmtId="49" fontId="10" fillId="2" borderId="14" xfId="0" applyNumberFormat="1" applyFont="1" applyFill="1" applyBorder="1" applyAlignment="1" applyProtection="1">
      <alignment horizontal="center" vertical="center"/>
    </xf>
    <xf numFmtId="49" fontId="10" fillId="2" borderId="30" xfId="0" applyNumberFormat="1" applyFont="1" applyFill="1" applyBorder="1" applyAlignment="1" applyProtection="1">
      <alignment horizontal="center" vertical="center"/>
    </xf>
    <xf numFmtId="49" fontId="10" fillId="2" borderId="15" xfId="0" applyNumberFormat="1" applyFont="1" applyFill="1" applyBorder="1" applyAlignment="1" applyProtection="1">
      <alignment horizontal="center" vertical="center"/>
    </xf>
    <xf numFmtId="0" fontId="12" fillId="2" borderId="35" xfId="0" applyFont="1" applyFill="1" applyBorder="1" applyAlignment="1" applyProtection="1">
      <alignment horizontal="right"/>
    </xf>
    <xf numFmtId="0" fontId="7" fillId="2" borderId="36" xfId="0" applyFont="1" applyFill="1" applyBorder="1" applyAlignment="1" applyProtection="1">
      <alignment horizontal="right"/>
    </xf>
    <xf numFmtId="0" fontId="16" fillId="0" borderId="12" xfId="2" applyFont="1" applyBorder="1" applyAlignment="1">
      <alignment horizontal="left" vertical="center" wrapText="1"/>
    </xf>
    <xf numFmtId="0" fontId="16" fillId="0" borderId="10" xfId="2" applyFont="1" applyBorder="1" applyAlignment="1">
      <alignment horizontal="left" vertical="center" wrapText="1"/>
    </xf>
    <xf numFmtId="0" fontId="16" fillId="0" borderId="11" xfId="2" applyFont="1" applyBorder="1" applyAlignment="1">
      <alignment horizontal="left" vertical="center" wrapText="1"/>
    </xf>
    <xf numFmtId="4" fontId="16" fillId="0" borderId="12" xfId="2" applyNumberFormat="1" applyFont="1" applyBorder="1" applyAlignment="1">
      <alignment horizontal="right" vertical="center" wrapText="1"/>
    </xf>
    <xf numFmtId="4" fontId="16" fillId="0" borderId="10" xfId="2" applyNumberFormat="1" applyFont="1" applyBorder="1" applyAlignment="1">
      <alignment horizontal="right" vertical="center" wrapText="1"/>
    </xf>
    <xf numFmtId="4" fontId="5" fillId="0" borderId="4" xfId="2" applyNumberFormat="1" applyFont="1" applyBorder="1" applyAlignment="1">
      <alignment horizontal="left" indent="2"/>
    </xf>
    <xf numFmtId="0" fontId="18" fillId="0" borderId="6" xfId="2" applyFont="1" applyBorder="1" applyAlignment="1">
      <alignment horizontal="center" vertical="center" wrapText="1"/>
    </xf>
    <xf numFmtId="0" fontId="19" fillId="0" borderId="18" xfId="2" applyFont="1" applyBorder="1" applyAlignment="1">
      <alignment horizontal="center" vertical="center" wrapText="1"/>
    </xf>
    <xf numFmtId="0" fontId="19" fillId="0" borderId="17" xfId="2" applyFont="1" applyBorder="1" applyAlignment="1">
      <alignment horizontal="center" vertical="center" wrapText="1"/>
    </xf>
    <xf numFmtId="0" fontId="13" fillId="0" borderId="9" xfId="2" applyFont="1" applyBorder="1" applyAlignment="1">
      <alignment horizontal="center" wrapText="1"/>
    </xf>
    <xf numFmtId="0" fontId="14" fillId="0" borderId="5" xfId="2" applyFont="1" applyBorder="1" applyAlignment="1">
      <alignment horizontal="center" wrapText="1"/>
    </xf>
    <xf numFmtId="0" fontId="14" fillId="0" borderId="19" xfId="2" applyFont="1" applyBorder="1" applyAlignment="1">
      <alignment horizontal="center" wrapText="1"/>
    </xf>
    <xf numFmtId="0" fontId="17" fillId="0" borderId="12" xfId="2" applyFont="1" applyBorder="1" applyAlignment="1">
      <alignment horizontal="left" vertical="center" wrapText="1"/>
    </xf>
    <xf numFmtId="0" fontId="17" fillId="0" borderId="10" xfId="2" applyFont="1" applyBorder="1" applyAlignment="1">
      <alignment horizontal="left" vertical="center" wrapText="1"/>
    </xf>
    <xf numFmtId="0" fontId="17" fillId="0" borderId="11" xfId="2" applyFont="1" applyBorder="1" applyAlignment="1">
      <alignment horizontal="left" vertical="center" wrapText="1"/>
    </xf>
    <xf numFmtId="4" fontId="17" fillId="0" borderId="12" xfId="2" applyNumberFormat="1" applyFont="1" applyBorder="1" applyAlignment="1">
      <alignment horizontal="right" vertical="center" wrapText="1"/>
    </xf>
    <xf numFmtId="4" fontId="17" fillId="0" borderId="10" xfId="2" applyNumberFormat="1" applyFont="1" applyBorder="1" applyAlignment="1">
      <alignment horizontal="right" vertical="center" wrapText="1"/>
    </xf>
    <xf numFmtId="0" fontId="16" fillId="0" borderId="10" xfId="2" applyFont="1" applyBorder="1" applyAlignment="1">
      <alignment horizontal="right" vertical="center" wrapText="1"/>
    </xf>
    <xf numFmtId="0" fontId="8" fillId="0" borderId="12" xfId="2" applyFont="1" applyBorder="1" applyAlignment="1">
      <alignment horizontal="left" vertical="center" wrapText="1"/>
    </xf>
    <xf numFmtId="0" fontId="8" fillId="0" borderId="10" xfId="2" applyFont="1" applyBorder="1" applyAlignment="1">
      <alignment horizontal="left" vertical="center" wrapText="1"/>
    </xf>
    <xf numFmtId="0" fontId="8" fillId="0" borderId="11" xfId="2" applyFont="1" applyBorder="1" applyAlignment="1">
      <alignment horizontal="left" vertical="center" wrapText="1"/>
    </xf>
    <xf numFmtId="4" fontId="8" fillId="0" borderId="12" xfId="2" applyNumberFormat="1" applyFont="1" applyBorder="1" applyAlignment="1">
      <alignment horizontal="right" vertical="center" wrapText="1"/>
    </xf>
    <xf numFmtId="4" fontId="8" fillId="0" borderId="10" xfId="2" applyNumberFormat="1" applyFont="1" applyBorder="1" applyAlignment="1">
      <alignment horizontal="right" vertical="center" wrapText="1"/>
    </xf>
    <xf numFmtId="49" fontId="16" fillId="0" borderId="10" xfId="2" applyNumberFormat="1" applyFont="1" applyBorder="1" applyAlignment="1">
      <alignment horizontal="left" vertical="center" wrapText="1"/>
    </xf>
    <xf numFmtId="0" fontId="10" fillId="0" borderId="0" xfId="2" applyFont="1" applyAlignment="1">
      <alignment horizontal="left" wrapText="1"/>
    </xf>
    <xf numFmtId="0" fontId="45" fillId="0" borderId="0" xfId="2" quotePrefix="1" applyFont="1" applyAlignment="1">
      <alignment horizontal="left" wrapText="1"/>
    </xf>
    <xf numFmtId="0" fontId="45" fillId="0" borderId="0" xfId="2" applyFont="1" applyAlignment="1">
      <alignment horizontal="left" wrapText="1"/>
    </xf>
    <xf numFmtId="0" fontId="12" fillId="2" borderId="58" xfId="2" applyFont="1" applyFill="1" applyBorder="1" applyAlignment="1">
      <alignment horizontal="right"/>
    </xf>
    <xf numFmtId="0" fontId="7" fillId="2" borderId="10" xfId="2" applyFont="1" applyFill="1" applyBorder="1" applyAlignment="1">
      <alignment horizontal="right"/>
    </xf>
    <xf numFmtId="0" fontId="5" fillId="0" borderId="41" xfId="2" applyFont="1" applyBorder="1" applyAlignment="1">
      <alignment horizontal="left"/>
    </xf>
    <xf numFmtId="0" fontId="5" fillId="0" borderId="4" xfId="2" applyFont="1" applyBorder="1" applyAlignment="1">
      <alignment horizontal="left"/>
    </xf>
    <xf numFmtId="0" fontId="7" fillId="0" borderId="0" xfId="2" applyFont="1" applyAlignment="1">
      <alignment horizontal="center" vertical="center" wrapText="1"/>
    </xf>
    <xf numFmtId="0" fontId="7" fillId="0" borderId="40" xfId="2" applyFont="1" applyBorder="1" applyAlignment="1">
      <alignment horizontal="center" vertical="center" wrapText="1"/>
    </xf>
    <xf numFmtId="0" fontId="7" fillId="0" borderId="0" xfId="2" applyFont="1"/>
    <xf numFmtId="0" fontId="7" fillId="0" borderId="40" xfId="2" applyFont="1" applyBorder="1"/>
    <xf numFmtId="49" fontId="10" fillId="2" borderId="6" xfId="2" applyNumberFormat="1" applyFont="1" applyFill="1" applyBorder="1" applyAlignment="1">
      <alignment horizontal="center" vertical="center"/>
    </xf>
    <xf numFmtId="49" fontId="10" fillId="2" borderId="14" xfId="2" applyNumberFormat="1" applyFont="1" applyFill="1" applyBorder="1" applyAlignment="1">
      <alignment horizontal="center" vertical="center"/>
    </xf>
    <xf numFmtId="49" fontId="10" fillId="2" borderId="8" xfId="2" applyNumberFormat="1" applyFont="1" applyFill="1" applyBorder="1" applyAlignment="1">
      <alignment horizontal="center" vertical="center"/>
    </xf>
    <xf numFmtId="49" fontId="10" fillId="2" borderId="28" xfId="2" applyNumberFormat="1" applyFont="1" applyFill="1" applyBorder="1" applyAlignment="1">
      <alignment horizontal="center" vertical="center"/>
    </xf>
    <xf numFmtId="0" fontId="12" fillId="2" borderId="61" xfId="2" applyFont="1" applyFill="1" applyBorder="1" applyAlignment="1">
      <alignment horizontal="right"/>
    </xf>
    <xf numFmtId="0" fontId="7" fillId="2" borderId="62" xfId="2" applyFont="1" applyFill="1" applyBorder="1" applyAlignment="1">
      <alignment horizontal="right"/>
    </xf>
    <xf numFmtId="49" fontId="24" fillId="0" borderId="20" xfId="2" applyNumberFormat="1" applyFont="1" applyBorder="1" applyAlignment="1">
      <alignment horizontal="left" vertical="center" wrapText="1"/>
    </xf>
  </cellXfs>
  <cellStyles count="14">
    <cellStyle name="Navadno" xfId="0" builtinId="0"/>
    <cellStyle name="Navadno 2" xfId="2" xr:uid="{00000000-0005-0000-0000-000001000000}"/>
    <cellStyle name="Navadno 2 12" xfId="10" xr:uid="{00000000-0005-0000-0000-000002000000}"/>
    <cellStyle name="Navadno 2 2" xfId="9" xr:uid="{00000000-0005-0000-0000-000003000000}"/>
    <cellStyle name="Navadno 3" xfId="3" xr:uid="{00000000-0005-0000-0000-000004000000}"/>
    <cellStyle name="Normal 11" xfId="5" xr:uid="{00000000-0005-0000-0000-000005000000}"/>
    <cellStyle name="Normal 12" xfId="6" xr:uid="{00000000-0005-0000-0000-000006000000}"/>
    <cellStyle name="Normal 2" xfId="4" xr:uid="{00000000-0005-0000-0000-000007000000}"/>
    <cellStyle name="Normal 3" xfId="8" xr:uid="{00000000-0005-0000-0000-000008000000}"/>
    <cellStyle name="Normal 7" xfId="7" xr:uid="{00000000-0005-0000-0000-000009000000}"/>
    <cellStyle name="Pojasnjevalno besedilo" xfId="12" builtinId="53"/>
    <cellStyle name="Standard_Tabelle1" xfId="1" xr:uid="{00000000-0005-0000-0000-00000A000000}"/>
    <cellStyle name="Valuta 2" xfId="13" xr:uid="{62714293-CA93-4E89-BD53-1EF3D9885D05}"/>
    <cellStyle name="Vejica 2" xfId="11" xr:uid="{00000000-0005-0000-0000-00000B000000}"/>
  </cellStyles>
  <dxfs count="0"/>
  <tableStyles count="0" defaultTableStyle="TableStyleMedium9" defaultPivotStyle="PivotStyleLight16"/>
  <colors>
    <mruColors>
      <color rgb="FF2017D9"/>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641488</xdr:colOff>
      <xdr:row>2</xdr:row>
      <xdr:rowOff>162864</xdr:rowOff>
    </xdr:to>
    <xdr:pic>
      <xdr:nvPicPr>
        <xdr:cNvPr id="4" name="Slika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57150" y="28575"/>
          <a:ext cx="1190625" cy="553389"/>
        </a:xfrm>
        <a:prstGeom prst="rect">
          <a:avLst/>
        </a:prstGeom>
      </xdr:spPr>
    </xdr:pic>
    <xdr:clientData/>
  </xdr:twoCellAnchor>
  <xdr:twoCellAnchor editAs="oneCell">
    <xdr:from>
      <xdr:col>10</xdr:col>
      <xdr:colOff>638175</xdr:colOff>
      <xdr:row>0</xdr:row>
      <xdr:rowOff>85725</xdr:rowOff>
    </xdr:from>
    <xdr:to>
      <xdr:col>12</xdr:col>
      <xdr:colOff>285750</xdr:colOff>
      <xdr:row>2</xdr:row>
      <xdr:rowOff>87031</xdr:rowOff>
    </xdr:to>
    <xdr:pic>
      <xdr:nvPicPr>
        <xdr:cNvPr id="6" name="Slika 5" descr="C:\Users\hrastovsekm\AppData\Local\Packages\Microsoft.Windows.Photos_8wekyb3d8bbwe\TempState\ShareServiceTempFolder\Posnetek zaslona 2024-05-14 130247.jpeg">
          <a:extLst>
            <a:ext uri="{FF2B5EF4-FFF2-40B4-BE49-F238E27FC236}">
              <a16:creationId xmlns:a16="http://schemas.microsoft.com/office/drawing/2014/main" id="{40BE0DA7-4501-4C36-ADEF-D99F26ADB9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77050" y="85725"/>
          <a:ext cx="1514475" cy="4204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47625</xdr:rowOff>
    </xdr:from>
    <xdr:to>
      <xdr:col>2</xdr:col>
      <xdr:colOff>523875</xdr:colOff>
      <xdr:row>2</xdr:row>
      <xdr:rowOff>181914</xdr:rowOff>
    </xdr:to>
    <xdr:pic>
      <xdr:nvPicPr>
        <xdr:cNvPr id="2" name="Slika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95250" y="47625"/>
          <a:ext cx="1190625" cy="548419"/>
        </a:xfrm>
        <a:prstGeom prst="rect">
          <a:avLst/>
        </a:prstGeom>
      </xdr:spPr>
    </xdr:pic>
    <xdr:clientData/>
  </xdr:twoCellAnchor>
  <xdr:twoCellAnchor editAs="oneCell">
    <xdr:from>
      <xdr:col>5</xdr:col>
      <xdr:colOff>790575</xdr:colOff>
      <xdr:row>0</xdr:row>
      <xdr:rowOff>114300</xdr:rowOff>
    </xdr:from>
    <xdr:to>
      <xdr:col>6</xdr:col>
      <xdr:colOff>1276350</xdr:colOff>
      <xdr:row>2</xdr:row>
      <xdr:rowOff>115606</xdr:rowOff>
    </xdr:to>
    <xdr:pic>
      <xdr:nvPicPr>
        <xdr:cNvPr id="5" name="Slika 4" descr="C:\Users\hrastovsekm\AppData\Local\Packages\Microsoft.Windows.Photos_8wekyb3d8bbwe\TempState\ShareServiceTempFolder\Posnetek zaslona 2024-05-14 130247.jpeg">
          <a:extLst>
            <a:ext uri="{FF2B5EF4-FFF2-40B4-BE49-F238E27FC236}">
              <a16:creationId xmlns:a16="http://schemas.microsoft.com/office/drawing/2014/main" id="{A9005C06-3B7B-49CB-B396-D1123E2105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96200" y="114300"/>
          <a:ext cx="1509713" cy="4299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47625</xdr:rowOff>
    </xdr:from>
    <xdr:to>
      <xdr:col>2</xdr:col>
      <xdr:colOff>419100</xdr:colOff>
      <xdr:row>2</xdr:row>
      <xdr:rowOff>181914</xdr:rowOff>
    </xdr:to>
    <xdr:pic>
      <xdr:nvPicPr>
        <xdr:cNvPr id="2" name="Slika 1">
          <a:extLst>
            <a:ext uri="{FF2B5EF4-FFF2-40B4-BE49-F238E27FC236}">
              <a16:creationId xmlns:a16="http://schemas.microsoft.com/office/drawing/2014/main" id="{E7023C55-EE1A-4878-9576-8FA86F551CCE}"/>
            </a:ext>
          </a:extLst>
        </xdr:cNvPr>
        <xdr:cNvPicPr>
          <a:picLocks noChangeAspect="1"/>
        </xdr:cNvPicPr>
      </xdr:nvPicPr>
      <xdr:blipFill>
        <a:blip xmlns:r="http://schemas.openxmlformats.org/officeDocument/2006/relationships" r:embed="rId1"/>
        <a:stretch>
          <a:fillRect/>
        </a:stretch>
      </xdr:blipFill>
      <xdr:spPr>
        <a:xfrm>
          <a:off x="95250" y="47625"/>
          <a:ext cx="1190625" cy="553389"/>
        </a:xfrm>
        <a:prstGeom prst="rect">
          <a:avLst/>
        </a:prstGeom>
      </xdr:spPr>
    </xdr:pic>
    <xdr:clientData/>
  </xdr:twoCellAnchor>
  <xdr:twoCellAnchor editAs="oneCell">
    <xdr:from>
      <xdr:col>5</xdr:col>
      <xdr:colOff>790575</xdr:colOff>
      <xdr:row>0</xdr:row>
      <xdr:rowOff>114300</xdr:rowOff>
    </xdr:from>
    <xdr:to>
      <xdr:col>6</xdr:col>
      <xdr:colOff>1276350</xdr:colOff>
      <xdr:row>2</xdr:row>
      <xdr:rowOff>115606</xdr:rowOff>
    </xdr:to>
    <xdr:pic>
      <xdr:nvPicPr>
        <xdr:cNvPr id="5" name="Slika 4" descr="C:\Users\hrastovsekm\AppData\Local\Packages\Microsoft.Windows.Photos_8wekyb3d8bbwe\TempState\ShareServiceTempFolder\Posnetek zaslona 2024-05-14 130247.jpeg">
          <a:extLst>
            <a:ext uri="{FF2B5EF4-FFF2-40B4-BE49-F238E27FC236}">
              <a16:creationId xmlns:a16="http://schemas.microsoft.com/office/drawing/2014/main" id="{AB84452E-66FD-4387-A169-CFA1F8FB3CE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05725" y="114300"/>
          <a:ext cx="1514475" cy="4204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641488</xdr:colOff>
      <xdr:row>2</xdr:row>
      <xdr:rowOff>162864</xdr:rowOff>
    </xdr:to>
    <xdr:pic>
      <xdr:nvPicPr>
        <xdr:cNvPr id="2" name="Slika 1">
          <a:extLst>
            <a:ext uri="{FF2B5EF4-FFF2-40B4-BE49-F238E27FC236}">
              <a16:creationId xmlns:a16="http://schemas.microsoft.com/office/drawing/2014/main" id="{AC0F4815-F8B7-429A-94E6-15052CDE08B0}"/>
            </a:ext>
          </a:extLst>
        </xdr:cNvPr>
        <xdr:cNvPicPr>
          <a:picLocks noChangeAspect="1"/>
        </xdr:cNvPicPr>
      </xdr:nvPicPr>
      <xdr:blipFill>
        <a:blip xmlns:r="http://schemas.openxmlformats.org/officeDocument/2006/relationships" r:embed="rId1"/>
        <a:stretch>
          <a:fillRect/>
        </a:stretch>
      </xdr:blipFill>
      <xdr:spPr>
        <a:xfrm>
          <a:off x="57150" y="28575"/>
          <a:ext cx="1193938" cy="553389"/>
        </a:xfrm>
        <a:prstGeom prst="rect">
          <a:avLst/>
        </a:prstGeom>
      </xdr:spPr>
    </xdr:pic>
    <xdr:clientData/>
  </xdr:twoCellAnchor>
  <xdr:twoCellAnchor editAs="oneCell">
    <xdr:from>
      <xdr:col>10</xdr:col>
      <xdr:colOff>638175</xdr:colOff>
      <xdr:row>0</xdr:row>
      <xdr:rowOff>85725</xdr:rowOff>
    </xdr:from>
    <xdr:to>
      <xdr:col>12</xdr:col>
      <xdr:colOff>238125</xdr:colOff>
      <xdr:row>2</xdr:row>
      <xdr:rowOff>87031</xdr:rowOff>
    </xdr:to>
    <xdr:pic>
      <xdr:nvPicPr>
        <xdr:cNvPr id="3" name="Slika 2" descr="C:\Users\hrastovsekm\AppData\Local\Packages\Microsoft.Windows.Photos_8wekyb3d8bbwe\TempState\ShareServiceTempFolder\Posnetek zaslona 2024-05-14 130247.jpeg">
          <a:extLst>
            <a:ext uri="{FF2B5EF4-FFF2-40B4-BE49-F238E27FC236}">
              <a16:creationId xmlns:a16="http://schemas.microsoft.com/office/drawing/2014/main" id="{9D5D8540-2A03-4DCB-B0AB-2662D50B519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77050" y="85725"/>
          <a:ext cx="1514475" cy="4204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95250</xdr:colOff>
      <xdr:row>0</xdr:row>
      <xdr:rowOff>47625</xdr:rowOff>
    </xdr:from>
    <xdr:to>
      <xdr:col>2</xdr:col>
      <xdr:colOff>523875</xdr:colOff>
      <xdr:row>2</xdr:row>
      <xdr:rowOff>181914</xdr:rowOff>
    </xdr:to>
    <xdr:pic>
      <xdr:nvPicPr>
        <xdr:cNvPr id="2" name="Slika 1">
          <a:extLst>
            <a:ext uri="{FF2B5EF4-FFF2-40B4-BE49-F238E27FC236}">
              <a16:creationId xmlns:a16="http://schemas.microsoft.com/office/drawing/2014/main" id="{9ABAEC62-2503-4617-9A8F-4CC28965EE61}"/>
            </a:ext>
          </a:extLst>
        </xdr:cNvPr>
        <xdr:cNvPicPr>
          <a:picLocks noChangeAspect="1"/>
        </xdr:cNvPicPr>
      </xdr:nvPicPr>
      <xdr:blipFill>
        <a:blip xmlns:r="http://schemas.openxmlformats.org/officeDocument/2006/relationships" r:embed="rId1"/>
        <a:stretch>
          <a:fillRect/>
        </a:stretch>
      </xdr:blipFill>
      <xdr:spPr>
        <a:xfrm>
          <a:off x="95250" y="47625"/>
          <a:ext cx="1190625" cy="553389"/>
        </a:xfrm>
        <a:prstGeom prst="rect">
          <a:avLst/>
        </a:prstGeom>
      </xdr:spPr>
    </xdr:pic>
    <xdr:clientData/>
  </xdr:twoCellAnchor>
  <xdr:twoCellAnchor editAs="oneCell">
    <xdr:from>
      <xdr:col>5</xdr:col>
      <xdr:colOff>790575</xdr:colOff>
      <xdr:row>0</xdr:row>
      <xdr:rowOff>114300</xdr:rowOff>
    </xdr:from>
    <xdr:to>
      <xdr:col>6</xdr:col>
      <xdr:colOff>1447800</xdr:colOff>
      <xdr:row>2</xdr:row>
      <xdr:rowOff>115606</xdr:rowOff>
    </xdr:to>
    <xdr:pic>
      <xdr:nvPicPr>
        <xdr:cNvPr id="3" name="Slika 2" descr="C:\Users\hrastovsekm\AppData\Local\Packages\Microsoft.Windows.Photos_8wekyb3d8bbwe\TempState\ShareServiceTempFolder\Posnetek zaslona 2024-05-14 130247.jpeg">
          <a:extLst>
            <a:ext uri="{FF2B5EF4-FFF2-40B4-BE49-F238E27FC236}">
              <a16:creationId xmlns:a16="http://schemas.microsoft.com/office/drawing/2014/main" id="{055F6612-EDE0-413A-B6E4-8F8A73F8B5C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05725" y="114300"/>
          <a:ext cx="1514475" cy="4204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984C9-A859-4179-84A6-889C0F8E007F}">
  <sheetPr>
    <tabColor rgb="FFFF0000"/>
  </sheetPr>
  <dimension ref="A1:G32"/>
  <sheetViews>
    <sheetView zoomScaleNormal="100" zoomScaleSheetLayoutView="100" workbookViewId="0">
      <selection activeCell="O6" sqref="O6"/>
    </sheetView>
  </sheetViews>
  <sheetFormatPr defaultRowHeight="12.75" x14ac:dyDescent="0.2"/>
  <cols>
    <col min="1" max="1" width="6.85546875" style="214" customWidth="1"/>
    <col min="2" max="2" width="45" style="214" customWidth="1"/>
    <col min="3" max="3" width="9.28515625" style="214" customWidth="1"/>
    <col min="4" max="4" width="24" style="214" customWidth="1"/>
    <col min="5" max="255" width="9.140625" style="214"/>
    <col min="256" max="256" width="2.140625" style="214" customWidth="1"/>
    <col min="257" max="257" width="10.42578125" style="214" customWidth="1"/>
    <col min="258" max="258" width="45" style="214" customWidth="1"/>
    <col min="259" max="259" width="11.7109375" style="214" customWidth="1"/>
    <col min="260" max="260" width="18.85546875" style="214" customWidth="1"/>
    <col min="261" max="511" width="9.140625" style="214"/>
    <col min="512" max="512" width="2.140625" style="214" customWidth="1"/>
    <col min="513" max="513" width="10.42578125" style="214" customWidth="1"/>
    <col min="514" max="514" width="45" style="214" customWidth="1"/>
    <col min="515" max="515" width="11.7109375" style="214" customWidth="1"/>
    <col min="516" max="516" width="18.85546875" style="214" customWidth="1"/>
    <col min="517" max="767" width="9.140625" style="214"/>
    <col min="768" max="768" width="2.140625" style="214" customWidth="1"/>
    <col min="769" max="769" width="10.42578125" style="214" customWidth="1"/>
    <col min="770" max="770" width="45" style="214" customWidth="1"/>
    <col min="771" max="771" width="11.7109375" style="214" customWidth="1"/>
    <col min="772" max="772" width="18.85546875" style="214" customWidth="1"/>
    <col min="773" max="1023" width="9.140625" style="214"/>
    <col min="1024" max="1024" width="2.140625" style="214" customWidth="1"/>
    <col min="1025" max="1025" width="10.42578125" style="214" customWidth="1"/>
    <col min="1026" max="1026" width="45" style="214" customWidth="1"/>
    <col min="1027" max="1027" width="11.7109375" style="214" customWidth="1"/>
    <col min="1028" max="1028" width="18.85546875" style="214" customWidth="1"/>
    <col min="1029" max="1279" width="9.140625" style="214"/>
    <col min="1280" max="1280" width="2.140625" style="214" customWidth="1"/>
    <col min="1281" max="1281" width="10.42578125" style="214" customWidth="1"/>
    <col min="1282" max="1282" width="45" style="214" customWidth="1"/>
    <col min="1283" max="1283" width="11.7109375" style="214" customWidth="1"/>
    <col min="1284" max="1284" width="18.85546875" style="214" customWidth="1"/>
    <col min="1285" max="1535" width="9.140625" style="214"/>
    <col min="1536" max="1536" width="2.140625" style="214" customWidth="1"/>
    <col min="1537" max="1537" width="10.42578125" style="214" customWidth="1"/>
    <col min="1538" max="1538" width="45" style="214" customWidth="1"/>
    <col min="1539" max="1539" width="11.7109375" style="214" customWidth="1"/>
    <col min="1540" max="1540" width="18.85546875" style="214" customWidth="1"/>
    <col min="1541" max="1791" width="9.140625" style="214"/>
    <col min="1792" max="1792" width="2.140625" style="214" customWidth="1"/>
    <col min="1793" max="1793" width="10.42578125" style="214" customWidth="1"/>
    <col min="1794" max="1794" width="45" style="214" customWidth="1"/>
    <col min="1795" max="1795" width="11.7109375" style="214" customWidth="1"/>
    <col min="1796" max="1796" width="18.85546875" style="214" customWidth="1"/>
    <col min="1797" max="2047" width="9.140625" style="214"/>
    <col min="2048" max="2048" width="2.140625" style="214" customWidth="1"/>
    <col min="2049" max="2049" width="10.42578125" style="214" customWidth="1"/>
    <col min="2050" max="2050" width="45" style="214" customWidth="1"/>
    <col min="2051" max="2051" width="11.7109375" style="214" customWidth="1"/>
    <col min="2052" max="2052" width="18.85546875" style="214" customWidth="1"/>
    <col min="2053" max="2303" width="9.140625" style="214"/>
    <col min="2304" max="2304" width="2.140625" style="214" customWidth="1"/>
    <col min="2305" max="2305" width="10.42578125" style="214" customWidth="1"/>
    <col min="2306" max="2306" width="45" style="214" customWidth="1"/>
    <col min="2307" max="2307" width="11.7109375" style="214" customWidth="1"/>
    <col min="2308" max="2308" width="18.85546875" style="214" customWidth="1"/>
    <col min="2309" max="2559" width="9.140625" style="214"/>
    <col min="2560" max="2560" width="2.140625" style="214" customWidth="1"/>
    <col min="2561" max="2561" width="10.42578125" style="214" customWidth="1"/>
    <col min="2562" max="2562" width="45" style="214" customWidth="1"/>
    <col min="2563" max="2563" width="11.7109375" style="214" customWidth="1"/>
    <col min="2564" max="2564" width="18.85546875" style="214" customWidth="1"/>
    <col min="2565" max="2815" width="9.140625" style="214"/>
    <col min="2816" max="2816" width="2.140625" style="214" customWidth="1"/>
    <col min="2817" max="2817" width="10.42578125" style="214" customWidth="1"/>
    <col min="2818" max="2818" width="45" style="214" customWidth="1"/>
    <col min="2819" max="2819" width="11.7109375" style="214" customWidth="1"/>
    <col min="2820" max="2820" width="18.85546875" style="214" customWidth="1"/>
    <col min="2821" max="3071" width="9.140625" style="214"/>
    <col min="3072" max="3072" width="2.140625" style="214" customWidth="1"/>
    <col min="3073" max="3073" width="10.42578125" style="214" customWidth="1"/>
    <col min="3074" max="3074" width="45" style="214" customWidth="1"/>
    <col min="3075" max="3075" width="11.7109375" style="214" customWidth="1"/>
    <col min="3076" max="3076" width="18.85546875" style="214" customWidth="1"/>
    <col min="3077" max="3327" width="9.140625" style="214"/>
    <col min="3328" max="3328" width="2.140625" style="214" customWidth="1"/>
    <col min="3329" max="3329" width="10.42578125" style="214" customWidth="1"/>
    <col min="3330" max="3330" width="45" style="214" customWidth="1"/>
    <col min="3331" max="3331" width="11.7109375" style="214" customWidth="1"/>
    <col min="3332" max="3332" width="18.85546875" style="214" customWidth="1"/>
    <col min="3333" max="3583" width="9.140625" style="214"/>
    <col min="3584" max="3584" width="2.140625" style="214" customWidth="1"/>
    <col min="3585" max="3585" width="10.42578125" style="214" customWidth="1"/>
    <col min="3586" max="3586" width="45" style="214" customWidth="1"/>
    <col min="3587" max="3587" width="11.7109375" style="214" customWidth="1"/>
    <col min="3588" max="3588" width="18.85546875" style="214" customWidth="1"/>
    <col min="3589" max="3839" width="9.140625" style="214"/>
    <col min="3840" max="3840" width="2.140625" style="214" customWidth="1"/>
    <col min="3841" max="3841" width="10.42578125" style="214" customWidth="1"/>
    <col min="3842" max="3842" width="45" style="214" customWidth="1"/>
    <col min="3843" max="3843" width="11.7109375" style="214" customWidth="1"/>
    <col min="3844" max="3844" width="18.85546875" style="214" customWidth="1"/>
    <col min="3845" max="4095" width="9.140625" style="214"/>
    <col min="4096" max="4096" width="2.140625" style="214" customWidth="1"/>
    <col min="4097" max="4097" width="10.42578125" style="214" customWidth="1"/>
    <col min="4098" max="4098" width="45" style="214" customWidth="1"/>
    <col min="4099" max="4099" width="11.7109375" style="214" customWidth="1"/>
    <col min="4100" max="4100" width="18.85546875" style="214" customWidth="1"/>
    <col min="4101" max="4351" width="9.140625" style="214"/>
    <col min="4352" max="4352" width="2.140625" style="214" customWidth="1"/>
    <col min="4353" max="4353" width="10.42578125" style="214" customWidth="1"/>
    <col min="4354" max="4354" width="45" style="214" customWidth="1"/>
    <col min="4355" max="4355" width="11.7109375" style="214" customWidth="1"/>
    <col min="4356" max="4356" width="18.85546875" style="214" customWidth="1"/>
    <col min="4357" max="4607" width="9.140625" style="214"/>
    <col min="4608" max="4608" width="2.140625" style="214" customWidth="1"/>
    <col min="4609" max="4609" width="10.42578125" style="214" customWidth="1"/>
    <col min="4610" max="4610" width="45" style="214" customWidth="1"/>
    <col min="4611" max="4611" width="11.7109375" style="214" customWidth="1"/>
    <col min="4612" max="4612" width="18.85546875" style="214" customWidth="1"/>
    <col min="4613" max="4863" width="9.140625" style="214"/>
    <col min="4864" max="4864" width="2.140625" style="214" customWidth="1"/>
    <col min="4865" max="4865" width="10.42578125" style="214" customWidth="1"/>
    <col min="4866" max="4866" width="45" style="214" customWidth="1"/>
    <col min="4867" max="4867" width="11.7109375" style="214" customWidth="1"/>
    <col min="4868" max="4868" width="18.85546875" style="214" customWidth="1"/>
    <col min="4869" max="5119" width="9.140625" style="214"/>
    <col min="5120" max="5120" width="2.140625" style="214" customWidth="1"/>
    <col min="5121" max="5121" width="10.42578125" style="214" customWidth="1"/>
    <col min="5122" max="5122" width="45" style="214" customWidth="1"/>
    <col min="5123" max="5123" width="11.7109375" style="214" customWidth="1"/>
    <col min="5124" max="5124" width="18.85546875" style="214" customWidth="1"/>
    <col min="5125" max="5375" width="9.140625" style="214"/>
    <col min="5376" max="5376" width="2.140625" style="214" customWidth="1"/>
    <col min="5377" max="5377" width="10.42578125" style="214" customWidth="1"/>
    <col min="5378" max="5378" width="45" style="214" customWidth="1"/>
    <col min="5379" max="5379" width="11.7109375" style="214" customWidth="1"/>
    <col min="5380" max="5380" width="18.85546875" style="214" customWidth="1"/>
    <col min="5381" max="5631" width="9.140625" style="214"/>
    <col min="5632" max="5632" width="2.140625" style="214" customWidth="1"/>
    <col min="5633" max="5633" width="10.42578125" style="214" customWidth="1"/>
    <col min="5634" max="5634" width="45" style="214" customWidth="1"/>
    <col min="5635" max="5635" width="11.7109375" style="214" customWidth="1"/>
    <col min="5636" max="5636" width="18.85546875" style="214" customWidth="1"/>
    <col min="5637" max="5887" width="9.140625" style="214"/>
    <col min="5888" max="5888" width="2.140625" style="214" customWidth="1"/>
    <col min="5889" max="5889" width="10.42578125" style="214" customWidth="1"/>
    <col min="5890" max="5890" width="45" style="214" customWidth="1"/>
    <col min="5891" max="5891" width="11.7109375" style="214" customWidth="1"/>
    <col min="5892" max="5892" width="18.85546875" style="214" customWidth="1"/>
    <col min="5893" max="6143" width="9.140625" style="214"/>
    <col min="6144" max="6144" width="2.140625" style="214" customWidth="1"/>
    <col min="6145" max="6145" width="10.42578125" style="214" customWidth="1"/>
    <col min="6146" max="6146" width="45" style="214" customWidth="1"/>
    <col min="6147" max="6147" width="11.7109375" style="214" customWidth="1"/>
    <col min="6148" max="6148" width="18.85546875" style="214" customWidth="1"/>
    <col min="6149" max="6399" width="9.140625" style="214"/>
    <col min="6400" max="6400" width="2.140625" style="214" customWidth="1"/>
    <col min="6401" max="6401" width="10.42578125" style="214" customWidth="1"/>
    <col min="6402" max="6402" width="45" style="214" customWidth="1"/>
    <col min="6403" max="6403" width="11.7109375" style="214" customWidth="1"/>
    <col min="6404" max="6404" width="18.85546875" style="214" customWidth="1"/>
    <col min="6405" max="6655" width="9.140625" style="214"/>
    <col min="6656" max="6656" width="2.140625" style="214" customWidth="1"/>
    <col min="6657" max="6657" width="10.42578125" style="214" customWidth="1"/>
    <col min="6658" max="6658" width="45" style="214" customWidth="1"/>
    <col min="6659" max="6659" width="11.7109375" style="214" customWidth="1"/>
    <col min="6660" max="6660" width="18.85546875" style="214" customWidth="1"/>
    <col min="6661" max="6911" width="9.140625" style="214"/>
    <col min="6912" max="6912" width="2.140625" style="214" customWidth="1"/>
    <col min="6913" max="6913" width="10.42578125" style="214" customWidth="1"/>
    <col min="6914" max="6914" width="45" style="214" customWidth="1"/>
    <col min="6915" max="6915" width="11.7109375" style="214" customWidth="1"/>
    <col min="6916" max="6916" width="18.85546875" style="214" customWidth="1"/>
    <col min="6917" max="7167" width="9.140625" style="214"/>
    <col min="7168" max="7168" width="2.140625" style="214" customWidth="1"/>
    <col min="7169" max="7169" width="10.42578125" style="214" customWidth="1"/>
    <col min="7170" max="7170" width="45" style="214" customWidth="1"/>
    <col min="7171" max="7171" width="11.7109375" style="214" customWidth="1"/>
    <col min="7172" max="7172" width="18.85546875" style="214" customWidth="1"/>
    <col min="7173" max="7423" width="9.140625" style="214"/>
    <col min="7424" max="7424" width="2.140625" style="214" customWidth="1"/>
    <col min="7425" max="7425" width="10.42578125" style="214" customWidth="1"/>
    <col min="7426" max="7426" width="45" style="214" customWidth="1"/>
    <col min="7427" max="7427" width="11.7109375" style="214" customWidth="1"/>
    <col min="7428" max="7428" width="18.85546875" style="214" customWidth="1"/>
    <col min="7429" max="7679" width="9.140625" style="214"/>
    <col min="7680" max="7680" width="2.140625" style="214" customWidth="1"/>
    <col min="7681" max="7681" width="10.42578125" style="214" customWidth="1"/>
    <col min="7682" max="7682" width="45" style="214" customWidth="1"/>
    <col min="7683" max="7683" width="11.7109375" style="214" customWidth="1"/>
    <col min="7684" max="7684" width="18.85546875" style="214" customWidth="1"/>
    <col min="7685" max="7935" width="9.140625" style="214"/>
    <col min="7936" max="7936" width="2.140625" style="214" customWidth="1"/>
    <col min="7937" max="7937" width="10.42578125" style="214" customWidth="1"/>
    <col min="7938" max="7938" width="45" style="214" customWidth="1"/>
    <col min="7939" max="7939" width="11.7109375" style="214" customWidth="1"/>
    <col min="7940" max="7940" width="18.85546875" style="214" customWidth="1"/>
    <col min="7941" max="8191" width="9.140625" style="214"/>
    <col min="8192" max="8192" width="2.140625" style="214" customWidth="1"/>
    <col min="8193" max="8193" width="10.42578125" style="214" customWidth="1"/>
    <col min="8194" max="8194" width="45" style="214" customWidth="1"/>
    <col min="8195" max="8195" width="11.7109375" style="214" customWidth="1"/>
    <col min="8196" max="8196" width="18.85546875" style="214" customWidth="1"/>
    <col min="8197" max="8447" width="9.140625" style="214"/>
    <col min="8448" max="8448" width="2.140625" style="214" customWidth="1"/>
    <col min="8449" max="8449" width="10.42578125" style="214" customWidth="1"/>
    <col min="8450" max="8450" width="45" style="214" customWidth="1"/>
    <col min="8451" max="8451" width="11.7109375" style="214" customWidth="1"/>
    <col min="8452" max="8452" width="18.85546875" style="214" customWidth="1"/>
    <col min="8453" max="8703" width="9.140625" style="214"/>
    <col min="8704" max="8704" width="2.140625" style="214" customWidth="1"/>
    <col min="8705" max="8705" width="10.42578125" style="214" customWidth="1"/>
    <col min="8706" max="8706" width="45" style="214" customWidth="1"/>
    <col min="8707" max="8707" width="11.7109375" style="214" customWidth="1"/>
    <col min="8708" max="8708" width="18.85546875" style="214" customWidth="1"/>
    <col min="8709" max="8959" width="9.140625" style="214"/>
    <col min="8960" max="8960" width="2.140625" style="214" customWidth="1"/>
    <col min="8961" max="8961" width="10.42578125" style="214" customWidth="1"/>
    <col min="8962" max="8962" width="45" style="214" customWidth="1"/>
    <col min="8963" max="8963" width="11.7109375" style="214" customWidth="1"/>
    <col min="8964" max="8964" width="18.85546875" style="214" customWidth="1"/>
    <col min="8965" max="9215" width="9.140625" style="214"/>
    <col min="9216" max="9216" width="2.140625" style="214" customWidth="1"/>
    <col min="9217" max="9217" width="10.42578125" style="214" customWidth="1"/>
    <col min="9218" max="9218" width="45" style="214" customWidth="1"/>
    <col min="9219" max="9219" width="11.7109375" style="214" customWidth="1"/>
    <col min="9220" max="9220" width="18.85546875" style="214" customWidth="1"/>
    <col min="9221" max="9471" width="9.140625" style="214"/>
    <col min="9472" max="9472" width="2.140625" style="214" customWidth="1"/>
    <col min="9473" max="9473" width="10.42578125" style="214" customWidth="1"/>
    <col min="9474" max="9474" width="45" style="214" customWidth="1"/>
    <col min="9475" max="9475" width="11.7109375" style="214" customWidth="1"/>
    <col min="9476" max="9476" width="18.85546875" style="214" customWidth="1"/>
    <col min="9477" max="9727" width="9.140625" style="214"/>
    <col min="9728" max="9728" width="2.140625" style="214" customWidth="1"/>
    <col min="9729" max="9729" width="10.42578125" style="214" customWidth="1"/>
    <col min="9730" max="9730" width="45" style="214" customWidth="1"/>
    <col min="9731" max="9731" width="11.7109375" style="214" customWidth="1"/>
    <col min="9732" max="9732" width="18.85546875" style="214" customWidth="1"/>
    <col min="9733" max="9983" width="9.140625" style="214"/>
    <col min="9984" max="9984" width="2.140625" style="214" customWidth="1"/>
    <col min="9985" max="9985" width="10.42578125" style="214" customWidth="1"/>
    <col min="9986" max="9986" width="45" style="214" customWidth="1"/>
    <col min="9987" max="9987" width="11.7109375" style="214" customWidth="1"/>
    <col min="9988" max="9988" width="18.85546875" style="214" customWidth="1"/>
    <col min="9989" max="10239" width="9.140625" style="214"/>
    <col min="10240" max="10240" width="2.140625" style="214" customWidth="1"/>
    <col min="10241" max="10241" width="10.42578125" style="214" customWidth="1"/>
    <col min="10242" max="10242" width="45" style="214" customWidth="1"/>
    <col min="10243" max="10243" width="11.7109375" style="214" customWidth="1"/>
    <col min="10244" max="10244" width="18.85546875" style="214" customWidth="1"/>
    <col min="10245" max="10495" width="9.140625" style="214"/>
    <col min="10496" max="10496" width="2.140625" style="214" customWidth="1"/>
    <col min="10497" max="10497" width="10.42578125" style="214" customWidth="1"/>
    <col min="10498" max="10498" width="45" style="214" customWidth="1"/>
    <col min="10499" max="10499" width="11.7109375" style="214" customWidth="1"/>
    <col min="10500" max="10500" width="18.85546875" style="214" customWidth="1"/>
    <col min="10501" max="10751" width="9.140625" style="214"/>
    <col min="10752" max="10752" width="2.140625" style="214" customWidth="1"/>
    <col min="10753" max="10753" width="10.42578125" style="214" customWidth="1"/>
    <col min="10754" max="10754" width="45" style="214" customWidth="1"/>
    <col min="10755" max="10755" width="11.7109375" style="214" customWidth="1"/>
    <col min="10756" max="10756" width="18.85546875" style="214" customWidth="1"/>
    <col min="10757" max="11007" width="9.140625" style="214"/>
    <col min="11008" max="11008" width="2.140625" style="214" customWidth="1"/>
    <col min="11009" max="11009" width="10.42578125" style="214" customWidth="1"/>
    <col min="11010" max="11010" width="45" style="214" customWidth="1"/>
    <col min="11011" max="11011" width="11.7109375" style="214" customWidth="1"/>
    <col min="11012" max="11012" width="18.85546875" style="214" customWidth="1"/>
    <col min="11013" max="11263" width="9.140625" style="214"/>
    <col min="11264" max="11264" width="2.140625" style="214" customWidth="1"/>
    <col min="11265" max="11265" width="10.42578125" style="214" customWidth="1"/>
    <col min="11266" max="11266" width="45" style="214" customWidth="1"/>
    <col min="11267" max="11267" width="11.7109375" style="214" customWidth="1"/>
    <col min="11268" max="11268" width="18.85546875" style="214" customWidth="1"/>
    <col min="11269" max="11519" width="9.140625" style="214"/>
    <col min="11520" max="11520" width="2.140625" style="214" customWidth="1"/>
    <col min="11521" max="11521" width="10.42578125" style="214" customWidth="1"/>
    <col min="11522" max="11522" width="45" style="214" customWidth="1"/>
    <col min="11523" max="11523" width="11.7109375" style="214" customWidth="1"/>
    <col min="11524" max="11524" width="18.85546875" style="214" customWidth="1"/>
    <col min="11525" max="11775" width="9.140625" style="214"/>
    <col min="11776" max="11776" width="2.140625" style="214" customWidth="1"/>
    <col min="11777" max="11777" width="10.42578125" style="214" customWidth="1"/>
    <col min="11778" max="11778" width="45" style="214" customWidth="1"/>
    <col min="11779" max="11779" width="11.7109375" style="214" customWidth="1"/>
    <col min="11780" max="11780" width="18.85546875" style="214" customWidth="1"/>
    <col min="11781" max="12031" width="9.140625" style="214"/>
    <col min="12032" max="12032" width="2.140625" style="214" customWidth="1"/>
    <col min="12033" max="12033" width="10.42578125" style="214" customWidth="1"/>
    <col min="12034" max="12034" width="45" style="214" customWidth="1"/>
    <col min="12035" max="12035" width="11.7109375" style="214" customWidth="1"/>
    <col min="12036" max="12036" width="18.85546875" style="214" customWidth="1"/>
    <col min="12037" max="12287" width="9.140625" style="214"/>
    <col min="12288" max="12288" width="2.140625" style="214" customWidth="1"/>
    <col min="12289" max="12289" width="10.42578125" style="214" customWidth="1"/>
    <col min="12290" max="12290" width="45" style="214" customWidth="1"/>
    <col min="12291" max="12291" width="11.7109375" style="214" customWidth="1"/>
    <col min="12292" max="12292" width="18.85546875" style="214" customWidth="1"/>
    <col min="12293" max="12543" width="9.140625" style="214"/>
    <col min="12544" max="12544" width="2.140625" style="214" customWidth="1"/>
    <col min="12545" max="12545" width="10.42578125" style="214" customWidth="1"/>
    <col min="12546" max="12546" width="45" style="214" customWidth="1"/>
    <col min="12547" max="12547" width="11.7109375" style="214" customWidth="1"/>
    <col min="12548" max="12548" width="18.85546875" style="214" customWidth="1"/>
    <col min="12549" max="12799" width="9.140625" style="214"/>
    <col min="12800" max="12800" width="2.140625" style="214" customWidth="1"/>
    <col min="12801" max="12801" width="10.42578125" style="214" customWidth="1"/>
    <col min="12802" max="12802" width="45" style="214" customWidth="1"/>
    <col min="12803" max="12803" width="11.7109375" style="214" customWidth="1"/>
    <col min="12804" max="12804" width="18.85546875" style="214" customWidth="1"/>
    <col min="12805" max="13055" width="9.140625" style="214"/>
    <col min="13056" max="13056" width="2.140625" style="214" customWidth="1"/>
    <col min="13057" max="13057" width="10.42578125" style="214" customWidth="1"/>
    <col min="13058" max="13058" width="45" style="214" customWidth="1"/>
    <col min="13059" max="13059" width="11.7109375" style="214" customWidth="1"/>
    <col min="13060" max="13060" width="18.85546875" style="214" customWidth="1"/>
    <col min="13061" max="13311" width="9.140625" style="214"/>
    <col min="13312" max="13312" width="2.140625" style="214" customWidth="1"/>
    <col min="13313" max="13313" width="10.42578125" style="214" customWidth="1"/>
    <col min="13314" max="13314" width="45" style="214" customWidth="1"/>
    <col min="13315" max="13315" width="11.7109375" style="214" customWidth="1"/>
    <col min="13316" max="13316" width="18.85546875" style="214" customWidth="1"/>
    <col min="13317" max="13567" width="9.140625" style="214"/>
    <col min="13568" max="13568" width="2.140625" style="214" customWidth="1"/>
    <col min="13569" max="13569" width="10.42578125" style="214" customWidth="1"/>
    <col min="13570" max="13570" width="45" style="214" customWidth="1"/>
    <col min="13571" max="13571" width="11.7109375" style="214" customWidth="1"/>
    <col min="13572" max="13572" width="18.85546875" style="214" customWidth="1"/>
    <col min="13573" max="13823" width="9.140625" style="214"/>
    <col min="13824" max="13824" width="2.140625" style="214" customWidth="1"/>
    <col min="13825" max="13825" width="10.42578125" style="214" customWidth="1"/>
    <col min="13826" max="13826" width="45" style="214" customWidth="1"/>
    <col min="13827" max="13827" width="11.7109375" style="214" customWidth="1"/>
    <col min="13828" max="13828" width="18.85546875" style="214" customWidth="1"/>
    <col min="13829" max="14079" width="9.140625" style="214"/>
    <col min="14080" max="14080" width="2.140625" style="214" customWidth="1"/>
    <col min="14081" max="14081" width="10.42578125" style="214" customWidth="1"/>
    <col min="14082" max="14082" width="45" style="214" customWidth="1"/>
    <col min="14083" max="14083" width="11.7109375" style="214" customWidth="1"/>
    <col min="14084" max="14084" width="18.85546875" style="214" customWidth="1"/>
    <col min="14085" max="14335" width="9.140625" style="214"/>
    <col min="14336" max="14336" width="2.140625" style="214" customWidth="1"/>
    <col min="14337" max="14337" width="10.42578125" style="214" customWidth="1"/>
    <col min="14338" max="14338" width="45" style="214" customWidth="1"/>
    <col min="14339" max="14339" width="11.7109375" style="214" customWidth="1"/>
    <col min="14340" max="14340" width="18.85546875" style="214" customWidth="1"/>
    <col min="14341" max="14591" width="9.140625" style="214"/>
    <col min="14592" max="14592" width="2.140625" style="214" customWidth="1"/>
    <col min="14593" max="14593" width="10.42578125" style="214" customWidth="1"/>
    <col min="14594" max="14594" width="45" style="214" customWidth="1"/>
    <col min="14595" max="14595" width="11.7109375" style="214" customWidth="1"/>
    <col min="14596" max="14596" width="18.85546875" style="214" customWidth="1"/>
    <col min="14597" max="14847" width="9.140625" style="214"/>
    <col min="14848" max="14848" width="2.140625" style="214" customWidth="1"/>
    <col min="14849" max="14849" width="10.42578125" style="214" customWidth="1"/>
    <col min="14850" max="14850" width="45" style="214" customWidth="1"/>
    <col min="14851" max="14851" width="11.7109375" style="214" customWidth="1"/>
    <col min="14852" max="14852" width="18.85546875" style="214" customWidth="1"/>
    <col min="14853" max="15103" width="9.140625" style="214"/>
    <col min="15104" max="15104" width="2.140625" style="214" customWidth="1"/>
    <col min="15105" max="15105" width="10.42578125" style="214" customWidth="1"/>
    <col min="15106" max="15106" width="45" style="214" customWidth="1"/>
    <col min="15107" max="15107" width="11.7109375" style="214" customWidth="1"/>
    <col min="15108" max="15108" width="18.85546875" style="214" customWidth="1"/>
    <col min="15109" max="15359" width="9.140625" style="214"/>
    <col min="15360" max="15360" width="2.140625" style="214" customWidth="1"/>
    <col min="15361" max="15361" width="10.42578125" style="214" customWidth="1"/>
    <col min="15362" max="15362" width="45" style="214" customWidth="1"/>
    <col min="15363" max="15363" width="11.7109375" style="214" customWidth="1"/>
    <col min="15364" max="15364" width="18.85546875" style="214" customWidth="1"/>
    <col min="15365" max="15615" width="9.140625" style="214"/>
    <col min="15616" max="15616" width="2.140625" style="214" customWidth="1"/>
    <col min="15617" max="15617" width="10.42578125" style="214" customWidth="1"/>
    <col min="15618" max="15618" width="45" style="214" customWidth="1"/>
    <col min="15619" max="15619" width="11.7109375" style="214" customWidth="1"/>
    <col min="15620" max="15620" width="18.85546875" style="214" customWidth="1"/>
    <col min="15621" max="15871" width="9.140625" style="214"/>
    <col min="15872" max="15872" width="2.140625" style="214" customWidth="1"/>
    <col min="15873" max="15873" width="10.42578125" style="214" customWidth="1"/>
    <col min="15874" max="15874" width="45" style="214" customWidth="1"/>
    <col min="15875" max="15875" width="11.7109375" style="214" customWidth="1"/>
    <col min="15876" max="15876" width="18.85546875" style="214" customWidth="1"/>
    <col min="15877" max="16127" width="9.140625" style="214"/>
    <col min="16128" max="16128" width="2.140625" style="214" customWidth="1"/>
    <col min="16129" max="16129" width="10.42578125" style="214" customWidth="1"/>
    <col min="16130" max="16130" width="45" style="214" customWidth="1"/>
    <col min="16131" max="16131" width="11.7109375" style="214" customWidth="1"/>
    <col min="16132" max="16132" width="18.85546875" style="214" customWidth="1"/>
    <col min="16133" max="16384" width="9.140625" style="214"/>
  </cols>
  <sheetData>
    <row r="1" spans="1:7" ht="75" customHeight="1" x14ac:dyDescent="0.2">
      <c r="A1" s="385" t="s">
        <v>404</v>
      </c>
      <c r="B1" s="385"/>
      <c r="C1" s="385"/>
      <c r="D1" s="385"/>
      <c r="E1" s="215"/>
      <c r="F1" s="215"/>
      <c r="G1" s="215"/>
    </row>
    <row r="2" spans="1:7" x14ac:dyDescent="0.2">
      <c r="A2" s="216"/>
      <c r="B2" s="216"/>
      <c r="C2" s="216"/>
      <c r="D2" s="217"/>
      <c r="E2" s="215"/>
      <c r="F2" s="215"/>
      <c r="G2" s="215"/>
    </row>
    <row r="3" spans="1:7" x14ac:dyDescent="0.2">
      <c r="A3" s="216"/>
      <c r="B3" s="216"/>
      <c r="C3" s="216"/>
      <c r="D3" s="217"/>
      <c r="E3" s="215"/>
      <c r="F3" s="215"/>
      <c r="G3" s="215"/>
    </row>
    <row r="4" spans="1:7" ht="56.25" customHeight="1" x14ac:dyDescent="0.2">
      <c r="A4" s="218"/>
      <c r="B4" s="386" t="s">
        <v>408</v>
      </c>
      <c r="C4" s="387"/>
      <c r="D4" s="218" t="s">
        <v>405</v>
      </c>
      <c r="E4" s="215"/>
      <c r="F4" s="215"/>
      <c r="G4" s="215"/>
    </row>
    <row r="5" spans="1:7" ht="66" customHeight="1" x14ac:dyDescent="0.2">
      <c r="A5" s="219"/>
      <c r="B5" s="388" t="s">
        <v>406</v>
      </c>
      <c r="C5" s="389"/>
      <c r="D5" s="220">
        <f>'Rekapitulacija Koseze'!K31</f>
        <v>0</v>
      </c>
      <c r="E5" s="215"/>
      <c r="F5" s="215"/>
      <c r="G5" s="215"/>
    </row>
    <row r="6" spans="1:7" ht="66" customHeight="1" thickBot="1" x14ac:dyDescent="0.25">
      <c r="A6" s="219"/>
      <c r="B6" s="388" t="s">
        <v>407</v>
      </c>
      <c r="C6" s="389"/>
      <c r="D6" s="220">
        <f>'Rekapitulacija V70'!K21</f>
        <v>0</v>
      </c>
      <c r="E6" s="215"/>
      <c r="F6" s="215"/>
      <c r="G6" s="215"/>
    </row>
    <row r="7" spans="1:7" ht="54.75" customHeight="1" thickBot="1" x14ac:dyDescent="0.25">
      <c r="A7" s="390" t="s">
        <v>403</v>
      </c>
      <c r="B7" s="391"/>
      <c r="C7" s="391"/>
      <c r="D7" s="221">
        <f>SUM(D5:D6)</f>
        <v>0</v>
      </c>
      <c r="E7" s="215"/>
      <c r="F7" s="215"/>
      <c r="G7" s="215"/>
    </row>
    <row r="8" spans="1:7" x14ac:dyDescent="0.2">
      <c r="A8" s="216"/>
      <c r="B8" s="216"/>
      <c r="C8" s="216"/>
      <c r="D8" s="217"/>
      <c r="E8" s="215"/>
      <c r="F8" s="215"/>
      <c r="G8" s="215"/>
    </row>
    <row r="9" spans="1:7" x14ac:dyDescent="0.2">
      <c r="A9" s="216"/>
      <c r="B9" s="216"/>
      <c r="C9" s="216"/>
      <c r="D9" s="217"/>
      <c r="E9" s="215"/>
      <c r="F9" s="215"/>
      <c r="G9" s="215"/>
    </row>
    <row r="10" spans="1:7" x14ac:dyDescent="0.2">
      <c r="A10" s="216"/>
      <c r="B10" s="216"/>
      <c r="C10" s="216"/>
      <c r="D10" s="217"/>
      <c r="E10" s="215"/>
      <c r="F10" s="215"/>
      <c r="G10" s="215"/>
    </row>
    <row r="11" spans="1:7" ht="17.25" customHeight="1" x14ac:dyDescent="0.2">
      <c r="A11" s="216"/>
      <c r="B11" s="384" t="s">
        <v>574</v>
      </c>
      <c r="C11" s="216"/>
      <c r="D11" s="217"/>
      <c r="E11" s="215"/>
      <c r="F11" s="215"/>
      <c r="G11" s="215"/>
    </row>
    <row r="12" spans="1:7" x14ac:dyDescent="0.2">
      <c r="A12" s="215"/>
      <c r="B12" s="215"/>
      <c r="C12" s="215"/>
      <c r="D12" s="215"/>
      <c r="E12" s="215"/>
      <c r="F12" s="215"/>
      <c r="G12" s="215"/>
    </row>
    <row r="13" spans="1:7" x14ac:dyDescent="0.2">
      <c r="A13" s="215"/>
      <c r="B13" s="215"/>
      <c r="C13" s="215"/>
      <c r="D13" s="215"/>
      <c r="E13" s="215"/>
      <c r="F13" s="215"/>
      <c r="G13" s="215"/>
    </row>
    <row r="14" spans="1:7" x14ac:dyDescent="0.2">
      <c r="A14" s="215"/>
      <c r="B14" s="215"/>
      <c r="C14" s="215"/>
      <c r="D14" s="215"/>
      <c r="E14" s="215"/>
      <c r="F14" s="215"/>
      <c r="G14" s="215"/>
    </row>
    <row r="15" spans="1:7" x14ac:dyDescent="0.2">
      <c r="A15" s="215"/>
      <c r="B15" s="215"/>
      <c r="C15" s="215"/>
      <c r="D15" s="215"/>
      <c r="E15" s="215"/>
      <c r="F15" s="215"/>
      <c r="G15" s="215"/>
    </row>
    <row r="16" spans="1:7" x14ac:dyDescent="0.2">
      <c r="A16" s="215"/>
      <c r="B16" s="215"/>
      <c r="C16" s="215"/>
      <c r="D16" s="215"/>
      <c r="E16" s="215"/>
      <c r="F16" s="215"/>
      <c r="G16" s="215"/>
    </row>
    <row r="17" spans="1:7" x14ac:dyDescent="0.2">
      <c r="A17" s="215"/>
      <c r="B17" s="215"/>
      <c r="C17" s="215"/>
      <c r="D17" s="215"/>
      <c r="E17" s="215"/>
      <c r="F17" s="215"/>
      <c r="G17" s="215"/>
    </row>
    <row r="18" spans="1:7" x14ac:dyDescent="0.2">
      <c r="A18" s="215"/>
      <c r="B18" s="215"/>
      <c r="C18" s="215"/>
      <c r="D18" s="215"/>
      <c r="E18" s="215"/>
      <c r="F18" s="215"/>
      <c r="G18" s="215"/>
    </row>
    <row r="19" spans="1:7" x14ac:dyDescent="0.2">
      <c r="A19" s="215"/>
      <c r="B19" s="215"/>
      <c r="C19" s="215"/>
      <c r="D19" s="215"/>
      <c r="E19" s="215"/>
      <c r="F19" s="215"/>
      <c r="G19" s="215"/>
    </row>
    <row r="20" spans="1:7" x14ac:dyDescent="0.2">
      <c r="A20" s="215"/>
      <c r="B20" s="215"/>
      <c r="C20" s="215"/>
      <c r="D20" s="215"/>
      <c r="E20" s="215"/>
      <c r="F20" s="215"/>
      <c r="G20" s="215"/>
    </row>
    <row r="21" spans="1:7" x14ac:dyDescent="0.2">
      <c r="A21" s="215"/>
      <c r="B21" s="215"/>
      <c r="C21" s="215"/>
      <c r="D21" s="215"/>
      <c r="E21" s="215"/>
      <c r="F21" s="215"/>
      <c r="G21" s="215"/>
    </row>
    <row r="22" spans="1:7" x14ac:dyDescent="0.2">
      <c r="A22" s="215"/>
      <c r="B22" s="215"/>
      <c r="C22" s="215"/>
      <c r="D22" s="215"/>
      <c r="E22" s="215"/>
      <c r="F22" s="215"/>
      <c r="G22" s="215"/>
    </row>
    <row r="23" spans="1:7" x14ac:dyDescent="0.2">
      <c r="A23" s="215"/>
      <c r="B23" s="215"/>
      <c r="C23" s="215"/>
      <c r="D23" s="215"/>
      <c r="E23" s="215"/>
      <c r="F23" s="215"/>
      <c r="G23" s="215"/>
    </row>
    <row r="24" spans="1:7" x14ac:dyDescent="0.2">
      <c r="A24" s="215"/>
      <c r="B24" s="215"/>
      <c r="C24" s="215"/>
      <c r="D24" s="215"/>
      <c r="E24" s="215"/>
      <c r="F24" s="215"/>
      <c r="G24" s="215"/>
    </row>
    <row r="25" spans="1:7" x14ac:dyDescent="0.2">
      <c r="A25" s="215"/>
      <c r="B25" s="215"/>
      <c r="C25" s="215"/>
      <c r="D25" s="215"/>
      <c r="E25" s="215"/>
      <c r="F25" s="215"/>
      <c r="G25" s="215"/>
    </row>
    <row r="26" spans="1:7" x14ac:dyDescent="0.2">
      <c r="A26" s="215"/>
      <c r="B26" s="215"/>
      <c r="C26" s="215"/>
      <c r="D26" s="215"/>
      <c r="E26" s="215"/>
      <c r="F26" s="215"/>
      <c r="G26" s="215"/>
    </row>
    <row r="27" spans="1:7" x14ac:dyDescent="0.2">
      <c r="A27" s="215"/>
      <c r="B27" s="215"/>
      <c r="C27" s="215"/>
      <c r="D27" s="215"/>
      <c r="E27" s="215"/>
      <c r="F27" s="215"/>
      <c r="G27" s="215"/>
    </row>
    <row r="28" spans="1:7" x14ac:dyDescent="0.2">
      <c r="A28" s="215"/>
      <c r="B28" s="215"/>
      <c r="C28" s="215"/>
      <c r="D28" s="215"/>
      <c r="E28" s="215"/>
      <c r="F28" s="215"/>
      <c r="G28" s="215"/>
    </row>
    <row r="29" spans="1:7" x14ac:dyDescent="0.2">
      <c r="A29" s="215"/>
      <c r="B29" s="215"/>
      <c r="C29" s="215"/>
      <c r="D29" s="215"/>
      <c r="E29" s="215"/>
      <c r="F29" s="215"/>
      <c r="G29" s="215"/>
    </row>
    <row r="30" spans="1:7" x14ac:dyDescent="0.2">
      <c r="A30" s="215"/>
      <c r="B30" s="215"/>
      <c r="C30" s="215"/>
      <c r="D30" s="215"/>
      <c r="E30" s="215"/>
      <c r="F30" s="215"/>
      <c r="G30" s="215"/>
    </row>
    <row r="31" spans="1:7" x14ac:dyDescent="0.2">
      <c r="A31" s="215"/>
      <c r="B31" s="215"/>
      <c r="C31" s="215"/>
      <c r="D31" s="215"/>
      <c r="E31" s="215"/>
      <c r="F31" s="215"/>
      <c r="G31" s="215"/>
    </row>
    <row r="32" spans="1:7" x14ac:dyDescent="0.2">
      <c r="A32" s="215"/>
      <c r="B32" s="215"/>
      <c r="C32" s="215"/>
      <c r="D32" s="215"/>
      <c r="E32" s="215"/>
      <c r="F32" s="215"/>
      <c r="G32" s="215"/>
    </row>
  </sheetData>
  <sheetProtection algorithmName="SHA-512" hashValue="3stzEVzGptfsejNh7n0vjKGQtaxtyDMrl7vaTuxlX3UYmRu+bWZnkiyemqOSL56MrXfRRtrenep9pp1etj8pNA==" saltValue="4H89b3An2iWyhv/L6eNq9g==" spinCount="100000" sheet="1" objects="1" scenarios="1"/>
  <mergeCells count="5">
    <mergeCell ref="A1:D1"/>
    <mergeCell ref="B4:C4"/>
    <mergeCell ref="B5:C5"/>
    <mergeCell ref="B6:C6"/>
    <mergeCell ref="A7:C7"/>
  </mergeCells>
  <pageMargins left="0.7" right="0.7" top="0.75" bottom="0.75" header="0.3" footer="0.3"/>
  <pageSetup paperSize="9" orientation="portrait" r:id="rId1"/>
  <headerFooter>
    <oddHeader>&amp;LENERGETIKA LJUBLJANA d.o.o.</oddHeader>
    <oddFooter>&amp;LJPE-SIR-398/24&amp;C&amp;P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1" tint="0.34998626667073579"/>
    <pageSetUpPr fitToPage="1"/>
  </sheetPr>
  <dimension ref="A1:M168"/>
  <sheetViews>
    <sheetView zoomScaleNormal="100" zoomScaleSheetLayoutView="100" workbookViewId="0">
      <selection activeCell="I27" sqref="I27:K27"/>
    </sheetView>
  </sheetViews>
  <sheetFormatPr defaultColWidth="9.140625" defaultRowHeight="12.75" x14ac:dyDescent="0.2"/>
  <cols>
    <col min="1" max="1" width="9.140625" style="9"/>
    <col min="2" max="2" width="10.28515625" style="9" bestFit="1" customWidth="1"/>
    <col min="3" max="7" width="9.140625" style="9"/>
    <col min="8" max="8" width="10.140625" style="9" customWidth="1"/>
    <col min="9" max="9" width="5.85546875" style="9" customWidth="1"/>
    <col min="10" max="10" width="8.28515625" style="9" customWidth="1"/>
    <col min="11" max="11" width="19.42578125" style="9" customWidth="1"/>
    <col min="12" max="12" width="8.5703125" style="9" customWidth="1"/>
    <col min="13" max="16384" width="9.140625" style="9"/>
  </cols>
  <sheetData>
    <row r="1" spans="1:13" x14ac:dyDescent="0.2">
      <c r="A1" s="8"/>
      <c r="F1" s="10"/>
      <c r="G1" s="11"/>
      <c r="H1" s="12"/>
      <c r="I1" s="12"/>
    </row>
    <row r="2" spans="1:13" ht="20.25" customHeight="1" x14ac:dyDescent="0.2">
      <c r="A2" s="8"/>
      <c r="F2" s="10"/>
      <c r="G2" s="11"/>
      <c r="H2" s="12"/>
      <c r="I2" s="12"/>
    </row>
    <row r="3" spans="1:13" ht="15.75" customHeight="1" x14ac:dyDescent="0.2">
      <c r="A3" s="400"/>
      <c r="B3" s="400"/>
      <c r="C3" s="400"/>
      <c r="D3" s="400"/>
      <c r="E3" s="400"/>
      <c r="F3" s="400"/>
      <c r="G3" s="400"/>
      <c r="H3" s="400"/>
      <c r="I3" s="400"/>
      <c r="J3" s="400"/>
      <c r="K3" s="400"/>
      <c r="L3" s="400"/>
      <c r="M3" s="400"/>
    </row>
    <row r="4" spans="1:13" ht="13.5" thickBot="1" x14ac:dyDescent="0.25">
      <c r="A4" s="13"/>
      <c r="B4" s="14"/>
      <c r="C4" s="14"/>
      <c r="D4" s="14"/>
      <c r="E4" s="14"/>
      <c r="F4" s="15"/>
      <c r="G4" s="16"/>
      <c r="H4" s="17"/>
      <c r="I4" s="17"/>
      <c r="J4" s="14"/>
      <c r="K4" s="14"/>
      <c r="L4" s="14"/>
      <c r="M4" s="14"/>
    </row>
    <row r="5" spans="1:13" ht="30" customHeight="1" x14ac:dyDescent="0.2">
      <c r="B5" s="401" t="s">
        <v>0</v>
      </c>
      <c r="C5" s="402"/>
      <c r="D5" s="402"/>
      <c r="E5" s="402"/>
      <c r="F5" s="402"/>
      <c r="G5" s="402"/>
      <c r="H5" s="402"/>
      <c r="I5" s="402"/>
      <c r="J5" s="402"/>
      <c r="K5" s="402"/>
      <c r="L5" s="403"/>
    </row>
    <row r="6" spans="1:13" ht="27" thickBot="1" x14ac:dyDescent="0.45">
      <c r="B6" s="404" t="s">
        <v>1</v>
      </c>
      <c r="C6" s="405"/>
      <c r="D6" s="405"/>
      <c r="E6" s="405"/>
      <c r="F6" s="405"/>
      <c r="G6" s="405"/>
      <c r="H6" s="405"/>
      <c r="I6" s="405"/>
      <c r="J6" s="405"/>
      <c r="K6" s="405"/>
      <c r="L6" s="406"/>
    </row>
    <row r="7" spans="1:13" ht="13.5" thickBot="1" x14ac:dyDescent="0.25"/>
    <row r="8" spans="1:13" ht="60" customHeight="1" thickBot="1" x14ac:dyDescent="0.25">
      <c r="B8" s="18" t="s">
        <v>2</v>
      </c>
      <c r="C8" s="409" t="str">
        <f>'GRADBENA DELA'!B5</f>
        <v>1. POPIS OPREME, MATERIALA IN DEL
GRADBENA DELA</v>
      </c>
      <c r="D8" s="410"/>
      <c r="E8" s="410"/>
      <c r="F8" s="410"/>
      <c r="G8" s="410"/>
      <c r="H8" s="411"/>
      <c r="I8" s="407">
        <f>SUM(I9:K14)</f>
        <v>0</v>
      </c>
      <c r="J8" s="408"/>
      <c r="K8" s="408"/>
      <c r="L8" s="19" t="s">
        <v>3</v>
      </c>
    </row>
    <row r="9" spans="1:13" ht="33.75" customHeight="1" thickBot="1" x14ac:dyDescent="0.25">
      <c r="B9" s="20" t="str">
        <f>$B$8&amp;'GRADBENA DELA'!B31</f>
        <v>1.I.</v>
      </c>
      <c r="C9" s="394" t="str">
        <f>'GRADBENA DELA'!C31</f>
        <v>PRIPRAVLJALNA IN RUŠITVENA DELA</v>
      </c>
      <c r="D9" s="395"/>
      <c r="E9" s="395"/>
      <c r="F9" s="395"/>
      <c r="G9" s="395"/>
      <c r="H9" s="396"/>
      <c r="I9" s="392">
        <f>'GRADBENA DELA'!G67</f>
        <v>0</v>
      </c>
      <c r="J9" s="393"/>
      <c r="K9" s="393"/>
      <c r="L9" s="21" t="s">
        <v>3</v>
      </c>
    </row>
    <row r="10" spans="1:13" ht="33.75" customHeight="1" thickBot="1" x14ac:dyDescent="0.25">
      <c r="B10" s="20" t="str">
        <f>$B$8&amp;'GRADBENA DELA'!B69</f>
        <v>1.II.</v>
      </c>
      <c r="C10" s="394" t="str">
        <f>'GRADBENA DELA'!C69</f>
        <v>ZEMELJSKA DELA</v>
      </c>
      <c r="D10" s="395"/>
      <c r="E10" s="395"/>
      <c r="F10" s="395"/>
      <c r="G10" s="395"/>
      <c r="H10" s="396"/>
      <c r="I10" s="392">
        <f>'GRADBENA DELA'!G103</f>
        <v>0</v>
      </c>
      <c r="J10" s="393"/>
      <c r="K10" s="393"/>
      <c r="L10" s="21" t="s">
        <v>3</v>
      </c>
    </row>
    <row r="11" spans="1:13" ht="33.75" customHeight="1" thickBot="1" x14ac:dyDescent="0.25">
      <c r="B11" s="20" t="str">
        <f>$B$8&amp;'GRADBENA DELA'!B127</f>
        <v>1.IV.</v>
      </c>
      <c r="C11" s="394" t="str">
        <f>'GRADBENA DELA'!C105</f>
        <v>KANALIZACIJA</v>
      </c>
      <c r="D11" s="395"/>
      <c r="E11" s="395"/>
      <c r="F11" s="395"/>
      <c r="G11" s="395"/>
      <c r="H11" s="396"/>
      <c r="I11" s="392">
        <f>'GRADBENA DELA'!G125</f>
        <v>0</v>
      </c>
      <c r="J11" s="393"/>
      <c r="K11" s="393"/>
      <c r="L11" s="21" t="s">
        <v>3</v>
      </c>
    </row>
    <row r="12" spans="1:13" ht="33.75" customHeight="1" thickBot="1" x14ac:dyDescent="0.25">
      <c r="B12" s="20" t="str">
        <f>$B$8&amp;'GRADBENA DELA'!B127</f>
        <v>1.IV.</v>
      </c>
      <c r="C12" s="394" t="str">
        <f>'GRADBENA DELA'!C127</f>
        <v>BETONSKA DELA</v>
      </c>
      <c r="D12" s="395"/>
      <c r="E12" s="395"/>
      <c r="F12" s="395"/>
      <c r="G12" s="395"/>
      <c r="H12" s="396"/>
      <c r="I12" s="392">
        <f>'GRADBENA DELA'!G139</f>
        <v>0</v>
      </c>
      <c r="J12" s="393"/>
      <c r="K12" s="393"/>
      <c r="L12" s="21" t="s">
        <v>3</v>
      </c>
    </row>
    <row r="13" spans="1:13" ht="33.75" customHeight="1" thickBot="1" x14ac:dyDescent="0.25">
      <c r="B13" s="20" t="str">
        <f>$B$8&amp;'GRADBENA DELA'!B141</f>
        <v>1.V.</v>
      </c>
      <c r="C13" s="394" t="str">
        <f>'GRADBENA DELA'!C141</f>
        <v>PROSTOSTOJEČI FE IN TP</v>
      </c>
      <c r="D13" s="395"/>
      <c r="E13" s="395"/>
      <c r="F13" s="395"/>
      <c r="G13" s="395"/>
      <c r="H13" s="396"/>
      <c r="I13" s="392">
        <f>'GRADBENA DELA'!G149</f>
        <v>0</v>
      </c>
      <c r="J13" s="393"/>
      <c r="K13" s="393"/>
      <c r="L13" s="21" t="s">
        <v>3</v>
      </c>
    </row>
    <row r="14" spans="1:13" ht="33.75" customHeight="1" thickBot="1" x14ac:dyDescent="0.25">
      <c r="B14" s="20" t="str">
        <f>$B$8&amp;'GRADBENA DELA'!B151</f>
        <v>1.VI.</v>
      </c>
      <c r="C14" s="394" t="str">
        <f>'GRADBENA DELA'!C151</f>
        <v>ZUNANJA UREDITEV</v>
      </c>
      <c r="D14" s="395"/>
      <c r="E14" s="395"/>
      <c r="F14" s="395"/>
      <c r="G14" s="395"/>
      <c r="H14" s="396"/>
      <c r="I14" s="392">
        <f>'GRADBENA DELA'!G157</f>
        <v>0</v>
      </c>
      <c r="J14" s="393"/>
      <c r="K14" s="393"/>
      <c r="L14" s="21" t="s">
        <v>3</v>
      </c>
    </row>
    <row r="15" spans="1:13" ht="21" customHeight="1" thickBot="1" x14ac:dyDescent="0.25">
      <c r="B15" s="22"/>
      <c r="C15" s="395"/>
      <c r="D15" s="395"/>
      <c r="E15" s="395"/>
      <c r="F15" s="395"/>
      <c r="G15" s="395"/>
      <c r="H15" s="395"/>
      <c r="I15" s="414"/>
      <c r="J15" s="414"/>
      <c r="K15" s="414"/>
      <c r="L15" s="23"/>
    </row>
    <row r="16" spans="1:13" ht="49.5" customHeight="1" thickBot="1" x14ac:dyDescent="0.25">
      <c r="B16" s="18" t="s">
        <v>4</v>
      </c>
      <c r="C16" s="409" t="str">
        <f>'ELEKTROMONTAŽNA DELA '!B5</f>
        <v xml:space="preserve">2. POPIS OPREME, MATERIALA IN DEL
ELEKTROMONTAŽNA DELA </v>
      </c>
      <c r="D16" s="410"/>
      <c r="E16" s="410"/>
      <c r="F16" s="410"/>
      <c r="G16" s="410"/>
      <c r="H16" s="411"/>
      <c r="I16" s="407">
        <f>SUM(I17:K25)</f>
        <v>0</v>
      </c>
      <c r="J16" s="408"/>
      <c r="K16" s="408"/>
      <c r="L16" s="19" t="s">
        <v>3</v>
      </c>
    </row>
    <row r="17" spans="2:12" ht="33.75" customHeight="1" thickBot="1" x14ac:dyDescent="0.25">
      <c r="B17" s="20" t="str">
        <f>$B$16&amp;'ELEKTROMONTAŽNA DELA '!B13</f>
        <v>2.I.</v>
      </c>
      <c r="C17" s="394" t="str">
        <f>'ELEKTROMONTAŽNA DELA '!C13</f>
        <v>PROSTOSTOJEČA FE KOSEZE 1</v>
      </c>
      <c r="D17" s="395"/>
      <c r="E17" s="395"/>
      <c r="F17" s="395"/>
      <c r="G17" s="395"/>
      <c r="H17" s="396"/>
      <c r="I17" s="392">
        <f>'ELEKTROMONTAŽNA DELA '!G23</f>
        <v>0</v>
      </c>
      <c r="J17" s="393"/>
      <c r="K17" s="393"/>
      <c r="L17" s="21" t="s">
        <v>3</v>
      </c>
    </row>
    <row r="18" spans="2:12" ht="33.75" customHeight="1" thickBot="1" x14ac:dyDescent="0.25">
      <c r="B18" s="20" t="str">
        <f>$B$16&amp;'ELEKTROMONTAŽNA DELA '!B25</f>
        <v>2.II.</v>
      </c>
      <c r="C18" s="394" t="str">
        <f>'ELEKTROMONTAŽNA DELA '!C25</f>
        <v>PROSTOSTOJEČA FE KOSEZE 2</v>
      </c>
      <c r="D18" s="395"/>
      <c r="E18" s="395"/>
      <c r="F18" s="395"/>
      <c r="G18" s="395"/>
      <c r="H18" s="396"/>
      <c r="I18" s="392">
        <f>'ELEKTROMONTAŽNA DELA '!G35</f>
        <v>0</v>
      </c>
      <c r="J18" s="393"/>
      <c r="K18" s="393"/>
      <c r="L18" s="21" t="s">
        <v>3</v>
      </c>
    </row>
    <row r="19" spans="2:12" ht="33.75" customHeight="1" thickBot="1" x14ac:dyDescent="0.25">
      <c r="B19" s="20" t="str">
        <f>$B$16&amp;'ELEKTROMONTAŽNA DELA '!B37</f>
        <v>2.III.</v>
      </c>
      <c r="C19" s="394" t="str">
        <f>'ELEKTROMONTAŽNA DELA '!C37</f>
        <v>TRANSFORMATORSKA POSTAJA</v>
      </c>
      <c r="D19" s="395"/>
      <c r="E19" s="395"/>
      <c r="F19" s="395"/>
      <c r="G19" s="395"/>
      <c r="H19" s="396"/>
      <c r="I19" s="392">
        <f>'ELEKTROMONTAŽNA DELA '!G104</f>
        <v>0</v>
      </c>
      <c r="J19" s="393"/>
      <c r="K19" s="393"/>
      <c r="L19" s="21" t="s">
        <v>3</v>
      </c>
    </row>
    <row r="20" spans="2:12" ht="33.75" customHeight="1" thickBot="1" x14ac:dyDescent="0.25">
      <c r="B20" s="20" t="str">
        <f>$B$16&amp;'ELEKTROMONTAŽNA DELA '!B106</f>
        <v>2.IV.</v>
      </c>
      <c r="C20" s="394" t="str">
        <f>'ELEKTROMONTAŽNA DELA '!C106</f>
        <v>SN KABELSKE POVEZAVE</v>
      </c>
      <c r="D20" s="395"/>
      <c r="E20" s="395"/>
      <c r="F20" s="395"/>
      <c r="G20" s="395"/>
      <c r="H20" s="396"/>
      <c r="I20" s="392">
        <f>'ELEKTROMONTAŽNA DELA '!G124</f>
        <v>0</v>
      </c>
      <c r="J20" s="393"/>
      <c r="K20" s="393"/>
      <c r="L20" s="21" t="s">
        <v>3</v>
      </c>
    </row>
    <row r="21" spans="2:12" ht="33.75" customHeight="1" thickBot="1" x14ac:dyDescent="0.25">
      <c r="B21" s="20" t="str">
        <f>$B$16&amp;'ELEKTROMONTAŽNA DELA '!B126</f>
        <v>2.V.</v>
      </c>
      <c r="C21" s="394" t="str">
        <f>'ELEKTROMONTAŽNA DELA '!C126</f>
        <v>NN KABELSKE POVEZAVE</v>
      </c>
      <c r="D21" s="395"/>
      <c r="E21" s="395"/>
      <c r="F21" s="395"/>
      <c r="G21" s="395"/>
      <c r="H21" s="396"/>
      <c r="I21" s="392">
        <f>'ELEKTROMONTAŽNA DELA '!G146</f>
        <v>0</v>
      </c>
      <c r="J21" s="393"/>
      <c r="K21" s="393"/>
      <c r="L21" s="21" t="s">
        <v>3</v>
      </c>
    </row>
    <row r="22" spans="2:12" ht="33.75" customHeight="1" thickBot="1" x14ac:dyDescent="0.25">
      <c r="B22" s="20" t="str">
        <f>$B$16&amp;'ELEKTROMONTAŽNA DELA '!B148</f>
        <v>2.VI.</v>
      </c>
      <c r="C22" s="394" t="str">
        <f>'ELEKTROMONTAŽNA DELA '!C148</f>
        <v>STRELOVOD IN OZEMLJITVE</v>
      </c>
      <c r="D22" s="395"/>
      <c r="E22" s="395"/>
      <c r="F22" s="395"/>
      <c r="G22" s="395"/>
      <c r="H22" s="396"/>
      <c r="I22" s="392">
        <f>'ELEKTROMONTAŽNA DELA '!G192</f>
        <v>0</v>
      </c>
      <c r="J22" s="393"/>
      <c r="K22" s="393"/>
      <c r="L22" s="21" t="s">
        <v>3</v>
      </c>
    </row>
    <row r="23" spans="2:12" ht="33.75" customHeight="1" thickBot="1" x14ac:dyDescent="0.25">
      <c r="B23" s="20" t="str">
        <f>$B$16&amp;'ELEKTROMONTAŽNA DELA '!B194</f>
        <v>2.VII.</v>
      </c>
      <c r="C23" s="394" t="str">
        <f>'ELEKTROMONTAŽNA DELA '!C194</f>
        <v>VIDEONADZOR</v>
      </c>
      <c r="D23" s="395"/>
      <c r="E23" s="395"/>
      <c r="F23" s="395"/>
      <c r="G23" s="395"/>
      <c r="H23" s="396"/>
      <c r="I23" s="392">
        <f>'ELEKTROMONTAŽNA DELA '!G222</f>
        <v>0</v>
      </c>
      <c r="J23" s="393"/>
      <c r="K23" s="393"/>
      <c r="L23" s="21" t="s">
        <v>3</v>
      </c>
    </row>
    <row r="24" spans="2:12" ht="33.75" customHeight="1" thickBot="1" x14ac:dyDescent="0.25">
      <c r="B24" s="20" t="str">
        <f>$B$16&amp;'ELEKTROMONTAŽNA DELA '!B224</f>
        <v>2.VIII.</v>
      </c>
      <c r="C24" s="394" t="str">
        <f>'ELEKTROMONTAŽNA DELA '!C224</f>
        <v>RAZSVETLJAVA</v>
      </c>
      <c r="D24" s="395"/>
      <c r="E24" s="395"/>
      <c r="F24" s="395"/>
      <c r="G24" s="395"/>
      <c r="H24" s="396"/>
      <c r="I24" s="392">
        <f>'ELEKTROMONTAŽNA DELA '!G248</f>
        <v>0</v>
      </c>
      <c r="J24" s="393"/>
      <c r="K24" s="393"/>
      <c r="L24" s="21" t="s">
        <v>3</v>
      </c>
    </row>
    <row r="25" spans="2:12" ht="33.75" customHeight="1" thickBot="1" x14ac:dyDescent="0.25">
      <c r="B25" s="20" t="str">
        <f>$B$16&amp;'ELEKTROMONTAŽNA DELA '!B250</f>
        <v>2.IX.</v>
      </c>
      <c r="C25" s="394" t="str">
        <f>'ELEKTROMONTAŽNA DELA '!C250</f>
        <v>OSTALO</v>
      </c>
      <c r="D25" s="395"/>
      <c r="E25" s="395"/>
      <c r="F25" s="395"/>
      <c r="G25" s="395"/>
      <c r="H25" s="396"/>
      <c r="I25" s="392">
        <f>'ELEKTROMONTAŽNA DELA '!G304</f>
        <v>0</v>
      </c>
      <c r="J25" s="393"/>
      <c r="K25" s="393"/>
      <c r="L25" s="21" t="s">
        <v>3</v>
      </c>
    </row>
    <row r="26" spans="2:12" ht="21" customHeight="1" thickBot="1" x14ac:dyDescent="0.25">
      <c r="B26" s="22"/>
      <c r="C26" s="395"/>
      <c r="D26" s="395"/>
      <c r="E26" s="395"/>
      <c r="F26" s="395"/>
      <c r="G26" s="395"/>
      <c r="H26" s="395"/>
      <c r="I26" s="414"/>
      <c r="J26" s="414"/>
      <c r="K26" s="414"/>
      <c r="L26" s="23"/>
    </row>
    <row r="27" spans="2:12" ht="28.5" customHeight="1" thickBot="1" x14ac:dyDescent="0.25">
      <c r="B27" s="24"/>
      <c r="C27" s="416" t="s">
        <v>5</v>
      </c>
      <c r="D27" s="417"/>
      <c r="E27" s="417"/>
      <c r="F27" s="417"/>
      <c r="G27" s="417"/>
      <c r="H27" s="418"/>
      <c r="I27" s="412">
        <f>I8+I16</f>
        <v>0</v>
      </c>
      <c r="J27" s="413"/>
      <c r="K27" s="413"/>
      <c r="L27" s="25" t="s">
        <v>3</v>
      </c>
    </row>
    <row r="28" spans="2:12" ht="21" customHeight="1" thickBot="1" x14ac:dyDescent="0.25">
      <c r="B28" s="22"/>
      <c r="C28" s="395"/>
      <c r="D28" s="395"/>
      <c r="E28" s="395"/>
      <c r="F28" s="395"/>
      <c r="G28" s="395"/>
      <c r="H28" s="395"/>
      <c r="I28" s="414"/>
      <c r="J28" s="414"/>
      <c r="K28" s="414"/>
      <c r="L28" s="23"/>
    </row>
    <row r="29" spans="2:12" ht="88.5" customHeight="1" thickBot="1" x14ac:dyDescent="0.25">
      <c r="B29" s="18" t="s">
        <v>6</v>
      </c>
      <c r="C29" s="394" t="s">
        <v>7</v>
      </c>
      <c r="D29" s="395"/>
      <c r="E29" s="395"/>
      <c r="F29" s="395"/>
      <c r="G29" s="395"/>
      <c r="H29" s="396"/>
      <c r="I29" s="26" t="s">
        <v>8</v>
      </c>
      <c r="J29" s="27">
        <v>10</v>
      </c>
      <c r="K29" s="28">
        <f>(J29*I27)/100</f>
        <v>0</v>
      </c>
      <c r="L29" s="21" t="s">
        <v>3</v>
      </c>
    </row>
    <row r="30" spans="2:12" ht="21" customHeight="1" thickBot="1" x14ac:dyDescent="0.25">
      <c r="B30" s="29"/>
      <c r="C30" s="415"/>
      <c r="D30" s="395"/>
      <c r="E30" s="395"/>
      <c r="F30" s="395"/>
      <c r="G30" s="395"/>
      <c r="H30" s="395"/>
      <c r="I30" s="393"/>
      <c r="J30" s="393"/>
      <c r="K30" s="393"/>
      <c r="L30" s="23"/>
    </row>
    <row r="31" spans="2:12" ht="21" customHeight="1" thickBot="1" x14ac:dyDescent="0.25">
      <c r="B31" s="30"/>
      <c r="C31" s="409" t="s">
        <v>9</v>
      </c>
      <c r="D31" s="410"/>
      <c r="E31" s="410"/>
      <c r="F31" s="410"/>
      <c r="G31" s="410"/>
      <c r="H31" s="411"/>
      <c r="I31" s="213"/>
      <c r="J31" s="213"/>
      <c r="K31" s="212">
        <f>K29+I27</f>
        <v>0</v>
      </c>
      <c r="L31" s="31" t="s">
        <v>3</v>
      </c>
    </row>
    <row r="33" spans="2:12" ht="12.75" customHeight="1" x14ac:dyDescent="0.2">
      <c r="B33" s="397" t="s">
        <v>10</v>
      </c>
      <c r="C33" s="397"/>
      <c r="D33" s="397"/>
      <c r="E33" s="397"/>
      <c r="F33" s="397"/>
      <c r="G33" s="397"/>
      <c r="H33" s="397"/>
      <c r="I33" s="397"/>
      <c r="J33" s="397"/>
      <c r="K33" s="397"/>
      <c r="L33" s="397"/>
    </row>
    <row r="34" spans="2:12" x14ac:dyDescent="0.2">
      <c r="B34" s="398" t="s">
        <v>11</v>
      </c>
      <c r="C34" s="399"/>
      <c r="D34" s="399"/>
      <c r="E34" s="399"/>
      <c r="F34" s="399"/>
      <c r="G34" s="399"/>
      <c r="H34" s="399"/>
      <c r="I34" s="399"/>
      <c r="J34" s="399"/>
      <c r="K34" s="399"/>
      <c r="L34" s="399"/>
    </row>
    <row r="35" spans="2:12" ht="38.25" customHeight="1" x14ac:dyDescent="0.2">
      <c r="B35" s="398" t="s">
        <v>12</v>
      </c>
      <c r="C35" s="399"/>
      <c r="D35" s="399"/>
      <c r="E35" s="399"/>
      <c r="F35" s="399"/>
      <c r="G35" s="399"/>
      <c r="H35" s="399"/>
      <c r="I35" s="399"/>
      <c r="J35" s="399"/>
      <c r="K35" s="399"/>
      <c r="L35" s="399"/>
    </row>
    <row r="168" spans="10:10" ht="15" x14ac:dyDescent="0.2">
      <c r="J168" s="32"/>
    </row>
  </sheetData>
  <sheetProtection algorithmName="SHA-512" hashValue="juf2zw3Nq5vVNuVMeuk34yWykLJOkv/o79MFgj0DcoxDlNKA/b35IG7qnMhxZqG2BzLd0NqTgVu4HrsoLzq0kQ==" saltValue="FdW5XOyu3ouJ6icI3fxMIA==" spinCount="100000" sheet="1" selectLockedCells="1"/>
  <mergeCells count="52">
    <mergeCell ref="C29:H29"/>
    <mergeCell ref="C31:H31"/>
    <mergeCell ref="C15:H15"/>
    <mergeCell ref="I15:K15"/>
    <mergeCell ref="C30:H30"/>
    <mergeCell ref="I30:K30"/>
    <mergeCell ref="C16:H16"/>
    <mergeCell ref="I16:K16"/>
    <mergeCell ref="C17:H17"/>
    <mergeCell ref="I17:K17"/>
    <mergeCell ref="C18:H18"/>
    <mergeCell ref="I18:K18"/>
    <mergeCell ref="C27:H27"/>
    <mergeCell ref="C28:H28"/>
    <mergeCell ref="I28:K28"/>
    <mergeCell ref="C24:H24"/>
    <mergeCell ref="B33:L33"/>
    <mergeCell ref="B34:L34"/>
    <mergeCell ref="B35:L35"/>
    <mergeCell ref="A3:M3"/>
    <mergeCell ref="B5:L5"/>
    <mergeCell ref="B6:L6"/>
    <mergeCell ref="I8:K8"/>
    <mergeCell ref="C8:H8"/>
    <mergeCell ref="C9:H9"/>
    <mergeCell ref="I9:K9"/>
    <mergeCell ref="C10:H10"/>
    <mergeCell ref="I10:K10"/>
    <mergeCell ref="I27:K27"/>
    <mergeCell ref="C26:H26"/>
    <mergeCell ref="I26:K26"/>
    <mergeCell ref="C11:H11"/>
    <mergeCell ref="I11:K11"/>
    <mergeCell ref="C12:H12"/>
    <mergeCell ref="I12:K12"/>
    <mergeCell ref="C13:H13"/>
    <mergeCell ref="I13:K13"/>
    <mergeCell ref="C14:H14"/>
    <mergeCell ref="I14:K14"/>
    <mergeCell ref="C19:H19"/>
    <mergeCell ref="I19:K19"/>
    <mergeCell ref="C20:H20"/>
    <mergeCell ref="I20:K20"/>
    <mergeCell ref="I24:K24"/>
    <mergeCell ref="C25:H25"/>
    <mergeCell ref="I25:K25"/>
    <mergeCell ref="C21:H21"/>
    <mergeCell ref="I21:K21"/>
    <mergeCell ref="C22:H22"/>
    <mergeCell ref="I22:K22"/>
    <mergeCell ref="C23:H23"/>
    <mergeCell ref="I23:K23"/>
  </mergeCells>
  <printOptions horizontalCentered="1"/>
  <pageMargins left="0.70866141732283472" right="0.70866141732283472" top="0.74803149606299213" bottom="0.98425196850393704" header="0.31496062992125984" footer="0.31496062992125984"/>
  <pageSetup paperSize="9" scale="70" fitToHeight="0" orientation="portrait" r:id="rId1"/>
  <headerFooter alignWithMargins="0">
    <oddFooter>&amp;LObjekt:     Prostostoječi fotonapetostni elektrarni v Kosezah
Vsebina:    Stroškovnik
Št. načrta/mape: SIP599.2-PZR
Datoteka:   &amp;F&amp;RRevizija: 0
Datum: september 2024
Stran: &amp;P od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499984740745262"/>
    <pageSetUpPr fitToPage="1"/>
  </sheetPr>
  <dimension ref="A1:H157"/>
  <sheetViews>
    <sheetView zoomScale="115" zoomScaleNormal="115" zoomScaleSheetLayoutView="100" workbookViewId="0">
      <pane ySplit="10" topLeftCell="A147" activePane="bottomLeft" state="frozen"/>
      <selection activeCell="B37" sqref="B37:L37"/>
      <selection pane="bottomLeft" activeCell="F51" sqref="F51"/>
    </sheetView>
  </sheetViews>
  <sheetFormatPr defaultColWidth="9.140625" defaultRowHeight="12.75" x14ac:dyDescent="0.2"/>
  <cols>
    <col min="1" max="1" width="5.7109375" style="160" customWidth="1"/>
    <col min="2" max="2" width="5.7109375" style="42" customWidth="1"/>
    <col min="3" max="3" width="71.42578125" style="43" customWidth="1"/>
    <col min="4" max="4" width="9" style="44" customWidth="1"/>
    <col min="5" max="5" width="11.85546875" style="45" customWidth="1"/>
    <col min="6" max="6" width="15.42578125" style="44" customWidth="1"/>
    <col min="7" max="7" width="21.140625" style="44" customWidth="1"/>
    <col min="8" max="8" width="9.140625" style="47"/>
    <col min="9" max="16384" width="9.140625" style="48"/>
  </cols>
  <sheetData>
    <row r="1" spans="1:8" s="40" customFormat="1" ht="16.5" customHeight="1" x14ac:dyDescent="0.2">
      <c r="A1" s="33"/>
      <c r="B1" s="34"/>
      <c r="C1" s="35"/>
      <c r="D1" s="36"/>
      <c r="E1" s="37"/>
      <c r="F1" s="36"/>
      <c r="G1" s="38"/>
      <c r="H1" s="39"/>
    </row>
    <row r="2" spans="1:8" ht="16.5" customHeight="1" x14ac:dyDescent="0.2">
      <c r="A2" s="41"/>
      <c r="G2" s="46"/>
    </row>
    <row r="3" spans="1:8" ht="16.5" customHeight="1" x14ac:dyDescent="0.2">
      <c r="A3" s="421"/>
      <c r="B3" s="422"/>
      <c r="C3" s="422"/>
      <c r="F3" s="49"/>
      <c r="G3" s="46"/>
    </row>
    <row r="4" spans="1:8" ht="9.1999999999999993" customHeight="1" x14ac:dyDescent="0.2">
      <c r="A4" s="41"/>
      <c r="B4" s="34"/>
      <c r="C4" s="35"/>
      <c r="D4" s="36"/>
      <c r="E4" s="37"/>
      <c r="F4" s="36"/>
      <c r="G4" s="38"/>
    </row>
    <row r="5" spans="1:8" ht="58.5" customHeight="1" x14ac:dyDescent="0.25">
      <c r="A5" s="50"/>
      <c r="B5" s="423" t="s">
        <v>365</v>
      </c>
      <c r="C5" s="423"/>
      <c r="D5" s="423"/>
      <c r="E5" s="423"/>
      <c r="F5" s="423"/>
      <c r="G5" s="424"/>
    </row>
    <row r="6" spans="1:8" ht="3" customHeight="1" x14ac:dyDescent="0.25">
      <c r="A6" s="50"/>
      <c r="B6" s="51"/>
      <c r="C6" s="52"/>
      <c r="D6" s="51"/>
      <c r="E6" s="51"/>
      <c r="F6" s="51"/>
      <c r="G6" s="53"/>
    </row>
    <row r="7" spans="1:8" ht="18.75" customHeight="1" x14ac:dyDescent="0.25">
      <c r="A7" s="54"/>
      <c r="B7" s="425"/>
      <c r="C7" s="425"/>
      <c r="D7" s="425"/>
      <c r="E7" s="425"/>
      <c r="F7" s="425"/>
      <c r="G7" s="426"/>
    </row>
    <row r="8" spans="1:8" ht="10.5" customHeight="1" thickBot="1" x14ac:dyDescent="0.3">
      <c r="A8" s="55"/>
      <c r="B8" s="56"/>
      <c r="C8" s="57"/>
      <c r="D8" s="56"/>
      <c r="E8" s="56"/>
      <c r="F8" s="56"/>
      <c r="G8" s="58"/>
    </row>
    <row r="9" spans="1:8" s="45" customFormat="1" ht="12.95" customHeight="1" x14ac:dyDescent="0.2">
      <c r="A9" s="427" t="s">
        <v>13</v>
      </c>
      <c r="B9" s="428"/>
      <c r="C9" s="59" t="s">
        <v>14</v>
      </c>
      <c r="D9" s="60" t="s">
        <v>15</v>
      </c>
      <c r="E9" s="60" t="s">
        <v>16</v>
      </c>
      <c r="F9" s="60" t="s">
        <v>17</v>
      </c>
      <c r="G9" s="60" t="s">
        <v>18</v>
      </c>
      <c r="H9" s="61"/>
    </row>
    <row r="10" spans="1:8" ht="26.25" customHeight="1" thickBot="1" x14ac:dyDescent="0.25">
      <c r="A10" s="429" t="s">
        <v>19</v>
      </c>
      <c r="B10" s="430"/>
      <c r="C10" s="62"/>
      <c r="D10" s="63"/>
      <c r="E10" s="63" t="s">
        <v>20</v>
      </c>
      <c r="F10" s="63" t="s">
        <v>21</v>
      </c>
      <c r="G10" s="63" t="s">
        <v>22</v>
      </c>
    </row>
    <row r="11" spans="1:8" ht="18" x14ac:dyDescent="0.2">
      <c r="A11" s="64"/>
      <c r="B11" s="65"/>
      <c r="C11" s="66"/>
      <c r="D11" s="67"/>
      <c r="E11" s="68"/>
      <c r="F11" s="69"/>
      <c r="G11" s="70"/>
      <c r="H11" s="71"/>
    </row>
    <row r="12" spans="1:8" ht="15.75" x14ac:dyDescent="0.2">
      <c r="A12" s="64"/>
      <c r="B12" s="65"/>
      <c r="C12" s="72" t="s">
        <v>23</v>
      </c>
      <c r="D12" s="67"/>
      <c r="E12" s="68"/>
      <c r="F12" s="69"/>
      <c r="G12" s="70"/>
      <c r="H12" s="48"/>
    </row>
    <row r="13" spans="1:8" ht="31.5" x14ac:dyDescent="0.2">
      <c r="A13" s="73"/>
      <c r="B13" s="74"/>
      <c r="C13" s="75" t="s">
        <v>24</v>
      </c>
      <c r="D13" s="76"/>
      <c r="E13" s="77"/>
      <c r="F13" s="78"/>
      <c r="G13" s="79"/>
      <c r="H13" s="48"/>
    </row>
    <row r="14" spans="1:8" ht="15" x14ac:dyDescent="0.2">
      <c r="A14" s="80"/>
      <c r="B14" s="81" t="s">
        <v>25</v>
      </c>
      <c r="C14" s="82" t="s">
        <v>26</v>
      </c>
      <c r="D14" s="83"/>
      <c r="E14" s="84"/>
      <c r="F14" s="85"/>
      <c r="G14" s="86"/>
      <c r="H14" s="48"/>
    </row>
    <row r="15" spans="1:8" ht="30" x14ac:dyDescent="0.2">
      <c r="A15" s="80"/>
      <c r="B15" s="81" t="s">
        <v>25</v>
      </c>
      <c r="C15" s="82" t="s">
        <v>27</v>
      </c>
      <c r="D15" s="83"/>
      <c r="E15" s="84"/>
      <c r="F15" s="85"/>
      <c r="G15" s="86"/>
      <c r="H15" s="48"/>
    </row>
    <row r="16" spans="1:8" ht="15" x14ac:dyDescent="0.2">
      <c r="A16" s="80"/>
      <c r="B16" s="81" t="s">
        <v>25</v>
      </c>
      <c r="C16" s="82" t="s">
        <v>28</v>
      </c>
      <c r="D16" s="83"/>
      <c r="E16" s="84"/>
      <c r="F16" s="85"/>
      <c r="G16" s="86"/>
      <c r="H16" s="48"/>
    </row>
    <row r="17" spans="1:8" ht="15" x14ac:dyDescent="0.2">
      <c r="A17" s="80"/>
      <c r="B17" s="81" t="s">
        <v>25</v>
      </c>
      <c r="C17" s="82" t="s">
        <v>29</v>
      </c>
      <c r="D17" s="83"/>
      <c r="E17" s="84"/>
      <c r="F17" s="85"/>
      <c r="G17" s="86"/>
      <c r="H17" s="48"/>
    </row>
    <row r="18" spans="1:8" s="49" customFormat="1" ht="15.75" x14ac:dyDescent="0.25">
      <c r="A18" s="87"/>
      <c r="B18" s="81" t="s">
        <v>25</v>
      </c>
      <c r="C18" s="82" t="s">
        <v>30</v>
      </c>
      <c r="D18" s="88"/>
      <c r="E18" s="89"/>
      <c r="F18" s="90"/>
      <c r="G18" s="91"/>
    </row>
    <row r="19" spans="1:8" s="49" customFormat="1" ht="30" x14ac:dyDescent="0.25">
      <c r="A19" s="87"/>
      <c r="B19" s="81" t="s">
        <v>25</v>
      </c>
      <c r="C19" s="82" t="s">
        <v>31</v>
      </c>
      <c r="D19" s="88"/>
      <c r="E19" s="89"/>
      <c r="F19" s="90"/>
      <c r="G19" s="91"/>
    </row>
    <row r="20" spans="1:8" s="49" customFormat="1" ht="60" x14ac:dyDescent="0.25">
      <c r="A20" s="87"/>
      <c r="B20" s="81" t="s">
        <v>25</v>
      </c>
      <c r="C20" s="82" t="s">
        <v>32</v>
      </c>
      <c r="D20" s="88"/>
      <c r="E20" s="89"/>
      <c r="F20" s="90"/>
      <c r="G20" s="91"/>
    </row>
    <row r="21" spans="1:8" s="49" customFormat="1" ht="15.75" x14ac:dyDescent="0.25">
      <c r="A21" s="87"/>
      <c r="B21" s="81" t="s">
        <v>25</v>
      </c>
      <c r="C21" s="82" t="s">
        <v>33</v>
      </c>
      <c r="D21" s="92"/>
      <c r="E21" s="89"/>
      <c r="F21" s="90"/>
      <c r="G21" s="91" t="s">
        <v>34</v>
      </c>
    </row>
    <row r="22" spans="1:8" s="49" customFormat="1" ht="105" x14ac:dyDescent="0.25">
      <c r="A22" s="87"/>
      <c r="B22" s="81" t="s">
        <v>25</v>
      </c>
      <c r="C22" s="82" t="s">
        <v>35</v>
      </c>
      <c r="D22" s="88"/>
      <c r="E22" s="89"/>
      <c r="F22" s="90"/>
      <c r="G22" s="91"/>
    </row>
    <row r="23" spans="1:8" s="49" customFormat="1" ht="45" x14ac:dyDescent="0.25">
      <c r="A23" s="87"/>
      <c r="B23" s="81" t="s">
        <v>25</v>
      </c>
      <c r="C23" s="82" t="s">
        <v>36</v>
      </c>
      <c r="D23" s="88"/>
      <c r="E23" s="89"/>
      <c r="F23" s="90"/>
      <c r="G23" s="91"/>
    </row>
    <row r="24" spans="1:8" s="49" customFormat="1" ht="60" x14ac:dyDescent="0.25">
      <c r="A24" s="87"/>
      <c r="B24" s="81" t="s">
        <v>25</v>
      </c>
      <c r="C24" s="82" t="s">
        <v>37</v>
      </c>
      <c r="D24" s="88"/>
      <c r="E24" s="89"/>
      <c r="F24" s="90"/>
      <c r="G24" s="91"/>
    </row>
    <row r="25" spans="1:8" s="49" customFormat="1" ht="15.75" x14ac:dyDescent="0.25">
      <c r="A25" s="87"/>
      <c r="B25" s="81" t="s">
        <v>25</v>
      </c>
      <c r="C25" s="82" t="s">
        <v>38</v>
      </c>
      <c r="D25" s="88"/>
      <c r="E25" s="89"/>
      <c r="F25" s="90"/>
      <c r="G25" s="91"/>
    </row>
    <row r="26" spans="1:8" s="49" customFormat="1" ht="30" x14ac:dyDescent="0.25">
      <c r="A26" s="87"/>
      <c r="B26" s="81" t="s">
        <v>25</v>
      </c>
      <c r="C26" s="82" t="s">
        <v>39</v>
      </c>
      <c r="D26" s="88"/>
      <c r="E26" s="89"/>
      <c r="F26" s="90"/>
      <c r="G26" s="91"/>
    </row>
    <row r="27" spans="1:8" s="49" customFormat="1" ht="15.75" x14ac:dyDescent="0.25">
      <c r="A27" s="87"/>
      <c r="B27" s="81" t="s">
        <v>25</v>
      </c>
      <c r="C27" s="82" t="s">
        <v>40</v>
      </c>
      <c r="D27" s="88"/>
      <c r="E27" s="89"/>
      <c r="F27" s="90"/>
      <c r="G27" s="91"/>
    </row>
    <row r="28" spans="1:8" s="49" customFormat="1" ht="30" x14ac:dyDescent="0.25">
      <c r="A28" s="87"/>
      <c r="B28" s="81" t="s">
        <v>25</v>
      </c>
      <c r="C28" s="82" t="s">
        <v>41</v>
      </c>
      <c r="D28" s="88"/>
      <c r="E28" s="89"/>
      <c r="F28" s="90"/>
      <c r="G28" s="91"/>
    </row>
    <row r="29" spans="1:8" s="49" customFormat="1" ht="150" x14ac:dyDescent="0.25">
      <c r="A29" s="87"/>
      <c r="B29" s="81" t="s">
        <v>25</v>
      </c>
      <c r="C29" s="82" t="s">
        <v>42</v>
      </c>
      <c r="D29" s="92"/>
      <c r="E29" s="89"/>
      <c r="F29" s="90"/>
      <c r="G29" s="91"/>
    </row>
    <row r="30" spans="1:8" ht="18.75" x14ac:dyDescent="0.2">
      <c r="A30" s="64"/>
      <c r="B30" s="93"/>
      <c r="C30" s="94"/>
      <c r="D30" s="67"/>
      <c r="E30" s="68"/>
      <c r="F30" s="69"/>
      <c r="G30" s="70"/>
      <c r="H30" s="48"/>
    </row>
    <row r="31" spans="1:8" ht="18" x14ac:dyDescent="0.2">
      <c r="A31" s="95"/>
      <c r="B31" s="65" t="s">
        <v>43</v>
      </c>
      <c r="C31" s="96" t="s">
        <v>44</v>
      </c>
      <c r="D31" s="97"/>
      <c r="E31" s="97"/>
      <c r="F31" s="98"/>
      <c r="G31" s="99"/>
      <c r="H31" s="71"/>
    </row>
    <row r="32" spans="1:8" s="47" customFormat="1" ht="15.75" x14ac:dyDescent="0.2">
      <c r="A32" s="100"/>
      <c r="B32" s="101"/>
      <c r="C32" s="72" t="s">
        <v>45</v>
      </c>
      <c r="D32" s="102"/>
      <c r="E32" s="102"/>
      <c r="F32" s="103"/>
      <c r="G32" s="99"/>
    </row>
    <row r="33" spans="1:8" s="47" customFormat="1" ht="30" x14ac:dyDescent="0.2">
      <c r="A33" s="104"/>
      <c r="B33" s="81" t="s">
        <v>25</v>
      </c>
      <c r="C33" s="82" t="s">
        <v>46</v>
      </c>
      <c r="D33" s="105"/>
      <c r="E33" s="105"/>
      <c r="F33" s="106"/>
      <c r="G33" s="107"/>
    </row>
    <row r="34" spans="1:8" s="47" customFormat="1" ht="30" x14ac:dyDescent="0.2">
      <c r="A34" s="104"/>
      <c r="B34" s="81" t="s">
        <v>25</v>
      </c>
      <c r="C34" s="82" t="s">
        <v>47</v>
      </c>
      <c r="D34" s="105"/>
      <c r="E34" s="105"/>
      <c r="F34" s="106"/>
      <c r="G34" s="107"/>
    </row>
    <row r="35" spans="1:8" s="47" customFormat="1" ht="15.75" x14ac:dyDescent="0.2">
      <c r="A35" s="104"/>
      <c r="B35" s="81" t="s">
        <v>25</v>
      </c>
      <c r="C35" s="82" t="s">
        <v>48</v>
      </c>
      <c r="D35" s="105"/>
      <c r="E35" s="105"/>
      <c r="F35" s="106"/>
      <c r="G35" s="107"/>
    </row>
    <row r="36" spans="1:8" s="47" customFormat="1" ht="15.75" x14ac:dyDescent="0.2">
      <c r="A36" s="104"/>
      <c r="B36" s="81" t="s">
        <v>25</v>
      </c>
      <c r="C36" s="82" t="s">
        <v>49</v>
      </c>
      <c r="D36" s="105"/>
      <c r="E36" s="105"/>
      <c r="F36" s="106"/>
      <c r="G36" s="107"/>
    </row>
    <row r="37" spans="1:8" ht="18" x14ac:dyDescent="0.2">
      <c r="A37" s="95"/>
      <c r="B37" s="108"/>
      <c r="C37" s="109"/>
      <c r="D37" s="110"/>
      <c r="E37" s="110"/>
      <c r="F37" s="98"/>
      <c r="G37" s="111"/>
      <c r="H37" s="71"/>
    </row>
    <row r="38" spans="1:8" ht="18" x14ac:dyDescent="0.2">
      <c r="A38" s="95"/>
      <c r="B38" s="112"/>
      <c r="C38" s="109" t="s">
        <v>50</v>
      </c>
      <c r="D38" s="110"/>
      <c r="E38" s="110"/>
      <c r="F38" s="98"/>
      <c r="G38" s="111"/>
      <c r="H38" s="71"/>
    </row>
    <row r="39" spans="1:8" ht="135" x14ac:dyDescent="0.2">
      <c r="A39" s="113"/>
      <c r="B39" s="114" t="s">
        <v>51</v>
      </c>
      <c r="C39" s="82" t="s">
        <v>52</v>
      </c>
      <c r="D39" s="110" t="s">
        <v>53</v>
      </c>
      <c r="E39" s="110">
        <v>1</v>
      </c>
      <c r="F39" s="2"/>
      <c r="G39" s="111">
        <f>F39*E39</f>
        <v>0</v>
      </c>
      <c r="H39" s="48"/>
    </row>
    <row r="40" spans="1:8" ht="18" x14ac:dyDescent="0.2">
      <c r="A40" s="95"/>
      <c r="B40" s="108"/>
      <c r="C40" s="109"/>
      <c r="D40" s="110"/>
      <c r="E40" s="110"/>
      <c r="F40" s="98"/>
      <c r="G40" s="111"/>
      <c r="H40" s="71"/>
    </row>
    <row r="41" spans="1:8" ht="45" x14ac:dyDescent="0.2">
      <c r="A41" s="113"/>
      <c r="B41" s="114" t="s">
        <v>54</v>
      </c>
      <c r="C41" s="82" t="s">
        <v>372</v>
      </c>
      <c r="D41" s="110" t="s">
        <v>53</v>
      </c>
      <c r="E41" s="110">
        <v>1</v>
      </c>
      <c r="F41" s="2"/>
      <c r="G41" s="111">
        <f>F41*E41</f>
        <v>0</v>
      </c>
      <c r="H41" s="48"/>
    </row>
    <row r="42" spans="1:8" ht="18" x14ac:dyDescent="0.2">
      <c r="A42" s="95"/>
      <c r="B42" s="108"/>
      <c r="C42" s="109"/>
      <c r="D42" s="110"/>
      <c r="E42" s="110"/>
      <c r="F42" s="98"/>
      <c r="G42" s="111"/>
      <c r="H42" s="71"/>
    </row>
    <row r="43" spans="1:8" ht="75" x14ac:dyDescent="0.2">
      <c r="A43" s="113"/>
      <c r="B43" s="114" t="s">
        <v>55</v>
      </c>
      <c r="C43" s="82" t="s">
        <v>367</v>
      </c>
      <c r="D43" s="110" t="s">
        <v>53</v>
      </c>
      <c r="E43" s="110">
        <v>1</v>
      </c>
      <c r="F43" s="2"/>
      <c r="G43" s="111">
        <f>F43*E43</f>
        <v>0</v>
      </c>
      <c r="H43" s="48"/>
    </row>
    <row r="44" spans="1:8" ht="18" x14ac:dyDescent="0.2">
      <c r="A44" s="95"/>
      <c r="B44" s="108"/>
      <c r="C44" s="109"/>
      <c r="D44" s="110"/>
      <c r="E44" s="110"/>
      <c r="F44" s="98"/>
      <c r="G44" s="111"/>
      <c r="H44" s="71"/>
    </row>
    <row r="45" spans="1:8" ht="75" x14ac:dyDescent="0.2">
      <c r="A45" s="113"/>
      <c r="B45" s="114" t="s">
        <v>56</v>
      </c>
      <c r="C45" s="82" t="s">
        <v>368</v>
      </c>
      <c r="D45" s="110" t="s">
        <v>53</v>
      </c>
      <c r="E45" s="110">
        <v>1</v>
      </c>
      <c r="F45" s="2"/>
      <c r="G45" s="111">
        <f>F45*E45</f>
        <v>0</v>
      </c>
      <c r="H45" s="48"/>
    </row>
    <row r="46" spans="1:8" ht="18" x14ac:dyDescent="0.2">
      <c r="A46" s="95"/>
      <c r="B46" s="108"/>
      <c r="C46" s="109"/>
      <c r="D46" s="110"/>
      <c r="E46" s="110"/>
      <c r="F46" s="98"/>
      <c r="G46" s="111"/>
      <c r="H46" s="71"/>
    </row>
    <row r="47" spans="1:8" ht="75" x14ac:dyDescent="0.2">
      <c r="A47" s="113"/>
      <c r="B47" s="114" t="s">
        <v>57</v>
      </c>
      <c r="C47" s="82" t="s">
        <v>369</v>
      </c>
      <c r="D47" s="110" t="s">
        <v>53</v>
      </c>
      <c r="E47" s="110">
        <v>2</v>
      </c>
      <c r="F47" s="2"/>
      <c r="G47" s="111">
        <f>F47*E47</f>
        <v>0</v>
      </c>
      <c r="H47" s="48"/>
    </row>
    <row r="48" spans="1:8" ht="18" x14ac:dyDescent="0.2">
      <c r="A48" s="95"/>
      <c r="B48" s="108"/>
      <c r="C48" s="109"/>
      <c r="D48" s="110"/>
      <c r="E48" s="110"/>
      <c r="F48" s="98"/>
      <c r="G48" s="111"/>
      <c r="H48" s="71"/>
    </row>
    <row r="49" spans="1:8" ht="75" x14ac:dyDescent="0.2">
      <c r="A49" s="113"/>
      <c r="B49" s="114" t="s">
        <v>58</v>
      </c>
      <c r="C49" s="82" t="s">
        <v>370</v>
      </c>
      <c r="D49" s="110" t="s">
        <v>53</v>
      </c>
      <c r="E49" s="110">
        <v>1</v>
      </c>
      <c r="F49" s="2"/>
      <c r="G49" s="111">
        <f>F49*E49</f>
        <v>0</v>
      </c>
      <c r="H49" s="48"/>
    </row>
    <row r="50" spans="1:8" ht="18" x14ac:dyDescent="0.2">
      <c r="A50" s="95"/>
      <c r="B50" s="108"/>
      <c r="C50" s="109"/>
      <c r="D50" s="110"/>
      <c r="E50" s="110"/>
      <c r="F50" s="98"/>
      <c r="G50" s="111"/>
      <c r="H50" s="71"/>
    </row>
    <row r="51" spans="1:8" ht="60" x14ac:dyDescent="0.2">
      <c r="A51" s="113"/>
      <c r="B51" s="114" t="s">
        <v>59</v>
      </c>
      <c r="C51" s="82" t="s">
        <v>371</v>
      </c>
      <c r="D51" s="110" t="s">
        <v>53</v>
      </c>
      <c r="E51" s="110">
        <v>1</v>
      </c>
      <c r="F51" s="2"/>
      <c r="G51" s="111">
        <f>F51*E51</f>
        <v>0</v>
      </c>
      <c r="H51" s="48"/>
    </row>
    <row r="52" spans="1:8" ht="18" x14ac:dyDescent="0.2">
      <c r="A52" s="95"/>
      <c r="B52" s="108"/>
      <c r="C52" s="109"/>
      <c r="D52" s="110"/>
      <c r="E52" s="110"/>
      <c r="F52" s="98"/>
      <c r="G52" s="111"/>
      <c r="H52" s="71"/>
    </row>
    <row r="53" spans="1:8" ht="60" x14ac:dyDescent="0.2">
      <c r="A53" s="113"/>
      <c r="B53" s="114" t="s">
        <v>60</v>
      </c>
      <c r="C53" s="82" t="s">
        <v>61</v>
      </c>
      <c r="D53" s="110" t="s">
        <v>89</v>
      </c>
      <c r="E53" s="110">
        <v>250</v>
      </c>
      <c r="F53" s="2"/>
      <c r="G53" s="111">
        <f>F53*E53</f>
        <v>0</v>
      </c>
      <c r="H53" s="48"/>
    </row>
    <row r="54" spans="1:8" ht="18" x14ac:dyDescent="0.2">
      <c r="A54" s="95"/>
      <c r="B54" s="108"/>
      <c r="C54" s="109"/>
      <c r="D54" s="110"/>
      <c r="E54" s="110"/>
      <c r="F54" s="98"/>
      <c r="G54" s="111"/>
      <c r="H54" s="71"/>
    </row>
    <row r="55" spans="1:8" ht="45" x14ac:dyDescent="0.2">
      <c r="A55" s="113"/>
      <c r="B55" s="114" t="s">
        <v>62</v>
      </c>
      <c r="C55" s="82" t="s">
        <v>63</v>
      </c>
      <c r="D55" s="110" t="s">
        <v>53</v>
      </c>
      <c r="E55" s="110">
        <v>6</v>
      </c>
      <c r="F55" s="2"/>
      <c r="G55" s="111">
        <f>F55*E55</f>
        <v>0</v>
      </c>
      <c r="H55" s="48"/>
    </row>
    <row r="56" spans="1:8" ht="18" x14ac:dyDescent="0.2">
      <c r="A56" s="95"/>
      <c r="B56" s="108"/>
      <c r="C56" s="109"/>
      <c r="D56" s="110"/>
      <c r="E56" s="110"/>
      <c r="F56" s="98"/>
      <c r="G56" s="111"/>
      <c r="H56" s="71"/>
    </row>
    <row r="57" spans="1:8" ht="60" x14ac:dyDescent="0.2">
      <c r="A57" s="113"/>
      <c r="B57" s="114" t="s">
        <v>64</v>
      </c>
      <c r="C57" s="82" t="s">
        <v>65</v>
      </c>
      <c r="D57" s="110" t="s">
        <v>53</v>
      </c>
      <c r="E57" s="110">
        <v>6</v>
      </c>
      <c r="F57" s="2"/>
      <c r="G57" s="111">
        <f>F57*E57</f>
        <v>0</v>
      </c>
      <c r="H57" s="48"/>
    </row>
    <row r="58" spans="1:8" ht="18" x14ac:dyDescent="0.2">
      <c r="A58" s="95"/>
      <c r="B58" s="108"/>
      <c r="C58" s="109"/>
      <c r="D58" s="110"/>
      <c r="E58" s="110"/>
      <c r="F58" s="98"/>
      <c r="G58" s="111"/>
      <c r="H58" s="71"/>
    </row>
    <row r="59" spans="1:8" ht="45" x14ac:dyDescent="0.2">
      <c r="A59" s="113"/>
      <c r="B59" s="114" t="s">
        <v>66</v>
      </c>
      <c r="C59" s="82" t="s">
        <v>67</v>
      </c>
      <c r="D59" s="110" t="s">
        <v>53</v>
      </c>
      <c r="E59" s="110">
        <v>1</v>
      </c>
      <c r="F59" s="2"/>
      <c r="G59" s="111">
        <f>F59*E59</f>
        <v>0</v>
      </c>
      <c r="H59" s="48"/>
    </row>
    <row r="60" spans="1:8" ht="18" x14ac:dyDescent="0.2">
      <c r="A60" s="95"/>
      <c r="B60" s="108"/>
      <c r="C60" s="109"/>
      <c r="D60" s="110"/>
      <c r="E60" s="110"/>
      <c r="F60" s="98"/>
      <c r="G60" s="111"/>
      <c r="H60" s="71"/>
    </row>
    <row r="61" spans="1:8" ht="45" x14ac:dyDescent="0.2">
      <c r="A61" s="113"/>
      <c r="B61" s="114" t="s">
        <v>68</v>
      </c>
      <c r="C61" s="82" t="s">
        <v>69</v>
      </c>
      <c r="D61" s="110" t="s">
        <v>89</v>
      </c>
      <c r="E61" s="110">
        <v>105</v>
      </c>
      <c r="F61" s="2"/>
      <c r="G61" s="111">
        <f>F61*E61</f>
        <v>0</v>
      </c>
      <c r="H61" s="48"/>
    </row>
    <row r="62" spans="1:8" ht="18" x14ac:dyDescent="0.2">
      <c r="A62" s="95"/>
      <c r="B62" s="108"/>
      <c r="C62" s="109"/>
      <c r="D62" s="110"/>
      <c r="E62" s="110"/>
      <c r="F62" s="98"/>
      <c r="G62" s="111"/>
      <c r="H62" s="71"/>
    </row>
    <row r="63" spans="1:8" ht="30" x14ac:dyDescent="0.2">
      <c r="A63" s="113"/>
      <c r="B63" s="114" t="s">
        <v>70</v>
      </c>
      <c r="C63" s="82" t="s">
        <v>71</v>
      </c>
      <c r="D63" s="110" t="s">
        <v>89</v>
      </c>
      <c r="E63" s="110">
        <v>130</v>
      </c>
      <c r="F63" s="2"/>
      <c r="G63" s="111">
        <f>F63*E63</f>
        <v>0</v>
      </c>
      <c r="H63" s="48"/>
    </row>
    <row r="64" spans="1:8" ht="18" x14ac:dyDescent="0.2">
      <c r="A64" s="95"/>
      <c r="B64" s="108"/>
      <c r="C64" s="109"/>
      <c r="D64" s="110"/>
      <c r="E64" s="110"/>
      <c r="F64" s="98"/>
      <c r="G64" s="111"/>
      <c r="H64" s="71"/>
    </row>
    <row r="65" spans="1:8" ht="45" x14ac:dyDescent="0.2">
      <c r="A65" s="113"/>
      <c r="B65" s="114" t="s">
        <v>72</v>
      </c>
      <c r="C65" s="82" t="s">
        <v>73</v>
      </c>
      <c r="D65" s="110" t="s">
        <v>373</v>
      </c>
      <c r="E65" s="110">
        <v>280</v>
      </c>
      <c r="F65" s="2"/>
      <c r="G65" s="111">
        <f>F65*E65</f>
        <v>0</v>
      </c>
      <c r="H65" s="48"/>
    </row>
    <row r="66" spans="1:8" ht="15.75" customHeight="1" thickBot="1" x14ac:dyDescent="0.25">
      <c r="A66" s="115"/>
      <c r="B66" s="116"/>
      <c r="C66" s="117"/>
      <c r="D66" s="118"/>
      <c r="E66" s="118"/>
      <c r="F66" s="119"/>
      <c r="G66" s="120"/>
      <c r="H66" s="71"/>
    </row>
    <row r="67" spans="1:8" ht="19.5" thickBot="1" x14ac:dyDescent="0.35">
      <c r="A67" s="419" t="str">
        <f>_xlfn.CONCAT("SKUPAJ ", C31,  ":")</f>
        <v>SKUPAJ PRIPRAVLJALNA IN RUŠITVENA DELA:</v>
      </c>
      <c r="B67" s="420"/>
      <c r="C67" s="420"/>
      <c r="D67" s="420"/>
      <c r="E67" s="420"/>
      <c r="F67" s="420"/>
      <c r="G67" s="121">
        <f>SUM(G39:G65)</f>
        <v>0</v>
      </c>
      <c r="H67" s="48"/>
    </row>
    <row r="68" spans="1:8" ht="18" x14ac:dyDescent="0.2">
      <c r="A68" s="64"/>
      <c r="B68" s="65"/>
      <c r="C68" s="66"/>
      <c r="D68" s="67"/>
      <c r="E68" s="68"/>
      <c r="F68" s="122"/>
      <c r="G68" s="123"/>
      <c r="H68" s="71"/>
    </row>
    <row r="69" spans="1:8" ht="18" x14ac:dyDescent="0.2">
      <c r="A69" s="95"/>
      <c r="B69" s="65" t="s">
        <v>74</v>
      </c>
      <c r="C69" s="96" t="s">
        <v>75</v>
      </c>
      <c r="D69" s="97"/>
      <c r="E69" s="97"/>
      <c r="F69" s="98"/>
      <c r="G69" s="99"/>
      <c r="H69" s="71"/>
    </row>
    <row r="70" spans="1:8" ht="18" x14ac:dyDescent="0.2">
      <c r="A70" s="95"/>
      <c r="B70" s="108"/>
      <c r="C70" s="124"/>
      <c r="D70" s="110"/>
      <c r="E70" s="110"/>
      <c r="F70" s="98"/>
      <c r="G70" s="111"/>
      <c r="H70" s="71"/>
    </row>
    <row r="71" spans="1:8" ht="30" x14ac:dyDescent="0.2">
      <c r="A71" s="125"/>
      <c r="B71" s="114" t="s">
        <v>76</v>
      </c>
      <c r="C71" s="82" t="s">
        <v>77</v>
      </c>
      <c r="D71" s="110" t="s">
        <v>374</v>
      </c>
      <c r="E71" s="110">
        <v>2620</v>
      </c>
      <c r="F71" s="2"/>
      <c r="G71" s="107">
        <f>F71*E71</f>
        <v>0</v>
      </c>
      <c r="H71" s="48"/>
    </row>
    <row r="72" spans="1:8" ht="18" x14ac:dyDescent="0.2">
      <c r="A72" s="95"/>
      <c r="B72" s="108"/>
      <c r="C72" s="124"/>
      <c r="D72" s="110"/>
      <c r="E72" s="110"/>
      <c r="F72" s="98"/>
      <c r="G72" s="111"/>
      <c r="H72" s="71"/>
    </row>
    <row r="73" spans="1:8" ht="30" x14ac:dyDescent="0.2">
      <c r="A73" s="125"/>
      <c r="B73" s="114" t="s">
        <v>78</v>
      </c>
      <c r="C73" s="82" t="s">
        <v>79</v>
      </c>
      <c r="D73" s="110" t="s">
        <v>374</v>
      </c>
      <c r="E73" s="110">
        <v>10</v>
      </c>
      <c r="F73" s="2"/>
      <c r="G73" s="107">
        <f>F73*E73</f>
        <v>0</v>
      </c>
      <c r="H73" s="48"/>
    </row>
    <row r="74" spans="1:8" ht="18" x14ac:dyDescent="0.2">
      <c r="A74" s="95"/>
      <c r="B74" s="108"/>
      <c r="C74" s="124"/>
      <c r="D74" s="110"/>
      <c r="E74" s="110"/>
      <c r="F74" s="98"/>
      <c r="G74" s="111"/>
      <c r="H74" s="71"/>
    </row>
    <row r="75" spans="1:8" ht="45" x14ac:dyDescent="0.2">
      <c r="A75" s="125"/>
      <c r="B75" s="114" t="s">
        <v>80</v>
      </c>
      <c r="C75" s="82" t="s">
        <v>81</v>
      </c>
      <c r="D75" s="110" t="s">
        <v>374</v>
      </c>
      <c r="E75" s="110">
        <v>60</v>
      </c>
      <c r="F75" s="2"/>
      <c r="G75" s="107">
        <f>F75*E75</f>
        <v>0</v>
      </c>
      <c r="H75" s="48"/>
    </row>
    <row r="76" spans="1:8" ht="18" x14ac:dyDescent="0.2">
      <c r="A76" s="95"/>
      <c r="B76" s="108"/>
      <c r="C76" s="124"/>
      <c r="D76" s="110"/>
      <c r="E76" s="110"/>
      <c r="F76" s="98"/>
      <c r="G76" s="111"/>
      <c r="H76" s="71"/>
    </row>
    <row r="77" spans="1:8" ht="45" x14ac:dyDescent="0.2">
      <c r="A77" s="125"/>
      <c r="B77" s="114" t="s">
        <v>82</v>
      </c>
      <c r="C77" s="82" t="s">
        <v>83</v>
      </c>
      <c r="D77" s="110" t="s">
        <v>374</v>
      </c>
      <c r="E77" s="110">
        <v>2520</v>
      </c>
      <c r="F77" s="2"/>
      <c r="G77" s="107">
        <f>F77*E77</f>
        <v>0</v>
      </c>
      <c r="H77" s="48"/>
    </row>
    <row r="78" spans="1:8" ht="18" x14ac:dyDescent="0.2">
      <c r="A78" s="95"/>
      <c r="B78" s="108"/>
      <c r="C78" s="124"/>
      <c r="D78" s="110"/>
      <c r="E78" s="110"/>
      <c r="F78" s="98"/>
      <c r="G78" s="111"/>
      <c r="H78" s="71"/>
    </row>
    <row r="79" spans="1:8" ht="30" x14ac:dyDescent="0.2">
      <c r="A79" s="125"/>
      <c r="B79" s="114" t="s">
        <v>84</v>
      </c>
      <c r="C79" s="82" t="s">
        <v>376</v>
      </c>
      <c r="D79" s="110" t="s">
        <v>374</v>
      </c>
      <c r="E79" s="110">
        <v>100</v>
      </c>
      <c r="F79" s="2"/>
      <c r="G79" s="107">
        <f>F79*E79</f>
        <v>0</v>
      </c>
      <c r="H79" s="48"/>
    </row>
    <row r="80" spans="1:8" ht="18" x14ac:dyDescent="0.2">
      <c r="A80" s="95"/>
      <c r="B80" s="108"/>
      <c r="C80" s="124"/>
      <c r="D80" s="110"/>
      <c r="E80" s="110"/>
      <c r="F80" s="98"/>
      <c r="G80" s="111"/>
      <c r="H80" s="71"/>
    </row>
    <row r="81" spans="1:8" ht="30" x14ac:dyDescent="0.2">
      <c r="A81" s="125"/>
      <c r="B81" s="114" t="s">
        <v>85</v>
      </c>
      <c r="C81" s="82" t="s">
        <v>86</v>
      </c>
      <c r="D81" s="110" t="s">
        <v>374</v>
      </c>
      <c r="E81" s="110">
        <v>500</v>
      </c>
      <c r="F81" s="2"/>
      <c r="G81" s="107">
        <f>F81*E81</f>
        <v>0</v>
      </c>
      <c r="H81" s="48"/>
    </row>
    <row r="82" spans="1:8" ht="18" x14ac:dyDescent="0.2">
      <c r="A82" s="95"/>
      <c r="B82" s="108"/>
      <c r="C82" s="124"/>
      <c r="D82" s="110"/>
      <c r="E82" s="110"/>
      <c r="F82" s="98"/>
      <c r="G82" s="111"/>
      <c r="H82" s="71"/>
    </row>
    <row r="83" spans="1:8" ht="75" x14ac:dyDescent="0.2">
      <c r="A83" s="125"/>
      <c r="B83" s="114" t="s">
        <v>87</v>
      </c>
      <c r="C83" s="82" t="s">
        <v>88</v>
      </c>
      <c r="D83" s="110" t="s">
        <v>89</v>
      </c>
      <c r="E83" s="110">
        <v>840</v>
      </c>
      <c r="F83" s="2"/>
      <c r="G83" s="107">
        <f>F83*E83</f>
        <v>0</v>
      </c>
      <c r="H83" s="48"/>
    </row>
    <row r="84" spans="1:8" ht="18" x14ac:dyDescent="0.2">
      <c r="A84" s="95"/>
      <c r="B84" s="108"/>
      <c r="C84" s="124"/>
      <c r="D84" s="110"/>
      <c r="E84" s="110"/>
      <c r="F84" s="98"/>
      <c r="G84" s="111"/>
      <c r="H84" s="71"/>
    </row>
    <row r="85" spans="1:8" ht="75" x14ac:dyDescent="0.2">
      <c r="A85" s="125"/>
      <c r="B85" s="114" t="s">
        <v>90</v>
      </c>
      <c r="C85" s="82" t="s">
        <v>91</v>
      </c>
      <c r="D85" s="110" t="s">
        <v>89</v>
      </c>
      <c r="E85" s="110">
        <v>1200</v>
      </c>
      <c r="F85" s="2"/>
      <c r="G85" s="107">
        <f>F85*E85</f>
        <v>0</v>
      </c>
      <c r="H85" s="48"/>
    </row>
    <row r="86" spans="1:8" ht="18" x14ac:dyDescent="0.2">
      <c r="A86" s="95"/>
      <c r="B86" s="108"/>
      <c r="C86" s="124"/>
      <c r="D86" s="110"/>
      <c r="E86" s="110"/>
      <c r="F86" s="98"/>
      <c r="G86" s="111"/>
      <c r="H86" s="71"/>
    </row>
    <row r="87" spans="1:8" ht="60" x14ac:dyDescent="0.2">
      <c r="A87" s="125"/>
      <c r="B87" s="114" t="s">
        <v>92</v>
      </c>
      <c r="C87" s="124" t="s">
        <v>93</v>
      </c>
      <c r="D87" s="110" t="s">
        <v>89</v>
      </c>
      <c r="E87" s="110">
        <v>100</v>
      </c>
      <c r="F87" s="2"/>
      <c r="G87" s="111">
        <f>F87*E87</f>
        <v>0</v>
      </c>
      <c r="H87" s="48"/>
    </row>
    <row r="88" spans="1:8" s="134" customFormat="1" ht="15.75" x14ac:dyDescent="0.2">
      <c r="A88" s="126"/>
      <c r="B88" s="127"/>
      <c r="C88" s="128"/>
      <c r="D88" s="129"/>
      <c r="E88" s="130"/>
      <c r="F88" s="131"/>
      <c r="G88" s="132"/>
      <c r="H88" s="133"/>
    </row>
    <row r="89" spans="1:8" ht="75" x14ac:dyDescent="0.2">
      <c r="A89" s="125"/>
      <c r="B89" s="114" t="s">
        <v>94</v>
      </c>
      <c r="C89" s="124" t="s">
        <v>95</v>
      </c>
      <c r="D89" s="110" t="s">
        <v>89</v>
      </c>
      <c r="E89" s="110">
        <v>100</v>
      </c>
      <c r="F89" s="2"/>
      <c r="G89" s="111">
        <f>F89*E89</f>
        <v>0</v>
      </c>
      <c r="H89" s="48"/>
    </row>
    <row r="90" spans="1:8" s="134" customFormat="1" ht="18" customHeight="1" x14ac:dyDescent="0.2">
      <c r="A90" s="135"/>
      <c r="B90" s="114"/>
      <c r="C90" s="136"/>
      <c r="D90" s="137"/>
      <c r="E90" s="137"/>
      <c r="F90" s="138"/>
      <c r="G90" s="139"/>
      <c r="H90" s="133"/>
    </row>
    <row r="91" spans="1:8" s="134" customFormat="1" ht="45" x14ac:dyDescent="0.2">
      <c r="A91" s="95"/>
      <c r="B91" s="114" t="s">
        <v>96</v>
      </c>
      <c r="C91" s="140" t="s">
        <v>97</v>
      </c>
      <c r="D91" s="141" t="s">
        <v>89</v>
      </c>
      <c r="E91" s="141">
        <v>800</v>
      </c>
      <c r="F91" s="1"/>
      <c r="G91" s="111">
        <f>F91*E91</f>
        <v>0</v>
      </c>
      <c r="H91" s="133"/>
    </row>
    <row r="92" spans="1:8" ht="18" x14ac:dyDescent="0.2">
      <c r="A92" s="95"/>
      <c r="B92" s="108"/>
      <c r="C92" s="124"/>
      <c r="D92" s="110"/>
      <c r="E92" s="110"/>
      <c r="F92" s="142"/>
      <c r="G92" s="111"/>
      <c r="H92" s="71"/>
    </row>
    <row r="93" spans="1:8" s="134" customFormat="1" ht="90" x14ac:dyDescent="0.2">
      <c r="A93" s="95"/>
      <c r="B93" s="114" t="s">
        <v>98</v>
      </c>
      <c r="C93" s="140" t="s">
        <v>99</v>
      </c>
      <c r="D93" s="141" t="s">
        <v>89</v>
      </c>
      <c r="E93" s="141">
        <v>1440</v>
      </c>
      <c r="F93" s="1"/>
      <c r="G93" s="111">
        <f>F93*E93</f>
        <v>0</v>
      </c>
      <c r="H93" s="133"/>
    </row>
    <row r="94" spans="1:8" ht="18" x14ac:dyDescent="0.2">
      <c r="A94" s="95"/>
      <c r="B94" s="108"/>
      <c r="C94" s="124"/>
      <c r="D94" s="110"/>
      <c r="E94" s="110"/>
      <c r="F94" s="98"/>
      <c r="G94" s="111"/>
      <c r="H94" s="71"/>
    </row>
    <row r="95" spans="1:8" ht="60" x14ac:dyDescent="0.2">
      <c r="A95" s="143"/>
      <c r="B95" s="114" t="s">
        <v>100</v>
      </c>
      <c r="C95" s="144" t="s">
        <v>101</v>
      </c>
      <c r="D95" s="141" t="s">
        <v>89</v>
      </c>
      <c r="E95" s="141">
        <v>1620</v>
      </c>
      <c r="F95" s="1"/>
      <c r="G95" s="111">
        <f>F95*E95</f>
        <v>0</v>
      </c>
      <c r="H95" s="48"/>
    </row>
    <row r="96" spans="1:8" ht="18" x14ac:dyDescent="0.2">
      <c r="A96" s="95"/>
      <c r="B96" s="108"/>
      <c r="C96" s="124"/>
      <c r="D96" s="145"/>
      <c r="E96" s="145"/>
      <c r="F96" s="146"/>
      <c r="G96" s="111"/>
      <c r="H96" s="71"/>
    </row>
    <row r="97" spans="1:8" ht="45" x14ac:dyDescent="0.2">
      <c r="A97" s="125"/>
      <c r="B97" s="114" t="s">
        <v>102</v>
      </c>
      <c r="C97" s="124" t="s">
        <v>103</v>
      </c>
      <c r="D97" s="110" t="s">
        <v>374</v>
      </c>
      <c r="E97" s="110">
        <v>120</v>
      </c>
      <c r="F97" s="2"/>
      <c r="G97" s="111">
        <f>F97*E97</f>
        <v>0</v>
      </c>
      <c r="H97" s="48"/>
    </row>
    <row r="98" spans="1:8" ht="18" x14ac:dyDescent="0.2">
      <c r="A98" s="95"/>
      <c r="B98" s="108"/>
      <c r="C98" s="124"/>
      <c r="D98" s="145"/>
      <c r="E98" s="145"/>
      <c r="F98" s="146"/>
      <c r="G98" s="111"/>
      <c r="H98" s="71"/>
    </row>
    <row r="99" spans="1:8" ht="60" x14ac:dyDescent="0.2">
      <c r="A99" s="125"/>
      <c r="B99" s="114" t="s">
        <v>104</v>
      </c>
      <c r="C99" s="124" t="s">
        <v>105</v>
      </c>
      <c r="D99" s="110" t="s">
        <v>374</v>
      </c>
      <c r="E99" s="110">
        <v>60</v>
      </c>
      <c r="F99" s="2"/>
      <c r="G99" s="111">
        <f>F99*E99</f>
        <v>0</v>
      </c>
      <c r="H99" s="48"/>
    </row>
    <row r="100" spans="1:8" ht="18" x14ac:dyDescent="0.2">
      <c r="A100" s="95"/>
      <c r="B100" s="108"/>
      <c r="C100" s="124"/>
      <c r="D100" s="145"/>
      <c r="E100" s="145"/>
      <c r="F100" s="146"/>
      <c r="G100" s="111"/>
      <c r="H100" s="71"/>
    </row>
    <row r="101" spans="1:8" ht="30" x14ac:dyDescent="0.2">
      <c r="A101" s="125"/>
      <c r="B101" s="114" t="s">
        <v>106</v>
      </c>
      <c r="C101" s="124" t="s">
        <v>107</v>
      </c>
      <c r="D101" s="110" t="s">
        <v>373</v>
      </c>
      <c r="E101" s="110">
        <v>14400</v>
      </c>
      <c r="F101" s="2"/>
      <c r="G101" s="111">
        <f>F101*E101</f>
        <v>0</v>
      </c>
      <c r="H101" s="48"/>
    </row>
    <row r="102" spans="1:8" ht="13.5" customHeight="1" thickBot="1" x14ac:dyDescent="0.25">
      <c r="A102" s="143"/>
      <c r="B102" s="147"/>
      <c r="C102" s="148"/>
      <c r="D102" s="149"/>
      <c r="E102" s="149"/>
      <c r="F102" s="106"/>
      <c r="G102" s="107"/>
      <c r="H102" s="48"/>
    </row>
    <row r="103" spans="1:8" ht="19.5" thickBot="1" x14ac:dyDescent="0.35">
      <c r="A103" s="419" t="str">
        <f>_xlfn.CONCAT("SKUPAJ ",C69,  ":")</f>
        <v>SKUPAJ ZEMELJSKA DELA:</v>
      </c>
      <c r="B103" s="420"/>
      <c r="C103" s="420"/>
      <c r="D103" s="420"/>
      <c r="E103" s="420"/>
      <c r="F103" s="420"/>
      <c r="G103" s="121">
        <f>SUM(G71:G102)</f>
        <v>0</v>
      </c>
      <c r="H103" s="48"/>
    </row>
    <row r="104" spans="1:8" ht="18" x14ac:dyDescent="0.2">
      <c r="A104" s="64"/>
      <c r="B104" s="65"/>
      <c r="C104" s="66"/>
      <c r="D104" s="67"/>
      <c r="E104" s="68"/>
      <c r="F104" s="122"/>
      <c r="G104" s="123"/>
      <c r="H104" s="71"/>
    </row>
    <row r="105" spans="1:8" ht="18" x14ac:dyDescent="0.2">
      <c r="A105" s="95"/>
      <c r="B105" s="65" t="s">
        <v>108</v>
      </c>
      <c r="C105" s="96" t="s">
        <v>109</v>
      </c>
      <c r="D105" s="97"/>
      <c r="E105" s="97"/>
      <c r="F105" s="98"/>
      <c r="G105" s="99"/>
      <c r="H105" s="71"/>
    </row>
    <row r="106" spans="1:8" ht="18" x14ac:dyDescent="0.2">
      <c r="A106" s="95"/>
      <c r="B106" s="108"/>
      <c r="C106" s="124"/>
      <c r="D106" s="110"/>
      <c r="E106" s="110"/>
      <c r="F106" s="98"/>
      <c r="G106" s="111"/>
      <c r="H106" s="71"/>
    </row>
    <row r="107" spans="1:8" ht="60" x14ac:dyDescent="0.2">
      <c r="A107" s="125"/>
      <c r="B107" s="114" t="s">
        <v>110</v>
      </c>
      <c r="C107" s="82" t="s">
        <v>111</v>
      </c>
      <c r="D107" s="110" t="s">
        <v>89</v>
      </c>
      <c r="E107" s="110">
        <v>20</v>
      </c>
      <c r="F107" s="2"/>
      <c r="G107" s="107">
        <f>F107*E107</f>
        <v>0</v>
      </c>
      <c r="H107" s="48"/>
    </row>
    <row r="108" spans="1:8" ht="18" x14ac:dyDescent="0.2">
      <c r="A108" s="95"/>
      <c r="B108" s="108"/>
      <c r="C108" s="124"/>
      <c r="D108" s="110"/>
      <c r="E108" s="110"/>
      <c r="F108" s="98"/>
      <c r="G108" s="111"/>
      <c r="H108" s="71"/>
    </row>
    <row r="109" spans="1:8" ht="30" x14ac:dyDescent="0.2">
      <c r="A109" s="125"/>
      <c r="B109" s="114" t="s">
        <v>112</v>
      </c>
      <c r="C109" s="82" t="s">
        <v>113</v>
      </c>
      <c r="D109" s="110" t="s">
        <v>89</v>
      </c>
      <c r="E109" s="110">
        <v>1550</v>
      </c>
      <c r="F109" s="2"/>
      <c r="G109" s="107">
        <f>F109*E109</f>
        <v>0</v>
      </c>
      <c r="H109" s="48"/>
    </row>
    <row r="110" spans="1:8" ht="18" x14ac:dyDescent="0.2">
      <c r="A110" s="95"/>
      <c r="B110" s="108"/>
      <c r="C110" s="124"/>
      <c r="D110" s="110"/>
      <c r="E110" s="110"/>
      <c r="F110" s="98"/>
      <c r="G110" s="111"/>
      <c r="H110" s="71"/>
    </row>
    <row r="111" spans="1:8" ht="30" x14ac:dyDescent="0.2">
      <c r="A111" s="125"/>
      <c r="B111" s="114" t="s">
        <v>114</v>
      </c>
      <c r="C111" s="82" t="s">
        <v>115</v>
      </c>
      <c r="D111" s="110" t="s">
        <v>89</v>
      </c>
      <c r="E111" s="110">
        <v>1920</v>
      </c>
      <c r="F111" s="2"/>
      <c r="G111" s="107">
        <f>F111*E111</f>
        <v>0</v>
      </c>
      <c r="H111" s="48"/>
    </row>
    <row r="112" spans="1:8" ht="18" x14ac:dyDescent="0.2">
      <c r="A112" s="95"/>
      <c r="B112" s="108"/>
      <c r="C112" s="124"/>
      <c r="D112" s="110"/>
      <c r="E112" s="110"/>
      <c r="F112" s="98"/>
      <c r="G112" s="111"/>
      <c r="H112" s="71"/>
    </row>
    <row r="113" spans="1:8" ht="30" x14ac:dyDescent="0.2">
      <c r="A113" s="125"/>
      <c r="B113" s="114" t="s">
        <v>116</v>
      </c>
      <c r="C113" s="82" t="s">
        <v>117</v>
      </c>
      <c r="D113" s="110" t="s">
        <v>89</v>
      </c>
      <c r="E113" s="110">
        <v>1140</v>
      </c>
      <c r="F113" s="2"/>
      <c r="G113" s="107">
        <f>F113*E113</f>
        <v>0</v>
      </c>
      <c r="H113" s="48"/>
    </row>
    <row r="114" spans="1:8" ht="18" x14ac:dyDescent="0.2">
      <c r="A114" s="95"/>
      <c r="B114" s="108"/>
      <c r="C114" s="124"/>
      <c r="D114" s="110"/>
      <c r="E114" s="110"/>
      <c r="F114" s="98"/>
      <c r="G114" s="111"/>
      <c r="H114" s="71"/>
    </row>
    <row r="115" spans="1:8" ht="60" x14ac:dyDescent="0.2">
      <c r="A115" s="125"/>
      <c r="B115" s="114" t="s">
        <v>118</v>
      </c>
      <c r="C115" s="82" t="s">
        <v>119</v>
      </c>
      <c r="D115" s="110" t="s">
        <v>53</v>
      </c>
      <c r="E115" s="110">
        <v>2</v>
      </c>
      <c r="F115" s="2"/>
      <c r="G115" s="107">
        <f>F115*E115</f>
        <v>0</v>
      </c>
      <c r="H115" s="48"/>
    </row>
    <row r="116" spans="1:8" ht="18" x14ac:dyDescent="0.2">
      <c r="A116" s="95"/>
      <c r="B116" s="108"/>
      <c r="C116" s="124"/>
      <c r="D116" s="110"/>
      <c r="E116" s="110"/>
      <c r="F116" s="98"/>
      <c r="G116" s="111"/>
      <c r="H116" s="71"/>
    </row>
    <row r="117" spans="1:8" ht="60" x14ac:dyDescent="0.2">
      <c r="A117" s="125"/>
      <c r="B117" s="114" t="s">
        <v>120</v>
      </c>
      <c r="C117" s="82" t="s">
        <v>121</v>
      </c>
      <c r="D117" s="110" t="s">
        <v>53</v>
      </c>
      <c r="E117" s="110">
        <v>9</v>
      </c>
      <c r="F117" s="2"/>
      <c r="G117" s="107">
        <f>F117*E117</f>
        <v>0</v>
      </c>
      <c r="H117" s="48"/>
    </row>
    <row r="118" spans="1:8" ht="18" x14ac:dyDescent="0.2">
      <c r="A118" s="95"/>
      <c r="B118" s="108"/>
      <c r="C118" s="124"/>
      <c r="D118" s="110"/>
      <c r="E118" s="110"/>
      <c r="F118" s="98"/>
      <c r="G118" s="111"/>
      <c r="H118" s="71"/>
    </row>
    <row r="119" spans="1:8" ht="75" x14ac:dyDescent="0.2">
      <c r="A119" s="125"/>
      <c r="B119" s="114" t="s">
        <v>122</v>
      </c>
      <c r="C119" s="82" t="s">
        <v>123</v>
      </c>
      <c r="D119" s="110" t="s">
        <v>53</v>
      </c>
      <c r="E119" s="110">
        <v>1</v>
      </c>
      <c r="F119" s="2"/>
      <c r="G119" s="107">
        <f>F119*E119</f>
        <v>0</v>
      </c>
      <c r="H119" s="48"/>
    </row>
    <row r="120" spans="1:8" ht="18" x14ac:dyDescent="0.2">
      <c r="A120" s="95"/>
      <c r="B120" s="108"/>
      <c r="C120" s="124"/>
      <c r="D120" s="110"/>
      <c r="E120" s="110"/>
      <c r="F120" s="98"/>
      <c r="G120" s="111"/>
      <c r="H120" s="71"/>
    </row>
    <row r="121" spans="1:8" ht="60.75" x14ac:dyDescent="0.2">
      <c r="A121" s="125"/>
      <c r="B121" s="114" t="s">
        <v>186</v>
      </c>
      <c r="C121" s="82" t="s">
        <v>375</v>
      </c>
      <c r="D121" s="110" t="s">
        <v>53</v>
      </c>
      <c r="E121" s="110">
        <v>2</v>
      </c>
      <c r="F121" s="2"/>
      <c r="G121" s="107">
        <f>F121*E121</f>
        <v>0</v>
      </c>
      <c r="H121" s="48"/>
    </row>
    <row r="122" spans="1:8" ht="18" x14ac:dyDescent="0.2">
      <c r="A122" s="95"/>
      <c r="B122" s="108"/>
      <c r="C122" s="124"/>
      <c r="D122" s="110"/>
      <c r="E122" s="110"/>
      <c r="F122" s="98"/>
      <c r="G122" s="111"/>
      <c r="H122" s="71"/>
    </row>
    <row r="123" spans="1:8" ht="60" x14ac:dyDescent="0.2">
      <c r="A123" s="125"/>
      <c r="B123" s="114" t="s">
        <v>188</v>
      </c>
      <c r="C123" s="82" t="s">
        <v>124</v>
      </c>
      <c r="D123" s="110" t="s">
        <v>53</v>
      </c>
      <c r="E123" s="110">
        <v>1</v>
      </c>
      <c r="F123" s="2"/>
      <c r="G123" s="107">
        <f>F123*E123</f>
        <v>0</v>
      </c>
      <c r="H123" s="48"/>
    </row>
    <row r="124" spans="1:8" ht="18.75" thickBot="1" x14ac:dyDescent="0.25">
      <c r="A124" s="95"/>
      <c r="B124" s="108"/>
      <c r="C124" s="124"/>
      <c r="D124" s="110"/>
      <c r="E124" s="110"/>
      <c r="F124" s="142"/>
      <c r="G124" s="111"/>
      <c r="H124" s="71"/>
    </row>
    <row r="125" spans="1:8" ht="19.5" thickBot="1" x14ac:dyDescent="0.35">
      <c r="A125" s="419" t="str">
        <f>_xlfn.CONCAT("SKUPAJ ",C105,  ":")</f>
        <v>SKUPAJ KANALIZACIJA:</v>
      </c>
      <c r="B125" s="420"/>
      <c r="C125" s="420"/>
      <c r="D125" s="420"/>
      <c r="E125" s="420"/>
      <c r="F125" s="420"/>
      <c r="G125" s="121">
        <f>SUM(G107:G124)</f>
        <v>0</v>
      </c>
      <c r="H125" s="48"/>
    </row>
    <row r="126" spans="1:8" ht="18" x14ac:dyDescent="0.2">
      <c r="A126" s="64"/>
      <c r="B126" s="65"/>
      <c r="C126" s="66"/>
      <c r="D126" s="67"/>
      <c r="E126" s="68"/>
      <c r="F126" s="122"/>
      <c r="G126" s="123"/>
      <c r="H126" s="71"/>
    </row>
    <row r="127" spans="1:8" ht="18" x14ac:dyDescent="0.2">
      <c r="A127" s="95"/>
      <c r="B127" s="65" t="s">
        <v>125</v>
      </c>
      <c r="C127" s="96" t="s">
        <v>126</v>
      </c>
      <c r="D127" s="97"/>
      <c r="E127" s="97"/>
      <c r="F127" s="98"/>
      <c r="G127" s="99"/>
      <c r="H127" s="71"/>
    </row>
    <row r="128" spans="1:8" ht="18" x14ac:dyDescent="0.2">
      <c r="A128" s="95"/>
      <c r="B128" s="108"/>
      <c r="C128" s="124"/>
      <c r="D128" s="110"/>
      <c r="E128" s="110"/>
      <c r="F128" s="98"/>
      <c r="G128" s="111"/>
      <c r="H128" s="71"/>
    </row>
    <row r="129" spans="1:8" ht="30" x14ac:dyDescent="0.2">
      <c r="A129" s="125"/>
      <c r="B129" s="114" t="s">
        <v>127</v>
      </c>
      <c r="C129" s="82" t="s">
        <v>128</v>
      </c>
      <c r="D129" s="110" t="s">
        <v>374</v>
      </c>
      <c r="E129" s="110">
        <v>16</v>
      </c>
      <c r="F129" s="2"/>
      <c r="G129" s="107">
        <f>F129*E129</f>
        <v>0</v>
      </c>
      <c r="H129" s="48"/>
    </row>
    <row r="130" spans="1:8" ht="18" x14ac:dyDescent="0.2">
      <c r="A130" s="95"/>
      <c r="B130" s="108"/>
      <c r="C130" s="124"/>
      <c r="D130" s="110"/>
      <c r="E130" s="110"/>
      <c r="F130" s="98"/>
      <c r="G130" s="111"/>
      <c r="H130" s="71"/>
    </row>
    <row r="131" spans="1:8" ht="45" x14ac:dyDescent="0.2">
      <c r="A131" s="125"/>
      <c r="B131" s="114" t="s">
        <v>129</v>
      </c>
      <c r="C131" s="82" t="s">
        <v>130</v>
      </c>
      <c r="D131" s="48"/>
      <c r="E131" s="48"/>
      <c r="F131" s="98"/>
      <c r="G131" s="107"/>
      <c r="H131" s="48"/>
    </row>
    <row r="132" spans="1:8" ht="18" x14ac:dyDescent="0.2">
      <c r="A132" s="95"/>
      <c r="B132" s="108"/>
      <c r="C132" s="150" t="s">
        <v>131</v>
      </c>
      <c r="D132" s="110" t="s">
        <v>374</v>
      </c>
      <c r="E132" s="110">
        <v>18</v>
      </c>
      <c r="F132" s="2"/>
      <c r="G132" s="111">
        <f>E132*F132</f>
        <v>0</v>
      </c>
      <c r="H132" s="71"/>
    </row>
    <row r="133" spans="1:8" ht="18" x14ac:dyDescent="0.2">
      <c r="A133" s="95"/>
      <c r="B133" s="108"/>
      <c r="C133" s="150" t="s">
        <v>132</v>
      </c>
      <c r="D133" s="110" t="s">
        <v>373</v>
      </c>
      <c r="E133" s="110">
        <v>13</v>
      </c>
      <c r="F133" s="2"/>
      <c r="G133" s="111">
        <f>E133*F133</f>
        <v>0</v>
      </c>
      <c r="H133" s="71"/>
    </row>
    <row r="134" spans="1:8" ht="18" x14ac:dyDescent="0.2">
      <c r="A134" s="95"/>
      <c r="B134" s="108"/>
      <c r="C134" s="124"/>
      <c r="D134" s="110"/>
      <c r="E134" s="110"/>
      <c r="F134" s="98"/>
      <c r="G134" s="111"/>
      <c r="H134" s="71"/>
    </row>
    <row r="135" spans="1:8" ht="30" x14ac:dyDescent="0.2">
      <c r="A135" s="125"/>
      <c r="B135" s="114" t="s">
        <v>133</v>
      </c>
      <c r="C135" s="82" t="s">
        <v>134</v>
      </c>
      <c r="D135" s="110"/>
      <c r="E135" s="110"/>
      <c r="F135" s="98"/>
      <c r="G135" s="107"/>
      <c r="H135" s="48"/>
    </row>
    <row r="136" spans="1:8" ht="18" x14ac:dyDescent="0.2">
      <c r="A136" s="95"/>
      <c r="B136" s="108"/>
      <c r="C136" s="150" t="s">
        <v>135</v>
      </c>
      <c r="D136" s="110" t="s">
        <v>136</v>
      </c>
      <c r="E136" s="110">
        <v>1440</v>
      </c>
      <c r="F136" s="2"/>
      <c r="G136" s="111">
        <f>E136*F136</f>
        <v>0</v>
      </c>
      <c r="H136" s="71"/>
    </row>
    <row r="137" spans="1:8" ht="18" x14ac:dyDescent="0.2">
      <c r="A137" s="95"/>
      <c r="B137" s="108"/>
      <c r="C137" s="150" t="s">
        <v>137</v>
      </c>
      <c r="D137" s="110" t="s">
        <v>136</v>
      </c>
      <c r="E137" s="110">
        <v>1440</v>
      </c>
      <c r="F137" s="2"/>
      <c r="G137" s="111">
        <f>E137*F137</f>
        <v>0</v>
      </c>
      <c r="H137" s="71"/>
    </row>
    <row r="138" spans="1:8" ht="18.75" thickBot="1" x14ac:dyDescent="0.25">
      <c r="A138" s="95"/>
      <c r="B138" s="108"/>
      <c r="C138" s="124"/>
      <c r="D138" s="110"/>
      <c r="E138" s="110"/>
      <c r="F138" s="142"/>
      <c r="G138" s="111"/>
      <c r="H138" s="71"/>
    </row>
    <row r="139" spans="1:8" ht="19.5" thickBot="1" x14ac:dyDescent="0.35">
      <c r="A139" s="419" t="str">
        <f>_xlfn.CONCAT("SKUPAJ ",C127,  ":")</f>
        <v>SKUPAJ BETONSKA DELA:</v>
      </c>
      <c r="B139" s="420"/>
      <c r="C139" s="420"/>
      <c r="D139" s="420"/>
      <c r="E139" s="420"/>
      <c r="F139" s="420"/>
      <c r="G139" s="121">
        <f>SUM(G129:G138)</f>
        <v>0</v>
      </c>
      <c r="H139" s="48"/>
    </row>
    <row r="140" spans="1:8" ht="18" x14ac:dyDescent="0.2">
      <c r="A140" s="64"/>
      <c r="B140" s="65"/>
      <c r="C140" s="66"/>
      <c r="D140" s="67"/>
      <c r="E140" s="68"/>
      <c r="F140" s="122"/>
      <c r="G140" s="123"/>
      <c r="H140" s="71"/>
    </row>
    <row r="141" spans="1:8" ht="18" x14ac:dyDescent="0.2">
      <c r="A141" s="95"/>
      <c r="B141" s="65" t="s">
        <v>138</v>
      </c>
      <c r="C141" s="96" t="s">
        <v>139</v>
      </c>
      <c r="D141" s="97"/>
      <c r="E141" s="97"/>
      <c r="F141" s="98"/>
      <c r="G141" s="99"/>
      <c r="H141" s="71"/>
    </row>
    <row r="142" spans="1:8" ht="18" x14ac:dyDescent="0.2">
      <c r="A142" s="95"/>
      <c r="B142" s="108"/>
      <c r="C142" s="124"/>
      <c r="D142" s="110"/>
      <c r="E142" s="110"/>
      <c r="F142" s="98"/>
      <c r="G142" s="111"/>
      <c r="H142" s="71"/>
    </row>
    <row r="143" spans="1:8" ht="275.25" x14ac:dyDescent="0.2">
      <c r="A143" s="125"/>
      <c r="B143" s="114" t="s">
        <v>140</v>
      </c>
      <c r="C143" s="82" t="s">
        <v>141</v>
      </c>
      <c r="D143" s="110" t="s">
        <v>53</v>
      </c>
      <c r="E143" s="110">
        <v>1</v>
      </c>
      <c r="F143" s="2"/>
      <c r="G143" s="107">
        <f>F143*E143</f>
        <v>0</v>
      </c>
      <c r="H143" s="48"/>
    </row>
    <row r="144" spans="1:8" ht="18" x14ac:dyDescent="0.2">
      <c r="A144" s="95"/>
      <c r="B144" s="108"/>
      <c r="C144" s="124"/>
      <c r="D144" s="110"/>
      <c r="E144" s="110"/>
      <c r="F144" s="98"/>
      <c r="G144" s="111"/>
      <c r="H144" s="71"/>
    </row>
    <row r="145" spans="1:8" ht="105" x14ac:dyDescent="0.2">
      <c r="A145" s="151"/>
      <c r="B145" s="152" t="s">
        <v>142</v>
      </c>
      <c r="C145" s="82" t="s">
        <v>143</v>
      </c>
      <c r="D145" s="145" t="s">
        <v>53</v>
      </c>
      <c r="E145" s="145">
        <v>1</v>
      </c>
      <c r="F145" s="6"/>
      <c r="G145" s="107">
        <f>F145*E145</f>
        <v>0</v>
      </c>
      <c r="H145" s="48"/>
    </row>
    <row r="146" spans="1:8" ht="30" x14ac:dyDescent="0.2">
      <c r="A146" s="104"/>
      <c r="B146" s="153"/>
      <c r="C146" s="154" t="s">
        <v>144</v>
      </c>
      <c r="D146" s="149"/>
      <c r="E146" s="149"/>
      <c r="F146" s="155"/>
      <c r="G146" s="107"/>
      <c r="H146" s="71"/>
    </row>
    <row r="147" spans="1:8" ht="30" x14ac:dyDescent="0.2">
      <c r="A147" s="143"/>
      <c r="B147" s="147"/>
      <c r="C147" s="154" t="s">
        <v>145</v>
      </c>
      <c r="D147" s="149"/>
      <c r="E147" s="149"/>
      <c r="F147" s="155"/>
      <c r="G147" s="107"/>
      <c r="H147" s="48"/>
    </row>
    <row r="148" spans="1:8" ht="18.75" thickBot="1" x14ac:dyDescent="0.25">
      <c r="A148" s="156"/>
      <c r="B148" s="65"/>
      <c r="C148" s="157"/>
      <c r="D148" s="158"/>
      <c r="E148" s="158"/>
      <c r="F148" s="138"/>
      <c r="G148" s="139"/>
      <c r="H148" s="71"/>
    </row>
    <row r="149" spans="1:8" ht="19.5" thickBot="1" x14ac:dyDescent="0.35">
      <c r="A149" s="419" t="str">
        <f>_xlfn.CONCAT("SKUPAJ ",C141,  ":")</f>
        <v>SKUPAJ PROSTOSTOJEČI FE IN TP:</v>
      </c>
      <c r="B149" s="420"/>
      <c r="C149" s="420"/>
      <c r="D149" s="420"/>
      <c r="E149" s="420"/>
      <c r="F149" s="420"/>
      <c r="G149" s="121">
        <f>SUM(G143:G148)</f>
        <v>0</v>
      </c>
      <c r="H149" s="48"/>
    </row>
    <row r="150" spans="1:8" ht="18" x14ac:dyDescent="0.2">
      <c r="A150" s="64"/>
      <c r="B150" s="65"/>
      <c r="C150" s="66"/>
      <c r="D150" s="67"/>
      <c r="E150" s="68"/>
      <c r="F150" s="122"/>
      <c r="G150" s="123"/>
      <c r="H150" s="71"/>
    </row>
    <row r="151" spans="1:8" ht="18" x14ac:dyDescent="0.2">
      <c r="A151" s="95"/>
      <c r="B151" s="65" t="s">
        <v>146</v>
      </c>
      <c r="C151" s="96" t="s">
        <v>147</v>
      </c>
      <c r="D151" s="97"/>
      <c r="E151" s="97"/>
      <c r="F151" s="98"/>
      <c r="G151" s="99"/>
      <c r="H151" s="71"/>
    </row>
    <row r="152" spans="1:8" ht="18" x14ac:dyDescent="0.2">
      <c r="A152" s="95"/>
      <c r="B152" s="108"/>
      <c r="C152" s="124"/>
      <c r="D152" s="110"/>
      <c r="E152" s="110"/>
      <c r="F152" s="98"/>
      <c r="G152" s="111"/>
      <c r="H152" s="71"/>
    </row>
    <row r="153" spans="1:8" ht="60" x14ac:dyDescent="0.2">
      <c r="A153" s="125"/>
      <c r="B153" s="114" t="s">
        <v>148</v>
      </c>
      <c r="C153" s="82" t="s">
        <v>149</v>
      </c>
      <c r="D153" s="110" t="s">
        <v>373</v>
      </c>
      <c r="E153" s="110">
        <v>4800</v>
      </c>
      <c r="F153" s="2"/>
      <c r="G153" s="107">
        <f>F153*E153</f>
        <v>0</v>
      </c>
      <c r="H153" s="48"/>
    </row>
    <row r="154" spans="1:8" ht="18" x14ac:dyDescent="0.2">
      <c r="A154" s="95"/>
      <c r="B154" s="108"/>
      <c r="C154" s="124"/>
      <c r="D154" s="110"/>
      <c r="E154" s="110"/>
      <c r="F154" s="98"/>
      <c r="G154" s="111"/>
      <c r="H154" s="71"/>
    </row>
    <row r="155" spans="1:8" ht="30" x14ac:dyDescent="0.2">
      <c r="A155" s="125"/>
      <c r="B155" s="114" t="s">
        <v>150</v>
      </c>
      <c r="C155" s="82" t="s">
        <v>151</v>
      </c>
      <c r="D155" s="110" t="s">
        <v>373</v>
      </c>
      <c r="E155" s="110">
        <v>170</v>
      </c>
      <c r="F155" s="2"/>
      <c r="G155" s="107">
        <f>F155*E155</f>
        <v>0</v>
      </c>
      <c r="H155" s="48"/>
    </row>
    <row r="156" spans="1:8" ht="18.75" thickBot="1" x14ac:dyDescent="0.25">
      <c r="A156" s="95"/>
      <c r="B156" s="108"/>
      <c r="C156" s="124"/>
      <c r="D156" s="110"/>
      <c r="E156" s="110"/>
      <c r="F156" s="142"/>
      <c r="G156" s="111"/>
      <c r="H156" s="71"/>
    </row>
    <row r="157" spans="1:8" ht="18.75" x14ac:dyDescent="0.3">
      <c r="A157" s="431" t="str">
        <f>_xlfn.CONCAT("SKUPAJ ",C151,  ":")</f>
        <v>SKUPAJ ZUNANJA UREDITEV:</v>
      </c>
      <c r="B157" s="432"/>
      <c r="C157" s="432"/>
      <c r="D157" s="432"/>
      <c r="E157" s="432"/>
      <c r="F157" s="432"/>
      <c r="G157" s="159">
        <f>SUM(G153:G156)</f>
        <v>0</v>
      </c>
      <c r="H157" s="48"/>
    </row>
  </sheetData>
  <sheetProtection algorithmName="SHA-512" hashValue="9QM1jqKAD7CRKcoWPIJWHZnw0luSX9s7SaLNkH+3+jYhE/8tTQ4se/WgXMmX57qJ2+1s/kXiCWVtxsCDiE3vEQ==" saltValue="7OAoww4D8rEC9SzXEX31bg==" spinCount="100000" sheet="1" selectLockedCells="1"/>
  <mergeCells count="11">
    <mergeCell ref="A125:F125"/>
    <mergeCell ref="A139:F139"/>
    <mergeCell ref="A149:F149"/>
    <mergeCell ref="A157:F157"/>
    <mergeCell ref="A103:F103"/>
    <mergeCell ref="A67:F67"/>
    <mergeCell ref="A3:C3"/>
    <mergeCell ref="B5:G5"/>
    <mergeCell ref="B7:G7"/>
    <mergeCell ref="A9:B9"/>
    <mergeCell ref="A10:B10"/>
  </mergeCells>
  <printOptions horizontalCentered="1"/>
  <pageMargins left="0.70866141732283472" right="0.70866141732283472" top="0.74803149606299213" bottom="0.74803149606299213" header="0.31496062992125984" footer="0.31496062992125984"/>
  <pageSetup paperSize="9" scale="63" fitToHeight="0" orientation="portrait" r:id="rId1"/>
  <headerFooter alignWithMargins="0">
    <oddFooter>&amp;LObjekt:     Prostostoječi fotonapetostni elektrarni v Kosezah
Vsebina:    Stroškovnik
Št. načrta/mape: SIP599.2-PZR
Datoteka:   &amp;F&amp;RRevizija: 0
Datum: september 2024
Stran: &amp;P od &amp;N</oddFooter>
  </headerFooter>
  <rowBreaks count="5" manualBreakCount="5">
    <brk id="37" max="6" man="1"/>
    <brk id="60" max="6" man="1"/>
    <brk id="92" max="6" man="1"/>
    <brk id="122" max="6" man="1"/>
    <brk id="150"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499984740745262"/>
    <pageSetUpPr fitToPage="1"/>
  </sheetPr>
  <dimension ref="A1:Q304"/>
  <sheetViews>
    <sheetView zoomScale="70" zoomScaleNormal="70" zoomScaleSheetLayoutView="100" workbookViewId="0">
      <pane ySplit="10" topLeftCell="A11" activePane="bottomLeft" state="frozen"/>
      <selection activeCell="B37" sqref="B37:L37"/>
      <selection pane="bottomLeft" activeCell="F21" sqref="F21"/>
    </sheetView>
  </sheetViews>
  <sheetFormatPr defaultColWidth="9.140625" defaultRowHeight="12.75" x14ac:dyDescent="0.2"/>
  <cols>
    <col min="1" max="1" width="5.7109375" style="160" customWidth="1"/>
    <col min="2" max="2" width="7.28515625" style="42" bestFit="1" customWidth="1"/>
    <col min="3" max="3" width="71.42578125" style="43" customWidth="1"/>
    <col min="4" max="4" width="9" style="44" customWidth="1"/>
    <col min="5" max="5" width="11.85546875" style="45" customWidth="1"/>
    <col min="6" max="6" width="15.42578125" style="44" customWidth="1"/>
    <col min="7" max="7" width="21.140625" style="44" customWidth="1"/>
    <col min="8" max="8" width="9.140625" style="47"/>
    <col min="9" max="16384" width="9.140625" style="48"/>
  </cols>
  <sheetData>
    <row r="1" spans="1:8" s="40" customFormat="1" ht="16.5" customHeight="1" x14ac:dyDescent="0.2">
      <c r="A1" s="33"/>
      <c r="B1" s="34"/>
      <c r="C1" s="35"/>
      <c r="D1" s="36"/>
      <c r="E1" s="37"/>
      <c r="F1" s="36"/>
      <c r="G1" s="38"/>
      <c r="H1" s="39"/>
    </row>
    <row r="2" spans="1:8" ht="16.5" customHeight="1" x14ac:dyDescent="0.2">
      <c r="A2" s="41"/>
      <c r="G2" s="46"/>
    </row>
    <row r="3" spans="1:8" ht="16.5" customHeight="1" x14ac:dyDescent="0.2">
      <c r="A3" s="421"/>
      <c r="B3" s="422"/>
      <c r="C3" s="422"/>
      <c r="F3" s="49"/>
      <c r="G3" s="46"/>
    </row>
    <row r="4" spans="1:8" ht="9.1999999999999993" customHeight="1" x14ac:dyDescent="0.2">
      <c r="A4" s="41"/>
      <c r="B4" s="34"/>
      <c r="C4" s="35"/>
      <c r="D4" s="36"/>
      <c r="E4" s="37"/>
      <c r="F4" s="36"/>
      <c r="G4" s="38"/>
    </row>
    <row r="5" spans="1:8" ht="58.5" customHeight="1" x14ac:dyDescent="0.25">
      <c r="A5" s="50"/>
      <c r="B5" s="423" t="s">
        <v>366</v>
      </c>
      <c r="C5" s="423"/>
      <c r="D5" s="423"/>
      <c r="E5" s="423"/>
      <c r="F5" s="423"/>
      <c r="G5" s="424"/>
    </row>
    <row r="6" spans="1:8" ht="3" customHeight="1" x14ac:dyDescent="0.25">
      <c r="A6" s="50"/>
      <c r="B6" s="51"/>
      <c r="C6" s="52"/>
      <c r="D6" s="51"/>
      <c r="E6" s="51"/>
      <c r="F6" s="51"/>
      <c r="G6" s="53"/>
    </row>
    <row r="7" spans="1:8" ht="18.75" customHeight="1" x14ac:dyDescent="0.25">
      <c r="A7" s="54"/>
      <c r="B7" s="425"/>
      <c r="C7" s="425"/>
      <c r="D7" s="425"/>
      <c r="E7" s="425"/>
      <c r="F7" s="425"/>
      <c r="G7" s="426"/>
    </row>
    <row r="8" spans="1:8" ht="10.5" customHeight="1" thickBot="1" x14ac:dyDescent="0.3">
      <c r="A8" s="55"/>
      <c r="B8" s="56"/>
      <c r="C8" s="57"/>
      <c r="D8" s="56"/>
      <c r="E8" s="56"/>
      <c r="F8" s="56"/>
      <c r="G8" s="58"/>
    </row>
    <row r="9" spans="1:8" s="45" customFormat="1" ht="12.95" customHeight="1" x14ac:dyDescent="0.2">
      <c r="A9" s="427" t="s">
        <v>13</v>
      </c>
      <c r="B9" s="428"/>
      <c r="C9" s="59" t="s">
        <v>14</v>
      </c>
      <c r="D9" s="60" t="s">
        <v>15</v>
      </c>
      <c r="E9" s="60" t="s">
        <v>16</v>
      </c>
      <c r="F9" s="60" t="s">
        <v>17</v>
      </c>
      <c r="G9" s="60" t="s">
        <v>18</v>
      </c>
      <c r="H9" s="61"/>
    </row>
    <row r="10" spans="1:8" ht="26.25" customHeight="1" thickBot="1" x14ac:dyDescent="0.25">
      <c r="A10" s="429" t="s">
        <v>19</v>
      </c>
      <c r="B10" s="430"/>
      <c r="C10" s="62"/>
      <c r="D10" s="63"/>
      <c r="E10" s="63" t="s">
        <v>20</v>
      </c>
      <c r="F10" s="63" t="s">
        <v>21</v>
      </c>
      <c r="G10" s="63" t="s">
        <v>22</v>
      </c>
    </row>
    <row r="11" spans="1:8" ht="18" x14ac:dyDescent="0.2">
      <c r="A11" s="161"/>
      <c r="B11" s="162"/>
      <c r="C11" s="163" t="s">
        <v>152</v>
      </c>
      <c r="D11" s="164"/>
      <c r="E11" s="165"/>
      <c r="F11" s="166"/>
      <c r="G11" s="123"/>
      <c r="H11" s="71"/>
    </row>
    <row r="12" spans="1:8" ht="18" x14ac:dyDescent="0.2">
      <c r="A12" s="64"/>
      <c r="B12" s="65"/>
      <c r="C12" s="66"/>
      <c r="D12" s="67"/>
      <c r="E12" s="68"/>
      <c r="F12" s="122"/>
      <c r="G12" s="123"/>
      <c r="H12" s="71"/>
    </row>
    <row r="13" spans="1:8" ht="18" x14ac:dyDescent="0.2">
      <c r="A13" s="95"/>
      <c r="B13" s="65" t="s">
        <v>43</v>
      </c>
      <c r="C13" s="96" t="s">
        <v>153</v>
      </c>
      <c r="D13" s="97"/>
      <c r="E13" s="97"/>
      <c r="F13" s="98"/>
      <c r="G13" s="99"/>
      <c r="H13" s="71"/>
    </row>
    <row r="14" spans="1:8" ht="18" x14ac:dyDescent="0.2">
      <c r="A14" s="95"/>
      <c r="B14" s="108"/>
      <c r="C14" s="124"/>
      <c r="D14" s="110"/>
      <c r="E14" s="110"/>
      <c r="F14" s="98"/>
      <c r="G14" s="111"/>
      <c r="H14" s="71"/>
    </row>
    <row r="15" spans="1:8" ht="30" x14ac:dyDescent="0.2">
      <c r="A15" s="125"/>
      <c r="B15" s="114" t="s">
        <v>51</v>
      </c>
      <c r="C15" s="82" t="s">
        <v>154</v>
      </c>
      <c r="D15" s="110" t="s">
        <v>155</v>
      </c>
      <c r="E15" s="110">
        <v>1448</v>
      </c>
      <c r="F15" s="2"/>
      <c r="G15" s="107">
        <f>F15*E15</f>
        <v>0</v>
      </c>
      <c r="H15" s="48"/>
    </row>
    <row r="16" spans="1:8" ht="18" x14ac:dyDescent="0.2">
      <c r="A16" s="95"/>
      <c r="B16" s="108"/>
      <c r="C16" s="124"/>
      <c r="D16" s="110"/>
      <c r="E16" s="110"/>
      <c r="F16" s="98"/>
      <c r="G16" s="111"/>
      <c r="H16" s="71"/>
    </row>
    <row r="17" spans="1:8" ht="30" x14ac:dyDescent="0.2">
      <c r="A17" s="143"/>
      <c r="B17" s="147" t="s">
        <v>54</v>
      </c>
      <c r="C17" s="82" t="s">
        <v>377</v>
      </c>
      <c r="D17" s="149" t="s">
        <v>89</v>
      </c>
      <c r="E17" s="149">
        <v>1000</v>
      </c>
      <c r="F17" s="7"/>
      <c r="G17" s="107">
        <f>F17*E17</f>
        <v>0</v>
      </c>
      <c r="H17" s="48"/>
    </row>
    <row r="18" spans="1:8" ht="18" x14ac:dyDescent="0.2">
      <c r="A18" s="95"/>
      <c r="B18" s="108"/>
      <c r="C18" s="124"/>
      <c r="D18" s="110"/>
      <c r="E18" s="110"/>
      <c r="F18" s="98"/>
      <c r="G18" s="111"/>
      <c r="H18" s="71"/>
    </row>
    <row r="19" spans="1:8" ht="30" x14ac:dyDescent="0.2">
      <c r="A19" s="125"/>
      <c r="B19" s="114" t="s">
        <v>55</v>
      </c>
      <c r="C19" s="82" t="s">
        <v>378</v>
      </c>
      <c r="D19" s="110" t="s">
        <v>89</v>
      </c>
      <c r="E19" s="110">
        <v>7000</v>
      </c>
      <c r="F19" s="2"/>
      <c r="G19" s="107">
        <f>F19*E19</f>
        <v>0</v>
      </c>
      <c r="H19" s="48"/>
    </row>
    <row r="20" spans="1:8" ht="18" x14ac:dyDescent="0.2">
      <c r="A20" s="95"/>
      <c r="B20" s="108"/>
      <c r="C20" s="124"/>
      <c r="D20" s="110"/>
      <c r="E20" s="110"/>
      <c r="F20" s="98"/>
      <c r="G20" s="111"/>
      <c r="H20" s="71"/>
    </row>
    <row r="21" spans="1:8" ht="30" x14ac:dyDescent="0.2">
      <c r="A21" s="113"/>
      <c r="B21" s="114" t="s">
        <v>56</v>
      </c>
      <c r="C21" s="124" t="s">
        <v>156</v>
      </c>
      <c r="D21" s="110" t="s">
        <v>155</v>
      </c>
      <c r="E21" s="110">
        <v>8</v>
      </c>
      <c r="F21" s="2"/>
      <c r="G21" s="111">
        <f>F21*E21</f>
        <v>0</v>
      </c>
      <c r="H21" s="48"/>
    </row>
    <row r="22" spans="1:8" ht="15.75" customHeight="1" thickBot="1" x14ac:dyDescent="0.25">
      <c r="A22" s="115"/>
      <c r="B22" s="116"/>
      <c r="C22" s="117"/>
      <c r="D22" s="118"/>
      <c r="E22" s="118"/>
      <c r="F22" s="119"/>
      <c r="G22" s="120"/>
      <c r="H22" s="71"/>
    </row>
    <row r="23" spans="1:8" ht="19.5" thickBot="1" x14ac:dyDescent="0.35">
      <c r="A23" s="419" t="str">
        <f>_xlfn.CONCAT("SKUPAJ ", C13,  ":")</f>
        <v>SKUPAJ PROSTOSTOJEČA FE KOSEZE 1:</v>
      </c>
      <c r="B23" s="420"/>
      <c r="C23" s="420"/>
      <c r="D23" s="420"/>
      <c r="E23" s="420"/>
      <c r="F23" s="420"/>
      <c r="G23" s="121">
        <f>SUM(G15:G21)</f>
        <v>0</v>
      </c>
      <c r="H23" s="48"/>
    </row>
    <row r="24" spans="1:8" ht="18" x14ac:dyDescent="0.2">
      <c r="A24" s="64"/>
      <c r="B24" s="65"/>
      <c r="C24" s="66"/>
      <c r="D24" s="67"/>
      <c r="E24" s="68"/>
      <c r="F24" s="122"/>
      <c r="G24" s="123"/>
      <c r="H24" s="71"/>
    </row>
    <row r="25" spans="1:8" ht="18" x14ac:dyDescent="0.2">
      <c r="A25" s="95"/>
      <c r="B25" s="65" t="s">
        <v>74</v>
      </c>
      <c r="C25" s="96" t="s">
        <v>157</v>
      </c>
      <c r="D25" s="97"/>
      <c r="E25" s="97"/>
      <c r="F25" s="98"/>
      <c r="G25" s="99"/>
      <c r="H25" s="71"/>
    </row>
    <row r="26" spans="1:8" ht="18" x14ac:dyDescent="0.2">
      <c r="A26" s="95"/>
      <c r="B26" s="108"/>
      <c r="C26" s="124"/>
      <c r="D26" s="110"/>
      <c r="E26" s="110"/>
      <c r="F26" s="98"/>
      <c r="G26" s="111"/>
      <c r="H26" s="71"/>
    </row>
    <row r="27" spans="1:8" ht="30" x14ac:dyDescent="0.2">
      <c r="A27" s="125"/>
      <c r="B27" s="114" t="s">
        <v>76</v>
      </c>
      <c r="C27" s="82" t="s">
        <v>154</v>
      </c>
      <c r="D27" s="110" t="s">
        <v>155</v>
      </c>
      <c r="E27" s="110">
        <v>1448</v>
      </c>
      <c r="F27" s="2"/>
      <c r="G27" s="107">
        <f>F27*E27</f>
        <v>0</v>
      </c>
      <c r="H27" s="48"/>
    </row>
    <row r="28" spans="1:8" ht="18" x14ac:dyDescent="0.2">
      <c r="A28" s="95"/>
      <c r="B28" s="108"/>
      <c r="C28" s="124"/>
      <c r="D28" s="110"/>
      <c r="E28" s="110"/>
      <c r="F28" s="98"/>
      <c r="G28" s="111"/>
      <c r="H28" s="71"/>
    </row>
    <row r="29" spans="1:8" ht="30" x14ac:dyDescent="0.2">
      <c r="A29" s="143"/>
      <c r="B29" s="147" t="s">
        <v>78</v>
      </c>
      <c r="C29" s="82" t="s">
        <v>377</v>
      </c>
      <c r="D29" s="149" t="s">
        <v>89</v>
      </c>
      <c r="E29" s="149">
        <v>1000</v>
      </c>
      <c r="F29" s="7"/>
      <c r="G29" s="107">
        <f>F29*E29</f>
        <v>0</v>
      </c>
      <c r="H29" s="48"/>
    </row>
    <row r="30" spans="1:8" ht="18" x14ac:dyDescent="0.2">
      <c r="A30" s="95"/>
      <c r="B30" s="108"/>
      <c r="C30" s="124"/>
      <c r="D30" s="110"/>
      <c r="E30" s="110"/>
      <c r="F30" s="98"/>
      <c r="G30" s="111"/>
      <c r="H30" s="71"/>
    </row>
    <row r="31" spans="1:8" ht="30" x14ac:dyDescent="0.2">
      <c r="A31" s="125"/>
      <c r="B31" s="114" t="s">
        <v>80</v>
      </c>
      <c r="C31" s="82" t="s">
        <v>378</v>
      </c>
      <c r="D31" s="110" t="s">
        <v>89</v>
      </c>
      <c r="E31" s="110">
        <v>7000</v>
      </c>
      <c r="F31" s="2"/>
      <c r="G31" s="107">
        <f>F31*E31</f>
        <v>0</v>
      </c>
      <c r="H31" s="48"/>
    </row>
    <row r="32" spans="1:8" ht="18" x14ac:dyDescent="0.2">
      <c r="A32" s="95"/>
      <c r="B32" s="108"/>
      <c r="C32" s="124"/>
      <c r="D32" s="110"/>
      <c r="E32" s="110"/>
      <c r="F32" s="98"/>
      <c r="G32" s="111"/>
      <c r="H32" s="71"/>
    </row>
    <row r="33" spans="1:8" ht="30" x14ac:dyDescent="0.2">
      <c r="A33" s="125"/>
      <c r="B33" s="114" t="s">
        <v>82</v>
      </c>
      <c r="C33" s="124" t="s">
        <v>156</v>
      </c>
      <c r="D33" s="110" t="s">
        <v>155</v>
      </c>
      <c r="E33" s="110">
        <v>8</v>
      </c>
      <c r="F33" s="2"/>
      <c r="G33" s="107">
        <f>F33*E33</f>
        <v>0</v>
      </c>
      <c r="H33" s="48"/>
    </row>
    <row r="34" spans="1:8" ht="15.75" customHeight="1" thickBot="1" x14ac:dyDescent="0.25">
      <c r="A34" s="115"/>
      <c r="B34" s="116"/>
      <c r="C34" s="117"/>
      <c r="D34" s="118"/>
      <c r="E34" s="118"/>
      <c r="F34" s="119"/>
      <c r="G34" s="120"/>
      <c r="H34" s="71"/>
    </row>
    <row r="35" spans="1:8" ht="19.5" thickBot="1" x14ac:dyDescent="0.35">
      <c r="A35" s="419" t="str">
        <f>_xlfn.CONCAT("SKUPAJ ", C25,  ":")</f>
        <v>SKUPAJ PROSTOSTOJEČA FE KOSEZE 2:</v>
      </c>
      <c r="B35" s="420"/>
      <c r="C35" s="420"/>
      <c r="D35" s="420"/>
      <c r="E35" s="420"/>
      <c r="F35" s="420"/>
      <c r="G35" s="121">
        <f>SUM(G26:G33)</f>
        <v>0</v>
      </c>
      <c r="H35" s="48"/>
    </row>
    <row r="36" spans="1:8" ht="18" x14ac:dyDescent="0.2">
      <c r="A36" s="95"/>
      <c r="B36" s="114"/>
      <c r="C36" s="140"/>
      <c r="D36" s="97"/>
      <c r="E36" s="97"/>
      <c r="F36" s="142"/>
      <c r="G36" s="111"/>
      <c r="H36" s="71"/>
    </row>
    <row r="37" spans="1:8" ht="15.75" x14ac:dyDescent="0.2">
      <c r="A37" s="125"/>
      <c r="B37" s="65" t="s">
        <v>108</v>
      </c>
      <c r="C37" s="96" t="s">
        <v>158</v>
      </c>
      <c r="D37" s="102"/>
      <c r="E37" s="102"/>
      <c r="F37" s="103"/>
      <c r="G37" s="139"/>
      <c r="H37" s="48"/>
    </row>
    <row r="38" spans="1:8" ht="18" x14ac:dyDescent="0.2">
      <c r="A38" s="95"/>
      <c r="B38" s="108"/>
      <c r="C38" s="124"/>
      <c r="D38" s="110"/>
      <c r="E38" s="110"/>
      <c r="F38" s="142"/>
      <c r="G38" s="111"/>
      <c r="H38" s="71"/>
    </row>
    <row r="39" spans="1:8" ht="135" x14ac:dyDescent="0.2">
      <c r="A39" s="151"/>
      <c r="B39" s="152" t="s">
        <v>110</v>
      </c>
      <c r="C39" s="167" t="s">
        <v>384</v>
      </c>
      <c r="D39" s="168" t="s">
        <v>53</v>
      </c>
      <c r="E39" s="168">
        <v>2</v>
      </c>
      <c r="F39" s="3"/>
      <c r="G39" s="99">
        <f>F39*E39</f>
        <v>0</v>
      </c>
      <c r="H39" s="48"/>
    </row>
    <row r="40" spans="1:8" ht="15" x14ac:dyDescent="0.2">
      <c r="A40" s="143"/>
      <c r="B40" s="147"/>
      <c r="C40" s="154" t="s">
        <v>159</v>
      </c>
      <c r="D40" s="149"/>
      <c r="E40" s="149"/>
      <c r="F40" s="106"/>
      <c r="G40" s="107"/>
      <c r="H40" s="48"/>
    </row>
    <row r="41" spans="1:8" ht="15" x14ac:dyDescent="0.2">
      <c r="A41" s="143"/>
      <c r="B41" s="147"/>
      <c r="C41" s="154" t="s">
        <v>160</v>
      </c>
      <c r="D41" s="149"/>
      <c r="E41" s="149"/>
      <c r="F41" s="106"/>
      <c r="G41" s="107"/>
      <c r="H41" s="48"/>
    </row>
    <row r="42" spans="1:8" ht="15" customHeight="1" x14ac:dyDescent="0.2">
      <c r="A42" s="143"/>
      <c r="B42" s="147"/>
      <c r="C42" s="154" t="s">
        <v>161</v>
      </c>
      <c r="D42" s="149"/>
      <c r="E42" s="149"/>
      <c r="F42" s="106"/>
      <c r="G42" s="107"/>
      <c r="H42" s="48"/>
    </row>
    <row r="43" spans="1:8" ht="15" customHeight="1" x14ac:dyDescent="0.2">
      <c r="A43" s="143"/>
      <c r="B43" s="147"/>
      <c r="C43" s="148" t="s">
        <v>162</v>
      </c>
      <c r="D43" s="149"/>
      <c r="E43" s="149"/>
      <c r="F43" s="106"/>
      <c r="G43" s="107"/>
      <c r="H43" s="48"/>
    </row>
    <row r="44" spans="1:8" ht="15" customHeight="1" x14ac:dyDescent="0.2">
      <c r="A44" s="143"/>
      <c r="B44" s="147"/>
      <c r="C44" s="154" t="s">
        <v>163</v>
      </c>
      <c r="D44" s="149"/>
      <c r="E44" s="149"/>
      <c r="F44" s="106"/>
      <c r="G44" s="107"/>
      <c r="H44" s="48"/>
    </row>
    <row r="45" spans="1:8" ht="15" x14ac:dyDescent="0.2">
      <c r="A45" s="143"/>
      <c r="B45" s="147"/>
      <c r="C45" s="154" t="s">
        <v>164</v>
      </c>
      <c r="D45" s="149"/>
      <c r="E45" s="149"/>
      <c r="F45" s="106"/>
      <c r="G45" s="107"/>
      <c r="H45" s="48"/>
    </row>
    <row r="46" spans="1:8" ht="15" x14ac:dyDescent="0.2">
      <c r="A46" s="143"/>
      <c r="B46" s="147"/>
      <c r="C46" s="154" t="s">
        <v>165</v>
      </c>
      <c r="D46" s="149"/>
      <c r="E46" s="149"/>
      <c r="F46" s="106"/>
      <c r="G46" s="107"/>
      <c r="H46" s="48"/>
    </row>
    <row r="47" spans="1:8" ht="15" x14ac:dyDescent="0.2">
      <c r="A47" s="143"/>
      <c r="B47" s="147"/>
      <c r="C47" s="154" t="s">
        <v>166</v>
      </c>
      <c r="D47" s="149"/>
      <c r="E47" s="149"/>
      <c r="F47" s="106"/>
      <c r="G47" s="107"/>
      <c r="H47" s="48"/>
    </row>
    <row r="48" spans="1:8" ht="15" x14ac:dyDescent="0.2">
      <c r="A48" s="143"/>
      <c r="B48" s="147"/>
      <c r="C48" s="154" t="s">
        <v>167</v>
      </c>
      <c r="D48" s="149"/>
      <c r="E48" s="149"/>
      <c r="F48" s="106"/>
      <c r="G48" s="107"/>
      <c r="H48" s="48"/>
    </row>
    <row r="49" spans="1:8" ht="30" x14ac:dyDescent="0.2">
      <c r="A49" s="143"/>
      <c r="B49" s="147"/>
      <c r="C49" s="154" t="s">
        <v>168</v>
      </c>
      <c r="D49" s="149"/>
      <c r="E49" s="149"/>
      <c r="F49" s="106"/>
      <c r="G49" s="107"/>
      <c r="H49" s="48"/>
    </row>
    <row r="50" spans="1:8" ht="30" x14ac:dyDescent="0.2">
      <c r="A50" s="143"/>
      <c r="B50" s="147"/>
      <c r="C50" s="154" t="s">
        <v>385</v>
      </c>
      <c r="D50" s="149"/>
      <c r="E50" s="149"/>
      <c r="F50" s="106"/>
      <c r="G50" s="107"/>
      <c r="H50" s="48"/>
    </row>
    <row r="51" spans="1:8" ht="15" x14ac:dyDescent="0.2">
      <c r="A51" s="143"/>
      <c r="B51" s="147"/>
      <c r="C51" s="154" t="s">
        <v>169</v>
      </c>
      <c r="D51" s="149"/>
      <c r="E51" s="149"/>
      <c r="F51" s="106"/>
      <c r="G51" s="107"/>
      <c r="H51" s="48"/>
    </row>
    <row r="52" spans="1:8" ht="30" x14ac:dyDescent="0.2">
      <c r="A52" s="143"/>
      <c r="B52" s="147"/>
      <c r="C52" s="154" t="s">
        <v>170</v>
      </c>
      <c r="D52" s="149"/>
      <c r="E52" s="149"/>
      <c r="F52" s="106"/>
      <c r="G52" s="107"/>
      <c r="H52" s="48"/>
    </row>
    <row r="53" spans="1:8" ht="15" x14ac:dyDescent="0.2">
      <c r="A53" s="143"/>
      <c r="B53" s="147"/>
      <c r="C53" s="154" t="s">
        <v>171</v>
      </c>
      <c r="D53" s="149"/>
      <c r="E53" s="149"/>
      <c r="F53" s="106"/>
      <c r="G53" s="107"/>
      <c r="H53" s="48"/>
    </row>
    <row r="54" spans="1:8" ht="18" x14ac:dyDescent="0.2">
      <c r="A54" s="95"/>
      <c r="B54" s="108"/>
      <c r="C54" s="124"/>
      <c r="D54" s="110"/>
      <c r="E54" s="110"/>
      <c r="F54" s="142"/>
      <c r="G54" s="111"/>
      <c r="H54" s="71"/>
    </row>
    <row r="55" spans="1:8" ht="135" x14ac:dyDescent="0.2">
      <c r="A55" s="151"/>
      <c r="B55" s="152" t="s">
        <v>112</v>
      </c>
      <c r="C55" s="167" t="s">
        <v>386</v>
      </c>
      <c r="D55" s="168" t="s">
        <v>53</v>
      </c>
      <c r="E55" s="168">
        <v>1</v>
      </c>
      <c r="F55" s="3"/>
      <c r="G55" s="99">
        <f>F55*E55</f>
        <v>0</v>
      </c>
      <c r="H55" s="48"/>
    </row>
    <row r="56" spans="1:8" ht="13.5" customHeight="1" x14ac:dyDescent="0.2">
      <c r="A56" s="143"/>
      <c r="B56" s="147"/>
      <c r="C56" s="148" t="s">
        <v>172</v>
      </c>
      <c r="D56" s="149"/>
      <c r="E56" s="149"/>
      <c r="F56" s="106"/>
      <c r="G56" s="107"/>
      <c r="H56" s="48"/>
    </row>
    <row r="57" spans="1:8" ht="15" customHeight="1" x14ac:dyDescent="0.2">
      <c r="A57" s="143"/>
      <c r="B57" s="147"/>
      <c r="C57" s="148" t="s">
        <v>173</v>
      </c>
      <c r="D57" s="149"/>
      <c r="E57" s="149"/>
      <c r="F57" s="106"/>
      <c r="G57" s="107"/>
      <c r="H57" s="48"/>
    </row>
    <row r="58" spans="1:8" ht="15" customHeight="1" x14ac:dyDescent="0.2">
      <c r="A58" s="143"/>
      <c r="B58" s="147"/>
      <c r="C58" s="148" t="s">
        <v>174</v>
      </c>
      <c r="D58" s="149"/>
      <c r="E58" s="149"/>
      <c r="F58" s="106"/>
      <c r="G58" s="107"/>
      <c r="H58" s="48"/>
    </row>
    <row r="59" spans="1:8" ht="18" x14ac:dyDescent="0.2">
      <c r="A59" s="95"/>
      <c r="B59" s="108"/>
      <c r="C59" s="124"/>
      <c r="D59" s="110"/>
      <c r="E59" s="110"/>
      <c r="F59" s="142"/>
      <c r="G59" s="111"/>
      <c r="H59" s="71"/>
    </row>
    <row r="60" spans="1:8" ht="30" x14ac:dyDescent="0.2">
      <c r="A60" s="143"/>
      <c r="B60" s="147" t="s">
        <v>114</v>
      </c>
      <c r="C60" s="154" t="s">
        <v>175</v>
      </c>
      <c r="D60" s="168" t="s">
        <v>53</v>
      </c>
      <c r="E60" s="168">
        <v>1</v>
      </c>
      <c r="F60" s="3"/>
      <c r="G60" s="99">
        <f>F60*E60</f>
        <v>0</v>
      </c>
      <c r="H60" s="48"/>
    </row>
    <row r="61" spans="1:8" ht="18" x14ac:dyDescent="0.2">
      <c r="A61" s="95"/>
      <c r="B61" s="108"/>
      <c r="C61" s="124"/>
      <c r="D61" s="110"/>
      <c r="E61" s="110"/>
      <c r="F61" s="142"/>
      <c r="G61" s="111"/>
      <c r="H61" s="71"/>
    </row>
    <row r="62" spans="1:8" ht="45" x14ac:dyDescent="0.2">
      <c r="A62" s="143"/>
      <c r="B62" s="147" t="s">
        <v>116</v>
      </c>
      <c r="C62" s="154" t="s">
        <v>176</v>
      </c>
      <c r="D62" s="168" t="s">
        <v>53</v>
      </c>
      <c r="E62" s="168">
        <v>1</v>
      </c>
      <c r="F62" s="3"/>
      <c r="G62" s="99">
        <f>F62*E62</f>
        <v>0</v>
      </c>
      <c r="H62" s="48"/>
    </row>
    <row r="63" spans="1:8" ht="18" x14ac:dyDescent="0.2">
      <c r="A63" s="95"/>
      <c r="B63" s="108"/>
      <c r="C63" s="124"/>
      <c r="D63" s="110"/>
      <c r="E63" s="110"/>
      <c r="F63" s="142"/>
      <c r="G63" s="111"/>
      <c r="H63" s="71"/>
    </row>
    <row r="64" spans="1:8" ht="45" x14ac:dyDescent="0.2">
      <c r="A64" s="143"/>
      <c r="B64" s="147" t="s">
        <v>118</v>
      </c>
      <c r="C64" s="154" t="s">
        <v>177</v>
      </c>
      <c r="D64" s="168" t="s">
        <v>53</v>
      </c>
      <c r="E64" s="168">
        <v>1</v>
      </c>
      <c r="F64" s="3"/>
      <c r="G64" s="99">
        <f>F64*E64</f>
        <v>0</v>
      </c>
      <c r="H64" s="48"/>
    </row>
    <row r="65" spans="1:8" ht="18" x14ac:dyDescent="0.2">
      <c r="A65" s="156"/>
      <c r="B65" s="65"/>
      <c r="C65" s="169"/>
      <c r="D65" s="158"/>
      <c r="E65" s="158"/>
      <c r="F65" s="170"/>
      <c r="G65" s="139"/>
      <c r="H65" s="71"/>
    </row>
    <row r="66" spans="1:8" s="173" customFormat="1" ht="45" x14ac:dyDescent="0.2">
      <c r="A66" s="104"/>
      <c r="B66" s="147" t="s">
        <v>120</v>
      </c>
      <c r="C66" s="171" t="s">
        <v>178</v>
      </c>
      <c r="D66" s="168" t="s">
        <v>53</v>
      </c>
      <c r="E66" s="168">
        <v>1</v>
      </c>
      <c r="F66" s="3"/>
      <c r="G66" s="99">
        <f>F66*E66</f>
        <v>0</v>
      </c>
      <c r="H66" s="172"/>
    </row>
    <row r="67" spans="1:8" s="173" customFormat="1" ht="15.75" x14ac:dyDescent="0.2">
      <c r="A67" s="104"/>
      <c r="B67" s="147"/>
      <c r="C67" s="154" t="s">
        <v>179</v>
      </c>
      <c r="D67" s="149"/>
      <c r="E67" s="149"/>
      <c r="F67" s="149"/>
      <c r="G67" s="107"/>
      <c r="H67" s="172"/>
    </row>
    <row r="68" spans="1:8" ht="18" x14ac:dyDescent="0.2">
      <c r="A68" s="174"/>
      <c r="B68" s="175"/>
      <c r="C68" s="148" t="s">
        <v>180</v>
      </c>
      <c r="D68" s="149"/>
      <c r="E68" s="149"/>
      <c r="F68" s="149"/>
      <c r="G68" s="176"/>
      <c r="H68" s="71"/>
    </row>
    <row r="69" spans="1:8" ht="18" x14ac:dyDescent="0.2">
      <c r="A69" s="174"/>
      <c r="B69" s="175"/>
      <c r="C69" s="148" t="s">
        <v>181</v>
      </c>
      <c r="D69" s="149"/>
      <c r="E69" s="149"/>
      <c r="F69" s="149"/>
      <c r="G69" s="176"/>
      <c r="H69" s="71"/>
    </row>
    <row r="70" spans="1:8" ht="18" x14ac:dyDescent="0.2">
      <c r="A70" s="174"/>
      <c r="B70" s="175"/>
      <c r="C70" s="154" t="s">
        <v>182</v>
      </c>
      <c r="D70" s="149"/>
      <c r="E70" s="149"/>
      <c r="F70" s="149"/>
      <c r="G70" s="176"/>
      <c r="H70" s="71"/>
    </row>
    <row r="71" spans="1:8" ht="32.25" customHeight="1" x14ac:dyDescent="0.2">
      <c r="A71" s="174"/>
      <c r="B71" s="175"/>
      <c r="C71" s="154" t="s">
        <v>183</v>
      </c>
      <c r="D71" s="149"/>
      <c r="E71" s="149"/>
      <c r="F71" s="149"/>
      <c r="G71" s="176"/>
      <c r="H71" s="71"/>
    </row>
    <row r="72" spans="1:8" s="173" customFormat="1" ht="30" x14ac:dyDescent="0.2">
      <c r="A72" s="104"/>
      <c r="B72" s="147"/>
      <c r="C72" s="171" t="s">
        <v>184</v>
      </c>
      <c r="D72" s="177"/>
      <c r="E72" s="177"/>
      <c r="F72" s="177"/>
      <c r="G72" s="107"/>
      <c r="H72" s="172"/>
    </row>
    <row r="73" spans="1:8" ht="18" x14ac:dyDescent="0.2">
      <c r="A73" s="95"/>
      <c r="B73" s="108"/>
      <c r="C73" s="124"/>
      <c r="D73" s="110"/>
      <c r="E73" s="110"/>
      <c r="F73" s="142"/>
      <c r="G73" s="111"/>
      <c r="H73" s="71"/>
    </row>
    <row r="74" spans="1:8" ht="30" x14ac:dyDescent="0.2">
      <c r="A74" s="143"/>
      <c r="B74" s="147" t="s">
        <v>122</v>
      </c>
      <c r="C74" s="154" t="s">
        <v>185</v>
      </c>
      <c r="D74" s="168" t="s">
        <v>53</v>
      </c>
      <c r="E74" s="168">
        <v>1</v>
      </c>
      <c r="F74" s="3"/>
      <c r="G74" s="99">
        <f>F74*E74</f>
        <v>0</v>
      </c>
      <c r="H74" s="48"/>
    </row>
    <row r="75" spans="1:8" ht="18" x14ac:dyDescent="0.2">
      <c r="A75" s="95"/>
      <c r="B75" s="108"/>
      <c r="C75" s="124"/>
      <c r="D75" s="110"/>
      <c r="E75" s="110"/>
      <c r="F75" s="142"/>
      <c r="G75" s="111"/>
      <c r="H75" s="71"/>
    </row>
    <row r="76" spans="1:8" ht="45" x14ac:dyDescent="0.2">
      <c r="A76" s="143"/>
      <c r="B76" s="147" t="s">
        <v>186</v>
      </c>
      <c r="C76" s="154" t="s">
        <v>187</v>
      </c>
      <c r="D76" s="168" t="s">
        <v>53</v>
      </c>
      <c r="E76" s="168">
        <v>1</v>
      </c>
      <c r="F76" s="3"/>
      <c r="G76" s="99">
        <f>F76*E76</f>
        <v>0</v>
      </c>
      <c r="H76" s="48"/>
    </row>
    <row r="77" spans="1:8" s="134" customFormat="1" ht="15.75" x14ac:dyDescent="0.2">
      <c r="A77" s="126"/>
      <c r="B77" s="127"/>
      <c r="C77" s="128"/>
      <c r="D77" s="129"/>
      <c r="E77" s="130"/>
      <c r="F77" s="131"/>
      <c r="G77" s="132"/>
      <c r="H77" s="133"/>
    </row>
    <row r="78" spans="1:8" s="134" customFormat="1" ht="45" x14ac:dyDescent="0.2">
      <c r="A78" s="95"/>
      <c r="B78" s="114" t="s">
        <v>188</v>
      </c>
      <c r="C78" s="140" t="s">
        <v>189</v>
      </c>
      <c r="D78" s="141" t="s">
        <v>53</v>
      </c>
      <c r="E78" s="141">
        <v>1</v>
      </c>
      <c r="F78" s="1"/>
      <c r="G78" s="111">
        <f>F78*E78</f>
        <v>0</v>
      </c>
      <c r="H78" s="133"/>
    </row>
    <row r="79" spans="1:8" s="134" customFormat="1" ht="15.75" x14ac:dyDescent="0.2">
      <c r="A79" s="126"/>
      <c r="B79" s="127"/>
      <c r="C79" s="128"/>
      <c r="D79" s="129"/>
      <c r="E79" s="130"/>
      <c r="F79" s="131"/>
      <c r="G79" s="132"/>
      <c r="H79" s="133"/>
    </row>
    <row r="80" spans="1:8" s="134" customFormat="1" ht="30" x14ac:dyDescent="0.2">
      <c r="A80" s="95"/>
      <c r="B80" s="147" t="s">
        <v>190</v>
      </c>
      <c r="C80" s="140" t="s">
        <v>387</v>
      </c>
      <c r="D80" s="141" t="s">
        <v>53</v>
      </c>
      <c r="E80" s="141">
        <v>1</v>
      </c>
      <c r="F80" s="1"/>
      <c r="G80" s="111">
        <f>F80*E80</f>
        <v>0</v>
      </c>
      <c r="H80" s="133"/>
    </row>
    <row r="81" spans="1:8" ht="18" x14ac:dyDescent="0.2">
      <c r="A81" s="95"/>
      <c r="B81" s="108"/>
      <c r="C81" s="124"/>
      <c r="D81" s="110"/>
      <c r="E81" s="110"/>
      <c r="F81" s="142"/>
      <c r="G81" s="111"/>
      <c r="H81" s="71"/>
    </row>
    <row r="82" spans="1:8" ht="15" x14ac:dyDescent="0.2">
      <c r="A82" s="143"/>
      <c r="B82" s="147" t="s">
        <v>191</v>
      </c>
      <c r="C82" s="154" t="s">
        <v>192</v>
      </c>
      <c r="D82" s="168" t="s">
        <v>53</v>
      </c>
      <c r="E82" s="168">
        <v>1</v>
      </c>
      <c r="F82" s="3"/>
      <c r="G82" s="99">
        <f>F82*E82</f>
        <v>0</v>
      </c>
      <c r="H82" s="48"/>
    </row>
    <row r="83" spans="1:8" ht="18" x14ac:dyDescent="0.2">
      <c r="A83" s="95"/>
      <c r="B83" s="108"/>
      <c r="C83" s="124"/>
      <c r="D83" s="110"/>
      <c r="E83" s="110"/>
      <c r="F83" s="142"/>
      <c r="G83" s="111"/>
      <c r="H83" s="71"/>
    </row>
    <row r="84" spans="1:8" ht="33.75" customHeight="1" x14ac:dyDescent="0.2">
      <c r="A84" s="143"/>
      <c r="B84" s="147" t="s">
        <v>193</v>
      </c>
      <c r="C84" s="154" t="s">
        <v>194</v>
      </c>
      <c r="D84" s="168" t="s">
        <v>195</v>
      </c>
      <c r="E84" s="168">
        <v>2</v>
      </c>
      <c r="F84" s="3"/>
      <c r="G84" s="99">
        <f>F84*E84</f>
        <v>0</v>
      </c>
      <c r="H84" s="48"/>
    </row>
    <row r="85" spans="1:8" ht="18" x14ac:dyDescent="0.2">
      <c r="A85" s="95"/>
      <c r="B85" s="108"/>
      <c r="C85" s="124"/>
      <c r="D85" s="110"/>
      <c r="E85" s="110"/>
      <c r="F85" s="142"/>
      <c r="G85" s="111"/>
      <c r="H85" s="71"/>
    </row>
    <row r="86" spans="1:8" ht="45" x14ac:dyDescent="0.2">
      <c r="A86" s="143"/>
      <c r="B86" s="147" t="s">
        <v>196</v>
      </c>
      <c r="C86" s="154" t="s">
        <v>197</v>
      </c>
      <c r="D86" s="168" t="s">
        <v>195</v>
      </c>
      <c r="E86" s="168">
        <v>3</v>
      </c>
      <c r="F86" s="3"/>
      <c r="G86" s="99">
        <f>F86*E86</f>
        <v>0</v>
      </c>
      <c r="H86" s="48"/>
    </row>
    <row r="87" spans="1:8" ht="18" x14ac:dyDescent="0.2">
      <c r="A87" s="95"/>
      <c r="B87" s="108"/>
      <c r="C87" s="124"/>
      <c r="D87" s="110"/>
      <c r="E87" s="110"/>
      <c r="F87" s="142"/>
      <c r="G87" s="111"/>
      <c r="H87" s="71"/>
    </row>
    <row r="88" spans="1:8" ht="15" x14ac:dyDescent="0.2">
      <c r="A88" s="143"/>
      <c r="B88" s="147" t="s">
        <v>198</v>
      </c>
      <c r="C88" s="154" t="s">
        <v>199</v>
      </c>
      <c r="D88" s="168" t="s">
        <v>195</v>
      </c>
      <c r="E88" s="168">
        <v>3</v>
      </c>
      <c r="F88" s="3"/>
      <c r="G88" s="99">
        <f>F88*E88</f>
        <v>0</v>
      </c>
      <c r="H88" s="48"/>
    </row>
    <row r="89" spans="1:8" ht="18" x14ac:dyDescent="0.2">
      <c r="A89" s="95"/>
      <c r="B89" s="108"/>
      <c r="C89" s="124"/>
      <c r="D89" s="110"/>
      <c r="E89" s="110"/>
      <c r="F89" s="142"/>
      <c r="G89" s="111"/>
      <c r="H89" s="71"/>
    </row>
    <row r="90" spans="1:8" ht="15" x14ac:dyDescent="0.2">
      <c r="A90" s="143"/>
      <c r="B90" s="147" t="s">
        <v>200</v>
      </c>
      <c r="C90" s="154" t="s">
        <v>201</v>
      </c>
      <c r="D90" s="168" t="s">
        <v>195</v>
      </c>
      <c r="E90" s="168">
        <v>1</v>
      </c>
      <c r="F90" s="3"/>
      <c r="G90" s="99">
        <f>F90*E90</f>
        <v>0</v>
      </c>
      <c r="H90" s="48"/>
    </row>
    <row r="91" spans="1:8" ht="18" x14ac:dyDescent="0.2">
      <c r="A91" s="95"/>
      <c r="B91" s="108"/>
      <c r="C91" s="124"/>
      <c r="D91" s="110"/>
      <c r="E91" s="110"/>
      <c r="F91" s="142"/>
      <c r="G91" s="111"/>
      <c r="H91" s="71"/>
    </row>
    <row r="92" spans="1:8" ht="15" x14ac:dyDescent="0.2">
      <c r="A92" s="143"/>
      <c r="B92" s="147" t="s">
        <v>202</v>
      </c>
      <c r="C92" s="154" t="s">
        <v>203</v>
      </c>
      <c r="D92" s="168" t="s">
        <v>195</v>
      </c>
      <c r="E92" s="168">
        <v>2</v>
      </c>
      <c r="F92" s="3"/>
      <c r="G92" s="99">
        <f>F92*E92</f>
        <v>0</v>
      </c>
      <c r="H92" s="48"/>
    </row>
    <row r="93" spans="1:8" ht="18" x14ac:dyDescent="0.2">
      <c r="A93" s="95"/>
      <c r="B93" s="108"/>
      <c r="C93" s="124"/>
      <c r="D93" s="110"/>
      <c r="E93" s="110"/>
      <c r="F93" s="142"/>
      <c r="G93" s="111"/>
      <c r="H93" s="71"/>
    </row>
    <row r="94" spans="1:8" ht="15" x14ac:dyDescent="0.2">
      <c r="A94" s="143"/>
      <c r="B94" s="147" t="s">
        <v>204</v>
      </c>
      <c r="C94" s="154" t="s">
        <v>205</v>
      </c>
      <c r="D94" s="168" t="s">
        <v>195</v>
      </c>
      <c r="E94" s="168">
        <v>1</v>
      </c>
      <c r="F94" s="3"/>
      <c r="G94" s="99">
        <f>F94*E94</f>
        <v>0</v>
      </c>
      <c r="H94" s="48"/>
    </row>
    <row r="95" spans="1:8" ht="18" x14ac:dyDescent="0.2">
      <c r="A95" s="95"/>
      <c r="B95" s="108"/>
      <c r="C95" s="124"/>
      <c r="D95" s="110"/>
      <c r="E95" s="110"/>
      <c r="F95" s="142"/>
      <c r="G95" s="111"/>
      <c r="H95" s="71"/>
    </row>
    <row r="96" spans="1:8" ht="15" x14ac:dyDescent="0.2">
      <c r="A96" s="143"/>
      <c r="B96" s="147" t="s">
        <v>206</v>
      </c>
      <c r="C96" s="154" t="s">
        <v>207</v>
      </c>
      <c r="D96" s="168" t="s">
        <v>195</v>
      </c>
      <c r="E96" s="168">
        <v>4</v>
      </c>
      <c r="F96" s="3"/>
      <c r="G96" s="99">
        <f>F96*E96</f>
        <v>0</v>
      </c>
      <c r="H96" s="48"/>
    </row>
    <row r="97" spans="1:8" ht="18" x14ac:dyDescent="0.2">
      <c r="A97" s="95"/>
      <c r="B97" s="108"/>
      <c r="C97" s="124"/>
      <c r="D97" s="110"/>
      <c r="E97" s="110"/>
      <c r="F97" s="142"/>
      <c r="G97" s="111"/>
      <c r="H97" s="71"/>
    </row>
    <row r="98" spans="1:8" ht="15" x14ac:dyDescent="0.2">
      <c r="A98" s="143"/>
      <c r="B98" s="147" t="s">
        <v>208</v>
      </c>
      <c r="C98" s="154" t="s">
        <v>209</v>
      </c>
      <c r="D98" s="168" t="s">
        <v>195</v>
      </c>
      <c r="E98" s="168">
        <v>1</v>
      </c>
      <c r="F98" s="3"/>
      <c r="G98" s="99">
        <f>F98*E98</f>
        <v>0</v>
      </c>
      <c r="H98" s="48"/>
    </row>
    <row r="99" spans="1:8" ht="18" x14ac:dyDescent="0.2">
      <c r="A99" s="95"/>
      <c r="B99" s="108"/>
      <c r="C99" s="124"/>
      <c r="D99" s="110"/>
      <c r="E99" s="110"/>
      <c r="F99" s="142"/>
      <c r="G99" s="111"/>
      <c r="H99" s="71"/>
    </row>
    <row r="100" spans="1:8" ht="33.75" customHeight="1" x14ac:dyDescent="0.2">
      <c r="A100" s="143"/>
      <c r="B100" s="147" t="s">
        <v>210</v>
      </c>
      <c r="C100" s="154" t="s">
        <v>211</v>
      </c>
      <c r="D100" s="168" t="s">
        <v>53</v>
      </c>
      <c r="E100" s="168">
        <v>1</v>
      </c>
      <c r="F100" s="3"/>
      <c r="G100" s="99">
        <f>F100*E100</f>
        <v>0</v>
      </c>
      <c r="H100" s="48"/>
    </row>
    <row r="101" spans="1:8" ht="18" x14ac:dyDescent="0.2">
      <c r="A101" s="95"/>
      <c r="B101" s="108"/>
      <c r="C101" s="124"/>
      <c r="D101" s="110"/>
      <c r="E101" s="110"/>
      <c r="F101" s="142"/>
      <c r="G101" s="111"/>
      <c r="H101" s="71"/>
    </row>
    <row r="102" spans="1:8" ht="15" x14ac:dyDescent="0.2">
      <c r="A102" s="143"/>
      <c r="B102" s="147" t="s">
        <v>212</v>
      </c>
      <c r="C102" s="154" t="s">
        <v>213</v>
      </c>
      <c r="D102" s="168" t="s">
        <v>53</v>
      </c>
      <c r="E102" s="168">
        <v>1</v>
      </c>
      <c r="F102" s="3"/>
      <c r="G102" s="99">
        <f>F102*E102</f>
        <v>0</v>
      </c>
      <c r="H102" s="48"/>
    </row>
    <row r="103" spans="1:8" ht="15.75" customHeight="1" thickBot="1" x14ac:dyDescent="0.25">
      <c r="A103" s="115"/>
      <c r="B103" s="116"/>
      <c r="C103" s="117"/>
      <c r="D103" s="118"/>
      <c r="E103" s="118"/>
      <c r="F103" s="119"/>
      <c r="G103" s="120"/>
      <c r="H103" s="71"/>
    </row>
    <row r="104" spans="1:8" ht="19.5" thickBot="1" x14ac:dyDescent="0.35">
      <c r="A104" s="419" t="str">
        <f>_xlfn.CONCAT("SKUPAJ ", C37,  ":")</f>
        <v>SKUPAJ TRANSFORMATORSKA POSTAJA:</v>
      </c>
      <c r="B104" s="420"/>
      <c r="C104" s="420"/>
      <c r="D104" s="420"/>
      <c r="E104" s="420"/>
      <c r="F104" s="420"/>
      <c r="G104" s="121">
        <f>SUM(G37:G102)</f>
        <v>0</v>
      </c>
      <c r="H104" s="48"/>
    </row>
    <row r="105" spans="1:8" ht="18" x14ac:dyDescent="0.2">
      <c r="A105" s="95"/>
      <c r="B105" s="114"/>
      <c r="C105" s="140"/>
      <c r="D105" s="97"/>
      <c r="E105" s="97"/>
      <c r="F105" s="142"/>
      <c r="G105" s="111"/>
      <c r="H105" s="71"/>
    </row>
    <row r="106" spans="1:8" ht="15.75" x14ac:dyDescent="0.2">
      <c r="A106" s="125"/>
      <c r="B106" s="108" t="s">
        <v>125</v>
      </c>
      <c r="C106" s="178" t="s">
        <v>214</v>
      </c>
      <c r="D106" s="102"/>
      <c r="E106" s="102"/>
      <c r="F106" s="103"/>
      <c r="G106" s="139"/>
      <c r="H106" s="48"/>
    </row>
    <row r="107" spans="1:8" ht="18" x14ac:dyDescent="0.2">
      <c r="A107" s="95"/>
      <c r="B107" s="108"/>
      <c r="C107" s="124"/>
      <c r="D107" s="110"/>
      <c r="E107" s="110"/>
      <c r="F107" s="142"/>
      <c r="G107" s="111"/>
      <c r="H107" s="71"/>
    </row>
    <row r="108" spans="1:8" ht="45" x14ac:dyDescent="0.2">
      <c r="A108" s="143"/>
      <c r="B108" s="147" t="s">
        <v>127</v>
      </c>
      <c r="C108" s="154" t="s">
        <v>215</v>
      </c>
      <c r="D108" s="168" t="s">
        <v>53</v>
      </c>
      <c r="E108" s="168">
        <v>1</v>
      </c>
      <c r="F108" s="3"/>
      <c r="G108" s="99">
        <f>F108*E108</f>
        <v>0</v>
      </c>
      <c r="H108" s="48"/>
    </row>
    <row r="109" spans="1:8" ht="18" x14ac:dyDescent="0.2">
      <c r="A109" s="95"/>
      <c r="B109" s="108"/>
      <c r="C109" s="124"/>
      <c r="D109" s="110"/>
      <c r="E109" s="110"/>
      <c r="F109" s="142"/>
      <c r="G109" s="111"/>
      <c r="H109" s="71"/>
    </row>
    <row r="110" spans="1:8" ht="45" x14ac:dyDescent="0.2">
      <c r="A110" s="143"/>
      <c r="B110" s="147" t="s">
        <v>129</v>
      </c>
      <c r="C110" s="154" t="s">
        <v>216</v>
      </c>
      <c r="D110" s="168" t="s">
        <v>53</v>
      </c>
      <c r="E110" s="168">
        <v>1</v>
      </c>
      <c r="F110" s="3"/>
      <c r="G110" s="99">
        <f>F110*E110</f>
        <v>0</v>
      </c>
      <c r="H110" s="48"/>
    </row>
    <row r="111" spans="1:8" ht="18" x14ac:dyDescent="0.2">
      <c r="A111" s="95"/>
      <c r="B111" s="108"/>
      <c r="C111" s="124"/>
      <c r="D111" s="110"/>
      <c r="E111" s="110"/>
      <c r="F111" s="142"/>
      <c r="G111" s="111"/>
      <c r="H111" s="71"/>
    </row>
    <row r="112" spans="1:8" ht="94.5" customHeight="1" x14ac:dyDescent="0.2">
      <c r="A112" s="143"/>
      <c r="B112" s="147" t="s">
        <v>133</v>
      </c>
      <c r="C112" s="179" t="s">
        <v>379</v>
      </c>
      <c r="D112" s="168" t="s">
        <v>53</v>
      </c>
      <c r="E112" s="168">
        <v>1</v>
      </c>
      <c r="F112" s="3"/>
      <c r="G112" s="99">
        <f>F112*E112</f>
        <v>0</v>
      </c>
      <c r="H112" s="48"/>
    </row>
    <row r="113" spans="1:17" ht="18" x14ac:dyDescent="0.2">
      <c r="A113" s="95"/>
      <c r="B113" s="108"/>
      <c r="C113" s="124"/>
      <c r="D113" s="110"/>
      <c r="E113" s="110"/>
      <c r="F113" s="142"/>
      <c r="G113" s="111"/>
      <c r="H113" s="71"/>
    </row>
    <row r="114" spans="1:17" ht="45" x14ac:dyDescent="0.2">
      <c r="A114" s="143"/>
      <c r="B114" s="147" t="s">
        <v>217</v>
      </c>
      <c r="C114" s="154" t="s">
        <v>388</v>
      </c>
      <c r="D114" s="168" t="s">
        <v>89</v>
      </c>
      <c r="E114" s="168">
        <v>1000</v>
      </c>
      <c r="F114" s="3"/>
      <c r="G114" s="99">
        <f>F114*E114</f>
        <v>0</v>
      </c>
      <c r="H114" s="48"/>
    </row>
    <row r="115" spans="1:17" ht="18" x14ac:dyDescent="0.2">
      <c r="A115" s="95"/>
      <c r="B115" s="108"/>
      <c r="C115" s="124"/>
      <c r="D115" s="110"/>
      <c r="E115" s="110"/>
      <c r="F115" s="142"/>
      <c r="G115" s="111"/>
      <c r="H115" s="71"/>
    </row>
    <row r="116" spans="1:17" ht="45" x14ac:dyDescent="0.2">
      <c r="A116" s="143"/>
      <c r="B116" s="147" t="s">
        <v>218</v>
      </c>
      <c r="C116" s="154" t="s">
        <v>389</v>
      </c>
      <c r="D116" s="168" t="s">
        <v>89</v>
      </c>
      <c r="E116" s="168">
        <v>30</v>
      </c>
      <c r="F116" s="3"/>
      <c r="G116" s="99">
        <f>F116*E116</f>
        <v>0</v>
      </c>
      <c r="H116" s="48"/>
    </row>
    <row r="117" spans="1:17" ht="18" x14ac:dyDescent="0.2">
      <c r="A117" s="95"/>
      <c r="B117" s="108"/>
      <c r="C117" s="124"/>
      <c r="D117" s="110"/>
      <c r="E117" s="110"/>
      <c r="F117" s="142"/>
      <c r="G117" s="111"/>
      <c r="H117" s="71"/>
    </row>
    <row r="118" spans="1:17" ht="33.75" customHeight="1" x14ac:dyDescent="0.2">
      <c r="A118" s="143"/>
      <c r="B118" s="147" t="s">
        <v>219</v>
      </c>
      <c r="C118" s="171" t="s">
        <v>390</v>
      </c>
      <c r="D118" s="168" t="s">
        <v>89</v>
      </c>
      <c r="E118" s="168">
        <v>70</v>
      </c>
      <c r="F118" s="3"/>
      <c r="G118" s="99">
        <f>F118*E118</f>
        <v>0</v>
      </c>
      <c r="H118" s="48"/>
    </row>
    <row r="119" spans="1:17" ht="18" x14ac:dyDescent="0.2">
      <c r="A119" s="95"/>
      <c r="B119" s="108"/>
      <c r="C119" s="124"/>
      <c r="D119" s="110"/>
      <c r="E119" s="110"/>
      <c r="F119" s="142"/>
      <c r="G119" s="111"/>
      <c r="H119" s="71"/>
    </row>
    <row r="120" spans="1:17" ht="45" x14ac:dyDescent="0.2">
      <c r="A120" s="143"/>
      <c r="B120" s="147" t="s">
        <v>220</v>
      </c>
      <c r="C120" s="154" t="s">
        <v>221</v>
      </c>
      <c r="D120" s="168" t="s">
        <v>53</v>
      </c>
      <c r="E120" s="168">
        <v>1</v>
      </c>
      <c r="F120" s="3"/>
      <c r="G120" s="99">
        <f>F120*E120</f>
        <v>0</v>
      </c>
      <c r="H120" s="48"/>
    </row>
    <row r="121" spans="1:17" s="47" customFormat="1" ht="15.75" x14ac:dyDescent="0.2">
      <c r="A121" s="95"/>
      <c r="B121" s="114"/>
      <c r="C121" s="180"/>
      <c r="D121" s="110"/>
      <c r="E121" s="110"/>
      <c r="F121" s="142"/>
      <c r="G121" s="111"/>
      <c r="H121" s="172"/>
      <c r="I121" s="172"/>
      <c r="J121" s="172"/>
      <c r="K121" s="172"/>
      <c r="L121" s="172"/>
      <c r="M121" s="172"/>
      <c r="N121" s="172"/>
      <c r="O121" s="172"/>
      <c r="P121" s="172"/>
      <c r="Q121" s="172"/>
    </row>
    <row r="122" spans="1:17" s="47" customFormat="1" ht="45" x14ac:dyDescent="0.2">
      <c r="A122" s="95"/>
      <c r="B122" s="114" t="s">
        <v>222</v>
      </c>
      <c r="C122" s="181" t="s">
        <v>223</v>
      </c>
      <c r="D122" s="110" t="s">
        <v>53</v>
      </c>
      <c r="E122" s="168">
        <v>1</v>
      </c>
      <c r="F122" s="1"/>
      <c r="G122" s="111">
        <f>E122*F122</f>
        <v>0</v>
      </c>
      <c r="H122" s="172"/>
      <c r="I122" s="172"/>
      <c r="J122" s="172"/>
      <c r="K122" s="172"/>
      <c r="L122" s="172"/>
      <c r="M122" s="172"/>
      <c r="N122" s="172"/>
      <c r="O122" s="172"/>
      <c r="P122" s="172"/>
      <c r="Q122" s="172"/>
    </row>
    <row r="123" spans="1:17" ht="15.75" customHeight="1" thickBot="1" x14ac:dyDescent="0.25">
      <c r="A123" s="115"/>
      <c r="B123" s="116"/>
      <c r="C123" s="117"/>
      <c r="D123" s="118"/>
      <c r="E123" s="118"/>
      <c r="F123" s="119"/>
      <c r="G123" s="120"/>
      <c r="H123" s="71"/>
    </row>
    <row r="124" spans="1:17" ht="19.5" thickBot="1" x14ac:dyDescent="0.35">
      <c r="A124" s="419" t="str">
        <f>_xlfn.CONCAT("SKUPAJ ", C106,  ":")</f>
        <v>SKUPAJ SN KABELSKE POVEZAVE:</v>
      </c>
      <c r="B124" s="420"/>
      <c r="C124" s="420"/>
      <c r="D124" s="420"/>
      <c r="E124" s="420"/>
      <c r="F124" s="420"/>
      <c r="G124" s="121">
        <f>SUM(G106:G122)</f>
        <v>0</v>
      </c>
      <c r="H124" s="48"/>
    </row>
    <row r="125" spans="1:17" ht="18" x14ac:dyDescent="0.2">
      <c r="A125" s="95"/>
      <c r="B125" s="114"/>
      <c r="C125" s="140"/>
      <c r="D125" s="97"/>
      <c r="E125" s="97"/>
      <c r="F125" s="142"/>
      <c r="G125" s="111"/>
      <c r="H125" s="71"/>
    </row>
    <row r="126" spans="1:17" ht="15.75" x14ac:dyDescent="0.2">
      <c r="A126" s="125"/>
      <c r="B126" s="108" t="s">
        <v>138</v>
      </c>
      <c r="C126" s="178" t="s">
        <v>224</v>
      </c>
      <c r="D126" s="102"/>
      <c r="E126" s="102"/>
      <c r="F126" s="103"/>
      <c r="G126" s="139"/>
      <c r="H126" s="48"/>
    </row>
    <row r="127" spans="1:17" ht="18" x14ac:dyDescent="0.2">
      <c r="A127" s="95"/>
      <c r="B127" s="108"/>
      <c r="C127" s="109"/>
      <c r="D127" s="110"/>
      <c r="E127" s="110"/>
      <c r="F127" s="142"/>
      <c r="G127" s="111"/>
      <c r="H127" s="71"/>
    </row>
    <row r="128" spans="1:17" ht="30" x14ac:dyDescent="0.2">
      <c r="A128" s="143"/>
      <c r="B128" s="147" t="s">
        <v>140</v>
      </c>
      <c r="C128" s="154" t="s">
        <v>391</v>
      </c>
      <c r="D128" s="168" t="s">
        <v>89</v>
      </c>
      <c r="E128" s="168">
        <v>500</v>
      </c>
      <c r="F128" s="3"/>
      <c r="G128" s="99">
        <f>F128*E128</f>
        <v>0</v>
      </c>
      <c r="H128" s="48"/>
    </row>
    <row r="129" spans="1:17" ht="18" x14ac:dyDescent="0.2">
      <c r="A129" s="95"/>
      <c r="B129" s="108"/>
      <c r="C129" s="124"/>
      <c r="D129" s="110"/>
      <c r="E129" s="110"/>
      <c r="F129" s="142"/>
      <c r="G129" s="111"/>
      <c r="H129" s="71"/>
    </row>
    <row r="130" spans="1:17" ht="45" x14ac:dyDescent="0.2">
      <c r="A130" s="143"/>
      <c r="B130" s="147" t="s">
        <v>142</v>
      </c>
      <c r="C130" s="154" t="s">
        <v>392</v>
      </c>
      <c r="D130" s="145" t="s">
        <v>89</v>
      </c>
      <c r="E130" s="145">
        <v>60</v>
      </c>
      <c r="F130" s="3"/>
      <c r="G130" s="99">
        <f>F130*E130</f>
        <v>0</v>
      </c>
      <c r="H130" s="48"/>
    </row>
    <row r="131" spans="1:17" ht="18" x14ac:dyDescent="0.2">
      <c r="A131" s="95"/>
      <c r="B131" s="108"/>
      <c r="C131" s="124"/>
      <c r="D131" s="110"/>
      <c r="E131" s="110"/>
      <c r="F131" s="142"/>
      <c r="G131" s="111"/>
      <c r="H131" s="71"/>
    </row>
    <row r="132" spans="1:17" ht="30" x14ac:dyDescent="0.2">
      <c r="A132" s="143"/>
      <c r="B132" s="147" t="s">
        <v>225</v>
      </c>
      <c r="C132" s="154" t="s">
        <v>393</v>
      </c>
      <c r="D132" s="145" t="s">
        <v>89</v>
      </c>
      <c r="E132" s="145">
        <v>1450</v>
      </c>
      <c r="F132" s="3"/>
      <c r="G132" s="99">
        <f>F132*E132</f>
        <v>0</v>
      </c>
      <c r="H132" s="48"/>
    </row>
    <row r="133" spans="1:17" ht="18" x14ac:dyDescent="0.2">
      <c r="A133" s="95"/>
      <c r="B133" s="108"/>
      <c r="C133" s="144"/>
      <c r="D133" s="110"/>
      <c r="E133" s="110"/>
      <c r="F133" s="142"/>
      <c r="G133" s="111"/>
      <c r="H133" s="71"/>
    </row>
    <row r="134" spans="1:17" ht="15" x14ac:dyDescent="0.2">
      <c r="A134" s="143"/>
      <c r="B134" s="147" t="s">
        <v>226</v>
      </c>
      <c r="C134" s="154" t="s">
        <v>394</v>
      </c>
      <c r="D134" s="145" t="s">
        <v>89</v>
      </c>
      <c r="E134" s="145">
        <v>720</v>
      </c>
      <c r="F134" s="3"/>
      <c r="G134" s="99">
        <f>F134*E134</f>
        <v>0</v>
      </c>
      <c r="H134" s="48"/>
    </row>
    <row r="135" spans="1:17" ht="18" x14ac:dyDescent="0.2">
      <c r="A135" s="95"/>
      <c r="B135" s="108"/>
      <c r="C135" s="144"/>
      <c r="D135" s="110"/>
      <c r="E135" s="110"/>
      <c r="F135" s="142"/>
      <c r="G135" s="111"/>
      <c r="H135" s="71"/>
    </row>
    <row r="136" spans="1:17" ht="15" x14ac:dyDescent="0.2">
      <c r="A136" s="143"/>
      <c r="B136" s="147" t="s">
        <v>227</v>
      </c>
      <c r="C136" s="154" t="s">
        <v>395</v>
      </c>
      <c r="D136" s="145" t="s">
        <v>89</v>
      </c>
      <c r="E136" s="145">
        <v>120</v>
      </c>
      <c r="F136" s="3"/>
      <c r="G136" s="99">
        <f>F136*E136</f>
        <v>0</v>
      </c>
      <c r="H136" s="48"/>
    </row>
    <row r="137" spans="1:17" ht="18" x14ac:dyDescent="0.2">
      <c r="A137" s="95"/>
      <c r="B137" s="114"/>
      <c r="C137" s="182"/>
      <c r="D137" s="110"/>
      <c r="E137" s="110"/>
      <c r="F137" s="142"/>
      <c r="G137" s="111"/>
      <c r="H137" s="71"/>
    </row>
    <row r="138" spans="1:17" ht="15" x14ac:dyDescent="0.2">
      <c r="A138" s="143"/>
      <c r="B138" s="114" t="s">
        <v>228</v>
      </c>
      <c r="C138" s="154" t="s">
        <v>396</v>
      </c>
      <c r="D138" s="145" t="s">
        <v>89</v>
      </c>
      <c r="E138" s="145">
        <v>120</v>
      </c>
      <c r="F138" s="3"/>
      <c r="G138" s="99">
        <f>F138*E138</f>
        <v>0</v>
      </c>
      <c r="H138" s="48"/>
    </row>
    <row r="139" spans="1:17" ht="18" x14ac:dyDescent="0.2">
      <c r="A139" s="95"/>
      <c r="B139" s="114"/>
      <c r="C139" s="124"/>
      <c r="D139" s="110"/>
      <c r="E139" s="110"/>
      <c r="F139" s="142"/>
      <c r="G139" s="111"/>
      <c r="H139" s="71"/>
    </row>
    <row r="140" spans="1:17" ht="30" x14ac:dyDescent="0.2">
      <c r="A140" s="143"/>
      <c r="B140" s="114" t="s">
        <v>229</v>
      </c>
      <c r="C140" s="154" t="s">
        <v>230</v>
      </c>
      <c r="D140" s="168" t="s">
        <v>53</v>
      </c>
      <c r="E140" s="168">
        <v>1</v>
      </c>
      <c r="F140" s="3"/>
      <c r="G140" s="99">
        <f>F140*E140</f>
        <v>0</v>
      </c>
      <c r="H140" s="48"/>
    </row>
    <row r="141" spans="1:17" s="47" customFormat="1" ht="15.75" x14ac:dyDescent="0.2">
      <c r="A141" s="95"/>
      <c r="B141" s="108"/>
      <c r="C141" s="180"/>
      <c r="D141" s="110"/>
      <c r="E141" s="110"/>
      <c r="F141" s="142"/>
      <c r="G141" s="111"/>
      <c r="H141" s="172"/>
      <c r="I141" s="172"/>
      <c r="J141" s="172"/>
      <c r="K141" s="172"/>
      <c r="L141" s="172"/>
      <c r="M141" s="172"/>
      <c r="N141" s="172"/>
      <c r="O141" s="172"/>
      <c r="P141" s="172"/>
      <c r="Q141" s="172"/>
    </row>
    <row r="142" spans="1:17" s="47" customFormat="1" ht="45" x14ac:dyDescent="0.2">
      <c r="A142" s="95"/>
      <c r="B142" s="114" t="s">
        <v>231</v>
      </c>
      <c r="C142" s="181" t="s">
        <v>223</v>
      </c>
      <c r="D142" s="110" t="s">
        <v>53</v>
      </c>
      <c r="E142" s="168">
        <v>1</v>
      </c>
      <c r="F142" s="1"/>
      <c r="G142" s="111">
        <f>E142*F142</f>
        <v>0</v>
      </c>
      <c r="H142" s="172"/>
      <c r="I142" s="172"/>
      <c r="J142" s="172"/>
      <c r="K142" s="172"/>
      <c r="L142" s="172"/>
      <c r="M142" s="172"/>
      <c r="N142" s="172"/>
      <c r="O142" s="172"/>
      <c r="P142" s="172"/>
      <c r="Q142" s="172"/>
    </row>
    <row r="143" spans="1:17" ht="18" x14ac:dyDescent="0.2">
      <c r="A143" s="95"/>
      <c r="B143" s="108"/>
      <c r="C143" s="124"/>
      <c r="D143" s="110"/>
      <c r="E143" s="110"/>
      <c r="F143" s="142"/>
      <c r="G143" s="111"/>
      <c r="H143" s="71"/>
    </row>
    <row r="144" spans="1:17" s="47" customFormat="1" ht="60" x14ac:dyDescent="0.2">
      <c r="A144" s="95"/>
      <c r="B144" s="114" t="s">
        <v>232</v>
      </c>
      <c r="C144" s="183" t="s">
        <v>383</v>
      </c>
      <c r="D144" s="184" t="s">
        <v>53</v>
      </c>
      <c r="E144" s="184">
        <v>1</v>
      </c>
      <c r="F144" s="1"/>
      <c r="G144" s="111">
        <f>E144*F144</f>
        <v>0</v>
      </c>
    </row>
    <row r="145" spans="1:8" ht="18.75" thickBot="1" x14ac:dyDescent="0.25">
      <c r="A145" s="115"/>
      <c r="B145" s="116"/>
      <c r="C145" s="117"/>
      <c r="D145" s="118"/>
      <c r="E145" s="118"/>
      <c r="F145" s="119"/>
      <c r="G145" s="120"/>
      <c r="H145" s="71"/>
    </row>
    <row r="146" spans="1:8" ht="19.5" thickBot="1" x14ac:dyDescent="0.35">
      <c r="A146" s="419" t="str">
        <f>_xlfn.CONCAT("SKUPAJ ", C126,  ":")</f>
        <v>SKUPAJ NN KABELSKE POVEZAVE:</v>
      </c>
      <c r="B146" s="420"/>
      <c r="C146" s="420"/>
      <c r="D146" s="420"/>
      <c r="E146" s="420"/>
      <c r="F146" s="420"/>
      <c r="G146" s="121">
        <f>SUM(G126:G145)</f>
        <v>0</v>
      </c>
      <c r="H146" s="48"/>
    </row>
    <row r="147" spans="1:8" ht="18" x14ac:dyDescent="0.2">
      <c r="A147" s="95"/>
      <c r="B147" s="114"/>
      <c r="C147" s="140"/>
      <c r="D147" s="97"/>
      <c r="E147" s="97"/>
      <c r="F147" s="142"/>
      <c r="G147" s="111"/>
      <c r="H147" s="71"/>
    </row>
    <row r="148" spans="1:8" ht="18" customHeight="1" x14ac:dyDescent="0.2">
      <c r="A148" s="125"/>
      <c r="B148" s="108" t="s">
        <v>146</v>
      </c>
      <c r="C148" s="96" t="s">
        <v>233</v>
      </c>
      <c r="D148" s="102"/>
      <c r="E148" s="102"/>
      <c r="F148" s="103"/>
      <c r="G148" s="139"/>
      <c r="H148" s="48"/>
    </row>
    <row r="149" spans="1:8" ht="18" x14ac:dyDescent="0.2">
      <c r="A149" s="95"/>
      <c r="B149" s="108"/>
      <c r="C149" s="124"/>
      <c r="D149" s="110"/>
      <c r="E149" s="110"/>
      <c r="F149" s="142"/>
      <c r="G149" s="111"/>
      <c r="H149" s="71"/>
    </row>
    <row r="150" spans="1:8" ht="45" x14ac:dyDescent="0.2">
      <c r="A150" s="143"/>
      <c r="B150" s="147" t="s">
        <v>148</v>
      </c>
      <c r="C150" s="154" t="s">
        <v>234</v>
      </c>
      <c r="D150" s="168" t="s">
        <v>195</v>
      </c>
      <c r="E150" s="168">
        <v>44</v>
      </c>
      <c r="F150" s="3"/>
      <c r="G150" s="99">
        <f>F150*E150</f>
        <v>0</v>
      </c>
      <c r="H150" s="48"/>
    </row>
    <row r="151" spans="1:8" ht="18" x14ac:dyDescent="0.2">
      <c r="A151" s="95"/>
      <c r="B151" s="108"/>
      <c r="C151" s="124"/>
      <c r="D151" s="110"/>
      <c r="E151" s="110"/>
      <c r="F151" s="142"/>
      <c r="G151" s="111"/>
      <c r="H151" s="71"/>
    </row>
    <row r="152" spans="1:8" ht="15" x14ac:dyDescent="0.2">
      <c r="A152" s="143"/>
      <c r="B152" s="147" t="s">
        <v>150</v>
      </c>
      <c r="C152" s="154" t="s">
        <v>235</v>
      </c>
      <c r="D152" s="168" t="s">
        <v>195</v>
      </c>
      <c r="E152" s="168">
        <v>44</v>
      </c>
      <c r="F152" s="3"/>
      <c r="G152" s="99">
        <f>F152*E152</f>
        <v>0</v>
      </c>
      <c r="H152" s="48"/>
    </row>
    <row r="153" spans="1:8" ht="18" x14ac:dyDescent="0.2">
      <c r="A153" s="95"/>
      <c r="B153" s="108"/>
      <c r="C153" s="124"/>
      <c r="D153" s="110"/>
      <c r="E153" s="110"/>
      <c r="F153" s="142"/>
      <c r="G153" s="111"/>
      <c r="H153" s="71"/>
    </row>
    <row r="154" spans="1:8" ht="30" x14ac:dyDescent="0.2">
      <c r="A154" s="143"/>
      <c r="B154" s="147" t="s">
        <v>236</v>
      </c>
      <c r="C154" s="154" t="s">
        <v>237</v>
      </c>
      <c r="D154" s="168" t="s">
        <v>195</v>
      </c>
      <c r="E154" s="168">
        <v>44</v>
      </c>
      <c r="F154" s="3"/>
      <c r="G154" s="99">
        <f>F154*E154</f>
        <v>0</v>
      </c>
      <c r="H154" s="48"/>
    </row>
    <row r="155" spans="1:8" ht="18" x14ac:dyDescent="0.2">
      <c r="A155" s="95"/>
      <c r="B155" s="108"/>
      <c r="C155" s="124"/>
      <c r="D155" s="110"/>
      <c r="E155" s="110"/>
      <c r="F155" s="142"/>
      <c r="G155" s="111"/>
      <c r="H155" s="71"/>
    </row>
    <row r="156" spans="1:8" ht="30" x14ac:dyDescent="0.2">
      <c r="A156" s="143"/>
      <c r="B156" s="147" t="s">
        <v>238</v>
      </c>
      <c r="C156" s="154" t="s">
        <v>239</v>
      </c>
      <c r="D156" s="168" t="s">
        <v>195</v>
      </c>
      <c r="E156" s="168">
        <v>44</v>
      </c>
      <c r="F156" s="3"/>
      <c r="G156" s="99">
        <f>F156*E156</f>
        <v>0</v>
      </c>
      <c r="H156" s="48"/>
    </row>
    <row r="157" spans="1:8" ht="18" x14ac:dyDescent="0.2">
      <c r="A157" s="95"/>
      <c r="B157" s="108"/>
      <c r="C157" s="124"/>
      <c r="D157" s="110"/>
      <c r="E157" s="110"/>
      <c r="F157" s="142"/>
      <c r="G157" s="111"/>
      <c r="H157" s="71"/>
    </row>
    <row r="158" spans="1:8" ht="30" x14ac:dyDescent="0.2">
      <c r="A158" s="143"/>
      <c r="B158" s="147" t="s">
        <v>240</v>
      </c>
      <c r="C158" s="154" t="s">
        <v>241</v>
      </c>
      <c r="D158" s="168" t="s">
        <v>89</v>
      </c>
      <c r="E158" s="168">
        <v>1620</v>
      </c>
      <c r="F158" s="3"/>
      <c r="G158" s="99">
        <f>F158*E158</f>
        <v>0</v>
      </c>
      <c r="H158" s="48"/>
    </row>
    <row r="159" spans="1:8" ht="18" x14ac:dyDescent="0.2">
      <c r="A159" s="95"/>
      <c r="B159" s="108"/>
      <c r="C159" s="124"/>
      <c r="D159" s="110"/>
      <c r="E159" s="110"/>
      <c r="F159" s="142"/>
      <c r="G159" s="111"/>
      <c r="H159" s="71"/>
    </row>
    <row r="160" spans="1:8" ht="30" x14ac:dyDescent="0.2">
      <c r="A160" s="143"/>
      <c r="B160" s="147" t="s">
        <v>242</v>
      </c>
      <c r="C160" s="154" t="s">
        <v>243</v>
      </c>
      <c r="D160" s="168" t="s">
        <v>195</v>
      </c>
      <c r="E160" s="168">
        <v>90</v>
      </c>
      <c r="F160" s="3"/>
      <c r="G160" s="99">
        <f>F160*E160</f>
        <v>0</v>
      </c>
      <c r="H160" s="48"/>
    </row>
    <row r="161" spans="1:8" s="47" customFormat="1" ht="15.75" x14ac:dyDescent="0.2">
      <c r="A161" s="185"/>
      <c r="B161" s="108"/>
      <c r="C161" s="186"/>
      <c r="D161" s="187"/>
      <c r="E161" s="188"/>
      <c r="F161" s="189"/>
      <c r="G161" s="190"/>
    </row>
    <row r="162" spans="1:8" s="47" customFormat="1" ht="30" x14ac:dyDescent="0.2">
      <c r="A162" s="104"/>
      <c r="B162" s="147" t="s">
        <v>244</v>
      </c>
      <c r="C162" s="82" t="s">
        <v>239</v>
      </c>
      <c r="D162" s="168" t="s">
        <v>195</v>
      </c>
      <c r="E162" s="168">
        <v>55</v>
      </c>
      <c r="F162" s="210"/>
      <c r="G162" s="99">
        <f>F162*E162</f>
        <v>0</v>
      </c>
    </row>
    <row r="163" spans="1:8" ht="15.75" x14ac:dyDescent="0.2">
      <c r="A163" s="95"/>
      <c r="B163" s="108"/>
      <c r="C163" s="191"/>
      <c r="D163" s="110"/>
      <c r="E163" s="110"/>
      <c r="F163" s="142"/>
      <c r="G163" s="111"/>
      <c r="H163" s="48"/>
    </row>
    <row r="164" spans="1:8" ht="30" x14ac:dyDescent="0.2">
      <c r="A164" s="143"/>
      <c r="B164" s="147" t="s">
        <v>245</v>
      </c>
      <c r="C164" s="154" t="s">
        <v>246</v>
      </c>
      <c r="D164" s="168" t="s">
        <v>195</v>
      </c>
      <c r="E164" s="168">
        <v>30</v>
      </c>
      <c r="F164" s="210"/>
      <c r="G164" s="99">
        <f>F164*E164</f>
        <v>0</v>
      </c>
      <c r="H164" s="48"/>
    </row>
    <row r="165" spans="1:8" s="47" customFormat="1" ht="15.75" x14ac:dyDescent="0.2">
      <c r="A165" s="185"/>
      <c r="B165" s="108"/>
      <c r="C165" s="186"/>
      <c r="D165" s="187"/>
      <c r="E165" s="188"/>
      <c r="F165" s="189"/>
      <c r="G165" s="190"/>
    </row>
    <row r="166" spans="1:8" s="47" customFormat="1" ht="30" x14ac:dyDescent="0.2">
      <c r="A166" s="104"/>
      <c r="B166" s="147" t="s">
        <v>247</v>
      </c>
      <c r="C166" s="154" t="s">
        <v>248</v>
      </c>
      <c r="D166" s="168" t="s">
        <v>195</v>
      </c>
      <c r="E166" s="168">
        <v>55</v>
      </c>
      <c r="F166" s="210"/>
      <c r="G166" s="99">
        <f>F166*E166</f>
        <v>0</v>
      </c>
    </row>
    <row r="167" spans="1:8" ht="15.75" x14ac:dyDescent="0.2">
      <c r="A167" s="95"/>
      <c r="B167" s="114"/>
      <c r="C167" s="192"/>
      <c r="D167" s="110"/>
      <c r="E167" s="110"/>
      <c r="F167" s="142"/>
      <c r="G167" s="111"/>
      <c r="H167" s="48"/>
    </row>
    <row r="168" spans="1:8" ht="30" x14ac:dyDescent="0.2">
      <c r="A168" s="95"/>
      <c r="B168" s="114" t="s">
        <v>249</v>
      </c>
      <c r="C168" s="193" t="s">
        <v>250</v>
      </c>
      <c r="D168" s="141" t="s">
        <v>195</v>
      </c>
      <c r="E168" s="141">
        <v>55</v>
      </c>
      <c r="F168" s="1"/>
      <c r="G168" s="111">
        <f>F168*E168</f>
        <v>0</v>
      </c>
      <c r="H168" s="48"/>
    </row>
    <row r="169" spans="1:8" s="134" customFormat="1" ht="15.75" x14ac:dyDescent="0.2">
      <c r="A169" s="126"/>
      <c r="B169" s="127"/>
      <c r="C169" s="128"/>
      <c r="D169" s="129"/>
      <c r="E169" s="130"/>
      <c r="F169" s="131"/>
      <c r="G169" s="132"/>
      <c r="H169" s="133"/>
    </row>
    <row r="170" spans="1:8" s="134" customFormat="1" ht="60" x14ac:dyDescent="0.2">
      <c r="A170" s="95"/>
      <c r="B170" s="114" t="s">
        <v>251</v>
      </c>
      <c r="C170" s="140" t="s">
        <v>252</v>
      </c>
      <c r="D170" s="141" t="s">
        <v>89</v>
      </c>
      <c r="E170" s="141">
        <v>1450</v>
      </c>
      <c r="F170" s="1"/>
      <c r="G170" s="111">
        <f>F170*E170</f>
        <v>0</v>
      </c>
      <c r="H170" s="133"/>
    </row>
    <row r="171" spans="1:8" s="134" customFormat="1" ht="15.75" x14ac:dyDescent="0.2">
      <c r="A171" s="126"/>
      <c r="B171" s="127"/>
      <c r="C171" s="128"/>
      <c r="D171" s="129"/>
      <c r="E171" s="130"/>
      <c r="F171" s="131"/>
      <c r="G171" s="132"/>
      <c r="H171" s="133"/>
    </row>
    <row r="172" spans="1:8" s="134" customFormat="1" ht="45" x14ac:dyDescent="0.2">
      <c r="A172" s="95"/>
      <c r="B172" s="114" t="s">
        <v>253</v>
      </c>
      <c r="C172" s="140" t="s">
        <v>254</v>
      </c>
      <c r="D172" s="141" t="s">
        <v>195</v>
      </c>
      <c r="E172" s="141">
        <v>44</v>
      </c>
      <c r="F172" s="1"/>
      <c r="G172" s="111">
        <f>F172*E172</f>
        <v>0</v>
      </c>
      <c r="H172" s="133"/>
    </row>
    <row r="173" spans="1:8" s="134" customFormat="1" ht="15.75" x14ac:dyDescent="0.2">
      <c r="A173" s="126"/>
      <c r="B173" s="127"/>
      <c r="C173" s="128"/>
      <c r="D173" s="129"/>
      <c r="E173" s="130"/>
      <c r="F173" s="131"/>
      <c r="G173" s="132"/>
      <c r="H173" s="133"/>
    </row>
    <row r="174" spans="1:8" s="134" customFormat="1" ht="30" x14ac:dyDescent="0.2">
      <c r="A174" s="95"/>
      <c r="B174" s="114" t="s">
        <v>255</v>
      </c>
      <c r="C174" s="140" t="s">
        <v>248</v>
      </c>
      <c r="D174" s="141" t="s">
        <v>195</v>
      </c>
      <c r="E174" s="141">
        <v>500</v>
      </c>
      <c r="F174" s="1"/>
      <c r="G174" s="111">
        <f>F174*E174</f>
        <v>0</v>
      </c>
      <c r="H174" s="133"/>
    </row>
    <row r="175" spans="1:8" s="134" customFormat="1" ht="18" customHeight="1" x14ac:dyDescent="0.2">
      <c r="A175" s="135"/>
      <c r="B175" s="114"/>
      <c r="C175" s="136"/>
      <c r="D175" s="137"/>
      <c r="E175" s="137"/>
      <c r="F175" s="138"/>
      <c r="G175" s="139"/>
      <c r="H175" s="133"/>
    </row>
    <row r="176" spans="1:8" s="134" customFormat="1" ht="30" x14ac:dyDescent="0.2">
      <c r="A176" s="95"/>
      <c r="B176" s="114" t="s">
        <v>256</v>
      </c>
      <c r="C176" s="140" t="s">
        <v>241</v>
      </c>
      <c r="D176" s="141" t="s">
        <v>89</v>
      </c>
      <c r="E176" s="141">
        <v>800</v>
      </c>
      <c r="F176" s="4"/>
      <c r="G176" s="111">
        <f>F176*E176</f>
        <v>0</v>
      </c>
      <c r="H176" s="133"/>
    </row>
    <row r="177" spans="1:8" s="201" customFormat="1" ht="16.5" customHeight="1" x14ac:dyDescent="0.2">
      <c r="A177" s="194"/>
      <c r="B177" s="195"/>
      <c r="C177" s="196"/>
      <c r="D177" s="197"/>
      <c r="E177" s="198"/>
      <c r="F177" s="199"/>
      <c r="G177" s="200"/>
    </row>
    <row r="178" spans="1:8" s="203" customFormat="1" ht="30" x14ac:dyDescent="0.2">
      <c r="A178" s="202"/>
      <c r="B178" s="114" t="s">
        <v>257</v>
      </c>
      <c r="C178" s="140" t="s">
        <v>250</v>
      </c>
      <c r="D178" s="141" t="s">
        <v>195</v>
      </c>
      <c r="E178" s="141">
        <v>180</v>
      </c>
      <c r="F178" s="5"/>
      <c r="G178" s="200">
        <f>E178*F178</f>
        <v>0</v>
      </c>
    </row>
    <row r="179" spans="1:8" s="134" customFormat="1" ht="18" customHeight="1" x14ac:dyDescent="0.2">
      <c r="A179" s="135"/>
      <c r="B179" s="204"/>
      <c r="C179" s="136"/>
      <c r="D179" s="137"/>
      <c r="E179" s="137"/>
      <c r="F179" s="138"/>
      <c r="G179" s="139"/>
      <c r="H179" s="133"/>
    </row>
    <row r="180" spans="1:8" s="134" customFormat="1" ht="30" x14ac:dyDescent="0.2">
      <c r="A180" s="95"/>
      <c r="B180" s="114" t="s">
        <v>258</v>
      </c>
      <c r="C180" s="140" t="s">
        <v>243</v>
      </c>
      <c r="D180" s="141" t="s">
        <v>195</v>
      </c>
      <c r="E180" s="141">
        <v>240</v>
      </c>
      <c r="F180" s="4"/>
      <c r="G180" s="111">
        <f>F180*E180</f>
        <v>0</v>
      </c>
      <c r="H180" s="133"/>
    </row>
    <row r="181" spans="1:8" s="47" customFormat="1" ht="15" customHeight="1" x14ac:dyDescent="0.2">
      <c r="A181" s="205"/>
      <c r="B181" s="204"/>
      <c r="C181" s="157"/>
      <c r="D181" s="137"/>
      <c r="E181" s="137"/>
      <c r="F181" s="138"/>
      <c r="G181" s="139"/>
    </row>
    <row r="182" spans="1:8" ht="30" x14ac:dyDescent="0.2">
      <c r="A182" s="95"/>
      <c r="B182" s="114" t="s">
        <v>259</v>
      </c>
      <c r="C182" s="140" t="s">
        <v>239</v>
      </c>
      <c r="D182" s="141" t="s">
        <v>195</v>
      </c>
      <c r="E182" s="141">
        <v>180</v>
      </c>
      <c r="F182" s="1"/>
      <c r="G182" s="139">
        <f>E182*F182</f>
        <v>0</v>
      </c>
      <c r="H182" s="48"/>
    </row>
    <row r="183" spans="1:8" s="47" customFormat="1" ht="15" customHeight="1" x14ac:dyDescent="0.2">
      <c r="A183" s="205"/>
      <c r="B183" s="204"/>
      <c r="C183" s="157"/>
      <c r="D183" s="137"/>
      <c r="E183" s="137"/>
      <c r="F183" s="138"/>
      <c r="G183" s="139"/>
    </row>
    <row r="184" spans="1:8" ht="30" x14ac:dyDescent="0.2">
      <c r="A184" s="95"/>
      <c r="B184" s="152" t="s">
        <v>260</v>
      </c>
      <c r="C184" s="140" t="s">
        <v>261</v>
      </c>
      <c r="D184" s="97" t="s">
        <v>195</v>
      </c>
      <c r="E184" s="97">
        <v>360</v>
      </c>
      <c r="F184" s="1"/>
      <c r="G184" s="139">
        <f>E184*F184</f>
        <v>0</v>
      </c>
      <c r="H184" s="48"/>
    </row>
    <row r="185" spans="1:8" s="47" customFormat="1" ht="15" customHeight="1" x14ac:dyDescent="0.2">
      <c r="A185" s="205"/>
      <c r="B185" s="152"/>
      <c r="C185" s="157"/>
      <c r="D185" s="137"/>
      <c r="E185" s="137"/>
      <c r="F185" s="138"/>
      <c r="G185" s="139"/>
    </row>
    <row r="186" spans="1:8" ht="45" x14ac:dyDescent="0.2">
      <c r="A186" s="135"/>
      <c r="B186" s="114" t="s">
        <v>262</v>
      </c>
      <c r="C186" s="144" t="s">
        <v>380</v>
      </c>
      <c r="D186" s="141" t="s">
        <v>195</v>
      </c>
      <c r="E186" s="141">
        <v>180</v>
      </c>
      <c r="F186" s="211"/>
      <c r="G186" s="139">
        <f>E186*F186</f>
        <v>0</v>
      </c>
      <c r="H186" s="48"/>
    </row>
    <row r="187" spans="1:8" s="47" customFormat="1" ht="15" customHeight="1" x14ac:dyDescent="0.2">
      <c r="A187" s="205"/>
      <c r="B187" s="147"/>
      <c r="C187" s="157"/>
      <c r="D187" s="137"/>
      <c r="E187" s="137"/>
      <c r="F187" s="138"/>
      <c r="G187" s="139"/>
    </row>
    <row r="188" spans="1:8" ht="30" x14ac:dyDescent="0.2">
      <c r="A188" s="206"/>
      <c r="B188" s="152" t="s">
        <v>263</v>
      </c>
      <c r="C188" s="144" t="s">
        <v>264</v>
      </c>
      <c r="D188" s="141" t="s">
        <v>53</v>
      </c>
      <c r="E188" s="141">
        <v>1</v>
      </c>
      <c r="F188" s="211"/>
      <c r="G188" s="139">
        <f>E188*F188</f>
        <v>0</v>
      </c>
      <c r="H188" s="48"/>
    </row>
    <row r="189" spans="1:8" ht="18" x14ac:dyDescent="0.2">
      <c r="A189" s="95"/>
      <c r="B189" s="108"/>
      <c r="C189" s="124"/>
      <c r="D189" s="110"/>
      <c r="E189" s="110"/>
      <c r="F189" s="142"/>
      <c r="G189" s="111"/>
      <c r="H189" s="71"/>
    </row>
    <row r="190" spans="1:8" ht="15" x14ac:dyDescent="0.2">
      <c r="A190" s="143"/>
      <c r="B190" s="147" t="s">
        <v>265</v>
      </c>
      <c r="C190" s="154" t="s">
        <v>266</v>
      </c>
      <c r="D190" s="168" t="s">
        <v>53</v>
      </c>
      <c r="E190" s="168">
        <v>1</v>
      </c>
      <c r="F190" s="3"/>
      <c r="G190" s="99">
        <f>F190*E190</f>
        <v>0</v>
      </c>
      <c r="H190" s="48"/>
    </row>
    <row r="191" spans="1:8" ht="18.75" thickBot="1" x14ac:dyDescent="0.25">
      <c r="A191" s="115"/>
      <c r="B191" s="116"/>
      <c r="C191" s="117"/>
      <c r="D191" s="118"/>
      <c r="E191" s="118"/>
      <c r="F191" s="119"/>
      <c r="G191" s="120"/>
      <c r="H191" s="71"/>
    </row>
    <row r="192" spans="1:8" ht="19.5" thickBot="1" x14ac:dyDescent="0.35">
      <c r="A192" s="419" t="str">
        <f>_xlfn.CONCAT("SKUPAJ ", C148,  ":")</f>
        <v>SKUPAJ STRELOVOD IN OZEMLJITVE:</v>
      </c>
      <c r="B192" s="420"/>
      <c r="C192" s="420"/>
      <c r="D192" s="420"/>
      <c r="E192" s="420"/>
      <c r="F192" s="420"/>
      <c r="G192" s="121">
        <f>SUM(G149:G191)</f>
        <v>0</v>
      </c>
      <c r="H192" s="48"/>
    </row>
    <row r="193" spans="1:8" ht="18" x14ac:dyDescent="0.2">
      <c r="A193" s="95"/>
      <c r="B193" s="114"/>
      <c r="C193" s="140"/>
      <c r="D193" s="97"/>
      <c r="E193" s="97"/>
      <c r="F193" s="142"/>
      <c r="G193" s="111"/>
      <c r="H193" s="71"/>
    </row>
    <row r="194" spans="1:8" ht="18" customHeight="1" x14ac:dyDescent="0.2">
      <c r="A194" s="125"/>
      <c r="B194" s="108" t="s">
        <v>267</v>
      </c>
      <c r="C194" s="96" t="s">
        <v>268</v>
      </c>
      <c r="D194" s="102"/>
      <c r="E194" s="102"/>
      <c r="F194" s="103"/>
      <c r="G194" s="139"/>
      <c r="H194" s="48"/>
    </row>
    <row r="195" spans="1:8" ht="18" x14ac:dyDescent="0.2">
      <c r="A195" s="95"/>
      <c r="B195" s="108"/>
      <c r="C195" s="124"/>
      <c r="D195" s="110"/>
      <c r="E195" s="110"/>
      <c r="F195" s="142"/>
      <c r="G195" s="111"/>
      <c r="H195" s="71"/>
    </row>
    <row r="196" spans="1:8" ht="30" x14ac:dyDescent="0.2">
      <c r="A196" s="143"/>
      <c r="B196" s="147" t="s">
        <v>269</v>
      </c>
      <c r="C196" s="154" t="s">
        <v>270</v>
      </c>
      <c r="D196" s="168" t="s">
        <v>53</v>
      </c>
      <c r="E196" s="168">
        <v>1</v>
      </c>
      <c r="F196" s="3"/>
      <c r="G196" s="99">
        <f>F196*E196</f>
        <v>0</v>
      </c>
      <c r="H196" s="48"/>
    </row>
    <row r="197" spans="1:8" ht="18" x14ac:dyDescent="0.2">
      <c r="A197" s="95"/>
      <c r="B197" s="108"/>
      <c r="C197" s="124"/>
      <c r="D197" s="110"/>
      <c r="E197" s="110"/>
      <c r="F197" s="142"/>
      <c r="G197" s="111"/>
      <c r="H197" s="71"/>
    </row>
    <row r="198" spans="1:8" ht="30" x14ac:dyDescent="0.2">
      <c r="A198" s="143"/>
      <c r="B198" s="147" t="s">
        <v>271</v>
      </c>
      <c r="C198" s="154" t="s">
        <v>272</v>
      </c>
      <c r="D198" s="168" t="s">
        <v>53</v>
      </c>
      <c r="E198" s="168">
        <v>11</v>
      </c>
      <c r="F198" s="3"/>
      <c r="G198" s="99">
        <f>F198*E198</f>
        <v>0</v>
      </c>
      <c r="H198" s="48"/>
    </row>
    <row r="199" spans="1:8" ht="18" x14ac:dyDescent="0.2">
      <c r="A199" s="95"/>
      <c r="B199" s="108"/>
      <c r="C199" s="124"/>
      <c r="D199" s="110"/>
      <c r="E199" s="110"/>
      <c r="F199" s="142"/>
      <c r="G199" s="111"/>
      <c r="H199" s="71"/>
    </row>
    <row r="200" spans="1:8" ht="30" x14ac:dyDescent="0.2">
      <c r="A200" s="143"/>
      <c r="B200" s="147" t="s">
        <v>273</v>
      </c>
      <c r="C200" s="154" t="s">
        <v>274</v>
      </c>
      <c r="D200" s="168" t="s">
        <v>53</v>
      </c>
      <c r="E200" s="168">
        <v>1</v>
      </c>
      <c r="F200" s="3"/>
      <c r="G200" s="99">
        <f>F200*E200</f>
        <v>0</v>
      </c>
      <c r="H200" s="48"/>
    </row>
    <row r="201" spans="1:8" ht="18" x14ac:dyDescent="0.2">
      <c r="A201" s="95"/>
      <c r="B201" s="108"/>
      <c r="C201" s="124"/>
      <c r="D201" s="110"/>
      <c r="E201" s="110"/>
      <c r="F201" s="142"/>
      <c r="G201" s="111"/>
      <c r="H201" s="71"/>
    </row>
    <row r="202" spans="1:8" ht="15" x14ac:dyDescent="0.2">
      <c r="A202" s="143"/>
      <c r="B202" s="147" t="s">
        <v>275</v>
      </c>
      <c r="C202" s="154" t="s">
        <v>276</v>
      </c>
      <c r="D202" s="168" t="s">
        <v>195</v>
      </c>
      <c r="E202" s="168">
        <v>2</v>
      </c>
      <c r="F202" s="3"/>
      <c r="G202" s="99">
        <f>F202*E202</f>
        <v>0</v>
      </c>
      <c r="H202" s="48"/>
    </row>
    <row r="203" spans="1:8" ht="18" x14ac:dyDescent="0.2">
      <c r="A203" s="95"/>
      <c r="B203" s="108"/>
      <c r="C203" s="124"/>
      <c r="D203" s="110"/>
      <c r="E203" s="110"/>
      <c r="F203" s="142"/>
      <c r="G203" s="111"/>
      <c r="H203" s="71"/>
    </row>
    <row r="204" spans="1:8" ht="45" x14ac:dyDescent="0.2">
      <c r="A204" s="143"/>
      <c r="B204" s="147" t="s">
        <v>277</v>
      </c>
      <c r="C204" s="154" t="s">
        <v>278</v>
      </c>
      <c r="D204" s="168" t="s">
        <v>195</v>
      </c>
      <c r="E204" s="168">
        <v>1</v>
      </c>
      <c r="F204" s="3"/>
      <c r="G204" s="99">
        <f>F204*E204</f>
        <v>0</v>
      </c>
      <c r="H204" s="48"/>
    </row>
    <row r="205" spans="1:8" ht="18" x14ac:dyDescent="0.2">
      <c r="A205" s="95"/>
      <c r="B205" s="108"/>
      <c r="C205" s="124"/>
      <c r="D205" s="110"/>
      <c r="E205" s="110"/>
      <c r="F205" s="142"/>
      <c r="G205" s="111"/>
      <c r="H205" s="71"/>
    </row>
    <row r="206" spans="1:8" ht="30" x14ac:dyDescent="0.2">
      <c r="A206" s="143"/>
      <c r="B206" s="147" t="s">
        <v>279</v>
      </c>
      <c r="C206" s="154" t="s">
        <v>280</v>
      </c>
      <c r="D206" s="168" t="s">
        <v>195</v>
      </c>
      <c r="E206" s="168">
        <v>1</v>
      </c>
      <c r="F206" s="3"/>
      <c r="G206" s="99">
        <f>F206*E206</f>
        <v>0</v>
      </c>
      <c r="H206" s="48"/>
    </row>
    <row r="207" spans="1:8" ht="18" x14ac:dyDescent="0.2">
      <c r="A207" s="95"/>
      <c r="B207" s="108"/>
      <c r="C207" s="124"/>
      <c r="D207" s="110"/>
      <c r="E207" s="110"/>
      <c r="F207" s="142"/>
      <c r="G207" s="111"/>
      <c r="H207" s="71"/>
    </row>
    <row r="208" spans="1:8" ht="30" x14ac:dyDescent="0.2">
      <c r="A208" s="143"/>
      <c r="B208" s="147" t="s">
        <v>281</v>
      </c>
      <c r="C208" s="154" t="s">
        <v>282</v>
      </c>
      <c r="D208" s="168" t="s">
        <v>195</v>
      </c>
      <c r="E208" s="168">
        <v>1</v>
      </c>
      <c r="F208" s="3"/>
      <c r="G208" s="99">
        <f>F208*E208</f>
        <v>0</v>
      </c>
      <c r="H208" s="48"/>
    </row>
    <row r="209" spans="1:8" ht="18" x14ac:dyDescent="0.2">
      <c r="A209" s="95"/>
      <c r="B209" s="108"/>
      <c r="C209" s="124"/>
      <c r="D209" s="110"/>
      <c r="E209" s="110"/>
      <c r="F209" s="142"/>
      <c r="G209" s="111"/>
      <c r="H209" s="71"/>
    </row>
    <row r="210" spans="1:8" ht="30" x14ac:dyDescent="0.2">
      <c r="A210" s="143"/>
      <c r="B210" s="147" t="s">
        <v>283</v>
      </c>
      <c r="C210" s="154" t="s">
        <v>284</v>
      </c>
      <c r="D210" s="168" t="s">
        <v>195</v>
      </c>
      <c r="E210" s="168">
        <v>1</v>
      </c>
      <c r="F210" s="3"/>
      <c r="G210" s="99">
        <f>F210*E210</f>
        <v>0</v>
      </c>
      <c r="H210" s="48"/>
    </row>
    <row r="211" spans="1:8" ht="18" x14ac:dyDescent="0.2">
      <c r="A211" s="95"/>
      <c r="B211" s="108"/>
      <c r="C211" s="124"/>
      <c r="D211" s="110"/>
      <c r="E211" s="110"/>
      <c r="F211" s="142"/>
      <c r="G211" s="111"/>
      <c r="H211" s="71"/>
    </row>
    <row r="212" spans="1:8" ht="30" x14ac:dyDescent="0.2">
      <c r="A212" s="143"/>
      <c r="B212" s="114" t="s">
        <v>285</v>
      </c>
      <c r="C212" s="154" t="s">
        <v>286</v>
      </c>
      <c r="D212" s="168" t="s">
        <v>195</v>
      </c>
      <c r="E212" s="168">
        <v>2</v>
      </c>
      <c r="F212" s="3"/>
      <c r="G212" s="99">
        <f>F212*E212</f>
        <v>0</v>
      </c>
      <c r="H212" s="48"/>
    </row>
    <row r="213" spans="1:8" ht="18" x14ac:dyDescent="0.2">
      <c r="A213" s="95"/>
      <c r="B213" s="127"/>
      <c r="C213" s="124"/>
      <c r="D213" s="110"/>
      <c r="E213" s="110"/>
      <c r="F213" s="142"/>
      <c r="G213" s="111"/>
      <c r="H213" s="71"/>
    </row>
    <row r="214" spans="1:8" ht="30" x14ac:dyDescent="0.2">
      <c r="A214" s="143"/>
      <c r="B214" s="147" t="s">
        <v>287</v>
      </c>
      <c r="C214" s="154" t="s">
        <v>397</v>
      </c>
      <c r="D214" s="168" t="s">
        <v>89</v>
      </c>
      <c r="E214" s="168">
        <v>900</v>
      </c>
      <c r="F214" s="3"/>
      <c r="G214" s="99">
        <f>F214*E214</f>
        <v>0</v>
      </c>
      <c r="H214" s="48"/>
    </row>
    <row r="215" spans="1:8" ht="18" x14ac:dyDescent="0.2">
      <c r="A215" s="95"/>
      <c r="B215" s="108"/>
      <c r="C215" s="124"/>
      <c r="D215" s="110"/>
      <c r="E215" s="110"/>
      <c r="F215" s="142"/>
      <c r="G215" s="111"/>
      <c r="H215" s="71"/>
    </row>
    <row r="216" spans="1:8" ht="60" x14ac:dyDescent="0.2">
      <c r="A216" s="113"/>
      <c r="B216" s="114" t="s">
        <v>288</v>
      </c>
      <c r="C216" s="144" t="s">
        <v>398</v>
      </c>
      <c r="D216" s="141" t="s">
        <v>53</v>
      </c>
      <c r="E216" s="141">
        <v>2</v>
      </c>
      <c r="F216" s="1"/>
      <c r="G216" s="111">
        <f>F216*E216</f>
        <v>0</v>
      </c>
      <c r="H216" s="48"/>
    </row>
    <row r="217" spans="1:8" s="134" customFormat="1" ht="15.75" x14ac:dyDescent="0.2">
      <c r="A217" s="126"/>
      <c r="B217" s="127"/>
      <c r="C217" s="128"/>
      <c r="D217" s="129"/>
      <c r="E217" s="130"/>
      <c r="F217" s="131"/>
      <c r="G217" s="132"/>
      <c r="H217" s="133"/>
    </row>
    <row r="218" spans="1:8" s="134" customFormat="1" ht="30" x14ac:dyDescent="0.2">
      <c r="A218" s="95"/>
      <c r="B218" s="147" t="s">
        <v>289</v>
      </c>
      <c r="C218" s="140" t="s">
        <v>399</v>
      </c>
      <c r="D218" s="141" t="s">
        <v>53</v>
      </c>
      <c r="E218" s="141">
        <v>1</v>
      </c>
      <c r="F218" s="1"/>
      <c r="G218" s="111">
        <f>F218*E218</f>
        <v>0</v>
      </c>
      <c r="H218" s="133"/>
    </row>
    <row r="219" spans="1:8" ht="18" x14ac:dyDescent="0.2">
      <c r="A219" s="95"/>
      <c r="B219" s="108"/>
      <c r="C219" s="124"/>
      <c r="D219" s="110"/>
      <c r="E219" s="110"/>
      <c r="F219" s="142"/>
      <c r="G219" s="111"/>
      <c r="H219" s="71"/>
    </row>
    <row r="220" spans="1:8" ht="30" x14ac:dyDescent="0.2">
      <c r="A220" s="143"/>
      <c r="B220" s="147" t="s">
        <v>290</v>
      </c>
      <c r="C220" s="154" t="s">
        <v>400</v>
      </c>
      <c r="D220" s="168" t="s">
        <v>89</v>
      </c>
      <c r="E220" s="168">
        <v>500</v>
      </c>
      <c r="F220" s="3"/>
      <c r="G220" s="99">
        <f>F220*E220</f>
        <v>0</v>
      </c>
      <c r="H220" s="48"/>
    </row>
    <row r="221" spans="1:8" ht="18.75" thickBot="1" x14ac:dyDescent="0.25">
      <c r="A221" s="115"/>
      <c r="B221" s="116"/>
      <c r="C221" s="117"/>
      <c r="D221" s="118"/>
      <c r="E221" s="118"/>
      <c r="F221" s="119"/>
      <c r="G221" s="120"/>
      <c r="H221" s="71"/>
    </row>
    <row r="222" spans="1:8" ht="19.5" thickBot="1" x14ac:dyDescent="0.35">
      <c r="A222" s="419" t="str">
        <f>_xlfn.CONCAT("SKUPAJ ", C194,  ":")</f>
        <v>SKUPAJ VIDEONADZOR:</v>
      </c>
      <c r="B222" s="420"/>
      <c r="C222" s="420"/>
      <c r="D222" s="420"/>
      <c r="E222" s="420"/>
      <c r="F222" s="420"/>
      <c r="G222" s="121">
        <f>SUM(G195:G221)</f>
        <v>0</v>
      </c>
      <c r="H222" s="48"/>
    </row>
    <row r="223" spans="1:8" ht="18" x14ac:dyDescent="0.2">
      <c r="A223" s="95"/>
      <c r="B223" s="114"/>
      <c r="C223" s="140"/>
      <c r="D223" s="97"/>
      <c r="E223" s="97"/>
      <c r="F223" s="142"/>
      <c r="G223" s="111"/>
      <c r="H223" s="71"/>
    </row>
    <row r="224" spans="1:8" ht="18" customHeight="1" x14ac:dyDescent="0.2">
      <c r="A224" s="125"/>
      <c r="B224" s="108" t="s">
        <v>291</v>
      </c>
      <c r="C224" s="96" t="s">
        <v>292</v>
      </c>
      <c r="D224" s="102"/>
      <c r="E224" s="102"/>
      <c r="F224" s="103"/>
      <c r="G224" s="139"/>
      <c r="H224" s="48"/>
    </row>
    <row r="225" spans="1:8" ht="18" x14ac:dyDescent="0.2">
      <c r="A225" s="95"/>
      <c r="B225" s="108"/>
      <c r="C225" s="124"/>
      <c r="D225" s="110"/>
      <c r="E225" s="110"/>
      <c r="F225" s="142"/>
      <c r="G225" s="111"/>
      <c r="H225" s="71"/>
    </row>
    <row r="226" spans="1:8" ht="15" x14ac:dyDescent="0.2">
      <c r="A226" s="143"/>
      <c r="B226" s="147" t="s">
        <v>293</v>
      </c>
      <c r="C226" s="154" t="s">
        <v>294</v>
      </c>
      <c r="D226" s="168" t="s">
        <v>195</v>
      </c>
      <c r="E226" s="168">
        <v>6</v>
      </c>
      <c r="F226" s="3"/>
      <c r="G226" s="99">
        <f>F226*E226</f>
        <v>0</v>
      </c>
      <c r="H226" s="48"/>
    </row>
    <row r="227" spans="1:8" ht="18" x14ac:dyDescent="0.2">
      <c r="A227" s="95"/>
      <c r="B227" s="108"/>
      <c r="C227" s="124"/>
      <c r="D227" s="110"/>
      <c r="E227" s="110"/>
      <c r="F227" s="142"/>
      <c r="G227" s="111"/>
      <c r="H227" s="71"/>
    </row>
    <row r="228" spans="1:8" ht="15" x14ac:dyDescent="0.2">
      <c r="A228" s="143"/>
      <c r="B228" s="147" t="s">
        <v>295</v>
      </c>
      <c r="C228" s="154" t="s">
        <v>296</v>
      </c>
      <c r="D228" s="168" t="s">
        <v>53</v>
      </c>
      <c r="E228" s="168">
        <v>1</v>
      </c>
      <c r="F228" s="3"/>
      <c r="G228" s="99">
        <f>F228*E228</f>
        <v>0</v>
      </c>
      <c r="H228" s="48"/>
    </row>
    <row r="229" spans="1:8" ht="18" x14ac:dyDescent="0.2">
      <c r="A229" s="95"/>
      <c r="B229" s="108"/>
      <c r="C229" s="124"/>
      <c r="D229" s="110"/>
      <c r="E229" s="110"/>
      <c r="F229" s="142"/>
      <c r="G229" s="111"/>
      <c r="H229" s="71"/>
    </row>
    <row r="230" spans="1:8" ht="45" x14ac:dyDescent="0.2">
      <c r="A230" s="143"/>
      <c r="B230" s="147" t="s">
        <v>297</v>
      </c>
      <c r="C230" s="154" t="s">
        <v>298</v>
      </c>
      <c r="D230" s="168" t="s">
        <v>195</v>
      </c>
      <c r="E230" s="168">
        <v>6</v>
      </c>
      <c r="F230" s="3"/>
      <c r="G230" s="99">
        <f>F230*E230</f>
        <v>0</v>
      </c>
      <c r="H230" s="48"/>
    </row>
    <row r="231" spans="1:8" ht="18" x14ac:dyDescent="0.2">
      <c r="A231" s="95"/>
      <c r="B231" s="108"/>
      <c r="C231" s="124"/>
      <c r="D231" s="110"/>
      <c r="E231" s="110"/>
      <c r="F231" s="142"/>
      <c r="G231" s="111"/>
      <c r="H231" s="71"/>
    </row>
    <row r="232" spans="1:8" ht="30" x14ac:dyDescent="0.2">
      <c r="A232" s="143"/>
      <c r="B232" s="147" t="s">
        <v>299</v>
      </c>
      <c r="C232" s="154" t="s">
        <v>300</v>
      </c>
      <c r="D232" s="168" t="s">
        <v>195</v>
      </c>
      <c r="E232" s="168">
        <v>6</v>
      </c>
      <c r="F232" s="3"/>
      <c r="G232" s="99">
        <f>F232*E232</f>
        <v>0</v>
      </c>
      <c r="H232" s="48"/>
    </row>
    <row r="233" spans="1:8" ht="18" x14ac:dyDescent="0.2">
      <c r="A233" s="95"/>
      <c r="B233" s="108"/>
      <c r="C233" s="124"/>
      <c r="D233" s="110"/>
      <c r="E233" s="110"/>
      <c r="F233" s="142"/>
      <c r="G233" s="111"/>
      <c r="H233" s="71"/>
    </row>
    <row r="234" spans="1:8" ht="15" x14ac:dyDescent="0.2">
      <c r="A234" s="143"/>
      <c r="B234" s="147" t="s">
        <v>301</v>
      </c>
      <c r="C234" s="154" t="s">
        <v>302</v>
      </c>
      <c r="D234" s="168" t="s">
        <v>195</v>
      </c>
      <c r="E234" s="168">
        <v>6</v>
      </c>
      <c r="F234" s="3"/>
      <c r="G234" s="99">
        <f>F234*E234</f>
        <v>0</v>
      </c>
      <c r="H234" s="48"/>
    </row>
    <row r="235" spans="1:8" ht="18" x14ac:dyDescent="0.2">
      <c r="A235" s="95"/>
      <c r="B235" s="108"/>
      <c r="C235" s="124"/>
      <c r="D235" s="110"/>
      <c r="E235" s="110"/>
      <c r="F235" s="142"/>
      <c r="G235" s="111"/>
      <c r="H235" s="71"/>
    </row>
    <row r="236" spans="1:8" ht="15" x14ac:dyDescent="0.2">
      <c r="A236" s="143"/>
      <c r="B236" s="147" t="s">
        <v>303</v>
      </c>
      <c r="C236" s="154" t="s">
        <v>304</v>
      </c>
      <c r="D236" s="168" t="s">
        <v>89</v>
      </c>
      <c r="E236" s="168">
        <v>120</v>
      </c>
      <c r="F236" s="3"/>
      <c r="G236" s="99">
        <f>F236*E236</f>
        <v>0</v>
      </c>
      <c r="H236" s="48"/>
    </row>
    <row r="237" spans="1:8" ht="18" x14ac:dyDescent="0.2">
      <c r="A237" s="95"/>
      <c r="B237" s="108"/>
      <c r="C237" s="124"/>
      <c r="D237" s="110"/>
      <c r="E237" s="110"/>
      <c r="F237" s="142"/>
      <c r="G237" s="111"/>
      <c r="H237" s="71"/>
    </row>
    <row r="238" spans="1:8" ht="15" x14ac:dyDescent="0.2">
      <c r="A238" s="143"/>
      <c r="B238" s="147" t="s">
        <v>305</v>
      </c>
      <c r="C238" s="154" t="s">
        <v>381</v>
      </c>
      <c r="D238" s="168" t="s">
        <v>89</v>
      </c>
      <c r="E238" s="168">
        <v>150</v>
      </c>
      <c r="F238" s="3"/>
      <c r="G238" s="99">
        <f>F238*E238</f>
        <v>0</v>
      </c>
      <c r="H238" s="48"/>
    </row>
    <row r="239" spans="1:8" ht="18" x14ac:dyDescent="0.2">
      <c r="A239" s="95"/>
      <c r="B239" s="108"/>
      <c r="C239" s="124"/>
      <c r="D239" s="110"/>
      <c r="E239" s="110"/>
      <c r="F239" s="142"/>
      <c r="G239" s="111"/>
      <c r="H239" s="71"/>
    </row>
    <row r="240" spans="1:8" ht="15" x14ac:dyDescent="0.2">
      <c r="A240" s="143"/>
      <c r="B240" s="147" t="s">
        <v>306</v>
      </c>
      <c r="C240" s="154" t="s">
        <v>382</v>
      </c>
      <c r="D240" s="168" t="s">
        <v>89</v>
      </c>
      <c r="E240" s="168">
        <v>30</v>
      </c>
      <c r="F240" s="3"/>
      <c r="G240" s="99">
        <f>F240*E240</f>
        <v>0</v>
      </c>
      <c r="H240" s="48"/>
    </row>
    <row r="241" spans="1:8" ht="18" x14ac:dyDescent="0.2">
      <c r="A241" s="95"/>
      <c r="B241" s="108"/>
      <c r="C241" s="124"/>
      <c r="D241" s="110"/>
      <c r="E241" s="110"/>
      <c r="F241" s="142"/>
      <c r="G241" s="111"/>
      <c r="H241" s="71"/>
    </row>
    <row r="242" spans="1:8" ht="30" x14ac:dyDescent="0.2">
      <c r="A242" s="143"/>
      <c r="B242" s="147" t="s">
        <v>307</v>
      </c>
      <c r="C242" s="154" t="s">
        <v>308</v>
      </c>
      <c r="D242" s="168" t="s">
        <v>53</v>
      </c>
      <c r="E242" s="168">
        <v>1</v>
      </c>
      <c r="F242" s="3"/>
      <c r="G242" s="99">
        <f>F242*E242</f>
        <v>0</v>
      </c>
      <c r="H242" s="48"/>
    </row>
    <row r="243" spans="1:8" ht="18" x14ac:dyDescent="0.2">
      <c r="A243" s="95"/>
      <c r="B243" s="108"/>
      <c r="C243" s="124"/>
      <c r="D243" s="110"/>
      <c r="E243" s="110"/>
      <c r="F243" s="142"/>
      <c r="G243" s="111"/>
      <c r="H243" s="71"/>
    </row>
    <row r="244" spans="1:8" ht="15" x14ac:dyDescent="0.2">
      <c r="A244" s="143"/>
      <c r="B244" s="147" t="s">
        <v>309</v>
      </c>
      <c r="C244" s="154" t="s">
        <v>266</v>
      </c>
      <c r="D244" s="168" t="s">
        <v>53</v>
      </c>
      <c r="E244" s="168">
        <v>1</v>
      </c>
      <c r="F244" s="3"/>
      <c r="G244" s="99">
        <f>F244*E244</f>
        <v>0</v>
      </c>
      <c r="H244" s="48"/>
    </row>
    <row r="245" spans="1:8" ht="18" x14ac:dyDescent="0.2">
      <c r="A245" s="95"/>
      <c r="B245" s="108"/>
      <c r="C245" s="124"/>
      <c r="D245" s="110"/>
      <c r="E245" s="110"/>
      <c r="F245" s="142"/>
      <c r="G245" s="111"/>
      <c r="H245" s="71"/>
    </row>
    <row r="246" spans="1:8" ht="45" x14ac:dyDescent="0.2">
      <c r="A246" s="143"/>
      <c r="B246" s="114" t="s">
        <v>310</v>
      </c>
      <c r="C246" s="154" t="s">
        <v>311</v>
      </c>
      <c r="D246" s="168" t="s">
        <v>53</v>
      </c>
      <c r="E246" s="168">
        <v>1</v>
      </c>
      <c r="F246" s="3"/>
      <c r="G246" s="99">
        <f>F246*E246</f>
        <v>0</v>
      </c>
      <c r="H246" s="48"/>
    </row>
    <row r="247" spans="1:8" ht="18.75" thickBot="1" x14ac:dyDescent="0.25">
      <c r="A247" s="115"/>
      <c r="B247" s="147"/>
      <c r="C247" s="117"/>
      <c r="D247" s="118"/>
      <c r="E247" s="118"/>
      <c r="F247" s="119"/>
      <c r="G247" s="120"/>
      <c r="H247" s="71"/>
    </row>
    <row r="248" spans="1:8" ht="19.5" thickBot="1" x14ac:dyDescent="0.35">
      <c r="A248" s="419" t="str">
        <f>_xlfn.CONCAT("SKUPAJ ", C224,  ":")</f>
        <v>SKUPAJ RAZSVETLJAVA:</v>
      </c>
      <c r="B248" s="420"/>
      <c r="C248" s="420"/>
      <c r="D248" s="420"/>
      <c r="E248" s="420"/>
      <c r="F248" s="420"/>
      <c r="G248" s="121">
        <f>SUM(G225:G247)</f>
        <v>0</v>
      </c>
      <c r="H248" s="48"/>
    </row>
    <row r="249" spans="1:8" ht="18" x14ac:dyDescent="0.2">
      <c r="A249" s="95"/>
      <c r="B249" s="114"/>
      <c r="C249" s="140"/>
      <c r="D249" s="97"/>
      <c r="E249" s="97"/>
      <c r="F249" s="142"/>
      <c r="G249" s="111"/>
      <c r="H249" s="71"/>
    </row>
    <row r="250" spans="1:8" ht="15.75" x14ac:dyDescent="0.2">
      <c r="A250" s="125"/>
      <c r="B250" s="108" t="s">
        <v>312</v>
      </c>
      <c r="C250" s="96" t="s">
        <v>313</v>
      </c>
      <c r="D250" s="102"/>
      <c r="E250" s="102"/>
      <c r="F250" s="103"/>
      <c r="G250" s="139"/>
      <c r="H250" s="48"/>
    </row>
    <row r="251" spans="1:8" ht="18" x14ac:dyDescent="0.2">
      <c r="A251" s="95"/>
      <c r="B251" s="108"/>
      <c r="C251" s="124"/>
      <c r="D251" s="110"/>
      <c r="E251" s="110"/>
      <c r="F251" s="142"/>
      <c r="G251" s="111"/>
      <c r="H251" s="71"/>
    </row>
    <row r="252" spans="1:8" ht="15" x14ac:dyDescent="0.2">
      <c r="A252" s="143"/>
      <c r="B252" s="147" t="s">
        <v>314</v>
      </c>
      <c r="C252" s="154" t="s">
        <v>315</v>
      </c>
      <c r="D252" s="168" t="s">
        <v>53</v>
      </c>
      <c r="E252" s="168">
        <v>1</v>
      </c>
      <c r="F252" s="3"/>
      <c r="G252" s="99">
        <f>F252*E252</f>
        <v>0</v>
      </c>
      <c r="H252" s="48"/>
    </row>
    <row r="253" spans="1:8" ht="45" x14ac:dyDescent="0.2">
      <c r="A253" s="143"/>
      <c r="B253" s="147"/>
      <c r="C253" s="154" t="s">
        <v>316</v>
      </c>
      <c r="D253" s="149"/>
      <c r="E253" s="149"/>
      <c r="F253" s="106"/>
      <c r="G253" s="107"/>
      <c r="H253" s="48"/>
    </row>
    <row r="254" spans="1:8" ht="15" customHeight="1" x14ac:dyDescent="0.2">
      <c r="A254" s="143"/>
      <c r="B254" s="147"/>
      <c r="C254" s="154" t="s">
        <v>317</v>
      </c>
      <c r="D254" s="149"/>
      <c r="E254" s="149"/>
      <c r="F254" s="106"/>
      <c r="G254" s="107"/>
      <c r="H254" s="48"/>
    </row>
    <row r="255" spans="1:8" ht="15" customHeight="1" x14ac:dyDescent="0.2">
      <c r="A255" s="143"/>
      <c r="B255" s="147"/>
      <c r="C255" s="154" t="s">
        <v>318</v>
      </c>
      <c r="D255" s="149"/>
      <c r="E255" s="149"/>
      <c r="F255" s="106"/>
      <c r="G255" s="107"/>
      <c r="H255" s="48"/>
    </row>
    <row r="256" spans="1:8" ht="13.5" customHeight="1" x14ac:dyDescent="0.2">
      <c r="A256" s="143"/>
      <c r="B256" s="147"/>
      <c r="C256" s="154" t="s">
        <v>319</v>
      </c>
      <c r="D256" s="149"/>
      <c r="E256" s="149"/>
      <c r="F256" s="106"/>
      <c r="G256" s="107"/>
      <c r="H256" s="48"/>
    </row>
    <row r="257" spans="1:8" ht="15" customHeight="1" x14ac:dyDescent="0.2">
      <c r="A257" s="143"/>
      <c r="B257" s="147"/>
      <c r="C257" s="154" t="s">
        <v>320</v>
      </c>
      <c r="D257" s="149"/>
      <c r="E257" s="149"/>
      <c r="F257" s="106"/>
      <c r="G257" s="107"/>
      <c r="H257" s="48"/>
    </row>
    <row r="258" spans="1:8" ht="13.5" customHeight="1" x14ac:dyDescent="0.2">
      <c r="A258" s="143"/>
      <c r="B258" s="147"/>
      <c r="C258" s="154" t="s">
        <v>321</v>
      </c>
      <c r="D258" s="149"/>
      <c r="E258" s="149"/>
      <c r="F258" s="106"/>
      <c r="G258" s="107"/>
      <c r="H258" s="48"/>
    </row>
    <row r="259" spans="1:8" ht="15" customHeight="1" x14ac:dyDescent="0.2">
      <c r="A259" s="143"/>
      <c r="B259" s="147"/>
      <c r="C259" s="154" t="s">
        <v>322</v>
      </c>
      <c r="D259" s="149"/>
      <c r="E259" s="149"/>
      <c r="F259" s="106"/>
      <c r="G259" s="107"/>
      <c r="H259" s="48"/>
    </row>
    <row r="260" spans="1:8" ht="15" customHeight="1" x14ac:dyDescent="0.2">
      <c r="A260" s="143"/>
      <c r="B260" s="147"/>
      <c r="C260" s="154" t="s">
        <v>323</v>
      </c>
      <c r="D260" s="149"/>
      <c r="E260" s="149"/>
      <c r="F260" s="106"/>
      <c r="G260" s="107"/>
      <c r="H260" s="48"/>
    </row>
    <row r="261" spans="1:8" ht="18" x14ac:dyDescent="0.2">
      <c r="A261" s="95"/>
      <c r="B261" s="108"/>
      <c r="C261" s="124"/>
      <c r="D261" s="110"/>
      <c r="E261" s="110"/>
      <c r="F261" s="142"/>
      <c r="G261" s="111"/>
      <c r="H261" s="71"/>
    </row>
    <row r="262" spans="1:8" ht="15" x14ac:dyDescent="0.2">
      <c r="A262" s="143"/>
      <c r="B262" s="147" t="s">
        <v>324</v>
      </c>
      <c r="C262" s="154" t="s">
        <v>325</v>
      </c>
      <c r="D262" s="168" t="s">
        <v>53</v>
      </c>
      <c r="E262" s="168">
        <v>1</v>
      </c>
      <c r="F262" s="3"/>
      <c r="G262" s="99">
        <f>F262*E262</f>
        <v>0</v>
      </c>
      <c r="H262" s="48"/>
    </row>
    <row r="263" spans="1:8" ht="18" x14ac:dyDescent="0.2">
      <c r="A263" s="95"/>
      <c r="B263" s="108"/>
      <c r="C263" s="124"/>
      <c r="D263" s="110"/>
      <c r="E263" s="110"/>
      <c r="F263" s="142"/>
      <c r="G263" s="111"/>
      <c r="H263" s="71"/>
    </row>
    <row r="264" spans="1:8" ht="30" x14ac:dyDescent="0.2">
      <c r="A264" s="143"/>
      <c r="B264" s="147" t="s">
        <v>326</v>
      </c>
      <c r="C264" s="154" t="s">
        <v>327</v>
      </c>
      <c r="D264" s="168" t="s">
        <v>53</v>
      </c>
      <c r="E264" s="168">
        <v>1</v>
      </c>
      <c r="F264" s="3"/>
      <c r="G264" s="99">
        <f>F264*E264</f>
        <v>0</v>
      </c>
      <c r="H264" s="48"/>
    </row>
    <row r="265" spans="1:8" ht="18" x14ac:dyDescent="0.2">
      <c r="A265" s="95"/>
      <c r="B265" s="108"/>
      <c r="C265" s="124"/>
      <c r="D265" s="110"/>
      <c r="E265" s="110"/>
      <c r="F265" s="142"/>
      <c r="G265" s="111"/>
      <c r="H265" s="71"/>
    </row>
    <row r="266" spans="1:8" ht="15" x14ac:dyDescent="0.2">
      <c r="A266" s="143"/>
      <c r="B266" s="147" t="s">
        <v>328</v>
      </c>
      <c r="C266" s="154" t="s">
        <v>329</v>
      </c>
      <c r="D266" s="168" t="s">
        <v>53</v>
      </c>
      <c r="E266" s="168">
        <v>1</v>
      </c>
      <c r="F266" s="3"/>
      <c r="G266" s="99">
        <f>F266*E266</f>
        <v>0</v>
      </c>
      <c r="H266" s="48"/>
    </row>
    <row r="267" spans="1:8" ht="18" x14ac:dyDescent="0.2">
      <c r="A267" s="95"/>
      <c r="B267" s="108"/>
      <c r="C267" s="124"/>
      <c r="D267" s="110"/>
      <c r="E267" s="110"/>
      <c r="F267" s="142"/>
      <c r="G267" s="111"/>
      <c r="H267" s="71"/>
    </row>
    <row r="268" spans="1:8" ht="15" x14ac:dyDescent="0.2">
      <c r="A268" s="143"/>
      <c r="B268" s="147" t="s">
        <v>330</v>
      </c>
      <c r="C268" s="154" t="s">
        <v>331</v>
      </c>
      <c r="D268" s="168" t="s">
        <v>53</v>
      </c>
      <c r="E268" s="168">
        <v>1</v>
      </c>
      <c r="F268" s="3"/>
      <c r="G268" s="99">
        <f>F268*E268</f>
        <v>0</v>
      </c>
      <c r="H268" s="48"/>
    </row>
    <row r="269" spans="1:8" ht="18" x14ac:dyDescent="0.2">
      <c r="A269" s="95"/>
      <c r="B269" s="108"/>
      <c r="C269" s="124"/>
      <c r="D269" s="110"/>
      <c r="E269" s="110"/>
      <c r="F269" s="142"/>
      <c r="G269" s="111"/>
      <c r="H269" s="71"/>
    </row>
    <row r="270" spans="1:8" ht="15" x14ac:dyDescent="0.2">
      <c r="A270" s="143"/>
      <c r="B270" s="147" t="s">
        <v>332</v>
      </c>
      <c r="C270" s="154" t="s">
        <v>333</v>
      </c>
      <c r="D270" s="168" t="s">
        <v>53</v>
      </c>
      <c r="E270" s="168">
        <v>1</v>
      </c>
      <c r="F270" s="3"/>
      <c r="G270" s="99">
        <f>F270*E270</f>
        <v>0</v>
      </c>
      <c r="H270" s="48"/>
    </row>
    <row r="271" spans="1:8" ht="18" x14ac:dyDescent="0.2">
      <c r="A271" s="95"/>
      <c r="B271" s="108"/>
      <c r="C271" s="124"/>
      <c r="D271" s="110"/>
      <c r="E271" s="110"/>
      <c r="F271" s="142"/>
      <c r="G271" s="111"/>
      <c r="H271" s="71"/>
    </row>
    <row r="272" spans="1:8" ht="15" x14ac:dyDescent="0.2">
      <c r="A272" s="143"/>
      <c r="B272" s="147" t="s">
        <v>334</v>
      </c>
      <c r="C272" s="154" t="s">
        <v>335</v>
      </c>
      <c r="D272" s="168" t="s">
        <v>53</v>
      </c>
      <c r="E272" s="168">
        <v>1</v>
      </c>
      <c r="F272" s="3"/>
      <c r="G272" s="99">
        <f>F272*E272</f>
        <v>0</v>
      </c>
      <c r="H272" s="48"/>
    </row>
    <row r="273" spans="1:8" s="47" customFormat="1" ht="15.75" x14ac:dyDescent="0.2">
      <c r="A273" s="185"/>
      <c r="B273" s="108"/>
      <c r="C273" s="186"/>
      <c r="D273" s="187"/>
      <c r="E273" s="188"/>
      <c r="F273" s="189"/>
      <c r="G273" s="190"/>
    </row>
    <row r="274" spans="1:8" s="47" customFormat="1" ht="60.75" x14ac:dyDescent="0.2">
      <c r="A274" s="104"/>
      <c r="B274" s="147" t="s">
        <v>336</v>
      </c>
      <c r="C274" s="82" t="s">
        <v>401</v>
      </c>
      <c r="D274" s="207"/>
      <c r="E274" s="149"/>
      <c r="F274" s="106"/>
      <c r="G274" s="107"/>
    </row>
    <row r="275" spans="1:8" s="47" customFormat="1" ht="15" customHeight="1" x14ac:dyDescent="0.2">
      <c r="A275" s="104"/>
      <c r="B275" s="147"/>
      <c r="C275" s="208" t="s">
        <v>337</v>
      </c>
      <c r="D275" s="207" t="s">
        <v>89</v>
      </c>
      <c r="E275" s="149">
        <v>30</v>
      </c>
      <c r="F275" s="210"/>
      <c r="G275" s="107">
        <f t="shared" ref="G275:G276" si="0">F275*E275</f>
        <v>0</v>
      </c>
    </row>
    <row r="276" spans="1:8" s="47" customFormat="1" ht="15" customHeight="1" x14ac:dyDescent="0.2">
      <c r="A276" s="104"/>
      <c r="B276" s="147"/>
      <c r="C276" s="208" t="s">
        <v>338</v>
      </c>
      <c r="D276" s="207" t="s">
        <v>89</v>
      </c>
      <c r="E276" s="149">
        <v>20</v>
      </c>
      <c r="F276" s="210"/>
      <c r="G276" s="107">
        <f t="shared" si="0"/>
        <v>0</v>
      </c>
    </row>
    <row r="277" spans="1:8" ht="15.75" x14ac:dyDescent="0.2">
      <c r="A277" s="95"/>
      <c r="B277" s="108"/>
      <c r="C277" s="191"/>
      <c r="D277" s="110"/>
      <c r="E277" s="110"/>
      <c r="F277" s="142"/>
      <c r="G277" s="111"/>
      <c r="H277" s="48"/>
    </row>
    <row r="278" spans="1:8" ht="15.75" x14ac:dyDescent="0.2">
      <c r="A278" s="143"/>
      <c r="B278" s="147" t="s">
        <v>339</v>
      </c>
      <c r="C278" s="154" t="s">
        <v>340</v>
      </c>
      <c r="D278" s="209"/>
      <c r="E278" s="209"/>
      <c r="F278" s="106"/>
      <c r="G278" s="107"/>
      <c r="H278" s="48"/>
    </row>
    <row r="279" spans="1:8" ht="15" x14ac:dyDescent="0.2">
      <c r="A279" s="143"/>
      <c r="B279" s="147"/>
      <c r="C279" s="148" t="s">
        <v>341</v>
      </c>
      <c r="D279" s="149" t="s">
        <v>89</v>
      </c>
      <c r="E279" s="149">
        <v>30</v>
      </c>
      <c r="F279" s="210"/>
      <c r="G279" s="107">
        <f t="shared" ref="G279" si="1">F279*E279</f>
        <v>0</v>
      </c>
      <c r="H279" s="48"/>
    </row>
    <row r="280" spans="1:8" ht="15" x14ac:dyDescent="0.2">
      <c r="A280" s="143"/>
      <c r="B280" s="147"/>
      <c r="C280" s="148" t="s">
        <v>402</v>
      </c>
      <c r="D280" s="149" t="s">
        <v>89</v>
      </c>
      <c r="E280" s="149">
        <v>20</v>
      </c>
      <c r="F280" s="210"/>
      <c r="G280" s="107">
        <f t="shared" ref="G280" si="2">F280*E280</f>
        <v>0</v>
      </c>
      <c r="H280" s="48"/>
    </row>
    <row r="281" spans="1:8" s="47" customFormat="1" ht="15.75" x14ac:dyDescent="0.2">
      <c r="A281" s="185"/>
      <c r="B281" s="108"/>
      <c r="C281" s="186"/>
      <c r="D281" s="187"/>
      <c r="E281" s="188"/>
      <c r="F281" s="189"/>
      <c r="G281" s="190"/>
    </row>
    <row r="282" spans="1:8" ht="30" x14ac:dyDescent="0.2">
      <c r="A282" s="95"/>
      <c r="B282" s="114" t="s">
        <v>342</v>
      </c>
      <c r="C282" s="193" t="s">
        <v>343</v>
      </c>
      <c r="D282" s="110" t="s">
        <v>136</v>
      </c>
      <c r="E282" s="110">
        <v>500</v>
      </c>
      <c r="F282" s="1"/>
      <c r="G282" s="111">
        <f>F282*E282</f>
        <v>0</v>
      </c>
      <c r="H282" s="48"/>
    </row>
    <row r="283" spans="1:8" s="134" customFormat="1" ht="15.75" x14ac:dyDescent="0.2">
      <c r="A283" s="126"/>
      <c r="B283" s="127"/>
      <c r="C283" s="128"/>
      <c r="D283" s="129"/>
      <c r="E283" s="130"/>
      <c r="F283" s="131"/>
      <c r="G283" s="132"/>
      <c r="H283" s="133"/>
    </row>
    <row r="284" spans="1:8" s="134" customFormat="1" ht="30" x14ac:dyDescent="0.2">
      <c r="A284" s="95"/>
      <c r="B284" s="114" t="s">
        <v>344</v>
      </c>
      <c r="C284" s="140" t="s">
        <v>345</v>
      </c>
      <c r="D284" s="141" t="s">
        <v>53</v>
      </c>
      <c r="E284" s="141">
        <v>2</v>
      </c>
      <c r="F284" s="1"/>
      <c r="G284" s="111">
        <f>F284*E284</f>
        <v>0</v>
      </c>
      <c r="H284" s="133"/>
    </row>
    <row r="285" spans="1:8" s="134" customFormat="1" ht="18" customHeight="1" x14ac:dyDescent="0.2">
      <c r="A285" s="135"/>
      <c r="B285" s="114"/>
      <c r="C285" s="136"/>
      <c r="D285" s="137"/>
      <c r="E285" s="137"/>
      <c r="F285" s="138"/>
      <c r="G285" s="139"/>
      <c r="H285" s="133"/>
    </row>
    <row r="286" spans="1:8" s="134" customFormat="1" ht="30" x14ac:dyDescent="0.2">
      <c r="A286" s="100"/>
      <c r="B286" s="152" t="s">
        <v>346</v>
      </c>
      <c r="C286" s="140" t="s">
        <v>347</v>
      </c>
      <c r="D286" s="141" t="s">
        <v>53</v>
      </c>
      <c r="E286" s="141">
        <v>1</v>
      </c>
      <c r="F286" s="4"/>
      <c r="G286" s="111">
        <f>F286*E286</f>
        <v>0</v>
      </c>
      <c r="H286" s="133"/>
    </row>
    <row r="287" spans="1:8" s="134" customFormat="1" ht="18" customHeight="1" x14ac:dyDescent="0.2">
      <c r="A287" s="135"/>
      <c r="B287" s="114"/>
      <c r="C287" s="136"/>
      <c r="D287" s="137"/>
      <c r="E287" s="137"/>
      <c r="F287" s="138"/>
      <c r="G287" s="139"/>
      <c r="H287" s="133"/>
    </row>
    <row r="288" spans="1:8" s="134" customFormat="1" ht="15.75" x14ac:dyDescent="0.2">
      <c r="A288" s="95"/>
      <c r="B288" s="114" t="s">
        <v>348</v>
      </c>
      <c r="C288" s="140" t="s">
        <v>349</v>
      </c>
      <c r="D288" s="141" t="s">
        <v>89</v>
      </c>
      <c r="E288" s="141">
        <v>5</v>
      </c>
      <c r="F288" s="1"/>
      <c r="G288" s="111">
        <f>F288*E288</f>
        <v>0</v>
      </c>
      <c r="H288" s="133"/>
    </row>
    <row r="289" spans="1:8" s="201" customFormat="1" ht="16.5" customHeight="1" x14ac:dyDescent="0.2">
      <c r="A289" s="194"/>
      <c r="B289" s="195"/>
      <c r="C289" s="196"/>
      <c r="D289" s="197"/>
      <c r="E289" s="198"/>
      <c r="F289" s="199"/>
      <c r="G289" s="200"/>
    </row>
    <row r="290" spans="1:8" s="203" customFormat="1" ht="30" x14ac:dyDescent="0.2">
      <c r="A290" s="202"/>
      <c r="B290" s="114" t="s">
        <v>350</v>
      </c>
      <c r="C290" s="140" t="s">
        <v>351</v>
      </c>
      <c r="D290" s="97" t="s">
        <v>352</v>
      </c>
      <c r="E290" s="97">
        <v>140</v>
      </c>
      <c r="F290" s="5"/>
      <c r="G290" s="200">
        <f>E290*F290</f>
        <v>0</v>
      </c>
    </row>
    <row r="291" spans="1:8" s="134" customFormat="1" ht="18" customHeight="1" x14ac:dyDescent="0.2">
      <c r="A291" s="135"/>
      <c r="B291" s="204"/>
      <c r="C291" s="136"/>
      <c r="D291" s="137"/>
      <c r="E291" s="137"/>
      <c r="F291" s="138"/>
      <c r="G291" s="139"/>
      <c r="H291" s="133"/>
    </row>
    <row r="292" spans="1:8" s="134" customFormat="1" ht="30" x14ac:dyDescent="0.2">
      <c r="A292" s="95"/>
      <c r="B292" s="114" t="s">
        <v>353</v>
      </c>
      <c r="C292" s="140" t="s">
        <v>354</v>
      </c>
      <c r="D292" s="141" t="s">
        <v>352</v>
      </c>
      <c r="E292" s="141">
        <v>140</v>
      </c>
      <c r="F292" s="4"/>
      <c r="G292" s="111">
        <f>F292*E292</f>
        <v>0</v>
      </c>
      <c r="H292" s="133"/>
    </row>
    <row r="293" spans="1:8" s="47" customFormat="1" ht="15" customHeight="1" x14ac:dyDescent="0.2">
      <c r="A293" s="205"/>
      <c r="B293" s="204"/>
      <c r="C293" s="157"/>
      <c r="D293" s="137"/>
      <c r="E293" s="137"/>
      <c r="F293" s="138"/>
      <c r="G293" s="139"/>
    </row>
    <row r="294" spans="1:8" ht="15.75" x14ac:dyDescent="0.2">
      <c r="A294" s="95"/>
      <c r="B294" s="114" t="s">
        <v>355</v>
      </c>
      <c r="C294" s="140" t="s">
        <v>356</v>
      </c>
      <c r="D294" s="97" t="s">
        <v>195</v>
      </c>
      <c r="E294" s="97">
        <v>2</v>
      </c>
      <c r="F294" s="1"/>
      <c r="G294" s="139">
        <f>E294*F294</f>
        <v>0</v>
      </c>
      <c r="H294" s="48"/>
    </row>
    <row r="295" spans="1:8" s="47" customFormat="1" ht="15" customHeight="1" x14ac:dyDescent="0.2">
      <c r="A295" s="205"/>
      <c r="B295" s="204"/>
      <c r="C295" s="157"/>
      <c r="D295" s="137"/>
      <c r="E295" s="137"/>
      <c r="F295" s="138"/>
      <c r="G295" s="139"/>
    </row>
    <row r="296" spans="1:8" ht="135" x14ac:dyDescent="0.2">
      <c r="A296" s="95"/>
      <c r="B296" s="152" t="s">
        <v>357</v>
      </c>
      <c r="C296" s="140" t="s">
        <v>358</v>
      </c>
      <c r="D296" s="97" t="s">
        <v>195</v>
      </c>
      <c r="E296" s="97">
        <v>1</v>
      </c>
      <c r="F296" s="1"/>
      <c r="G296" s="139">
        <f>E296*F296</f>
        <v>0</v>
      </c>
      <c r="H296" s="48"/>
    </row>
    <row r="297" spans="1:8" s="47" customFormat="1" ht="15" customHeight="1" x14ac:dyDescent="0.2">
      <c r="A297" s="205"/>
      <c r="B297" s="152"/>
      <c r="C297" s="157"/>
      <c r="D297" s="137"/>
      <c r="E297" s="137"/>
      <c r="F297" s="138"/>
      <c r="G297" s="139"/>
    </row>
    <row r="298" spans="1:8" ht="105.75" x14ac:dyDescent="0.2">
      <c r="A298" s="135"/>
      <c r="B298" s="152" t="s">
        <v>359</v>
      </c>
      <c r="C298" s="144" t="s">
        <v>360</v>
      </c>
      <c r="D298" s="137" t="s">
        <v>195</v>
      </c>
      <c r="E298" s="137">
        <v>6</v>
      </c>
      <c r="F298" s="211"/>
      <c r="G298" s="139">
        <f>E298*F298</f>
        <v>0</v>
      </c>
      <c r="H298" s="48"/>
    </row>
    <row r="299" spans="1:8" s="47" customFormat="1" ht="15" customHeight="1" x14ac:dyDescent="0.2">
      <c r="A299" s="205"/>
      <c r="B299" s="152"/>
      <c r="C299" s="157"/>
      <c r="D299" s="137"/>
      <c r="E299" s="137"/>
      <c r="F299" s="138"/>
      <c r="G299" s="139"/>
    </row>
    <row r="300" spans="1:8" ht="45" x14ac:dyDescent="0.2">
      <c r="A300" s="135"/>
      <c r="B300" s="114" t="s">
        <v>361</v>
      </c>
      <c r="C300" s="144" t="s">
        <v>362</v>
      </c>
      <c r="D300" s="137" t="s">
        <v>53</v>
      </c>
      <c r="E300" s="137">
        <v>1</v>
      </c>
      <c r="F300" s="211"/>
      <c r="G300" s="139">
        <f>E300*F300</f>
        <v>0</v>
      </c>
      <c r="H300" s="48"/>
    </row>
    <row r="301" spans="1:8" s="47" customFormat="1" ht="15" customHeight="1" x14ac:dyDescent="0.2">
      <c r="A301" s="205"/>
      <c r="B301" s="147"/>
      <c r="C301" s="157"/>
      <c r="D301" s="137"/>
      <c r="E301" s="137"/>
      <c r="F301" s="138"/>
      <c r="G301" s="139"/>
    </row>
    <row r="302" spans="1:8" ht="15" x14ac:dyDescent="0.2">
      <c r="A302" s="206"/>
      <c r="B302" s="152" t="s">
        <v>363</v>
      </c>
      <c r="C302" s="144" t="s">
        <v>364</v>
      </c>
      <c r="D302" s="137" t="s">
        <v>53</v>
      </c>
      <c r="E302" s="137">
        <v>1</v>
      </c>
      <c r="F302" s="211"/>
      <c r="G302" s="139">
        <f>E302*F302</f>
        <v>0</v>
      </c>
      <c r="H302" s="48"/>
    </row>
    <row r="303" spans="1:8" ht="18.75" thickBot="1" x14ac:dyDescent="0.25">
      <c r="A303" s="115"/>
      <c r="B303" s="116"/>
      <c r="C303" s="117"/>
      <c r="D303" s="118"/>
      <c r="E303" s="118"/>
      <c r="F303" s="119"/>
      <c r="G303" s="120"/>
      <c r="H303" s="71"/>
    </row>
    <row r="304" spans="1:8" ht="18.75" x14ac:dyDescent="0.3">
      <c r="A304" s="431" t="str">
        <f>_xlfn.CONCAT("SKUPAJ ", C250,  ":")</f>
        <v>SKUPAJ OSTALO:</v>
      </c>
      <c r="B304" s="432"/>
      <c r="C304" s="432"/>
      <c r="D304" s="432"/>
      <c r="E304" s="432"/>
      <c r="F304" s="432"/>
      <c r="G304" s="159">
        <f>SUM(G251:G303)</f>
        <v>0</v>
      </c>
      <c r="H304" s="48"/>
    </row>
  </sheetData>
  <sheetProtection algorithmName="SHA-512" hashValue="YET7uHQXOeLi1e95psM3nrN/XwvHWLQJQlHlyHOmzVI430SHI84B04mZuFXOndoeqqnhu54wMGb4f7DihQfj1Q==" saltValue="BH8p6qkifXo1EgoO5g4FlQ==" spinCount="100000" sheet="1" selectLockedCells="1"/>
  <mergeCells count="14">
    <mergeCell ref="A304:F304"/>
    <mergeCell ref="A35:F35"/>
    <mergeCell ref="A146:F146"/>
    <mergeCell ref="A3:C3"/>
    <mergeCell ref="B5:G5"/>
    <mergeCell ref="B7:G7"/>
    <mergeCell ref="A9:B9"/>
    <mergeCell ref="A10:B10"/>
    <mergeCell ref="A104:F104"/>
    <mergeCell ref="A124:F124"/>
    <mergeCell ref="A23:F23"/>
    <mergeCell ref="A192:F192"/>
    <mergeCell ref="A222:F222"/>
    <mergeCell ref="A248:F248"/>
  </mergeCells>
  <printOptions horizontalCentered="1"/>
  <pageMargins left="0.70866141732283472" right="0.70866141732283472" top="0.74803149606299213" bottom="0.74803149606299213" header="0.31496062992125984" footer="0.31496062992125984"/>
  <pageSetup paperSize="9" scale="62" fitToHeight="0" orientation="portrait" r:id="rId1"/>
  <headerFooter alignWithMargins="0">
    <oddFooter>&amp;LObjekt:     Prostostoječi fotonapetostni elektrarni v Kosezah
Vsebina:    Stroškovnik
Št. načrta/mape: SIP599.2-PZR
Datoteka:   &amp;F&amp;RRevizija: 0
Datum: september 2024
Stran: &amp;P od &amp;N</oddFooter>
  </headerFooter>
  <rowBreaks count="6" manualBreakCount="6">
    <brk id="54" max="6" man="1"/>
    <brk id="91" max="6" man="1"/>
    <brk id="131" max="6" man="1"/>
    <brk id="173" max="6" man="1"/>
    <brk id="215" max="6" man="1"/>
    <brk id="263"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FC3D51-4FB4-4575-A353-61B619A5FF48}">
  <sheetPr>
    <tabColor theme="9" tint="0.59999389629810485"/>
    <pageSetUpPr fitToPage="1"/>
  </sheetPr>
  <dimension ref="A1:M185"/>
  <sheetViews>
    <sheetView zoomScaleNormal="100" zoomScaleSheetLayoutView="100" workbookViewId="0">
      <selection activeCell="C14" sqref="C14:H14"/>
    </sheetView>
  </sheetViews>
  <sheetFormatPr defaultColWidth="9.140625" defaultRowHeight="12.75" x14ac:dyDescent="0.2"/>
  <cols>
    <col min="1" max="1" width="9.140625" style="223"/>
    <col min="2" max="2" width="10.28515625" style="223" bestFit="1" customWidth="1"/>
    <col min="3" max="7" width="9.140625" style="223"/>
    <col min="8" max="8" width="10.140625" style="223" customWidth="1"/>
    <col min="9" max="9" width="6.85546875" style="223" customWidth="1"/>
    <col min="10" max="10" width="8.42578125" style="223" customWidth="1"/>
    <col min="11" max="11" width="20.140625" style="223" customWidth="1"/>
    <col min="12" max="12" width="8.5703125" style="223" customWidth="1"/>
    <col min="13" max="16384" width="9.140625" style="223"/>
  </cols>
  <sheetData>
    <row r="1" spans="1:13" x14ac:dyDescent="0.2">
      <c r="A1" s="222"/>
      <c r="F1" s="224"/>
      <c r="G1" s="225"/>
      <c r="H1" s="226"/>
      <c r="I1" s="226"/>
    </row>
    <row r="2" spans="1:13" ht="20.25" customHeight="1" x14ac:dyDescent="0.2">
      <c r="A2" s="222"/>
      <c r="F2" s="224"/>
      <c r="G2" s="225"/>
      <c r="H2" s="226"/>
      <c r="I2" s="226"/>
    </row>
    <row r="3" spans="1:13" ht="15.75" customHeight="1" x14ac:dyDescent="0.2">
      <c r="A3" s="438"/>
      <c r="B3" s="438"/>
      <c r="C3" s="438"/>
      <c r="D3" s="438"/>
      <c r="E3" s="438"/>
      <c r="F3" s="438"/>
      <c r="G3" s="438"/>
      <c r="H3" s="438"/>
      <c r="I3" s="438"/>
      <c r="J3" s="438"/>
      <c r="K3" s="438"/>
      <c r="L3" s="438"/>
      <c r="M3" s="438"/>
    </row>
    <row r="4" spans="1:13" x14ac:dyDescent="0.2">
      <c r="A4" s="227"/>
      <c r="B4" s="228"/>
      <c r="C4" s="228"/>
      <c r="D4" s="228"/>
      <c r="E4" s="228"/>
      <c r="F4" s="229"/>
      <c r="G4" s="230"/>
      <c r="H4" s="231"/>
      <c r="I4" s="231"/>
      <c r="J4" s="228"/>
      <c r="K4" s="228"/>
      <c r="L4" s="228"/>
      <c r="M4" s="228"/>
    </row>
    <row r="5" spans="1:13" ht="13.5" thickBot="1" x14ac:dyDescent="0.25">
      <c r="A5" s="222"/>
      <c r="F5" s="224"/>
      <c r="G5" s="225"/>
      <c r="H5" s="226"/>
      <c r="I5" s="226"/>
    </row>
    <row r="6" spans="1:13" ht="30" customHeight="1" x14ac:dyDescent="0.2">
      <c r="B6" s="439" t="s">
        <v>0</v>
      </c>
      <c r="C6" s="440"/>
      <c r="D6" s="440"/>
      <c r="E6" s="440"/>
      <c r="F6" s="440"/>
      <c r="G6" s="440"/>
      <c r="H6" s="440"/>
      <c r="I6" s="440"/>
      <c r="J6" s="440"/>
      <c r="K6" s="440"/>
      <c r="L6" s="441"/>
    </row>
    <row r="7" spans="1:13" ht="27" thickBot="1" x14ac:dyDescent="0.45">
      <c r="B7" s="442" t="s">
        <v>409</v>
      </c>
      <c r="C7" s="443"/>
      <c r="D7" s="443"/>
      <c r="E7" s="443"/>
      <c r="F7" s="443"/>
      <c r="G7" s="443"/>
      <c r="H7" s="443"/>
      <c r="I7" s="443"/>
      <c r="J7" s="443"/>
      <c r="K7" s="443"/>
      <c r="L7" s="444"/>
    </row>
    <row r="8" spans="1:13" x14ac:dyDescent="0.2">
      <c r="A8" s="222"/>
      <c r="F8" s="224"/>
      <c r="G8" s="225"/>
      <c r="H8" s="226"/>
      <c r="I8" s="226"/>
    </row>
    <row r="9" spans="1:13" ht="13.5" thickBot="1" x14ac:dyDescent="0.25"/>
    <row r="10" spans="1:13" ht="49.5" customHeight="1" thickBot="1" x14ac:dyDescent="0.25">
      <c r="B10" s="232" t="s">
        <v>2</v>
      </c>
      <c r="C10" s="445" t="str">
        <f>'ELEKTROMONTAŽNA IN OSTALA DELA '!B5</f>
        <v xml:space="preserve">1. POPIS OPREME, MATERIALA IN DEL
ELEKTROMONTAŽNA IN OSTALA DELA </v>
      </c>
      <c r="D10" s="446"/>
      <c r="E10" s="446"/>
      <c r="F10" s="446"/>
      <c r="G10" s="446"/>
      <c r="H10" s="447"/>
      <c r="I10" s="448">
        <f>SUM(I11:K15)</f>
        <v>0</v>
      </c>
      <c r="J10" s="449"/>
      <c r="K10" s="449"/>
      <c r="L10" s="233" t="s">
        <v>3</v>
      </c>
    </row>
    <row r="11" spans="1:13" ht="33.75" customHeight="1" thickBot="1" x14ac:dyDescent="0.25">
      <c r="B11" s="234" t="str">
        <f>$B$10&amp;'ELEKTROMONTAŽNA IN OSTALA DELA '!B13</f>
        <v>1.I.</v>
      </c>
      <c r="C11" s="433" t="str">
        <f>'ELEKTROMONTAŽNA IN OSTALA DELA '!C13</f>
        <v>FE VEROVŠKOVA 1</v>
      </c>
      <c r="D11" s="434"/>
      <c r="E11" s="434"/>
      <c r="F11" s="434"/>
      <c r="G11" s="434"/>
      <c r="H11" s="435"/>
      <c r="I11" s="436">
        <f>'ELEKTROMONTAŽNA IN OSTALA DELA '!G25</f>
        <v>0</v>
      </c>
      <c r="J11" s="437"/>
      <c r="K11" s="437"/>
      <c r="L11" s="235" t="s">
        <v>3</v>
      </c>
    </row>
    <row r="12" spans="1:13" ht="33.75" customHeight="1" thickBot="1" x14ac:dyDescent="0.25">
      <c r="B12" s="234" t="str">
        <f>$B$10&amp;'ELEKTROMONTAŽNA IN OSTALA DELA '!B27</f>
        <v>1.II.</v>
      </c>
      <c r="C12" s="433" t="str">
        <f>'ELEKTROMONTAŽNA IN OSTALA DELA '!C27</f>
        <v>FE VEROVŠKOVA 2</v>
      </c>
      <c r="D12" s="434"/>
      <c r="E12" s="434"/>
      <c r="F12" s="434"/>
      <c r="G12" s="434"/>
      <c r="H12" s="435"/>
      <c r="I12" s="436">
        <f>'ELEKTROMONTAŽNA IN OSTALA DELA '!G39</f>
        <v>0</v>
      </c>
      <c r="J12" s="437"/>
      <c r="K12" s="437"/>
      <c r="L12" s="235" t="s">
        <v>3</v>
      </c>
    </row>
    <row r="13" spans="1:13" ht="33.75" customHeight="1" thickBot="1" x14ac:dyDescent="0.25">
      <c r="B13" s="234" t="str">
        <f>$B$10&amp;'ELEKTROMONTAŽNA IN OSTALA DELA '!B41</f>
        <v>1.III.</v>
      </c>
      <c r="C13" s="433" t="str">
        <f>'ELEKTROMONTAŽNA IN OSTALA DELA '!C41</f>
        <v>ZBIRNI LOČILNO MERILNI OMARI IN NN KABELSKE POVEZAVE</v>
      </c>
      <c r="D13" s="434"/>
      <c r="E13" s="434"/>
      <c r="F13" s="434"/>
      <c r="G13" s="434"/>
      <c r="H13" s="435"/>
      <c r="I13" s="436">
        <f>'ELEKTROMONTAŽNA IN OSTALA DELA '!G192</f>
        <v>0</v>
      </c>
      <c r="J13" s="437"/>
      <c r="K13" s="437"/>
      <c r="L13" s="235" t="s">
        <v>3</v>
      </c>
    </row>
    <row r="14" spans="1:13" ht="33.75" customHeight="1" thickBot="1" x14ac:dyDescent="0.25">
      <c r="B14" s="234" t="str">
        <f>$B$10&amp;'ELEKTROMONTAŽNA IN OSTALA DELA '!B194</f>
        <v>1.IV.</v>
      </c>
      <c r="C14" s="433" t="str">
        <f>'ELEKTROMONTAŽNA IN OSTALA DELA '!C194</f>
        <v>STRELOVOD IN OZEMLJITVE</v>
      </c>
      <c r="D14" s="434"/>
      <c r="E14" s="434"/>
      <c r="F14" s="434"/>
      <c r="G14" s="434"/>
      <c r="H14" s="435"/>
      <c r="I14" s="436">
        <f>'ELEKTROMONTAŽNA IN OSTALA DELA '!G236</f>
        <v>0</v>
      </c>
      <c r="J14" s="437"/>
      <c r="K14" s="437"/>
      <c r="L14" s="235" t="s">
        <v>3</v>
      </c>
    </row>
    <row r="15" spans="1:13" ht="33.75" customHeight="1" thickBot="1" x14ac:dyDescent="0.25">
      <c r="B15" s="234" t="str">
        <f>$B$10&amp;'ELEKTROMONTAŽNA IN OSTALA DELA '!B238</f>
        <v>1.V.</v>
      </c>
      <c r="C15" s="433" t="str">
        <f>'ELEKTROMONTAŽNA IN OSTALA DELA '!C238</f>
        <v>OSTALO</v>
      </c>
      <c r="D15" s="434"/>
      <c r="E15" s="434"/>
      <c r="F15" s="434"/>
      <c r="G15" s="434"/>
      <c r="H15" s="435"/>
      <c r="I15" s="436">
        <f>'ELEKTROMONTAŽNA IN OSTALA DELA '!G294</f>
        <v>0</v>
      </c>
      <c r="J15" s="437"/>
      <c r="K15" s="437"/>
      <c r="L15" s="235" t="s">
        <v>3</v>
      </c>
    </row>
    <row r="16" spans="1:13" ht="21" customHeight="1" thickBot="1" x14ac:dyDescent="0.25">
      <c r="B16" s="236"/>
      <c r="C16" s="434"/>
      <c r="D16" s="434"/>
      <c r="E16" s="434"/>
      <c r="F16" s="434"/>
      <c r="G16" s="434"/>
      <c r="H16" s="434"/>
      <c r="I16" s="450"/>
      <c r="J16" s="450"/>
      <c r="K16" s="450"/>
      <c r="L16" s="237"/>
    </row>
    <row r="17" spans="2:12" ht="28.5" customHeight="1" thickBot="1" x14ac:dyDescent="0.25">
      <c r="B17" s="238"/>
      <c r="C17" s="451" t="s">
        <v>410</v>
      </c>
      <c r="D17" s="452"/>
      <c r="E17" s="452"/>
      <c r="F17" s="452"/>
      <c r="G17" s="452"/>
      <c r="H17" s="453"/>
      <c r="I17" s="454">
        <f>I10</f>
        <v>0</v>
      </c>
      <c r="J17" s="455"/>
      <c r="K17" s="455"/>
      <c r="L17" s="239" t="s">
        <v>3</v>
      </c>
    </row>
    <row r="18" spans="2:12" ht="21" customHeight="1" thickBot="1" x14ac:dyDescent="0.25">
      <c r="B18" s="236"/>
      <c r="C18" s="434"/>
      <c r="D18" s="434"/>
      <c r="E18" s="434"/>
      <c r="F18" s="434"/>
      <c r="G18" s="434"/>
      <c r="H18" s="434"/>
      <c r="I18" s="450"/>
      <c r="J18" s="450"/>
      <c r="K18" s="450"/>
      <c r="L18" s="237"/>
    </row>
    <row r="19" spans="2:12" ht="88.5" customHeight="1" thickBot="1" x14ac:dyDescent="0.25">
      <c r="B19" s="232" t="s">
        <v>4</v>
      </c>
      <c r="C19" s="433" t="s">
        <v>7</v>
      </c>
      <c r="D19" s="434"/>
      <c r="E19" s="434"/>
      <c r="F19" s="434"/>
      <c r="G19" s="434"/>
      <c r="H19" s="435"/>
      <c r="I19" s="240" t="s">
        <v>8</v>
      </c>
      <c r="J19" s="241">
        <v>10</v>
      </c>
      <c r="K19" s="242">
        <f>(J19*I17)/100</f>
        <v>0</v>
      </c>
      <c r="L19" s="235" t="s">
        <v>3</v>
      </c>
    </row>
    <row r="20" spans="2:12" ht="21" customHeight="1" thickBot="1" x14ac:dyDescent="0.25">
      <c r="B20" s="243"/>
      <c r="C20" s="456"/>
      <c r="D20" s="434"/>
      <c r="E20" s="434"/>
      <c r="F20" s="434"/>
      <c r="G20" s="434"/>
      <c r="H20" s="434"/>
      <c r="I20" s="437"/>
      <c r="J20" s="437"/>
      <c r="K20" s="437"/>
      <c r="L20" s="237"/>
    </row>
    <row r="21" spans="2:12" ht="21" customHeight="1" thickBot="1" x14ac:dyDescent="0.25">
      <c r="B21" s="244"/>
      <c r="C21" s="445" t="s">
        <v>9</v>
      </c>
      <c r="D21" s="446"/>
      <c r="E21" s="446"/>
      <c r="F21" s="446"/>
      <c r="G21" s="446"/>
      <c r="H21" s="447"/>
      <c r="I21" s="383"/>
      <c r="J21" s="383"/>
      <c r="K21" s="382">
        <f>K19+I17</f>
        <v>0</v>
      </c>
      <c r="L21" s="245" t="s">
        <v>3</v>
      </c>
    </row>
    <row r="23" spans="2:12" x14ac:dyDescent="0.2">
      <c r="B23" s="457" t="s">
        <v>10</v>
      </c>
      <c r="C23" s="457"/>
      <c r="D23" s="457"/>
      <c r="E23" s="457"/>
      <c r="F23" s="457"/>
      <c r="G23" s="457"/>
      <c r="H23" s="457"/>
      <c r="I23" s="457"/>
      <c r="J23" s="457"/>
      <c r="K23" s="457"/>
      <c r="L23" s="457"/>
    </row>
    <row r="24" spans="2:12" x14ac:dyDescent="0.2">
      <c r="B24" s="458" t="s">
        <v>411</v>
      </c>
      <c r="C24" s="459"/>
      <c r="D24" s="459"/>
      <c r="E24" s="459"/>
      <c r="F24" s="459"/>
      <c r="G24" s="459"/>
      <c r="H24" s="459"/>
      <c r="I24" s="459"/>
      <c r="J24" s="459"/>
      <c r="K24" s="459"/>
      <c r="L24" s="459"/>
    </row>
    <row r="25" spans="2:12" ht="25.5" customHeight="1" x14ac:dyDescent="0.2">
      <c r="B25" s="458" t="s">
        <v>412</v>
      </c>
      <c r="C25" s="459"/>
      <c r="D25" s="459"/>
      <c r="E25" s="459"/>
      <c r="F25" s="459"/>
      <c r="G25" s="459"/>
      <c r="H25" s="459"/>
      <c r="I25" s="459"/>
      <c r="J25" s="459"/>
      <c r="K25" s="459"/>
      <c r="L25" s="459"/>
    </row>
    <row r="26" spans="2:12" x14ac:dyDescent="0.2">
      <c r="B26" s="458"/>
      <c r="C26" s="459"/>
      <c r="D26" s="459"/>
      <c r="E26" s="459"/>
      <c r="F26" s="459"/>
      <c r="G26" s="459"/>
      <c r="H26" s="459"/>
      <c r="I26" s="459"/>
      <c r="J26" s="459"/>
      <c r="K26" s="459"/>
      <c r="L26" s="459"/>
    </row>
    <row r="27" spans="2:12" ht="13.5" customHeight="1" x14ac:dyDescent="0.2">
      <c r="B27" s="457"/>
      <c r="C27" s="457"/>
      <c r="D27" s="457"/>
      <c r="E27" s="457"/>
      <c r="F27" s="457"/>
      <c r="G27" s="457"/>
      <c r="H27" s="457"/>
      <c r="I27" s="457"/>
      <c r="J27" s="457"/>
      <c r="K27" s="457"/>
      <c r="L27" s="457"/>
    </row>
    <row r="28" spans="2:12" x14ac:dyDescent="0.2">
      <c r="B28" s="246"/>
      <c r="C28" s="246"/>
      <c r="D28" s="246"/>
      <c r="E28" s="246"/>
      <c r="F28" s="246"/>
      <c r="G28" s="246"/>
      <c r="H28" s="246"/>
      <c r="I28" s="246"/>
      <c r="J28" s="246"/>
      <c r="K28" s="246"/>
      <c r="L28" s="246"/>
    </row>
    <row r="185" spans="10:10" ht="15" x14ac:dyDescent="0.2">
      <c r="J185" s="247"/>
    </row>
  </sheetData>
  <sheetProtection algorithmName="SHA-512" hashValue="QUbuFLBEkxpZEIBm3TI7a69vugWLKOzgH2YlUpsTVO/+kMcQa6GNPDlSWvBERhvNcIhWRNUqIsVYNDgOxdq29w==" saltValue="5Y9S/n60YC0vPSEkJFFCfg==" spinCount="100000" sheet="1" objects="1" scenarios="1" selectLockedCells="1"/>
  <mergeCells count="30">
    <mergeCell ref="B23:L23"/>
    <mergeCell ref="B24:L24"/>
    <mergeCell ref="B25:L25"/>
    <mergeCell ref="B26:L26"/>
    <mergeCell ref="B27:L27"/>
    <mergeCell ref="C21:H21"/>
    <mergeCell ref="C15:H15"/>
    <mergeCell ref="I15:K15"/>
    <mergeCell ref="C16:H16"/>
    <mergeCell ref="I16:K16"/>
    <mergeCell ref="C17:H17"/>
    <mergeCell ref="I17:K17"/>
    <mergeCell ref="C18:H18"/>
    <mergeCell ref="I18:K18"/>
    <mergeCell ref="C19:H19"/>
    <mergeCell ref="C20:H20"/>
    <mergeCell ref="I20:K20"/>
    <mergeCell ref="C12:H12"/>
    <mergeCell ref="I12:K12"/>
    <mergeCell ref="C13:H13"/>
    <mergeCell ref="I13:K13"/>
    <mergeCell ref="C14:H14"/>
    <mergeCell ref="I14:K14"/>
    <mergeCell ref="C11:H11"/>
    <mergeCell ref="I11:K11"/>
    <mergeCell ref="A3:M3"/>
    <mergeCell ref="B6:L6"/>
    <mergeCell ref="B7:L7"/>
    <mergeCell ref="C10:H10"/>
    <mergeCell ref="I10:K10"/>
  </mergeCells>
  <printOptions horizontalCentered="1"/>
  <pageMargins left="0.70866141732283472" right="0.70866141732283472" top="0.74803149606299213" bottom="0.98425196850393704" header="0.31496062992125984" footer="0.31496062992125984"/>
  <pageSetup paperSize="9" scale="69" fitToHeight="0" orientation="portrait" r:id="rId1"/>
  <headerFooter alignWithMargins="0">
    <oddFooter>&amp;LObjekt:     Fotonapetostni elektrarni na Verovškovi 70
Vsebina:    Stroškovnik
Št. načrta/mape: SIP599.1-PZR
Datoteka:   &amp;F&amp;RRevizija: 0
Datum: september 2024
Stran: &amp;P od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2707D1-A1DB-47BB-BE02-2472E8CED316}">
  <sheetPr>
    <tabColor theme="9" tint="-0.499984740745262"/>
    <pageSetUpPr fitToPage="1"/>
  </sheetPr>
  <dimension ref="A1:G295"/>
  <sheetViews>
    <sheetView tabSelected="1" zoomScale="70" zoomScaleNormal="70" zoomScaleSheetLayoutView="100" workbookViewId="0">
      <selection activeCell="F15" sqref="F15"/>
    </sheetView>
  </sheetViews>
  <sheetFormatPr defaultColWidth="9.140625" defaultRowHeight="12.75" x14ac:dyDescent="0.2"/>
  <cols>
    <col min="1" max="1" width="5.7109375" style="255" customWidth="1"/>
    <col min="2" max="2" width="5.7109375" style="256" customWidth="1"/>
    <col min="3" max="3" width="71.42578125" style="257" customWidth="1"/>
    <col min="4" max="4" width="7.5703125" style="258" customWidth="1"/>
    <col min="5" max="5" width="11.28515625" style="259" customWidth="1"/>
    <col min="6" max="6" width="12.5703125" style="258" customWidth="1"/>
    <col min="7" max="7" width="23" style="258" customWidth="1"/>
    <col min="8" max="16384" width="9.140625" style="262"/>
  </cols>
  <sheetData>
    <row r="1" spans="1:7" s="254" customFormat="1" ht="16.5" customHeight="1" x14ac:dyDescent="0.2">
      <c r="A1" s="248"/>
      <c r="B1" s="249"/>
      <c r="C1" s="250"/>
      <c r="D1" s="251"/>
      <c r="E1" s="252"/>
      <c r="F1" s="251"/>
      <c r="G1" s="253"/>
    </row>
    <row r="2" spans="1:7" ht="16.5" customHeight="1" x14ac:dyDescent="0.2">
      <c r="G2" s="260"/>
    </row>
    <row r="3" spans="1:7" ht="16.5" customHeight="1" x14ac:dyDescent="0.2">
      <c r="A3" s="462"/>
      <c r="B3" s="463"/>
      <c r="C3" s="463"/>
      <c r="F3" s="263"/>
      <c r="G3" s="260"/>
    </row>
    <row r="4" spans="1:7" ht="9.1999999999999993" customHeight="1" x14ac:dyDescent="0.2">
      <c r="B4" s="264"/>
      <c r="C4" s="265"/>
      <c r="D4" s="266"/>
      <c r="E4" s="267"/>
      <c r="F4" s="266"/>
      <c r="G4" s="268"/>
    </row>
    <row r="5" spans="1:7" ht="58.5" customHeight="1" x14ac:dyDescent="0.25">
      <c r="A5" s="269"/>
      <c r="B5" s="464" t="s">
        <v>575</v>
      </c>
      <c r="C5" s="464"/>
      <c r="D5" s="464"/>
      <c r="E5" s="464"/>
      <c r="F5" s="464"/>
      <c r="G5" s="465"/>
    </row>
    <row r="6" spans="1:7" ht="3" customHeight="1" x14ac:dyDescent="0.25">
      <c r="A6" s="269"/>
      <c r="B6" s="270"/>
      <c r="C6" s="271"/>
      <c r="D6" s="270"/>
      <c r="E6" s="270"/>
      <c r="F6" s="270"/>
      <c r="G6" s="272"/>
    </row>
    <row r="7" spans="1:7" ht="18.75" customHeight="1" x14ac:dyDescent="0.25">
      <c r="A7" s="273"/>
      <c r="B7" s="466"/>
      <c r="C7" s="466"/>
      <c r="D7" s="466"/>
      <c r="E7" s="466"/>
      <c r="F7" s="466"/>
      <c r="G7" s="467"/>
    </row>
    <row r="8" spans="1:7" ht="10.5" customHeight="1" thickBot="1" x14ac:dyDescent="0.3">
      <c r="A8" s="274"/>
      <c r="B8" s="275"/>
      <c r="C8" s="276"/>
      <c r="D8" s="275"/>
      <c r="E8" s="275"/>
      <c r="F8" s="275"/>
      <c r="G8" s="277"/>
    </row>
    <row r="9" spans="1:7" s="259" customFormat="1" ht="12.95" customHeight="1" x14ac:dyDescent="0.2">
      <c r="A9" s="468" t="s">
        <v>13</v>
      </c>
      <c r="B9" s="469"/>
      <c r="C9" s="278" t="s">
        <v>14</v>
      </c>
      <c r="D9" s="279" t="s">
        <v>15</v>
      </c>
      <c r="E9" s="279" t="s">
        <v>16</v>
      </c>
      <c r="F9" s="279" t="s">
        <v>17</v>
      </c>
      <c r="G9" s="280" t="s">
        <v>18</v>
      </c>
    </row>
    <row r="10" spans="1:7" ht="26.25" customHeight="1" thickBot="1" x14ac:dyDescent="0.25">
      <c r="A10" s="470" t="s">
        <v>19</v>
      </c>
      <c r="B10" s="471"/>
      <c r="C10" s="281"/>
      <c r="D10" s="282"/>
      <c r="E10" s="282" t="s">
        <v>20</v>
      </c>
      <c r="F10" s="282" t="s">
        <v>573</v>
      </c>
      <c r="G10" s="283" t="s">
        <v>22</v>
      </c>
    </row>
    <row r="11" spans="1:7" ht="16.5" thickTop="1" x14ac:dyDescent="0.2">
      <c r="A11" s="284"/>
      <c r="B11" s="285"/>
      <c r="C11" s="286" t="s">
        <v>152</v>
      </c>
      <c r="D11" s="287"/>
      <c r="E11" s="288"/>
      <c r="F11" s="289"/>
      <c r="G11" s="290"/>
    </row>
    <row r="12" spans="1:7" ht="15.75" x14ac:dyDescent="0.2">
      <c r="A12" s="291"/>
      <c r="B12" s="292"/>
      <c r="C12" s="293"/>
      <c r="D12" s="294"/>
      <c r="E12" s="295"/>
      <c r="F12" s="296"/>
      <c r="G12" s="297"/>
    </row>
    <row r="13" spans="1:7" ht="15.75" x14ac:dyDescent="0.2">
      <c r="A13" s="298"/>
      <c r="B13" s="292" t="s">
        <v>43</v>
      </c>
      <c r="C13" s="299" t="s">
        <v>413</v>
      </c>
      <c r="D13" s="300"/>
      <c r="E13" s="300"/>
      <c r="F13" s="301"/>
      <c r="G13" s="302"/>
    </row>
    <row r="14" spans="1:7" ht="15.75" x14ac:dyDescent="0.2">
      <c r="A14" s="298"/>
      <c r="B14" s="303"/>
      <c r="C14" s="304"/>
      <c r="D14" s="305"/>
      <c r="E14" s="305"/>
      <c r="F14" s="301"/>
      <c r="G14" s="306"/>
    </row>
    <row r="15" spans="1:7" ht="30" x14ac:dyDescent="0.2">
      <c r="A15" s="307"/>
      <c r="B15" s="308" t="s">
        <v>51</v>
      </c>
      <c r="C15" s="309" t="s">
        <v>414</v>
      </c>
      <c r="D15" s="305" t="s">
        <v>155</v>
      </c>
      <c r="E15" s="305">
        <v>400</v>
      </c>
      <c r="F15" s="310"/>
      <c r="G15" s="311">
        <f>F15*E15</f>
        <v>0</v>
      </c>
    </row>
    <row r="16" spans="1:7" ht="15.75" x14ac:dyDescent="0.2">
      <c r="A16" s="298"/>
      <c r="B16" s="303"/>
      <c r="C16" s="304"/>
      <c r="D16" s="305"/>
      <c r="E16" s="305"/>
      <c r="F16" s="301"/>
      <c r="G16" s="306"/>
    </row>
    <row r="17" spans="1:7" ht="45" x14ac:dyDescent="0.2">
      <c r="A17" s="312"/>
      <c r="B17" s="313" t="s">
        <v>54</v>
      </c>
      <c r="C17" s="309" t="s">
        <v>415</v>
      </c>
      <c r="D17" s="314" t="s">
        <v>89</v>
      </c>
      <c r="E17" s="314">
        <v>3500</v>
      </c>
      <c r="F17" s="310"/>
      <c r="G17" s="311">
        <f>F17*E17</f>
        <v>0</v>
      </c>
    </row>
    <row r="18" spans="1:7" ht="15.75" x14ac:dyDescent="0.2">
      <c r="A18" s="298"/>
      <c r="B18" s="303"/>
      <c r="C18" s="304"/>
      <c r="D18" s="305"/>
      <c r="E18" s="305"/>
      <c r="F18" s="301"/>
      <c r="G18" s="306"/>
    </row>
    <row r="19" spans="1:7" ht="45" x14ac:dyDescent="0.2">
      <c r="A19" s="307"/>
      <c r="B19" s="308" t="s">
        <v>55</v>
      </c>
      <c r="C19" s="309" t="s">
        <v>416</v>
      </c>
      <c r="D19" s="305" t="s">
        <v>89</v>
      </c>
      <c r="E19" s="305">
        <v>500</v>
      </c>
      <c r="F19" s="310"/>
      <c r="G19" s="311">
        <f>F19*E19</f>
        <v>0</v>
      </c>
    </row>
    <row r="20" spans="1:7" ht="15.75" x14ac:dyDescent="0.2">
      <c r="A20" s="298"/>
      <c r="B20" s="303"/>
      <c r="C20" s="304"/>
      <c r="D20" s="305"/>
      <c r="E20" s="305"/>
      <c r="F20" s="301"/>
      <c r="G20" s="306"/>
    </row>
    <row r="21" spans="1:7" ht="30" x14ac:dyDescent="0.2">
      <c r="A21" s="316"/>
      <c r="B21" s="308" t="s">
        <v>56</v>
      </c>
      <c r="C21" s="304" t="s">
        <v>417</v>
      </c>
      <c r="D21" s="305" t="s">
        <v>155</v>
      </c>
      <c r="E21" s="305">
        <v>2</v>
      </c>
      <c r="F21" s="310"/>
      <c r="G21" s="306">
        <f>F21*E21</f>
        <v>0</v>
      </c>
    </row>
    <row r="22" spans="1:7" ht="15.75" x14ac:dyDescent="0.2">
      <c r="A22" s="298"/>
      <c r="B22" s="303"/>
      <c r="C22" s="304"/>
      <c r="D22" s="305"/>
      <c r="E22" s="305"/>
      <c r="F22" s="301"/>
      <c r="G22" s="306"/>
    </row>
    <row r="23" spans="1:7" ht="183" x14ac:dyDescent="0.2">
      <c r="A23" s="316"/>
      <c r="B23" s="308" t="s">
        <v>57</v>
      </c>
      <c r="C23" s="304" t="s">
        <v>418</v>
      </c>
      <c r="D23" s="305" t="s">
        <v>53</v>
      </c>
      <c r="E23" s="305">
        <v>1</v>
      </c>
      <c r="F23" s="310"/>
      <c r="G23" s="306">
        <f>F23*E23</f>
        <v>0</v>
      </c>
    </row>
    <row r="24" spans="1:7" ht="15.75" customHeight="1" thickBot="1" x14ac:dyDescent="0.25">
      <c r="A24" s="317"/>
      <c r="B24" s="318"/>
      <c r="C24" s="319"/>
      <c r="D24" s="320"/>
      <c r="E24" s="320"/>
      <c r="F24" s="321"/>
      <c r="G24" s="322"/>
    </row>
    <row r="25" spans="1:7" ht="19.5" thickBot="1" x14ac:dyDescent="0.35">
      <c r="A25" s="460" t="str">
        <f>_xlfn.CONCAT("SKUPAJ ", C13,  ":")</f>
        <v>SKUPAJ FE VEROVŠKOVA 1:</v>
      </c>
      <c r="B25" s="461"/>
      <c r="C25" s="461"/>
      <c r="D25" s="461"/>
      <c r="E25" s="461"/>
      <c r="F25" s="461"/>
      <c r="G25" s="323">
        <f>SUM(G12:G23)</f>
        <v>0</v>
      </c>
    </row>
    <row r="26" spans="1:7" ht="15.75" x14ac:dyDescent="0.2">
      <c r="A26" s="291"/>
      <c r="B26" s="292"/>
      <c r="C26" s="293"/>
      <c r="D26" s="294"/>
      <c r="E26" s="295"/>
      <c r="F26" s="296"/>
      <c r="G26" s="297"/>
    </row>
    <row r="27" spans="1:7" ht="15.75" x14ac:dyDescent="0.2">
      <c r="A27" s="298"/>
      <c r="B27" s="292" t="s">
        <v>74</v>
      </c>
      <c r="C27" s="299" t="s">
        <v>419</v>
      </c>
      <c r="D27" s="300"/>
      <c r="E27" s="300"/>
      <c r="F27" s="301"/>
      <c r="G27" s="302"/>
    </row>
    <row r="28" spans="1:7" ht="15.75" x14ac:dyDescent="0.2">
      <c r="A28" s="298"/>
      <c r="B28" s="303"/>
      <c r="C28" s="304"/>
      <c r="D28" s="305"/>
      <c r="E28" s="305"/>
      <c r="F28" s="301"/>
      <c r="G28" s="306"/>
    </row>
    <row r="29" spans="1:7" ht="30" x14ac:dyDescent="0.2">
      <c r="A29" s="307"/>
      <c r="B29" s="308" t="s">
        <v>76</v>
      </c>
      <c r="C29" s="309" t="s">
        <v>414</v>
      </c>
      <c r="D29" s="305" t="s">
        <v>155</v>
      </c>
      <c r="E29" s="305">
        <v>490</v>
      </c>
      <c r="F29" s="310"/>
      <c r="G29" s="311">
        <f>F29*E29</f>
        <v>0</v>
      </c>
    </row>
    <row r="30" spans="1:7" ht="15.75" x14ac:dyDescent="0.2">
      <c r="A30" s="298"/>
      <c r="B30" s="303"/>
      <c r="C30" s="304"/>
      <c r="D30" s="305"/>
      <c r="E30" s="305"/>
      <c r="F30" s="301"/>
      <c r="G30" s="306"/>
    </row>
    <row r="31" spans="1:7" ht="45" x14ac:dyDescent="0.2">
      <c r="A31" s="312"/>
      <c r="B31" s="313" t="s">
        <v>78</v>
      </c>
      <c r="C31" s="309" t="s">
        <v>415</v>
      </c>
      <c r="D31" s="314" t="s">
        <v>89</v>
      </c>
      <c r="E31" s="314">
        <v>4000</v>
      </c>
      <c r="F31" s="310"/>
      <c r="G31" s="311">
        <f>F31*E31</f>
        <v>0</v>
      </c>
    </row>
    <row r="32" spans="1:7" ht="15.75" x14ac:dyDescent="0.2">
      <c r="A32" s="298"/>
      <c r="B32" s="303"/>
      <c r="C32" s="304"/>
      <c r="D32" s="305"/>
      <c r="E32" s="305"/>
      <c r="F32" s="301"/>
      <c r="G32" s="306"/>
    </row>
    <row r="33" spans="1:7" ht="45" x14ac:dyDescent="0.2">
      <c r="A33" s="307"/>
      <c r="B33" s="308" t="s">
        <v>80</v>
      </c>
      <c r="C33" s="309" t="s">
        <v>416</v>
      </c>
      <c r="D33" s="305" t="s">
        <v>89</v>
      </c>
      <c r="E33" s="305">
        <v>500</v>
      </c>
      <c r="F33" s="310"/>
      <c r="G33" s="311">
        <f>F33*E33</f>
        <v>0</v>
      </c>
    </row>
    <row r="34" spans="1:7" ht="15.75" x14ac:dyDescent="0.2">
      <c r="A34" s="298"/>
      <c r="B34" s="303"/>
      <c r="C34" s="304"/>
      <c r="D34" s="305"/>
      <c r="E34" s="305"/>
      <c r="F34" s="301"/>
      <c r="G34" s="306"/>
    </row>
    <row r="35" spans="1:7" ht="30" x14ac:dyDescent="0.2">
      <c r="A35" s="307"/>
      <c r="B35" s="308" t="s">
        <v>82</v>
      </c>
      <c r="C35" s="304" t="s">
        <v>417</v>
      </c>
      <c r="D35" s="305" t="s">
        <v>155</v>
      </c>
      <c r="E35" s="305">
        <v>2</v>
      </c>
      <c r="F35" s="310"/>
      <c r="G35" s="311">
        <f>F35*E35</f>
        <v>0</v>
      </c>
    </row>
    <row r="36" spans="1:7" ht="15.75" x14ac:dyDescent="0.2">
      <c r="A36" s="298"/>
      <c r="B36" s="303"/>
      <c r="C36" s="304"/>
      <c r="D36" s="305"/>
      <c r="E36" s="305"/>
      <c r="F36" s="301"/>
      <c r="G36" s="306"/>
    </row>
    <row r="37" spans="1:7" ht="183" x14ac:dyDescent="0.2">
      <c r="A37" s="316"/>
      <c r="B37" s="308" t="s">
        <v>84</v>
      </c>
      <c r="C37" s="304" t="s">
        <v>418</v>
      </c>
      <c r="D37" s="305" t="s">
        <v>53</v>
      </c>
      <c r="E37" s="305">
        <v>1</v>
      </c>
      <c r="F37" s="310"/>
      <c r="G37" s="306">
        <f>F37*E37</f>
        <v>0</v>
      </c>
    </row>
    <row r="38" spans="1:7" ht="15.75" customHeight="1" thickBot="1" x14ac:dyDescent="0.25">
      <c r="A38" s="317"/>
      <c r="B38" s="318"/>
      <c r="C38" s="319"/>
      <c r="D38" s="320"/>
      <c r="E38" s="320"/>
      <c r="F38" s="321"/>
      <c r="G38" s="322"/>
    </row>
    <row r="39" spans="1:7" ht="19.5" thickBot="1" x14ac:dyDescent="0.35">
      <c r="A39" s="460" t="str">
        <f>_xlfn.CONCAT("SKUPAJ ", C27,  ":")</f>
        <v>SKUPAJ FE VEROVŠKOVA 2:</v>
      </c>
      <c r="B39" s="461"/>
      <c r="C39" s="461"/>
      <c r="D39" s="461"/>
      <c r="E39" s="461"/>
      <c r="F39" s="461"/>
      <c r="G39" s="323">
        <f>SUM(G27:G37)</f>
        <v>0</v>
      </c>
    </row>
    <row r="40" spans="1:7" ht="15.75" x14ac:dyDescent="0.2">
      <c r="A40" s="298"/>
      <c r="B40" s="308"/>
      <c r="C40" s="324"/>
      <c r="D40" s="300"/>
      <c r="E40" s="300"/>
      <c r="F40" s="325"/>
      <c r="G40" s="306"/>
    </row>
    <row r="41" spans="1:7" ht="15.75" x14ac:dyDescent="0.2">
      <c r="A41" s="307"/>
      <c r="B41" s="303" t="s">
        <v>108</v>
      </c>
      <c r="C41" s="326" t="s">
        <v>420</v>
      </c>
      <c r="D41" s="327"/>
      <c r="E41" s="327"/>
      <c r="F41" s="328"/>
      <c r="G41" s="329"/>
    </row>
    <row r="42" spans="1:7" ht="15.75" x14ac:dyDescent="0.2">
      <c r="A42" s="298"/>
      <c r="B42" s="303"/>
      <c r="C42" s="330"/>
      <c r="D42" s="305"/>
      <c r="E42" s="305"/>
      <c r="F42" s="325"/>
      <c r="G42" s="306"/>
    </row>
    <row r="43" spans="1:7" ht="60" x14ac:dyDescent="0.2">
      <c r="A43" s="312"/>
      <c r="B43" s="313" t="s">
        <v>110</v>
      </c>
      <c r="C43" s="331" t="s">
        <v>421</v>
      </c>
      <c r="D43" s="332" t="s">
        <v>53</v>
      </c>
      <c r="E43" s="333">
        <v>2</v>
      </c>
      <c r="F43" s="334"/>
      <c r="G43" s="302">
        <f>F43*E43</f>
        <v>0</v>
      </c>
    </row>
    <row r="44" spans="1:7" ht="25.5" x14ac:dyDescent="0.2">
      <c r="A44" s="335"/>
      <c r="B44" s="336"/>
      <c r="C44" s="337" t="s">
        <v>422</v>
      </c>
      <c r="D44" s="337" t="s">
        <v>195</v>
      </c>
      <c r="E44" s="337">
        <v>1</v>
      </c>
      <c r="F44" s="338"/>
      <c r="G44" s="311"/>
    </row>
    <row r="45" spans="1:7" ht="25.5" x14ac:dyDescent="0.2">
      <c r="A45" s="335"/>
      <c r="B45" s="336"/>
      <c r="C45" s="337" t="s">
        <v>423</v>
      </c>
      <c r="D45" s="337" t="s">
        <v>195</v>
      </c>
      <c r="E45" s="337">
        <v>2</v>
      </c>
      <c r="F45" s="338"/>
      <c r="G45" s="311"/>
    </row>
    <row r="46" spans="1:7" ht="15.75" x14ac:dyDescent="0.2">
      <c r="A46" s="335"/>
      <c r="B46" s="336"/>
      <c r="C46" s="337" t="s">
        <v>424</v>
      </c>
      <c r="D46" s="337" t="s">
        <v>195</v>
      </c>
      <c r="E46" s="337">
        <v>2</v>
      </c>
      <c r="F46" s="338"/>
      <c r="G46" s="311"/>
    </row>
    <row r="47" spans="1:7" ht="15.75" x14ac:dyDescent="0.2">
      <c r="A47" s="335"/>
      <c r="B47" s="336"/>
      <c r="C47" s="337" t="s">
        <v>425</v>
      </c>
      <c r="D47" s="337" t="s">
        <v>195</v>
      </c>
      <c r="E47" s="337">
        <v>2</v>
      </c>
      <c r="F47" s="338"/>
      <c r="G47" s="311"/>
    </row>
    <row r="48" spans="1:7" ht="15.75" x14ac:dyDescent="0.2">
      <c r="A48" s="335"/>
      <c r="B48" s="336"/>
      <c r="C48" s="337" t="s">
        <v>426</v>
      </c>
      <c r="D48" s="337" t="s">
        <v>195</v>
      </c>
      <c r="E48" s="337">
        <v>1</v>
      </c>
      <c r="F48" s="338"/>
      <c r="G48" s="311"/>
    </row>
    <row r="49" spans="1:7" ht="15.75" x14ac:dyDescent="0.2">
      <c r="A49" s="335"/>
      <c r="B49" s="336"/>
      <c r="C49" s="337" t="s">
        <v>427</v>
      </c>
      <c r="D49" s="337"/>
      <c r="E49" s="337"/>
      <c r="F49" s="338"/>
      <c r="G49" s="311"/>
    </row>
    <row r="50" spans="1:7" ht="15.75" x14ac:dyDescent="0.2">
      <c r="A50" s="335"/>
      <c r="B50" s="336"/>
      <c r="C50" s="337" t="s">
        <v>428</v>
      </c>
      <c r="D50" s="337" t="s">
        <v>195</v>
      </c>
      <c r="E50" s="337">
        <v>1</v>
      </c>
      <c r="F50" s="338"/>
      <c r="G50" s="311"/>
    </row>
    <row r="51" spans="1:7" ht="15.75" x14ac:dyDescent="0.2">
      <c r="A51" s="335"/>
      <c r="B51" s="336"/>
      <c r="C51" s="337" t="s">
        <v>429</v>
      </c>
      <c r="D51" s="337" t="s">
        <v>195</v>
      </c>
      <c r="E51" s="337">
        <v>1</v>
      </c>
      <c r="F51" s="338"/>
      <c r="G51" s="311"/>
    </row>
    <row r="52" spans="1:7" ht="15.75" x14ac:dyDescent="0.2">
      <c r="A52" s="335"/>
      <c r="B52" s="336"/>
      <c r="C52" s="337" t="s">
        <v>430</v>
      </c>
      <c r="D52" s="337" t="s">
        <v>195</v>
      </c>
      <c r="E52" s="337">
        <v>1</v>
      </c>
      <c r="F52" s="338"/>
      <c r="G52" s="311"/>
    </row>
    <row r="53" spans="1:7" ht="15.75" x14ac:dyDescent="0.2">
      <c r="A53" s="335"/>
      <c r="B53" s="336"/>
      <c r="C53" s="337" t="s">
        <v>431</v>
      </c>
      <c r="D53" s="337" t="s">
        <v>195</v>
      </c>
      <c r="E53" s="337">
        <v>3</v>
      </c>
      <c r="F53" s="338"/>
      <c r="G53" s="311"/>
    </row>
    <row r="54" spans="1:7" ht="15.75" x14ac:dyDescent="0.2">
      <c r="A54" s="335"/>
      <c r="B54" s="336"/>
      <c r="C54" s="337" t="s">
        <v>432</v>
      </c>
      <c r="D54" s="337" t="s">
        <v>195</v>
      </c>
      <c r="E54" s="337">
        <v>2</v>
      </c>
      <c r="F54" s="338"/>
      <c r="G54" s="311"/>
    </row>
    <row r="55" spans="1:7" ht="15.75" x14ac:dyDescent="0.2">
      <c r="A55" s="335"/>
      <c r="B55" s="336"/>
      <c r="C55" s="337" t="s">
        <v>433</v>
      </c>
      <c r="D55" s="337" t="s">
        <v>53</v>
      </c>
      <c r="E55" s="337">
        <v>1</v>
      </c>
      <c r="F55" s="338"/>
      <c r="G55" s="311"/>
    </row>
    <row r="56" spans="1:7" ht="25.5" x14ac:dyDescent="0.2">
      <c r="A56" s="335"/>
      <c r="B56" s="336"/>
      <c r="C56" s="337" t="s">
        <v>434</v>
      </c>
      <c r="D56" s="337" t="s">
        <v>195</v>
      </c>
      <c r="E56" s="337">
        <v>1</v>
      </c>
      <c r="F56" s="338"/>
      <c r="G56" s="311"/>
    </row>
    <row r="57" spans="1:7" ht="25.5" x14ac:dyDescent="0.2">
      <c r="A57" s="335"/>
      <c r="B57" s="336"/>
      <c r="C57" s="337" t="s">
        <v>435</v>
      </c>
      <c r="D57" s="337" t="s">
        <v>195</v>
      </c>
      <c r="E57" s="337">
        <v>1</v>
      </c>
      <c r="F57" s="338"/>
      <c r="G57" s="311"/>
    </row>
    <row r="58" spans="1:7" ht="15.75" x14ac:dyDescent="0.2">
      <c r="A58" s="335"/>
      <c r="B58" s="336"/>
      <c r="C58" s="337" t="s">
        <v>436</v>
      </c>
      <c r="D58" s="337" t="s">
        <v>195</v>
      </c>
      <c r="E58" s="337">
        <v>3</v>
      </c>
      <c r="F58" s="338"/>
      <c r="G58" s="311"/>
    </row>
    <row r="59" spans="1:7" ht="15.75" x14ac:dyDescent="0.2">
      <c r="A59" s="335"/>
      <c r="B59" s="336"/>
      <c r="C59" s="337" t="s">
        <v>437</v>
      </c>
      <c r="D59" s="337" t="s">
        <v>195</v>
      </c>
      <c r="E59" s="337">
        <v>3</v>
      </c>
      <c r="F59" s="338"/>
      <c r="G59" s="311"/>
    </row>
    <row r="60" spans="1:7" ht="15.75" x14ac:dyDescent="0.2">
      <c r="A60" s="335"/>
      <c r="B60" s="336"/>
      <c r="C60" s="337" t="s">
        <v>438</v>
      </c>
      <c r="D60" s="337" t="s">
        <v>195</v>
      </c>
      <c r="E60" s="337">
        <v>3</v>
      </c>
      <c r="F60" s="338"/>
      <c r="G60" s="311"/>
    </row>
    <row r="61" spans="1:7" ht="15.75" x14ac:dyDescent="0.2">
      <c r="A61" s="335"/>
      <c r="B61" s="336"/>
      <c r="C61" s="337" t="s">
        <v>439</v>
      </c>
      <c r="D61" s="337"/>
      <c r="E61" s="337"/>
      <c r="F61" s="338"/>
      <c r="G61" s="311"/>
    </row>
    <row r="62" spans="1:7" ht="15.75" x14ac:dyDescent="0.2">
      <c r="A62" s="335"/>
      <c r="B62" s="336"/>
      <c r="C62" s="337" t="s">
        <v>440</v>
      </c>
      <c r="D62" s="337" t="s">
        <v>195</v>
      </c>
      <c r="E62" s="337">
        <v>2</v>
      </c>
      <c r="F62" s="338"/>
      <c r="G62" s="311"/>
    </row>
    <row r="63" spans="1:7" ht="15.75" x14ac:dyDescent="0.2">
      <c r="A63" s="335"/>
      <c r="B63" s="336"/>
      <c r="C63" s="337" t="s">
        <v>441</v>
      </c>
      <c r="D63" s="337" t="s">
        <v>195</v>
      </c>
      <c r="E63" s="337">
        <v>1</v>
      </c>
      <c r="F63" s="338"/>
      <c r="G63" s="311"/>
    </row>
    <row r="64" spans="1:7" ht="25.5" x14ac:dyDescent="0.2">
      <c r="A64" s="335"/>
      <c r="B64" s="336"/>
      <c r="C64" s="337" t="s">
        <v>442</v>
      </c>
      <c r="D64" s="337"/>
      <c r="E64" s="337"/>
      <c r="F64" s="338"/>
      <c r="G64" s="311"/>
    </row>
    <row r="65" spans="1:7" ht="15.75" x14ac:dyDescent="0.2">
      <c r="A65" s="335"/>
      <c r="B65" s="336"/>
      <c r="C65" s="337" t="s">
        <v>443</v>
      </c>
      <c r="D65" s="337" t="s">
        <v>195</v>
      </c>
      <c r="E65" s="337">
        <v>3</v>
      </c>
      <c r="F65" s="338"/>
      <c r="G65" s="311"/>
    </row>
    <row r="66" spans="1:7" ht="15.75" x14ac:dyDescent="0.2">
      <c r="A66" s="335"/>
      <c r="B66" s="336"/>
      <c r="C66" s="337" t="s">
        <v>444</v>
      </c>
      <c r="D66" s="337" t="s">
        <v>195</v>
      </c>
      <c r="E66" s="337">
        <v>2</v>
      </c>
      <c r="F66" s="338"/>
      <c r="G66" s="311"/>
    </row>
    <row r="67" spans="1:7" ht="15.75" x14ac:dyDescent="0.2">
      <c r="A67" s="335"/>
      <c r="B67" s="336"/>
      <c r="C67" s="337" t="s">
        <v>445</v>
      </c>
      <c r="D67" s="337" t="s">
        <v>195</v>
      </c>
      <c r="E67" s="337">
        <v>1</v>
      </c>
      <c r="F67" s="338"/>
      <c r="G67" s="311"/>
    </row>
    <row r="68" spans="1:7" ht="15.75" x14ac:dyDescent="0.2">
      <c r="A68" s="335"/>
      <c r="B68" s="336"/>
      <c r="C68" s="337" t="s">
        <v>446</v>
      </c>
      <c r="D68" s="337" t="s">
        <v>195</v>
      </c>
      <c r="E68" s="337">
        <v>6</v>
      </c>
      <c r="F68" s="338"/>
      <c r="G68" s="311"/>
    </row>
    <row r="69" spans="1:7" ht="15.75" x14ac:dyDescent="0.2">
      <c r="A69" s="335"/>
      <c r="B69" s="336"/>
      <c r="C69" s="337" t="s">
        <v>447</v>
      </c>
      <c r="D69" s="337" t="s">
        <v>195</v>
      </c>
      <c r="E69" s="337">
        <v>3</v>
      </c>
      <c r="F69" s="338"/>
      <c r="G69" s="311"/>
    </row>
    <row r="70" spans="1:7" ht="15.75" x14ac:dyDescent="0.2">
      <c r="A70" s="335"/>
      <c r="B70" s="336"/>
      <c r="C70" s="337" t="s">
        <v>448</v>
      </c>
      <c r="D70" s="337" t="s">
        <v>195</v>
      </c>
      <c r="E70" s="337">
        <v>2</v>
      </c>
      <c r="F70" s="338"/>
      <c r="G70" s="311"/>
    </row>
    <row r="71" spans="1:7" ht="15.75" x14ac:dyDescent="0.2">
      <c r="A71" s="335"/>
      <c r="B71" s="336"/>
      <c r="C71" s="337" t="s">
        <v>449</v>
      </c>
      <c r="D71" s="337" t="s">
        <v>195</v>
      </c>
      <c r="E71" s="337">
        <v>1</v>
      </c>
      <c r="F71" s="338"/>
      <c r="G71" s="311"/>
    </row>
    <row r="72" spans="1:7" ht="15.75" x14ac:dyDescent="0.2">
      <c r="A72" s="335"/>
      <c r="B72" s="336"/>
      <c r="C72" s="337" t="s">
        <v>450</v>
      </c>
      <c r="D72" s="337" t="s">
        <v>195</v>
      </c>
      <c r="E72" s="337">
        <v>6</v>
      </c>
      <c r="F72" s="338"/>
      <c r="G72" s="311"/>
    </row>
    <row r="73" spans="1:7" ht="15.75" x14ac:dyDescent="0.2">
      <c r="A73" s="335"/>
      <c r="B73" s="336"/>
      <c r="C73" s="337" t="s">
        <v>451</v>
      </c>
      <c r="D73" s="337" t="s">
        <v>195</v>
      </c>
      <c r="E73" s="337">
        <v>6</v>
      </c>
      <c r="F73" s="338"/>
      <c r="G73" s="311"/>
    </row>
    <row r="74" spans="1:7" ht="25.5" x14ac:dyDescent="0.2">
      <c r="A74" s="335"/>
      <c r="B74" s="336"/>
      <c r="C74" s="337" t="s">
        <v>452</v>
      </c>
      <c r="D74" s="337"/>
      <c r="E74" s="337"/>
      <c r="F74" s="338"/>
      <c r="G74" s="311"/>
    </row>
    <row r="75" spans="1:7" ht="15.75" x14ac:dyDescent="0.2">
      <c r="A75" s="335"/>
      <c r="B75" s="336"/>
      <c r="C75" s="337" t="s">
        <v>453</v>
      </c>
      <c r="D75" s="337" t="s">
        <v>195</v>
      </c>
      <c r="E75" s="337">
        <v>1</v>
      </c>
      <c r="F75" s="338"/>
      <c r="G75" s="311"/>
    </row>
    <row r="76" spans="1:7" ht="15.75" x14ac:dyDescent="0.2">
      <c r="A76" s="335"/>
      <c r="B76" s="336"/>
      <c r="C76" s="337" t="s">
        <v>446</v>
      </c>
      <c r="D76" s="337" t="s">
        <v>195</v>
      </c>
      <c r="E76" s="337">
        <v>1</v>
      </c>
      <c r="F76" s="338"/>
      <c r="G76" s="311"/>
    </row>
    <row r="77" spans="1:7" ht="15.75" x14ac:dyDescent="0.2">
      <c r="A77" s="335"/>
      <c r="B77" s="336"/>
      <c r="C77" s="337" t="s">
        <v>454</v>
      </c>
      <c r="D77" s="337" t="s">
        <v>195</v>
      </c>
      <c r="E77" s="337">
        <v>1</v>
      </c>
      <c r="F77" s="338"/>
      <c r="G77" s="311"/>
    </row>
    <row r="78" spans="1:7" ht="15.75" x14ac:dyDescent="0.2">
      <c r="A78" s="335"/>
      <c r="B78" s="336"/>
      <c r="C78" s="337" t="s">
        <v>455</v>
      </c>
      <c r="D78" s="337" t="s">
        <v>195</v>
      </c>
      <c r="E78" s="337">
        <v>1</v>
      </c>
      <c r="F78" s="338"/>
      <c r="G78" s="311"/>
    </row>
    <row r="79" spans="1:7" ht="15.75" x14ac:dyDescent="0.2">
      <c r="A79" s="335"/>
      <c r="B79" s="336"/>
      <c r="C79" s="337" t="s">
        <v>450</v>
      </c>
      <c r="D79" s="337" t="s">
        <v>195</v>
      </c>
      <c r="E79" s="337">
        <v>1</v>
      </c>
      <c r="F79" s="338"/>
      <c r="G79" s="311"/>
    </row>
    <row r="80" spans="1:7" ht="15.75" x14ac:dyDescent="0.2">
      <c r="A80" s="335"/>
      <c r="B80" s="336"/>
      <c r="C80" s="337" t="s">
        <v>451</v>
      </c>
      <c r="D80" s="337" t="s">
        <v>195</v>
      </c>
      <c r="E80" s="337">
        <v>1</v>
      </c>
      <c r="F80" s="338"/>
      <c r="G80" s="311"/>
    </row>
    <row r="81" spans="1:7" ht="25.5" x14ac:dyDescent="0.2">
      <c r="A81" s="335"/>
      <c r="B81" s="336"/>
      <c r="C81" s="337" t="s">
        <v>456</v>
      </c>
      <c r="D81" s="337"/>
      <c r="E81" s="337"/>
      <c r="F81" s="338"/>
      <c r="G81" s="311"/>
    </row>
    <row r="82" spans="1:7" ht="15.75" x14ac:dyDescent="0.2">
      <c r="A82" s="335"/>
      <c r="B82" s="336"/>
      <c r="C82" s="337" t="s">
        <v>457</v>
      </c>
      <c r="D82" s="337" t="s">
        <v>195</v>
      </c>
      <c r="E82" s="337">
        <v>1</v>
      </c>
      <c r="F82" s="338"/>
      <c r="G82" s="311"/>
    </row>
    <row r="83" spans="1:7" ht="15.75" x14ac:dyDescent="0.2">
      <c r="A83" s="335"/>
      <c r="B83" s="336"/>
      <c r="C83" s="337" t="s">
        <v>446</v>
      </c>
      <c r="D83" s="337" t="s">
        <v>195</v>
      </c>
      <c r="E83" s="337">
        <v>1</v>
      </c>
      <c r="F83" s="338"/>
      <c r="G83" s="311"/>
    </row>
    <row r="84" spans="1:7" ht="15.75" x14ac:dyDescent="0.2">
      <c r="A84" s="335"/>
      <c r="B84" s="336"/>
      <c r="C84" s="337" t="s">
        <v>454</v>
      </c>
      <c r="D84" s="337" t="s">
        <v>195</v>
      </c>
      <c r="E84" s="337">
        <v>1</v>
      </c>
      <c r="F84" s="338"/>
      <c r="G84" s="311"/>
    </row>
    <row r="85" spans="1:7" ht="15.75" x14ac:dyDescent="0.2">
      <c r="A85" s="335"/>
      <c r="B85" s="336"/>
      <c r="C85" s="337" t="s">
        <v>455</v>
      </c>
      <c r="D85" s="337" t="s">
        <v>195</v>
      </c>
      <c r="E85" s="337">
        <v>1</v>
      </c>
      <c r="F85" s="338"/>
      <c r="G85" s="311"/>
    </row>
    <row r="86" spans="1:7" ht="15.75" x14ac:dyDescent="0.2">
      <c r="A86" s="335"/>
      <c r="B86" s="336"/>
      <c r="C86" s="337" t="s">
        <v>450</v>
      </c>
      <c r="D86" s="337" t="s">
        <v>195</v>
      </c>
      <c r="E86" s="337">
        <v>1</v>
      </c>
      <c r="F86" s="338"/>
      <c r="G86" s="311"/>
    </row>
    <row r="87" spans="1:7" ht="15.75" x14ac:dyDescent="0.2">
      <c r="A87" s="335"/>
      <c r="B87" s="336"/>
      <c r="C87" s="337" t="s">
        <v>451</v>
      </c>
      <c r="D87" s="337" t="s">
        <v>195</v>
      </c>
      <c r="E87" s="337">
        <v>1</v>
      </c>
      <c r="F87" s="338"/>
      <c r="G87" s="311"/>
    </row>
    <row r="88" spans="1:7" ht="15.75" x14ac:dyDescent="0.2">
      <c r="A88" s="335"/>
      <c r="B88" s="336"/>
      <c r="C88" s="337" t="s">
        <v>458</v>
      </c>
      <c r="D88" s="337" t="s">
        <v>195</v>
      </c>
      <c r="E88" s="337">
        <v>1</v>
      </c>
      <c r="F88" s="338"/>
      <c r="G88" s="311"/>
    </row>
    <row r="89" spans="1:7" ht="15.75" x14ac:dyDescent="0.2">
      <c r="A89" s="335"/>
      <c r="B89" s="336"/>
      <c r="C89" s="337" t="s">
        <v>459</v>
      </c>
      <c r="D89" s="337" t="s">
        <v>195</v>
      </c>
      <c r="E89" s="337">
        <v>3</v>
      </c>
      <c r="F89" s="338"/>
      <c r="G89" s="311"/>
    </row>
    <row r="90" spans="1:7" ht="25.5" x14ac:dyDescent="0.2">
      <c r="A90" s="335"/>
      <c r="B90" s="336"/>
      <c r="C90" s="337" t="s">
        <v>460</v>
      </c>
      <c r="D90" s="337" t="s">
        <v>195</v>
      </c>
      <c r="E90" s="337">
        <v>1</v>
      </c>
      <c r="F90" s="338"/>
      <c r="G90" s="311"/>
    </row>
    <row r="91" spans="1:7" ht="25.5" x14ac:dyDescent="0.2">
      <c r="A91" s="335"/>
      <c r="B91" s="336"/>
      <c r="C91" s="337" t="s">
        <v>461</v>
      </c>
      <c r="D91" s="337" t="s">
        <v>195</v>
      </c>
      <c r="E91" s="337">
        <v>1</v>
      </c>
      <c r="F91" s="338"/>
      <c r="G91" s="311"/>
    </row>
    <row r="92" spans="1:7" ht="15.75" x14ac:dyDescent="0.2">
      <c r="A92" s="335"/>
      <c r="B92" s="336"/>
      <c r="C92" s="337" t="s">
        <v>462</v>
      </c>
      <c r="D92" s="337" t="s">
        <v>195</v>
      </c>
      <c r="E92" s="337">
        <v>1</v>
      </c>
      <c r="F92" s="338"/>
      <c r="G92" s="311"/>
    </row>
    <row r="93" spans="1:7" ht="15.75" x14ac:dyDescent="0.2">
      <c r="A93" s="335"/>
      <c r="B93" s="336"/>
      <c r="C93" s="337" t="s">
        <v>463</v>
      </c>
      <c r="D93" s="337" t="s">
        <v>195</v>
      </c>
      <c r="E93" s="337">
        <v>28</v>
      </c>
      <c r="F93" s="338"/>
      <c r="G93" s="311"/>
    </row>
    <row r="94" spans="1:7" ht="15.75" x14ac:dyDescent="0.2">
      <c r="A94" s="335"/>
      <c r="B94" s="336"/>
      <c r="C94" s="337" t="s">
        <v>464</v>
      </c>
      <c r="D94" s="337" t="s">
        <v>195</v>
      </c>
      <c r="E94" s="337">
        <v>6</v>
      </c>
      <c r="F94" s="338"/>
      <c r="G94" s="311"/>
    </row>
    <row r="95" spans="1:7" ht="15.75" x14ac:dyDescent="0.2">
      <c r="A95" s="335"/>
      <c r="B95" s="336"/>
      <c r="C95" s="337" t="s">
        <v>465</v>
      </c>
      <c r="D95" s="337" t="s">
        <v>195</v>
      </c>
      <c r="E95" s="337">
        <v>4</v>
      </c>
      <c r="F95" s="338"/>
      <c r="G95" s="311"/>
    </row>
    <row r="96" spans="1:7" ht="15.75" x14ac:dyDescent="0.2">
      <c r="A96" s="335"/>
      <c r="B96" s="336"/>
      <c r="C96" s="337" t="s">
        <v>466</v>
      </c>
      <c r="D96" s="337" t="s">
        <v>195</v>
      </c>
      <c r="E96" s="337">
        <v>4</v>
      </c>
      <c r="F96" s="338"/>
      <c r="G96" s="311"/>
    </row>
    <row r="97" spans="1:7" ht="15.75" x14ac:dyDescent="0.2">
      <c r="A97" s="335"/>
      <c r="B97" s="336"/>
      <c r="C97" s="337" t="s">
        <v>467</v>
      </c>
      <c r="D97" s="337" t="s">
        <v>195</v>
      </c>
      <c r="E97" s="337">
        <v>8</v>
      </c>
      <c r="F97" s="338"/>
      <c r="G97" s="311"/>
    </row>
    <row r="98" spans="1:7" ht="15.75" x14ac:dyDescent="0.2">
      <c r="A98" s="335"/>
      <c r="B98" s="336"/>
      <c r="C98" s="337" t="s">
        <v>468</v>
      </c>
      <c r="D98" s="337" t="s">
        <v>195</v>
      </c>
      <c r="E98" s="337">
        <v>4</v>
      </c>
      <c r="F98" s="338"/>
      <c r="G98" s="311"/>
    </row>
    <row r="99" spans="1:7" ht="15.75" x14ac:dyDescent="0.2">
      <c r="A99" s="335"/>
      <c r="B99" s="336"/>
      <c r="C99" s="337" t="s">
        <v>469</v>
      </c>
      <c r="D99" s="337" t="s">
        <v>89</v>
      </c>
      <c r="E99" s="337">
        <v>4</v>
      </c>
      <c r="F99" s="338"/>
      <c r="G99" s="311"/>
    </row>
    <row r="100" spans="1:7" ht="15.75" x14ac:dyDescent="0.2">
      <c r="A100" s="335"/>
      <c r="B100" s="336"/>
      <c r="C100" s="337" t="s">
        <v>470</v>
      </c>
      <c r="D100" s="337" t="s">
        <v>195</v>
      </c>
      <c r="E100" s="337">
        <v>3</v>
      </c>
      <c r="F100" s="338"/>
      <c r="G100" s="311"/>
    </row>
    <row r="101" spans="1:7" ht="25.5" x14ac:dyDescent="0.2">
      <c r="A101" s="335"/>
      <c r="B101" s="336"/>
      <c r="C101" s="337" t="s">
        <v>471</v>
      </c>
      <c r="D101" s="337" t="s">
        <v>195</v>
      </c>
      <c r="E101" s="337">
        <v>2</v>
      </c>
      <c r="F101" s="338"/>
      <c r="G101" s="311"/>
    </row>
    <row r="102" spans="1:7" ht="15.75" x14ac:dyDescent="0.2">
      <c r="A102" s="335"/>
      <c r="B102" s="336"/>
      <c r="C102" s="337" t="s">
        <v>472</v>
      </c>
      <c r="D102" s="337" t="s">
        <v>195</v>
      </c>
      <c r="E102" s="337">
        <v>2</v>
      </c>
      <c r="F102" s="338"/>
      <c r="G102" s="311"/>
    </row>
    <row r="103" spans="1:7" ht="15.75" x14ac:dyDescent="0.2">
      <c r="A103" s="335"/>
      <c r="B103" s="336"/>
      <c r="C103" s="337" t="s">
        <v>473</v>
      </c>
      <c r="D103" s="337" t="s">
        <v>89</v>
      </c>
      <c r="E103" s="337">
        <v>2</v>
      </c>
      <c r="F103" s="338"/>
      <c r="G103" s="311"/>
    </row>
    <row r="104" spans="1:7" ht="25.5" x14ac:dyDescent="0.2">
      <c r="A104" s="335"/>
      <c r="B104" s="336"/>
      <c r="C104" s="337" t="s">
        <v>474</v>
      </c>
      <c r="D104" s="337" t="s">
        <v>195</v>
      </c>
      <c r="E104" s="337">
        <v>3</v>
      </c>
      <c r="F104" s="338"/>
      <c r="G104" s="311"/>
    </row>
    <row r="105" spans="1:7" ht="25.5" x14ac:dyDescent="0.2">
      <c r="A105" s="335"/>
      <c r="B105" s="336"/>
      <c r="C105" s="337" t="s">
        <v>475</v>
      </c>
      <c r="D105" s="337" t="s">
        <v>195</v>
      </c>
      <c r="E105" s="337">
        <v>2</v>
      </c>
      <c r="F105" s="338"/>
      <c r="G105" s="311"/>
    </row>
    <row r="106" spans="1:7" ht="15.75" x14ac:dyDescent="0.2">
      <c r="A106" s="335"/>
      <c r="B106" s="336"/>
      <c r="C106" s="337" t="s">
        <v>426</v>
      </c>
      <c r="D106" s="337" t="s">
        <v>195</v>
      </c>
      <c r="E106" s="337">
        <v>1</v>
      </c>
      <c r="F106" s="338"/>
      <c r="G106" s="311"/>
    </row>
    <row r="107" spans="1:7" ht="15.75" x14ac:dyDescent="0.2">
      <c r="A107" s="335"/>
      <c r="B107" s="336"/>
      <c r="C107" s="337" t="s">
        <v>476</v>
      </c>
      <c r="D107" s="337"/>
      <c r="E107" s="337"/>
      <c r="F107" s="338"/>
      <c r="G107" s="311"/>
    </row>
    <row r="108" spans="1:7" ht="15.75" x14ac:dyDescent="0.2">
      <c r="A108" s="335"/>
      <c r="B108" s="336"/>
      <c r="C108" s="337" t="s">
        <v>477</v>
      </c>
      <c r="D108" s="337" t="s">
        <v>195</v>
      </c>
      <c r="E108" s="337">
        <v>1</v>
      </c>
      <c r="F108" s="338"/>
      <c r="G108" s="311"/>
    </row>
    <row r="109" spans="1:7" ht="15.75" x14ac:dyDescent="0.2">
      <c r="A109" s="335"/>
      <c r="B109" s="336"/>
      <c r="C109" s="337" t="s">
        <v>478</v>
      </c>
      <c r="D109" s="337" t="s">
        <v>195</v>
      </c>
      <c r="E109" s="337">
        <v>2</v>
      </c>
      <c r="F109" s="338"/>
      <c r="G109" s="311"/>
    </row>
    <row r="110" spans="1:7" ht="25.5" x14ac:dyDescent="0.2">
      <c r="A110" s="335"/>
      <c r="B110" s="336"/>
      <c r="C110" s="337" t="s">
        <v>434</v>
      </c>
      <c r="D110" s="337" t="s">
        <v>195</v>
      </c>
      <c r="E110" s="337">
        <v>2</v>
      </c>
      <c r="F110" s="338"/>
      <c r="G110" s="311"/>
    </row>
    <row r="111" spans="1:7" ht="25.5" x14ac:dyDescent="0.2">
      <c r="A111" s="335"/>
      <c r="B111" s="336"/>
      <c r="C111" s="337" t="s">
        <v>479</v>
      </c>
      <c r="D111" s="337" t="s">
        <v>195</v>
      </c>
      <c r="E111" s="337">
        <v>2</v>
      </c>
      <c r="F111" s="338"/>
      <c r="G111" s="311"/>
    </row>
    <row r="112" spans="1:7" ht="15.75" x14ac:dyDescent="0.2">
      <c r="A112" s="335"/>
      <c r="B112" s="336"/>
      <c r="C112" s="337" t="s">
        <v>437</v>
      </c>
      <c r="D112" s="337" t="s">
        <v>195</v>
      </c>
      <c r="E112" s="337">
        <v>3</v>
      </c>
      <c r="F112" s="338"/>
      <c r="G112" s="311"/>
    </row>
    <row r="113" spans="1:7" ht="15.75" x14ac:dyDescent="0.2">
      <c r="A113" s="335"/>
      <c r="B113" s="336"/>
      <c r="C113" s="337" t="s">
        <v>480</v>
      </c>
      <c r="D113" s="337" t="s">
        <v>195</v>
      </c>
      <c r="E113" s="337">
        <v>3</v>
      </c>
      <c r="F113" s="338"/>
      <c r="G113" s="311"/>
    </row>
    <row r="114" spans="1:7" ht="15.75" x14ac:dyDescent="0.2">
      <c r="A114" s="335"/>
      <c r="B114" s="336"/>
      <c r="C114" s="337" t="s">
        <v>481</v>
      </c>
      <c r="D114" s="337" t="s">
        <v>195</v>
      </c>
      <c r="E114" s="337">
        <v>3</v>
      </c>
      <c r="F114" s="338"/>
      <c r="G114" s="311"/>
    </row>
    <row r="115" spans="1:7" ht="15.75" x14ac:dyDescent="0.2">
      <c r="A115" s="335"/>
      <c r="B115" s="336"/>
      <c r="C115" s="337" t="s">
        <v>482</v>
      </c>
      <c r="D115" s="337" t="s">
        <v>89</v>
      </c>
      <c r="E115" s="337">
        <v>6</v>
      </c>
      <c r="F115" s="338"/>
      <c r="G115" s="311"/>
    </row>
    <row r="116" spans="1:7" ht="15.75" x14ac:dyDescent="0.2">
      <c r="A116" s="335"/>
      <c r="B116" s="336"/>
      <c r="C116" s="337" t="s">
        <v>469</v>
      </c>
      <c r="D116" s="337" t="s">
        <v>89</v>
      </c>
      <c r="E116" s="337">
        <v>4</v>
      </c>
      <c r="F116" s="338"/>
      <c r="G116" s="311"/>
    </row>
    <row r="117" spans="1:7" ht="15.75" x14ac:dyDescent="0.2">
      <c r="A117" s="335"/>
      <c r="B117" s="336"/>
      <c r="C117" s="337" t="s">
        <v>470</v>
      </c>
      <c r="D117" s="337" t="s">
        <v>195</v>
      </c>
      <c r="E117" s="337">
        <v>3</v>
      </c>
      <c r="F117" s="338"/>
      <c r="G117" s="311"/>
    </row>
    <row r="118" spans="1:7" ht="15.75" x14ac:dyDescent="0.2">
      <c r="A118" s="335"/>
      <c r="B118" s="336"/>
      <c r="C118" s="337" t="s">
        <v>483</v>
      </c>
      <c r="D118" s="337" t="s">
        <v>195</v>
      </c>
      <c r="E118" s="337">
        <v>3</v>
      </c>
      <c r="F118" s="338"/>
      <c r="G118" s="311"/>
    </row>
    <row r="119" spans="1:7" ht="15.75" x14ac:dyDescent="0.2">
      <c r="A119" s="335"/>
      <c r="B119" s="336"/>
      <c r="C119" s="337" t="s">
        <v>472</v>
      </c>
      <c r="D119" s="337" t="s">
        <v>195</v>
      </c>
      <c r="E119" s="337">
        <v>2</v>
      </c>
      <c r="F119" s="338"/>
      <c r="G119" s="311"/>
    </row>
    <row r="120" spans="1:7" ht="15.75" x14ac:dyDescent="0.2">
      <c r="A120" s="335"/>
      <c r="B120" s="336"/>
      <c r="C120" s="337" t="s">
        <v>473</v>
      </c>
      <c r="D120" s="337" t="s">
        <v>89</v>
      </c>
      <c r="E120" s="337">
        <v>2</v>
      </c>
      <c r="F120" s="338"/>
      <c r="G120" s="311"/>
    </row>
    <row r="121" spans="1:7" ht="15.75" x14ac:dyDescent="0.2">
      <c r="A121" s="335"/>
      <c r="B121" s="336"/>
      <c r="C121" s="337" t="s">
        <v>484</v>
      </c>
      <c r="D121" s="337" t="s">
        <v>195</v>
      </c>
      <c r="E121" s="337">
        <v>1</v>
      </c>
      <c r="F121" s="338"/>
      <c r="G121" s="311"/>
    </row>
    <row r="122" spans="1:7" ht="25.5" x14ac:dyDescent="0.2">
      <c r="A122" s="339"/>
      <c r="B122" s="292"/>
      <c r="C122" s="340" t="s">
        <v>485</v>
      </c>
      <c r="D122" s="340" t="s">
        <v>195</v>
      </c>
      <c r="E122" s="340">
        <v>1</v>
      </c>
      <c r="F122" s="341"/>
      <c r="G122" s="329"/>
    </row>
    <row r="123" spans="1:7" ht="15.75" x14ac:dyDescent="0.2">
      <c r="A123" s="339"/>
      <c r="B123" s="292"/>
      <c r="C123" s="342"/>
      <c r="D123" s="343"/>
      <c r="E123" s="343"/>
      <c r="F123" s="341"/>
      <c r="G123" s="329"/>
    </row>
    <row r="124" spans="1:7" ht="60" x14ac:dyDescent="0.2">
      <c r="A124" s="312"/>
      <c r="B124" s="313" t="s">
        <v>112</v>
      </c>
      <c r="C124" s="331" t="s">
        <v>486</v>
      </c>
      <c r="D124" s="332" t="s">
        <v>53</v>
      </c>
      <c r="E124" s="333">
        <v>2</v>
      </c>
      <c r="F124" s="334"/>
      <c r="G124" s="302">
        <f>F124*E124</f>
        <v>0</v>
      </c>
    </row>
    <row r="125" spans="1:7" ht="25.5" x14ac:dyDescent="0.2">
      <c r="A125" s="335"/>
      <c r="B125" s="336"/>
      <c r="C125" s="337" t="s">
        <v>487</v>
      </c>
      <c r="D125" s="337"/>
      <c r="E125" s="337"/>
      <c r="F125" s="338"/>
      <c r="G125" s="311"/>
    </row>
    <row r="126" spans="1:7" ht="15.75" x14ac:dyDescent="0.2">
      <c r="A126" s="335"/>
      <c r="B126" s="336"/>
      <c r="C126" s="337" t="s">
        <v>488</v>
      </c>
      <c r="D126" s="337" t="s">
        <v>195</v>
      </c>
      <c r="E126" s="337">
        <v>1</v>
      </c>
      <c r="F126" s="338"/>
      <c r="G126" s="311"/>
    </row>
    <row r="127" spans="1:7" ht="15.75" x14ac:dyDescent="0.2">
      <c r="A127" s="335"/>
      <c r="B127" s="336"/>
      <c r="C127" s="337" t="s">
        <v>489</v>
      </c>
      <c r="D127" s="337" t="s">
        <v>195</v>
      </c>
      <c r="E127" s="337">
        <v>1</v>
      </c>
      <c r="F127" s="338"/>
      <c r="G127" s="311"/>
    </row>
    <row r="128" spans="1:7" ht="25.5" x14ac:dyDescent="0.2">
      <c r="A128" s="335"/>
      <c r="B128" s="336"/>
      <c r="C128" s="337" t="s">
        <v>442</v>
      </c>
      <c r="D128" s="337"/>
      <c r="E128" s="337"/>
      <c r="F128" s="338"/>
      <c r="G128" s="311"/>
    </row>
    <row r="129" spans="1:7" ht="15.75" x14ac:dyDescent="0.2">
      <c r="A129" s="335"/>
      <c r="B129" s="336"/>
      <c r="C129" s="337" t="s">
        <v>444</v>
      </c>
      <c r="D129" s="337" t="s">
        <v>195</v>
      </c>
      <c r="E129" s="337">
        <v>2</v>
      </c>
      <c r="F129" s="338"/>
      <c r="G129" s="311"/>
    </row>
    <row r="130" spans="1:7" ht="15.75" x14ac:dyDescent="0.2">
      <c r="A130" s="335"/>
      <c r="B130" s="336"/>
      <c r="C130" s="337" t="s">
        <v>446</v>
      </c>
      <c r="D130" s="337" t="s">
        <v>195</v>
      </c>
      <c r="E130" s="337">
        <v>2</v>
      </c>
      <c r="F130" s="338"/>
      <c r="G130" s="311"/>
    </row>
    <row r="131" spans="1:7" ht="15.75" x14ac:dyDescent="0.2">
      <c r="A131" s="335"/>
      <c r="B131" s="336"/>
      <c r="C131" s="337" t="s">
        <v>448</v>
      </c>
      <c r="D131" s="337" t="s">
        <v>195</v>
      </c>
      <c r="E131" s="337">
        <v>2</v>
      </c>
      <c r="F131" s="338"/>
      <c r="G131" s="311"/>
    </row>
    <row r="132" spans="1:7" ht="15.75" x14ac:dyDescent="0.2">
      <c r="A132" s="335"/>
      <c r="B132" s="336"/>
      <c r="C132" s="337" t="s">
        <v>450</v>
      </c>
      <c r="D132" s="337" t="s">
        <v>195</v>
      </c>
      <c r="E132" s="337">
        <v>2</v>
      </c>
      <c r="F132" s="338"/>
      <c r="G132" s="311"/>
    </row>
    <row r="133" spans="1:7" ht="15.75" x14ac:dyDescent="0.2">
      <c r="A133" s="335"/>
      <c r="B133" s="336"/>
      <c r="C133" s="337" t="s">
        <v>451</v>
      </c>
      <c r="D133" s="337" t="s">
        <v>195</v>
      </c>
      <c r="E133" s="337">
        <v>2</v>
      </c>
      <c r="F133" s="338"/>
      <c r="G133" s="311"/>
    </row>
    <row r="134" spans="1:7" ht="25.5" x14ac:dyDescent="0.2">
      <c r="A134" s="335"/>
      <c r="B134" s="336"/>
      <c r="C134" s="337" t="s">
        <v>452</v>
      </c>
      <c r="D134" s="337"/>
      <c r="E134" s="337"/>
      <c r="F134" s="338"/>
      <c r="G134" s="311"/>
    </row>
    <row r="135" spans="1:7" ht="15.75" x14ac:dyDescent="0.2">
      <c r="A135" s="335"/>
      <c r="B135" s="336"/>
      <c r="C135" s="337" t="s">
        <v>453</v>
      </c>
      <c r="D135" s="337" t="s">
        <v>195</v>
      </c>
      <c r="E135" s="337">
        <v>1</v>
      </c>
      <c r="F135" s="338"/>
      <c r="G135" s="311"/>
    </row>
    <row r="136" spans="1:7" ht="15.75" x14ac:dyDescent="0.2">
      <c r="A136" s="335"/>
      <c r="B136" s="336"/>
      <c r="C136" s="337" t="s">
        <v>446</v>
      </c>
      <c r="D136" s="337" t="s">
        <v>195</v>
      </c>
      <c r="E136" s="337">
        <v>1</v>
      </c>
      <c r="F136" s="338"/>
      <c r="G136" s="311"/>
    </row>
    <row r="137" spans="1:7" ht="15.75" x14ac:dyDescent="0.2">
      <c r="A137" s="335"/>
      <c r="B137" s="336"/>
      <c r="C137" s="337" t="s">
        <v>454</v>
      </c>
      <c r="D137" s="337" t="s">
        <v>195</v>
      </c>
      <c r="E137" s="337">
        <v>1</v>
      </c>
      <c r="F137" s="338"/>
      <c r="G137" s="311"/>
    </row>
    <row r="138" spans="1:7" ht="15.75" x14ac:dyDescent="0.2">
      <c r="A138" s="335"/>
      <c r="B138" s="336"/>
      <c r="C138" s="337" t="s">
        <v>455</v>
      </c>
      <c r="D138" s="337" t="s">
        <v>195</v>
      </c>
      <c r="E138" s="337">
        <v>1</v>
      </c>
      <c r="F138" s="338"/>
      <c r="G138" s="311"/>
    </row>
    <row r="139" spans="1:7" ht="15.75" x14ac:dyDescent="0.2">
      <c r="A139" s="335"/>
      <c r="B139" s="336"/>
      <c r="C139" s="337" t="s">
        <v>450</v>
      </c>
      <c r="D139" s="337" t="s">
        <v>195</v>
      </c>
      <c r="E139" s="337">
        <v>1</v>
      </c>
      <c r="F139" s="338"/>
      <c r="G139" s="311"/>
    </row>
    <row r="140" spans="1:7" ht="15.75" x14ac:dyDescent="0.2">
      <c r="A140" s="335"/>
      <c r="B140" s="336"/>
      <c r="C140" s="337" t="s">
        <v>451</v>
      </c>
      <c r="D140" s="337" t="s">
        <v>195</v>
      </c>
      <c r="E140" s="337">
        <v>1</v>
      </c>
      <c r="F140" s="338"/>
      <c r="G140" s="311"/>
    </row>
    <row r="141" spans="1:7" ht="15.75" x14ac:dyDescent="0.2">
      <c r="A141" s="335"/>
      <c r="B141" s="336"/>
      <c r="C141" s="337" t="s">
        <v>462</v>
      </c>
      <c r="D141" s="337" t="s">
        <v>195</v>
      </c>
      <c r="E141" s="337">
        <v>1</v>
      </c>
      <c r="F141" s="338"/>
      <c r="G141" s="311"/>
    </row>
    <row r="142" spans="1:7" ht="15.75" x14ac:dyDescent="0.2">
      <c r="A142" s="335"/>
      <c r="B142" s="336"/>
      <c r="C142" s="337" t="s">
        <v>463</v>
      </c>
      <c r="D142" s="337" t="s">
        <v>195</v>
      </c>
      <c r="E142" s="337">
        <v>28</v>
      </c>
      <c r="F142" s="338"/>
      <c r="G142" s="311"/>
    </row>
    <row r="143" spans="1:7" ht="15.75" x14ac:dyDescent="0.2">
      <c r="A143" s="335"/>
      <c r="B143" s="336"/>
      <c r="C143" s="337" t="s">
        <v>464</v>
      </c>
      <c r="D143" s="337" t="s">
        <v>195</v>
      </c>
      <c r="E143" s="337">
        <v>6</v>
      </c>
      <c r="F143" s="338"/>
      <c r="G143" s="311"/>
    </row>
    <row r="144" spans="1:7" ht="15.75" x14ac:dyDescent="0.2">
      <c r="A144" s="335"/>
      <c r="B144" s="336"/>
      <c r="C144" s="337" t="s">
        <v>465</v>
      </c>
      <c r="D144" s="337" t="s">
        <v>195</v>
      </c>
      <c r="E144" s="337">
        <v>4</v>
      </c>
      <c r="F144" s="338"/>
      <c r="G144" s="311"/>
    </row>
    <row r="145" spans="1:7" ht="15.75" x14ac:dyDescent="0.2">
      <c r="A145" s="335"/>
      <c r="B145" s="336"/>
      <c r="C145" s="337" t="s">
        <v>484</v>
      </c>
      <c r="D145" s="337" t="s">
        <v>195</v>
      </c>
      <c r="E145" s="337">
        <v>1</v>
      </c>
      <c r="F145" s="338"/>
      <c r="G145" s="311"/>
    </row>
    <row r="146" spans="1:7" ht="25.5" x14ac:dyDescent="0.2">
      <c r="A146" s="335"/>
      <c r="B146" s="336"/>
      <c r="C146" s="337" t="s">
        <v>485</v>
      </c>
      <c r="D146" s="337" t="s">
        <v>195</v>
      </c>
      <c r="E146" s="337">
        <v>1</v>
      </c>
      <c r="F146" s="338"/>
      <c r="G146" s="311"/>
    </row>
    <row r="147" spans="1:7" ht="15.75" x14ac:dyDescent="0.2">
      <c r="A147" s="298"/>
      <c r="B147" s="303"/>
      <c r="C147" s="330"/>
      <c r="D147" s="305"/>
      <c r="E147" s="305"/>
      <c r="F147" s="325"/>
      <c r="G147" s="306"/>
    </row>
    <row r="148" spans="1:7" ht="75" x14ac:dyDescent="0.2">
      <c r="A148" s="312"/>
      <c r="B148" s="313" t="s">
        <v>114</v>
      </c>
      <c r="C148" s="331" t="s">
        <v>490</v>
      </c>
      <c r="D148" s="332" t="s">
        <v>53</v>
      </c>
      <c r="E148" s="333">
        <v>2</v>
      </c>
      <c r="F148" s="334"/>
      <c r="G148" s="302">
        <f>F148*E148</f>
        <v>0</v>
      </c>
    </row>
    <row r="149" spans="1:7" ht="25.5" x14ac:dyDescent="0.2">
      <c r="A149" s="335"/>
      <c r="B149" s="336"/>
      <c r="C149" s="337" t="s">
        <v>491</v>
      </c>
      <c r="D149" s="337" t="s">
        <v>195</v>
      </c>
      <c r="E149" s="337">
        <v>1</v>
      </c>
      <c r="F149" s="338"/>
      <c r="G149" s="311"/>
    </row>
    <row r="150" spans="1:7" ht="15.75" x14ac:dyDescent="0.2">
      <c r="A150" s="335"/>
      <c r="B150" s="336"/>
      <c r="C150" s="337" t="s">
        <v>492</v>
      </c>
      <c r="D150" s="337" t="s">
        <v>195</v>
      </c>
      <c r="E150" s="337">
        <v>1</v>
      </c>
      <c r="F150" s="338"/>
      <c r="G150" s="311"/>
    </row>
    <row r="151" spans="1:7" ht="15.75" x14ac:dyDescent="0.2">
      <c r="A151" s="335"/>
      <c r="B151" s="336"/>
      <c r="C151" s="337" t="s">
        <v>493</v>
      </c>
      <c r="D151" s="337" t="s">
        <v>195</v>
      </c>
      <c r="E151" s="337">
        <v>3</v>
      </c>
      <c r="F151" s="338"/>
      <c r="G151" s="311"/>
    </row>
    <row r="152" spans="1:7" ht="15.75" x14ac:dyDescent="0.2">
      <c r="A152" s="335"/>
      <c r="B152" s="336"/>
      <c r="C152" s="337" t="s">
        <v>494</v>
      </c>
      <c r="D152" s="337" t="s">
        <v>195</v>
      </c>
      <c r="E152" s="337"/>
      <c r="F152" s="338"/>
      <c r="G152" s="311"/>
    </row>
    <row r="153" spans="1:7" ht="15.75" x14ac:dyDescent="0.2">
      <c r="A153" s="335"/>
      <c r="B153" s="336"/>
      <c r="C153" s="337" t="s">
        <v>495</v>
      </c>
      <c r="D153" s="337" t="s">
        <v>195</v>
      </c>
      <c r="E153" s="337">
        <v>3</v>
      </c>
      <c r="F153" s="338"/>
      <c r="G153" s="311"/>
    </row>
    <row r="154" spans="1:7" ht="15.75" x14ac:dyDescent="0.2">
      <c r="A154" s="335"/>
      <c r="B154" s="336"/>
      <c r="C154" s="337" t="s">
        <v>496</v>
      </c>
      <c r="D154" s="337" t="s">
        <v>195</v>
      </c>
      <c r="E154" s="337">
        <v>1</v>
      </c>
      <c r="F154" s="338"/>
      <c r="G154" s="311"/>
    </row>
    <row r="155" spans="1:7" ht="15.75" x14ac:dyDescent="0.2">
      <c r="A155" s="335"/>
      <c r="B155" s="336"/>
      <c r="C155" s="337" t="s">
        <v>497</v>
      </c>
      <c r="D155" s="337" t="s">
        <v>195</v>
      </c>
      <c r="E155" s="337">
        <v>2</v>
      </c>
      <c r="F155" s="338"/>
      <c r="G155" s="311"/>
    </row>
    <row r="156" spans="1:7" ht="15.75" x14ac:dyDescent="0.2">
      <c r="A156" s="335"/>
      <c r="B156" s="336"/>
      <c r="C156" s="337" t="s">
        <v>498</v>
      </c>
      <c r="D156" s="337" t="s">
        <v>195</v>
      </c>
      <c r="E156" s="337">
        <v>3</v>
      </c>
      <c r="F156" s="338"/>
      <c r="G156" s="311"/>
    </row>
    <row r="157" spans="1:7" ht="15.75" x14ac:dyDescent="0.2">
      <c r="A157" s="335"/>
      <c r="B157" s="336"/>
      <c r="C157" s="337" t="s">
        <v>499</v>
      </c>
      <c r="D157" s="337" t="s">
        <v>195</v>
      </c>
      <c r="E157" s="337">
        <v>3</v>
      </c>
      <c r="F157" s="338"/>
      <c r="G157" s="311"/>
    </row>
    <row r="158" spans="1:7" ht="15.75" x14ac:dyDescent="0.2">
      <c r="A158" s="335"/>
      <c r="B158" s="336"/>
      <c r="C158" s="337" t="s">
        <v>500</v>
      </c>
      <c r="D158" s="337" t="s">
        <v>195</v>
      </c>
      <c r="E158" s="337">
        <v>3</v>
      </c>
      <c r="F158" s="338"/>
      <c r="G158" s="311"/>
    </row>
    <row r="159" spans="1:7" ht="15.75" x14ac:dyDescent="0.2">
      <c r="A159" s="335"/>
      <c r="B159" s="336"/>
      <c r="C159" s="337" t="s">
        <v>501</v>
      </c>
      <c r="D159" s="337" t="s">
        <v>195</v>
      </c>
      <c r="E159" s="337">
        <v>1</v>
      </c>
      <c r="F159" s="338"/>
      <c r="G159" s="311"/>
    </row>
    <row r="160" spans="1:7" ht="15.75" x14ac:dyDescent="0.2">
      <c r="A160" s="335"/>
      <c r="B160" s="336"/>
      <c r="C160" s="337" t="s">
        <v>502</v>
      </c>
      <c r="D160" s="337" t="s">
        <v>195</v>
      </c>
      <c r="E160" s="337">
        <v>1</v>
      </c>
      <c r="F160" s="338"/>
      <c r="G160" s="311"/>
    </row>
    <row r="161" spans="1:7" ht="15.75" x14ac:dyDescent="0.2">
      <c r="A161" s="335"/>
      <c r="B161" s="336"/>
      <c r="C161" s="337" t="s">
        <v>503</v>
      </c>
      <c r="D161" s="337" t="s">
        <v>195</v>
      </c>
      <c r="E161" s="337">
        <v>1</v>
      </c>
      <c r="F161" s="338"/>
      <c r="G161" s="311"/>
    </row>
    <row r="162" spans="1:7" ht="15.75" x14ac:dyDescent="0.2">
      <c r="A162" s="335"/>
      <c r="B162" s="336"/>
      <c r="C162" s="337" t="s">
        <v>504</v>
      </c>
      <c r="D162" s="337" t="s">
        <v>53</v>
      </c>
      <c r="E162" s="337">
        <v>1</v>
      </c>
      <c r="F162" s="338"/>
      <c r="G162" s="311"/>
    </row>
    <row r="163" spans="1:7" ht="15.75" x14ac:dyDescent="0.2">
      <c r="A163" s="335"/>
      <c r="B163" s="336"/>
      <c r="C163" s="337" t="s">
        <v>505</v>
      </c>
      <c r="D163" s="337" t="s">
        <v>53</v>
      </c>
      <c r="E163" s="337">
        <v>1</v>
      </c>
      <c r="F163" s="338"/>
      <c r="G163" s="311"/>
    </row>
    <row r="164" spans="1:7" ht="15.75" x14ac:dyDescent="0.2">
      <c r="A164" s="335"/>
      <c r="B164" s="336"/>
      <c r="C164" s="337" t="s">
        <v>506</v>
      </c>
      <c r="D164" s="337" t="s">
        <v>53</v>
      </c>
      <c r="E164" s="337">
        <v>1</v>
      </c>
      <c r="F164" s="338"/>
      <c r="G164" s="311"/>
    </row>
    <row r="165" spans="1:7" ht="15.75" x14ac:dyDescent="0.2">
      <c r="A165" s="335"/>
      <c r="B165" s="336"/>
      <c r="C165" s="337" t="s">
        <v>507</v>
      </c>
      <c r="D165" s="337" t="s">
        <v>195</v>
      </c>
      <c r="E165" s="337">
        <v>1</v>
      </c>
      <c r="F165" s="338"/>
      <c r="G165" s="311"/>
    </row>
    <row r="166" spans="1:7" ht="25.5" x14ac:dyDescent="0.2">
      <c r="A166" s="335"/>
      <c r="B166" s="336"/>
      <c r="C166" s="337" t="s">
        <v>508</v>
      </c>
      <c r="D166" s="337" t="s">
        <v>195</v>
      </c>
      <c r="E166" s="337">
        <v>1</v>
      </c>
      <c r="F166" s="338"/>
      <c r="G166" s="311"/>
    </row>
    <row r="167" spans="1:7" ht="15.75" x14ac:dyDescent="0.2">
      <c r="A167" s="335"/>
      <c r="B167" s="336"/>
      <c r="C167" s="337" t="s">
        <v>509</v>
      </c>
      <c r="D167" s="337" t="s">
        <v>53</v>
      </c>
      <c r="E167" s="337">
        <v>2</v>
      </c>
      <c r="F167" s="338"/>
      <c r="G167" s="311"/>
    </row>
    <row r="168" spans="1:7" ht="15.75" x14ac:dyDescent="0.2">
      <c r="A168" s="335"/>
      <c r="B168" s="336"/>
      <c r="C168" s="337" t="s">
        <v>510</v>
      </c>
      <c r="D168" s="337" t="s">
        <v>53</v>
      </c>
      <c r="E168" s="337">
        <v>1</v>
      </c>
      <c r="F168" s="338"/>
      <c r="G168" s="311"/>
    </row>
    <row r="169" spans="1:7" ht="15.75" x14ac:dyDescent="0.2">
      <c r="A169" s="298"/>
      <c r="B169" s="303"/>
      <c r="C169" s="330"/>
      <c r="D169" s="305"/>
      <c r="E169" s="305"/>
      <c r="F169" s="325"/>
      <c r="G169" s="306"/>
    </row>
    <row r="170" spans="1:7" ht="90" x14ac:dyDescent="0.2">
      <c r="A170" s="312"/>
      <c r="B170" s="313" t="s">
        <v>116</v>
      </c>
      <c r="C170" s="331" t="s">
        <v>511</v>
      </c>
      <c r="D170" s="332" t="s">
        <v>89</v>
      </c>
      <c r="E170" s="333">
        <v>100</v>
      </c>
      <c r="F170" s="334"/>
      <c r="G170" s="302">
        <f>F170*E170</f>
        <v>0</v>
      </c>
    </row>
    <row r="171" spans="1:7" ht="15.75" x14ac:dyDescent="0.2">
      <c r="A171" s="298"/>
      <c r="B171" s="308"/>
      <c r="C171" s="304"/>
      <c r="D171" s="305"/>
      <c r="E171" s="305"/>
      <c r="F171" s="325"/>
      <c r="G171" s="306"/>
    </row>
    <row r="172" spans="1:7" ht="90" x14ac:dyDescent="0.2">
      <c r="A172" s="312"/>
      <c r="B172" s="308" t="s">
        <v>118</v>
      </c>
      <c r="C172" s="331" t="s">
        <v>512</v>
      </c>
      <c r="D172" s="332" t="s">
        <v>89</v>
      </c>
      <c r="E172" s="333">
        <v>60</v>
      </c>
      <c r="F172" s="334"/>
      <c r="G172" s="302">
        <f>F172*E172</f>
        <v>0</v>
      </c>
    </row>
    <row r="173" spans="1:7" ht="15.75" x14ac:dyDescent="0.2">
      <c r="A173" s="298"/>
      <c r="B173" s="308"/>
      <c r="C173" s="304"/>
      <c r="D173" s="305"/>
      <c r="E173" s="305"/>
      <c r="F173" s="325"/>
      <c r="G173" s="306"/>
    </row>
    <row r="174" spans="1:7" ht="75" x14ac:dyDescent="0.2">
      <c r="A174" s="312"/>
      <c r="B174" s="308" t="s">
        <v>120</v>
      </c>
      <c r="C174" s="331" t="s">
        <v>513</v>
      </c>
      <c r="D174" s="332" t="s">
        <v>89</v>
      </c>
      <c r="E174" s="333">
        <v>10</v>
      </c>
      <c r="F174" s="334"/>
      <c r="G174" s="302">
        <f>F174*E174</f>
        <v>0</v>
      </c>
    </row>
    <row r="175" spans="1:7" ht="15.75" x14ac:dyDescent="0.2">
      <c r="A175" s="298"/>
      <c r="B175" s="308"/>
      <c r="C175" s="304"/>
      <c r="D175" s="305"/>
      <c r="E175" s="305"/>
      <c r="F175" s="325"/>
      <c r="G175" s="306"/>
    </row>
    <row r="176" spans="1:7" ht="75" x14ac:dyDescent="0.2">
      <c r="A176" s="312"/>
      <c r="B176" s="308" t="s">
        <v>122</v>
      </c>
      <c r="C176" s="331" t="s">
        <v>514</v>
      </c>
      <c r="D176" s="332" t="s">
        <v>89</v>
      </c>
      <c r="E176" s="333">
        <v>10</v>
      </c>
      <c r="F176" s="334"/>
      <c r="G176" s="302">
        <f>F176*E176</f>
        <v>0</v>
      </c>
    </row>
    <row r="177" spans="1:7" ht="15.75" x14ac:dyDescent="0.2">
      <c r="A177" s="298"/>
      <c r="B177" s="303"/>
      <c r="C177" s="344"/>
      <c r="D177" s="305"/>
      <c r="E177" s="305"/>
      <c r="F177" s="325"/>
      <c r="G177" s="306"/>
    </row>
    <row r="178" spans="1:7" ht="105" x14ac:dyDescent="0.2">
      <c r="A178" s="312"/>
      <c r="B178" s="308" t="s">
        <v>186</v>
      </c>
      <c r="C178" s="331" t="s">
        <v>515</v>
      </c>
      <c r="D178" s="332" t="s">
        <v>89</v>
      </c>
      <c r="E178" s="333">
        <v>100</v>
      </c>
      <c r="F178" s="334"/>
      <c r="G178" s="302">
        <f>F178*E178</f>
        <v>0</v>
      </c>
    </row>
    <row r="179" spans="1:7" ht="15.75" x14ac:dyDescent="0.2">
      <c r="A179" s="298"/>
      <c r="B179" s="303"/>
      <c r="C179" s="344"/>
      <c r="D179" s="305"/>
      <c r="E179" s="305"/>
      <c r="F179" s="325"/>
      <c r="G179" s="306"/>
    </row>
    <row r="180" spans="1:7" ht="92.25" customHeight="1" x14ac:dyDescent="0.2">
      <c r="A180" s="312"/>
      <c r="B180" s="308" t="s">
        <v>188</v>
      </c>
      <c r="C180" s="331" t="s">
        <v>516</v>
      </c>
      <c r="D180" s="332" t="s">
        <v>89</v>
      </c>
      <c r="E180" s="333">
        <v>250</v>
      </c>
      <c r="F180" s="334"/>
      <c r="G180" s="302">
        <f>F180*E180</f>
        <v>0</v>
      </c>
    </row>
    <row r="181" spans="1:7" ht="15.75" x14ac:dyDescent="0.2">
      <c r="A181" s="298"/>
      <c r="B181" s="303"/>
      <c r="C181" s="304"/>
      <c r="D181" s="305"/>
      <c r="E181" s="305"/>
      <c r="F181" s="325"/>
      <c r="G181" s="306"/>
    </row>
    <row r="182" spans="1:7" ht="30" x14ac:dyDescent="0.2">
      <c r="A182" s="312"/>
      <c r="B182" s="308" t="s">
        <v>190</v>
      </c>
      <c r="C182" s="331" t="s">
        <v>517</v>
      </c>
      <c r="D182" s="332" t="s">
        <v>53</v>
      </c>
      <c r="E182" s="332">
        <v>1</v>
      </c>
      <c r="F182" s="334"/>
      <c r="G182" s="302">
        <f>F182*E182</f>
        <v>0</v>
      </c>
    </row>
    <row r="183" spans="1:7" s="261" customFormat="1" ht="15.75" x14ac:dyDescent="0.2">
      <c r="A183" s="298"/>
      <c r="B183" s="303"/>
      <c r="C183" s="345"/>
      <c r="D183" s="305"/>
      <c r="E183" s="305"/>
      <c r="F183" s="325"/>
      <c r="G183" s="306"/>
    </row>
    <row r="184" spans="1:7" s="261" customFormat="1" ht="45" x14ac:dyDescent="0.2">
      <c r="A184" s="298"/>
      <c r="B184" s="308" t="s">
        <v>191</v>
      </c>
      <c r="C184" s="346" t="s">
        <v>223</v>
      </c>
      <c r="D184" s="305" t="s">
        <v>53</v>
      </c>
      <c r="E184" s="332">
        <v>1</v>
      </c>
      <c r="F184" s="310"/>
      <c r="G184" s="306">
        <f t="shared" ref="G184" si="0">E184*F184</f>
        <v>0</v>
      </c>
    </row>
    <row r="185" spans="1:7" ht="15.75" x14ac:dyDescent="0.2">
      <c r="A185" s="298"/>
      <c r="B185" s="303"/>
      <c r="C185" s="304"/>
      <c r="D185" s="305"/>
      <c r="E185" s="305"/>
      <c r="F185" s="325"/>
      <c r="G185" s="306"/>
    </row>
    <row r="186" spans="1:7" s="261" customFormat="1" ht="15.75" x14ac:dyDescent="0.2">
      <c r="A186" s="298"/>
      <c r="B186" s="308" t="s">
        <v>193</v>
      </c>
      <c r="C186" s="347" t="s">
        <v>518</v>
      </c>
      <c r="D186" s="348" t="s">
        <v>53</v>
      </c>
      <c r="E186" s="348">
        <v>2</v>
      </c>
      <c r="F186" s="310"/>
      <c r="G186" s="306">
        <f>E186*F186</f>
        <v>0</v>
      </c>
    </row>
    <row r="187" spans="1:7" s="261" customFormat="1" ht="15.75" x14ac:dyDescent="0.2">
      <c r="A187" s="298"/>
      <c r="B187" s="303"/>
      <c r="C187" s="345"/>
      <c r="D187" s="305"/>
      <c r="E187" s="305"/>
      <c r="F187" s="325"/>
      <c r="G187" s="306"/>
    </row>
    <row r="188" spans="1:7" s="261" customFormat="1" ht="30" x14ac:dyDescent="0.2">
      <c r="A188" s="298"/>
      <c r="B188" s="308" t="s">
        <v>196</v>
      </c>
      <c r="C188" s="346" t="s">
        <v>519</v>
      </c>
      <c r="D188" s="305" t="s">
        <v>53</v>
      </c>
      <c r="E188" s="332">
        <v>1</v>
      </c>
      <c r="F188" s="310"/>
      <c r="G188" s="306">
        <f t="shared" ref="G188" si="1">E188*F188</f>
        <v>0</v>
      </c>
    </row>
    <row r="189" spans="1:7" ht="15.75" x14ac:dyDescent="0.2">
      <c r="A189" s="298"/>
      <c r="B189" s="303"/>
      <c r="C189" s="304"/>
      <c r="D189" s="305"/>
      <c r="E189" s="305"/>
      <c r="F189" s="325"/>
      <c r="G189" s="306"/>
    </row>
    <row r="190" spans="1:7" s="261" customFormat="1" ht="30" x14ac:dyDescent="0.2">
      <c r="A190" s="298"/>
      <c r="B190" s="308" t="s">
        <v>198</v>
      </c>
      <c r="C190" s="346" t="s">
        <v>520</v>
      </c>
      <c r="D190" s="348" t="s">
        <v>53</v>
      </c>
      <c r="E190" s="348">
        <v>1</v>
      </c>
      <c r="F190" s="310"/>
      <c r="G190" s="306">
        <f>E190*F190</f>
        <v>0</v>
      </c>
    </row>
    <row r="191" spans="1:7" ht="16.5" thickBot="1" x14ac:dyDescent="0.25">
      <c r="A191" s="317"/>
      <c r="B191" s="318"/>
      <c r="C191" s="319"/>
      <c r="D191" s="320"/>
      <c r="E191" s="320"/>
      <c r="F191" s="321"/>
      <c r="G191" s="322"/>
    </row>
    <row r="192" spans="1:7" ht="19.5" thickBot="1" x14ac:dyDescent="0.35">
      <c r="A192" s="460" t="str">
        <f>_xlfn.CONCAT("SKUPAJ ", C41,  ":")</f>
        <v>SKUPAJ ZBIRNI LOČILNO MERILNI OMARI IN NN KABELSKE POVEZAVE:</v>
      </c>
      <c r="B192" s="461"/>
      <c r="C192" s="461"/>
      <c r="D192" s="461"/>
      <c r="E192" s="461"/>
      <c r="F192" s="461"/>
      <c r="G192" s="323">
        <f>SUM(G41:G191)</f>
        <v>0</v>
      </c>
    </row>
    <row r="193" spans="1:7" ht="15.75" x14ac:dyDescent="0.2">
      <c r="A193" s="291"/>
      <c r="B193" s="292"/>
      <c r="C193" s="293"/>
      <c r="D193" s="294"/>
      <c r="E193" s="295"/>
      <c r="F193" s="296"/>
      <c r="G193" s="297"/>
    </row>
    <row r="194" spans="1:7" ht="15.75" x14ac:dyDescent="0.2">
      <c r="A194" s="298"/>
      <c r="B194" s="292" t="s">
        <v>125</v>
      </c>
      <c r="C194" s="299" t="s">
        <v>233</v>
      </c>
      <c r="D194" s="300"/>
      <c r="E194" s="300"/>
      <c r="F194" s="301"/>
      <c r="G194" s="302"/>
    </row>
    <row r="195" spans="1:7" ht="15.75" x14ac:dyDescent="0.2">
      <c r="A195" s="298"/>
      <c r="B195" s="303"/>
      <c r="C195" s="304"/>
      <c r="D195" s="305"/>
      <c r="E195" s="305"/>
      <c r="F195" s="301"/>
      <c r="G195" s="306"/>
    </row>
    <row r="196" spans="1:7" ht="15" customHeight="1" x14ac:dyDescent="0.2">
      <c r="A196" s="307"/>
      <c r="B196" s="474" t="s">
        <v>521</v>
      </c>
      <c r="C196" s="474"/>
      <c r="D196" s="305"/>
      <c r="E196" s="305"/>
      <c r="F196" s="301"/>
      <c r="G196" s="311">
        <f>F196*E196</f>
        <v>0</v>
      </c>
    </row>
    <row r="197" spans="1:7" ht="15.75" x14ac:dyDescent="0.2">
      <c r="A197" s="298"/>
      <c r="B197" s="303"/>
      <c r="C197" s="304"/>
      <c r="D197" s="305"/>
      <c r="E197" s="305"/>
      <c r="F197" s="301"/>
      <c r="G197" s="306"/>
    </row>
    <row r="198" spans="1:7" ht="48.75" customHeight="1" x14ac:dyDescent="0.2">
      <c r="A198" s="312"/>
      <c r="B198" s="313" t="s">
        <v>127</v>
      </c>
      <c r="C198" s="349" t="s">
        <v>522</v>
      </c>
      <c r="D198" s="314" t="s">
        <v>195</v>
      </c>
      <c r="E198" s="314">
        <v>890</v>
      </c>
      <c r="F198" s="315"/>
      <c r="G198" s="311">
        <f>F198*E198</f>
        <v>0</v>
      </c>
    </row>
    <row r="199" spans="1:7" ht="15.75" x14ac:dyDescent="0.2">
      <c r="A199" s="298"/>
      <c r="B199" s="303"/>
      <c r="C199" s="304"/>
      <c r="D199" s="305"/>
      <c r="E199" s="305"/>
      <c r="F199" s="301"/>
      <c r="G199" s="306"/>
    </row>
    <row r="200" spans="1:7" ht="30" x14ac:dyDescent="0.2">
      <c r="A200" s="307"/>
      <c r="B200" s="308" t="s">
        <v>129</v>
      </c>
      <c r="C200" s="309" t="s">
        <v>523</v>
      </c>
      <c r="D200" s="305" t="s">
        <v>195</v>
      </c>
      <c r="E200" s="305">
        <v>30</v>
      </c>
      <c r="F200" s="310"/>
      <c r="G200" s="311">
        <f>F200*E200</f>
        <v>0</v>
      </c>
    </row>
    <row r="201" spans="1:7" ht="15.75" x14ac:dyDescent="0.2">
      <c r="A201" s="298"/>
      <c r="B201" s="303"/>
      <c r="C201" s="304"/>
      <c r="D201" s="305"/>
      <c r="E201" s="305"/>
      <c r="F201" s="301"/>
      <c r="G201" s="306"/>
    </row>
    <row r="202" spans="1:7" ht="15" customHeight="1" x14ac:dyDescent="0.2">
      <c r="A202" s="307"/>
      <c r="B202" s="474" t="s">
        <v>524</v>
      </c>
      <c r="C202" s="474"/>
      <c r="D202" s="305"/>
      <c r="E202" s="305"/>
      <c r="F202" s="301"/>
      <c r="G202" s="311">
        <f>F202*E202</f>
        <v>0</v>
      </c>
    </row>
    <row r="203" spans="1:7" ht="15.75" x14ac:dyDescent="0.2">
      <c r="A203" s="298"/>
      <c r="B203" s="303"/>
      <c r="C203" s="304"/>
      <c r="D203" s="305"/>
      <c r="E203" s="305"/>
      <c r="F203" s="301"/>
      <c r="G203" s="306"/>
    </row>
    <row r="204" spans="1:7" ht="48.75" customHeight="1" x14ac:dyDescent="0.2">
      <c r="A204" s="312"/>
      <c r="B204" s="313" t="s">
        <v>133</v>
      </c>
      <c r="C204" s="349" t="s">
        <v>525</v>
      </c>
      <c r="D204" s="305" t="s">
        <v>195</v>
      </c>
      <c r="E204" s="314">
        <v>145</v>
      </c>
      <c r="F204" s="315"/>
      <c r="G204" s="311">
        <f>F204*E204</f>
        <v>0</v>
      </c>
    </row>
    <row r="205" spans="1:7" ht="15.75" x14ac:dyDescent="0.2">
      <c r="A205" s="298"/>
      <c r="B205" s="303"/>
      <c r="C205" s="304"/>
      <c r="D205" s="305"/>
      <c r="E205" s="305"/>
      <c r="F205" s="301"/>
      <c r="G205" s="306"/>
    </row>
    <row r="206" spans="1:7" ht="75" x14ac:dyDescent="0.2">
      <c r="A206" s="307"/>
      <c r="B206" s="308" t="s">
        <v>217</v>
      </c>
      <c r="C206" s="309" t="s">
        <v>526</v>
      </c>
      <c r="D206" s="305" t="s">
        <v>195</v>
      </c>
      <c r="E206" s="305">
        <v>16</v>
      </c>
      <c r="F206" s="310"/>
      <c r="G206" s="311">
        <f>F206*E206</f>
        <v>0</v>
      </c>
    </row>
    <row r="207" spans="1:7" ht="15.75" x14ac:dyDescent="0.2">
      <c r="A207" s="298"/>
      <c r="B207" s="303"/>
      <c r="C207" s="304"/>
      <c r="D207" s="305"/>
      <c r="E207" s="305"/>
      <c r="F207" s="301"/>
      <c r="G207" s="306"/>
    </row>
    <row r="208" spans="1:7" ht="15" customHeight="1" x14ac:dyDescent="0.2">
      <c r="A208" s="307"/>
      <c r="B208" s="474" t="s">
        <v>527</v>
      </c>
      <c r="C208" s="474"/>
      <c r="D208" s="305"/>
      <c r="E208" s="305"/>
      <c r="F208" s="301"/>
      <c r="G208" s="311">
        <f>F208*E208</f>
        <v>0</v>
      </c>
    </row>
    <row r="209" spans="1:7" ht="15.75" x14ac:dyDescent="0.2">
      <c r="A209" s="298"/>
      <c r="B209" s="303"/>
      <c r="C209" s="304"/>
      <c r="D209" s="305"/>
      <c r="E209" s="305"/>
      <c r="F209" s="301"/>
      <c r="G209" s="306"/>
    </row>
    <row r="210" spans="1:7" ht="48.75" customHeight="1" x14ac:dyDescent="0.2">
      <c r="A210" s="312"/>
      <c r="B210" s="313" t="s">
        <v>218</v>
      </c>
      <c r="C210" s="349" t="s">
        <v>528</v>
      </c>
      <c r="D210" s="305" t="s">
        <v>195</v>
      </c>
      <c r="E210" s="314">
        <v>110</v>
      </c>
      <c r="F210" s="315"/>
      <c r="G210" s="311">
        <f>F210*E210</f>
        <v>0</v>
      </c>
    </row>
    <row r="211" spans="1:7" ht="15.75" x14ac:dyDescent="0.2">
      <c r="A211" s="298"/>
      <c r="B211" s="303"/>
      <c r="C211" s="304"/>
      <c r="D211" s="305"/>
      <c r="E211" s="305"/>
      <c r="F211" s="301"/>
      <c r="G211" s="306"/>
    </row>
    <row r="212" spans="1:7" ht="30" x14ac:dyDescent="0.2">
      <c r="A212" s="307"/>
      <c r="B212" s="308" t="s">
        <v>219</v>
      </c>
      <c r="C212" s="309" t="s">
        <v>529</v>
      </c>
      <c r="D212" s="305" t="s">
        <v>195</v>
      </c>
      <c r="E212" s="305">
        <v>50</v>
      </c>
      <c r="F212" s="310"/>
      <c r="G212" s="311">
        <f>F212*E212</f>
        <v>0</v>
      </c>
    </row>
    <row r="213" spans="1:7" ht="15.75" x14ac:dyDescent="0.2">
      <c r="A213" s="298"/>
      <c r="B213" s="303"/>
      <c r="C213" s="304"/>
      <c r="D213" s="305"/>
      <c r="E213" s="305"/>
      <c r="F213" s="301"/>
      <c r="G213" s="306"/>
    </row>
    <row r="214" spans="1:7" ht="30" x14ac:dyDescent="0.2">
      <c r="A214" s="312"/>
      <c r="B214" s="313" t="s">
        <v>220</v>
      </c>
      <c r="C214" s="349" t="s">
        <v>530</v>
      </c>
      <c r="D214" s="305" t="s">
        <v>195</v>
      </c>
      <c r="E214" s="314">
        <v>30</v>
      </c>
      <c r="F214" s="315"/>
      <c r="G214" s="311">
        <f>F214*E214</f>
        <v>0</v>
      </c>
    </row>
    <row r="215" spans="1:7" ht="15.75" x14ac:dyDescent="0.2">
      <c r="A215" s="298"/>
      <c r="B215" s="303"/>
      <c r="C215" s="304"/>
      <c r="D215" s="305"/>
      <c r="E215" s="305"/>
      <c r="F215" s="301"/>
      <c r="G215" s="306"/>
    </row>
    <row r="216" spans="1:7" ht="15" x14ac:dyDescent="0.2">
      <c r="A216" s="307"/>
      <c r="B216" s="308" t="s">
        <v>222</v>
      </c>
      <c r="C216" s="309" t="s">
        <v>531</v>
      </c>
      <c r="D216" s="305" t="s">
        <v>195</v>
      </c>
      <c r="E216" s="305">
        <v>16</v>
      </c>
      <c r="F216" s="310"/>
      <c r="G216" s="311">
        <f>F216*E216</f>
        <v>0</v>
      </c>
    </row>
    <row r="217" spans="1:7" ht="15.75" x14ac:dyDescent="0.2">
      <c r="A217" s="298"/>
      <c r="B217" s="303"/>
      <c r="C217" s="304"/>
      <c r="D217" s="305"/>
      <c r="E217" s="305"/>
      <c r="F217" s="301"/>
      <c r="G217" s="306"/>
    </row>
    <row r="218" spans="1:7" ht="30" x14ac:dyDescent="0.2">
      <c r="A218" s="307"/>
      <c r="B218" s="308" t="s">
        <v>532</v>
      </c>
      <c r="C218" s="309" t="s">
        <v>533</v>
      </c>
      <c r="D218" s="305" t="s">
        <v>89</v>
      </c>
      <c r="E218" s="305">
        <v>910</v>
      </c>
      <c r="F218" s="310"/>
      <c r="G218" s="311">
        <f>F218*E218</f>
        <v>0</v>
      </c>
    </row>
    <row r="219" spans="1:7" ht="15.75" x14ac:dyDescent="0.2">
      <c r="A219" s="298"/>
      <c r="B219" s="303"/>
      <c r="C219" s="304"/>
      <c r="D219" s="305"/>
      <c r="E219" s="305"/>
      <c r="F219" s="301"/>
      <c r="G219" s="306"/>
    </row>
    <row r="220" spans="1:7" ht="34.5" customHeight="1" x14ac:dyDescent="0.2">
      <c r="A220" s="307"/>
      <c r="B220" s="474" t="s">
        <v>534</v>
      </c>
      <c r="C220" s="474"/>
      <c r="D220" s="305"/>
      <c r="E220" s="305"/>
      <c r="F220" s="301"/>
      <c r="G220" s="311">
        <f>F220*E220</f>
        <v>0</v>
      </c>
    </row>
    <row r="221" spans="1:7" ht="15.75" x14ac:dyDescent="0.2">
      <c r="A221" s="298"/>
      <c r="B221" s="303"/>
      <c r="C221" s="304"/>
      <c r="D221" s="305"/>
      <c r="E221" s="305"/>
      <c r="F221" s="301"/>
      <c r="G221" s="306"/>
    </row>
    <row r="222" spans="1:7" ht="45" x14ac:dyDescent="0.2">
      <c r="A222" s="312"/>
      <c r="B222" s="313" t="s">
        <v>535</v>
      </c>
      <c r="C222" s="349" t="s">
        <v>536</v>
      </c>
      <c r="D222" s="305" t="s">
        <v>89</v>
      </c>
      <c r="E222" s="314">
        <v>350</v>
      </c>
      <c r="F222" s="315"/>
      <c r="G222" s="311">
        <f>F222*E222</f>
        <v>0</v>
      </c>
    </row>
    <row r="223" spans="1:7" ht="15.75" x14ac:dyDescent="0.2">
      <c r="A223" s="298"/>
      <c r="B223" s="303"/>
      <c r="C223" s="304"/>
      <c r="D223" s="305"/>
      <c r="E223" s="305"/>
      <c r="F223" s="301"/>
      <c r="G223" s="306"/>
    </row>
    <row r="224" spans="1:7" ht="45" x14ac:dyDescent="0.2">
      <c r="A224" s="307"/>
      <c r="B224" s="308" t="s">
        <v>537</v>
      </c>
      <c r="C224" s="309" t="s">
        <v>538</v>
      </c>
      <c r="D224" s="305" t="s">
        <v>195</v>
      </c>
      <c r="E224" s="305">
        <v>16</v>
      </c>
      <c r="F224" s="310"/>
      <c r="G224" s="311">
        <f>F224*E224</f>
        <v>0</v>
      </c>
    </row>
    <row r="225" spans="1:7" ht="15.75" x14ac:dyDescent="0.2">
      <c r="A225" s="298"/>
      <c r="B225" s="303"/>
      <c r="C225" s="304"/>
      <c r="D225" s="305"/>
      <c r="E225" s="305"/>
      <c r="F225" s="301"/>
      <c r="G225" s="306"/>
    </row>
    <row r="226" spans="1:7" ht="75" x14ac:dyDescent="0.2">
      <c r="A226" s="312"/>
      <c r="B226" s="313" t="s">
        <v>539</v>
      </c>
      <c r="C226" s="349" t="s">
        <v>540</v>
      </c>
      <c r="D226" s="305" t="s">
        <v>195</v>
      </c>
      <c r="E226" s="314">
        <v>16</v>
      </c>
      <c r="F226" s="315"/>
      <c r="G226" s="311">
        <f>F226*E226</f>
        <v>0</v>
      </c>
    </row>
    <row r="227" spans="1:7" ht="15.75" x14ac:dyDescent="0.2">
      <c r="A227" s="298"/>
      <c r="B227" s="303"/>
      <c r="C227" s="304"/>
      <c r="D227" s="305"/>
      <c r="E227" s="305"/>
      <c r="F227" s="301"/>
      <c r="G227" s="306"/>
    </row>
    <row r="228" spans="1:7" ht="76.5" customHeight="1" x14ac:dyDescent="0.2">
      <c r="A228" s="307"/>
      <c r="B228" s="308" t="s">
        <v>541</v>
      </c>
      <c r="C228" s="349" t="s">
        <v>542</v>
      </c>
      <c r="D228" s="305" t="s">
        <v>89</v>
      </c>
      <c r="E228" s="305">
        <v>220</v>
      </c>
      <c r="F228" s="310"/>
      <c r="G228" s="311">
        <f>F228*E228</f>
        <v>0</v>
      </c>
    </row>
    <row r="229" spans="1:7" ht="15.75" x14ac:dyDescent="0.2">
      <c r="A229" s="298"/>
      <c r="B229" s="303"/>
      <c r="C229" s="304"/>
      <c r="D229" s="305"/>
      <c r="E229" s="305"/>
      <c r="F229" s="301"/>
      <c r="G229" s="306"/>
    </row>
    <row r="230" spans="1:7" ht="60" x14ac:dyDescent="0.2">
      <c r="A230" s="307"/>
      <c r="B230" s="308" t="s">
        <v>543</v>
      </c>
      <c r="C230" s="309" t="s">
        <v>544</v>
      </c>
      <c r="D230" s="305" t="s">
        <v>89</v>
      </c>
      <c r="E230" s="305">
        <v>38</v>
      </c>
      <c r="F230" s="310"/>
      <c r="G230" s="311">
        <f>F230*E230</f>
        <v>0</v>
      </c>
    </row>
    <row r="231" spans="1:7" ht="15.75" x14ac:dyDescent="0.2">
      <c r="A231" s="298"/>
      <c r="B231" s="303"/>
      <c r="C231" s="304"/>
      <c r="D231" s="305"/>
      <c r="E231" s="305"/>
      <c r="F231" s="301"/>
      <c r="G231" s="306"/>
    </row>
    <row r="232" spans="1:7" ht="30" x14ac:dyDescent="0.2">
      <c r="A232" s="307"/>
      <c r="B232" s="308" t="s">
        <v>545</v>
      </c>
      <c r="C232" s="309" t="s">
        <v>264</v>
      </c>
      <c r="D232" s="305" t="s">
        <v>53</v>
      </c>
      <c r="E232" s="305">
        <v>1</v>
      </c>
      <c r="F232" s="310"/>
      <c r="G232" s="311">
        <f>F232*E232</f>
        <v>0</v>
      </c>
    </row>
    <row r="233" spans="1:7" ht="15.75" x14ac:dyDescent="0.2">
      <c r="A233" s="298"/>
      <c r="B233" s="303"/>
      <c r="C233" s="304"/>
      <c r="D233" s="305"/>
      <c r="E233" s="305"/>
      <c r="F233" s="301"/>
      <c r="G233" s="306"/>
    </row>
    <row r="234" spans="1:7" ht="30" x14ac:dyDescent="0.2">
      <c r="A234" s="307"/>
      <c r="B234" s="308" t="s">
        <v>546</v>
      </c>
      <c r="C234" s="309" t="s">
        <v>264</v>
      </c>
      <c r="D234" s="305" t="s">
        <v>53</v>
      </c>
      <c r="E234" s="305">
        <v>1</v>
      </c>
      <c r="F234" s="310"/>
      <c r="G234" s="311">
        <f>F234*E234</f>
        <v>0</v>
      </c>
    </row>
    <row r="235" spans="1:7" ht="15.75" customHeight="1" thickBot="1" x14ac:dyDescent="0.25">
      <c r="A235" s="317"/>
      <c r="B235" s="318"/>
      <c r="C235" s="319"/>
      <c r="D235" s="320"/>
      <c r="E235" s="320"/>
      <c r="F235" s="321"/>
      <c r="G235" s="322"/>
    </row>
    <row r="236" spans="1:7" ht="19.5" thickBot="1" x14ac:dyDescent="0.35">
      <c r="A236" s="460" t="str">
        <f>_xlfn.CONCAT("SKUPAJ ", C194,  ":")</f>
        <v>SKUPAJ STRELOVOD IN OZEMLJITVE:</v>
      </c>
      <c r="B236" s="461"/>
      <c r="C236" s="461"/>
      <c r="D236" s="461"/>
      <c r="E236" s="461"/>
      <c r="F236" s="461"/>
      <c r="G236" s="323">
        <f>SUM(G195:G235)</f>
        <v>0</v>
      </c>
    </row>
    <row r="237" spans="1:7" ht="15.75" x14ac:dyDescent="0.2">
      <c r="A237" s="298"/>
      <c r="B237" s="308"/>
      <c r="C237" s="324"/>
      <c r="D237" s="300"/>
      <c r="E237" s="300"/>
      <c r="F237" s="325"/>
      <c r="G237" s="306"/>
    </row>
    <row r="238" spans="1:7" ht="18" customHeight="1" x14ac:dyDescent="0.2">
      <c r="A238" s="307"/>
      <c r="B238" s="303" t="s">
        <v>138</v>
      </c>
      <c r="C238" s="299" t="s">
        <v>313</v>
      </c>
      <c r="D238" s="327"/>
      <c r="E238" s="327"/>
      <c r="F238" s="328"/>
      <c r="G238" s="329"/>
    </row>
    <row r="239" spans="1:7" ht="15.75" x14ac:dyDescent="0.2">
      <c r="A239" s="298"/>
      <c r="B239" s="303"/>
      <c r="C239" s="304"/>
      <c r="D239" s="305"/>
      <c r="E239" s="305"/>
      <c r="F239" s="325"/>
      <c r="G239" s="306"/>
    </row>
    <row r="240" spans="1:7" ht="15" x14ac:dyDescent="0.2">
      <c r="A240" s="312"/>
      <c r="B240" s="313" t="s">
        <v>140</v>
      </c>
      <c r="C240" s="331" t="s">
        <v>315</v>
      </c>
      <c r="D240" s="332" t="s">
        <v>53</v>
      </c>
      <c r="E240" s="332">
        <v>1</v>
      </c>
      <c r="F240" s="334"/>
      <c r="G240" s="302">
        <f>F240*E240</f>
        <v>0</v>
      </c>
    </row>
    <row r="241" spans="1:7" ht="30" x14ac:dyDescent="0.2">
      <c r="A241" s="312"/>
      <c r="B241" s="313"/>
      <c r="C241" s="331" t="s">
        <v>547</v>
      </c>
      <c r="D241" s="314"/>
      <c r="E241" s="314"/>
      <c r="F241" s="338"/>
      <c r="G241" s="311"/>
    </row>
    <row r="242" spans="1:7" ht="15" customHeight="1" x14ac:dyDescent="0.2">
      <c r="A242" s="312"/>
      <c r="B242" s="313"/>
      <c r="C242" s="331" t="s">
        <v>317</v>
      </c>
      <c r="D242" s="314"/>
      <c r="E242" s="314"/>
      <c r="F242" s="338"/>
      <c r="G242" s="311"/>
    </row>
    <row r="243" spans="1:7" ht="15" customHeight="1" x14ac:dyDescent="0.2">
      <c r="A243" s="312"/>
      <c r="B243" s="313"/>
      <c r="C243" s="331" t="s">
        <v>318</v>
      </c>
      <c r="D243" s="314"/>
      <c r="E243" s="314"/>
      <c r="F243" s="338"/>
      <c r="G243" s="311"/>
    </row>
    <row r="244" spans="1:7" ht="13.5" customHeight="1" x14ac:dyDescent="0.2">
      <c r="A244" s="312"/>
      <c r="B244" s="313"/>
      <c r="C244" s="331" t="s">
        <v>319</v>
      </c>
      <c r="D244" s="314"/>
      <c r="E244" s="314"/>
      <c r="F244" s="338"/>
      <c r="G244" s="311"/>
    </row>
    <row r="245" spans="1:7" ht="15" customHeight="1" x14ac:dyDescent="0.2">
      <c r="A245" s="312"/>
      <c r="B245" s="313"/>
      <c r="C245" s="331" t="s">
        <v>320</v>
      </c>
      <c r="D245" s="314"/>
      <c r="E245" s="314"/>
      <c r="F245" s="338"/>
      <c r="G245" s="311"/>
    </row>
    <row r="246" spans="1:7" ht="13.5" customHeight="1" x14ac:dyDescent="0.2">
      <c r="A246" s="312"/>
      <c r="B246" s="313"/>
      <c r="C246" s="331" t="s">
        <v>321</v>
      </c>
      <c r="D246" s="314"/>
      <c r="E246" s="314"/>
      <c r="F246" s="338"/>
      <c r="G246" s="311"/>
    </row>
    <row r="247" spans="1:7" ht="15" customHeight="1" x14ac:dyDescent="0.2">
      <c r="A247" s="312"/>
      <c r="B247" s="313"/>
      <c r="C247" s="331" t="s">
        <v>322</v>
      </c>
      <c r="D247" s="314"/>
      <c r="E247" s="314"/>
      <c r="F247" s="338"/>
      <c r="G247" s="311"/>
    </row>
    <row r="248" spans="1:7" ht="15" customHeight="1" x14ac:dyDescent="0.2">
      <c r="A248" s="312"/>
      <c r="B248" s="313"/>
      <c r="C248" s="331" t="s">
        <v>323</v>
      </c>
      <c r="D248" s="314"/>
      <c r="E248" s="314"/>
      <c r="F248" s="338"/>
      <c r="G248" s="311"/>
    </row>
    <row r="249" spans="1:7" ht="15.75" x14ac:dyDescent="0.2">
      <c r="A249" s="298"/>
      <c r="B249" s="303"/>
      <c r="C249" s="304"/>
      <c r="D249" s="305"/>
      <c r="E249" s="305"/>
      <c r="F249" s="325"/>
      <c r="G249" s="306"/>
    </row>
    <row r="250" spans="1:7" ht="15" x14ac:dyDescent="0.2">
      <c r="A250" s="312"/>
      <c r="B250" s="313" t="s">
        <v>142</v>
      </c>
      <c r="C250" s="331" t="s">
        <v>325</v>
      </c>
      <c r="D250" s="332" t="s">
        <v>53</v>
      </c>
      <c r="E250" s="332">
        <v>1</v>
      </c>
      <c r="F250" s="334"/>
      <c r="G250" s="302">
        <f>F250*E250</f>
        <v>0</v>
      </c>
    </row>
    <row r="251" spans="1:7" ht="15.75" x14ac:dyDescent="0.2">
      <c r="A251" s="298"/>
      <c r="B251" s="303"/>
      <c r="C251" s="304"/>
      <c r="D251" s="305"/>
      <c r="E251" s="305"/>
      <c r="F251" s="301"/>
      <c r="G251" s="306"/>
    </row>
    <row r="252" spans="1:7" ht="30" x14ac:dyDescent="0.2">
      <c r="A252" s="312"/>
      <c r="B252" s="313" t="s">
        <v>225</v>
      </c>
      <c r="C252" s="331" t="s">
        <v>327</v>
      </c>
      <c r="D252" s="332" t="s">
        <v>53</v>
      </c>
      <c r="E252" s="332">
        <v>1</v>
      </c>
      <c r="F252" s="334"/>
      <c r="G252" s="302">
        <f>F252*E252</f>
        <v>0</v>
      </c>
    </row>
    <row r="253" spans="1:7" ht="15.75" x14ac:dyDescent="0.2">
      <c r="A253" s="298"/>
      <c r="B253" s="303"/>
      <c r="C253" s="304"/>
      <c r="D253" s="305"/>
      <c r="E253" s="305"/>
      <c r="F253" s="301"/>
      <c r="G253" s="306"/>
    </row>
    <row r="254" spans="1:7" ht="15" x14ac:dyDescent="0.2">
      <c r="A254" s="312"/>
      <c r="B254" s="313" t="s">
        <v>226</v>
      </c>
      <c r="C254" s="331" t="s">
        <v>329</v>
      </c>
      <c r="D254" s="332" t="s">
        <v>53</v>
      </c>
      <c r="E254" s="332">
        <v>1</v>
      </c>
      <c r="F254" s="334"/>
      <c r="G254" s="302">
        <f>F254*E254</f>
        <v>0</v>
      </c>
    </row>
    <row r="255" spans="1:7" ht="15.75" x14ac:dyDescent="0.2">
      <c r="A255" s="298"/>
      <c r="B255" s="303"/>
      <c r="C255" s="304"/>
      <c r="D255" s="305"/>
      <c r="E255" s="305"/>
      <c r="F255" s="301"/>
      <c r="G255" s="306"/>
    </row>
    <row r="256" spans="1:7" ht="15" x14ac:dyDescent="0.2">
      <c r="A256" s="312"/>
      <c r="B256" s="313" t="s">
        <v>227</v>
      </c>
      <c r="C256" s="331" t="s">
        <v>331</v>
      </c>
      <c r="D256" s="332" t="s">
        <v>53</v>
      </c>
      <c r="E256" s="332">
        <v>1</v>
      </c>
      <c r="F256" s="334"/>
      <c r="G256" s="302">
        <f>F256*E256</f>
        <v>0</v>
      </c>
    </row>
    <row r="257" spans="1:7" ht="15.75" x14ac:dyDescent="0.2">
      <c r="A257" s="298"/>
      <c r="B257" s="303"/>
      <c r="C257" s="304"/>
      <c r="D257" s="305"/>
      <c r="E257" s="305"/>
      <c r="F257" s="301"/>
      <c r="G257" s="306"/>
    </row>
    <row r="258" spans="1:7" ht="15" x14ac:dyDescent="0.2">
      <c r="A258" s="312"/>
      <c r="B258" s="313" t="s">
        <v>228</v>
      </c>
      <c r="C258" s="331" t="s">
        <v>333</v>
      </c>
      <c r="D258" s="332" t="s">
        <v>53</v>
      </c>
      <c r="E258" s="332">
        <v>1</v>
      </c>
      <c r="F258" s="334"/>
      <c r="G258" s="302">
        <f>F258*E258</f>
        <v>0</v>
      </c>
    </row>
    <row r="259" spans="1:7" ht="15.75" x14ac:dyDescent="0.2">
      <c r="A259" s="298"/>
      <c r="B259" s="303"/>
      <c r="C259" s="304"/>
      <c r="D259" s="305"/>
      <c r="E259" s="305"/>
      <c r="F259" s="301"/>
      <c r="G259" s="306"/>
    </row>
    <row r="260" spans="1:7" ht="15" x14ac:dyDescent="0.2">
      <c r="A260" s="316"/>
      <c r="B260" s="308" t="s">
        <v>229</v>
      </c>
      <c r="C260" s="344" t="s">
        <v>335</v>
      </c>
      <c r="D260" s="350" t="s">
        <v>53</v>
      </c>
      <c r="E260" s="350">
        <v>1</v>
      </c>
      <c r="F260" s="310"/>
      <c r="G260" s="306">
        <f>F260*E260</f>
        <v>0</v>
      </c>
    </row>
    <row r="261" spans="1:7" s="356" customFormat="1" ht="18" customHeight="1" x14ac:dyDescent="0.2">
      <c r="A261" s="351"/>
      <c r="B261" s="352"/>
      <c r="C261" s="353"/>
      <c r="D261" s="354"/>
      <c r="E261" s="354"/>
      <c r="F261" s="355"/>
      <c r="G261" s="329"/>
    </row>
    <row r="262" spans="1:7" s="356" customFormat="1" ht="30" x14ac:dyDescent="0.2">
      <c r="A262" s="298"/>
      <c r="B262" s="308" t="s">
        <v>231</v>
      </c>
      <c r="C262" s="324" t="s">
        <v>354</v>
      </c>
      <c r="D262" s="350" t="s">
        <v>352</v>
      </c>
      <c r="E262" s="350">
        <v>80</v>
      </c>
      <c r="F262" s="357"/>
      <c r="G262" s="306">
        <f>F262*E262</f>
        <v>0</v>
      </c>
    </row>
    <row r="263" spans="1:7" s="261" customFormat="1" ht="15.75" x14ac:dyDescent="0.2">
      <c r="A263" s="358"/>
      <c r="B263" s="303"/>
      <c r="C263" s="359"/>
      <c r="D263" s="360"/>
      <c r="E263" s="361"/>
      <c r="F263" s="362"/>
      <c r="G263" s="363"/>
    </row>
    <row r="264" spans="1:7" s="261" customFormat="1" ht="60.75" x14ac:dyDescent="0.2">
      <c r="A264" s="335"/>
      <c r="B264" s="313" t="s">
        <v>232</v>
      </c>
      <c r="C264" s="309" t="s">
        <v>548</v>
      </c>
      <c r="D264" s="364"/>
      <c r="E264" s="364"/>
      <c r="F264" s="338"/>
      <c r="G264" s="311"/>
    </row>
    <row r="265" spans="1:7" s="261" customFormat="1" ht="15.75" x14ac:dyDescent="0.2">
      <c r="A265" s="335"/>
      <c r="B265" s="313"/>
      <c r="C265" s="309" t="s">
        <v>549</v>
      </c>
      <c r="D265" s="364" t="s">
        <v>89</v>
      </c>
      <c r="E265" s="364">
        <v>350</v>
      </c>
      <c r="F265" s="315"/>
      <c r="G265" s="311">
        <f>F265*E265</f>
        <v>0</v>
      </c>
    </row>
    <row r="266" spans="1:7" s="261" customFormat="1" ht="15" customHeight="1" x14ac:dyDescent="0.2">
      <c r="A266" s="335"/>
      <c r="B266" s="313"/>
      <c r="C266" s="365" t="s">
        <v>550</v>
      </c>
      <c r="D266" s="364" t="s">
        <v>89</v>
      </c>
      <c r="E266" s="364">
        <v>50</v>
      </c>
      <c r="F266" s="315"/>
      <c r="G266" s="311">
        <f t="shared" ref="G266" si="2">F266*E266</f>
        <v>0</v>
      </c>
    </row>
    <row r="267" spans="1:7" s="261" customFormat="1" ht="15.75" x14ac:dyDescent="0.2">
      <c r="A267" s="335"/>
      <c r="B267" s="313"/>
      <c r="C267" s="309" t="s">
        <v>551</v>
      </c>
      <c r="D267" s="364" t="s">
        <v>89</v>
      </c>
      <c r="E267" s="364">
        <v>30</v>
      </c>
      <c r="F267" s="315"/>
      <c r="G267" s="311">
        <f>F267*E267</f>
        <v>0</v>
      </c>
    </row>
    <row r="268" spans="1:7" s="261" customFormat="1" ht="15" customHeight="1" x14ac:dyDescent="0.2">
      <c r="A268" s="335"/>
      <c r="B268" s="313"/>
      <c r="C268" s="365" t="s">
        <v>552</v>
      </c>
      <c r="D268" s="364" t="s">
        <v>89</v>
      </c>
      <c r="E268" s="364">
        <v>60</v>
      </c>
      <c r="F268" s="315"/>
      <c r="G268" s="311">
        <f t="shared" ref="G268" si="3">F268*E268</f>
        <v>0</v>
      </c>
    </row>
    <row r="269" spans="1:7" ht="15.75" x14ac:dyDescent="0.2">
      <c r="A269" s="298"/>
      <c r="B269" s="308"/>
      <c r="C269" s="366"/>
      <c r="D269" s="305"/>
      <c r="E269" s="305"/>
      <c r="F269" s="325"/>
      <c r="G269" s="306"/>
    </row>
    <row r="270" spans="1:7" ht="15.75" x14ac:dyDescent="0.2">
      <c r="A270" s="312"/>
      <c r="B270" s="313" t="s">
        <v>553</v>
      </c>
      <c r="C270" s="331" t="s">
        <v>340</v>
      </c>
      <c r="D270" s="367"/>
      <c r="E270" s="367"/>
      <c r="F270" s="338"/>
      <c r="G270" s="311"/>
    </row>
    <row r="271" spans="1:7" s="261" customFormat="1" ht="15.75" x14ac:dyDescent="0.2">
      <c r="A271" s="335"/>
      <c r="B271" s="313"/>
      <c r="C271" s="309" t="s">
        <v>341</v>
      </c>
      <c r="D271" s="364" t="s">
        <v>89</v>
      </c>
      <c r="E271" s="364">
        <f>E265</f>
        <v>350</v>
      </c>
      <c r="F271" s="315"/>
      <c r="G271" s="311">
        <f>F271*E271</f>
        <v>0</v>
      </c>
    </row>
    <row r="272" spans="1:7" s="261" customFormat="1" ht="15.75" x14ac:dyDescent="0.2">
      <c r="A272" s="335"/>
      <c r="B272" s="313"/>
      <c r="C272" s="309" t="s">
        <v>402</v>
      </c>
      <c r="D272" s="364" t="s">
        <v>89</v>
      </c>
      <c r="E272" s="364">
        <f>E266</f>
        <v>50</v>
      </c>
      <c r="F272" s="315"/>
      <c r="G272" s="311">
        <f>F272*E272</f>
        <v>0</v>
      </c>
    </row>
    <row r="273" spans="1:7" s="261" customFormat="1" ht="15.75" x14ac:dyDescent="0.2">
      <c r="A273" s="335"/>
      <c r="B273" s="313"/>
      <c r="C273" s="309" t="s">
        <v>554</v>
      </c>
      <c r="D273" s="364" t="s">
        <v>89</v>
      </c>
      <c r="E273" s="364">
        <f>E267</f>
        <v>30</v>
      </c>
      <c r="F273" s="315"/>
      <c r="G273" s="311">
        <f>F273*E273</f>
        <v>0</v>
      </c>
    </row>
    <row r="274" spans="1:7" s="261" customFormat="1" ht="15" customHeight="1" x14ac:dyDescent="0.2">
      <c r="A274" s="335"/>
      <c r="B274" s="313"/>
      <c r="C274" s="368" t="s">
        <v>555</v>
      </c>
      <c r="D274" s="369" t="s">
        <v>89</v>
      </c>
      <c r="E274" s="369">
        <f>E268</f>
        <v>60</v>
      </c>
      <c r="F274" s="370"/>
      <c r="G274" s="329">
        <f t="shared" ref="G274" si="4">F274*E274</f>
        <v>0</v>
      </c>
    </row>
    <row r="275" spans="1:7" s="356" customFormat="1" ht="18" customHeight="1" x14ac:dyDescent="0.2">
      <c r="A275" s="371"/>
      <c r="B275" s="308"/>
      <c r="C275" s="353"/>
      <c r="D275" s="354"/>
      <c r="E275" s="354"/>
      <c r="F275" s="341"/>
      <c r="G275" s="329"/>
    </row>
    <row r="276" spans="1:7" ht="31.5" x14ac:dyDescent="0.2">
      <c r="A276" s="298"/>
      <c r="B276" s="372" t="s">
        <v>556</v>
      </c>
      <c r="C276" s="324" t="s">
        <v>351</v>
      </c>
      <c r="D276" s="300" t="s">
        <v>352</v>
      </c>
      <c r="E276" s="300">
        <v>80</v>
      </c>
      <c r="F276" s="310"/>
      <c r="G276" s="329">
        <f>E276*F276</f>
        <v>0</v>
      </c>
    </row>
    <row r="277" spans="1:7" s="261" customFormat="1" ht="15" customHeight="1" x14ac:dyDescent="0.2">
      <c r="A277" s="373"/>
      <c r="B277" s="374"/>
      <c r="C277" s="375"/>
      <c r="D277" s="376"/>
      <c r="E277" s="376"/>
      <c r="F277" s="377"/>
      <c r="G277" s="378"/>
    </row>
    <row r="278" spans="1:7" s="261" customFormat="1" ht="120" x14ac:dyDescent="0.2">
      <c r="A278" s="379"/>
      <c r="B278" s="308" t="s">
        <v>557</v>
      </c>
      <c r="C278" s="304" t="s">
        <v>558</v>
      </c>
      <c r="D278" s="300" t="s">
        <v>195</v>
      </c>
      <c r="E278" s="300">
        <v>4</v>
      </c>
      <c r="F278" s="310"/>
      <c r="G278" s="306">
        <f>E278*F278</f>
        <v>0</v>
      </c>
    </row>
    <row r="279" spans="1:7" s="356" customFormat="1" ht="18" customHeight="1" x14ac:dyDescent="0.2">
      <c r="A279" s="371"/>
      <c r="B279" s="352"/>
      <c r="C279" s="353"/>
      <c r="D279" s="354"/>
      <c r="E279" s="354"/>
      <c r="F279" s="341"/>
      <c r="G279" s="329"/>
    </row>
    <row r="280" spans="1:7" ht="30" x14ac:dyDescent="0.2">
      <c r="A280" s="380"/>
      <c r="B280" s="308" t="s">
        <v>559</v>
      </c>
      <c r="C280" s="344" t="s">
        <v>560</v>
      </c>
      <c r="D280" s="354" t="s">
        <v>195</v>
      </c>
      <c r="E280" s="300">
        <v>4</v>
      </c>
      <c r="F280" s="370"/>
      <c r="G280" s="329">
        <f>E280*F280</f>
        <v>0</v>
      </c>
    </row>
    <row r="281" spans="1:7" ht="15.75" x14ac:dyDescent="0.2">
      <c r="A281" s="298"/>
      <c r="B281" s="303"/>
      <c r="C281" s="304"/>
      <c r="D281" s="305"/>
      <c r="E281" s="305"/>
      <c r="F281" s="325"/>
      <c r="G281" s="306"/>
    </row>
    <row r="282" spans="1:7" s="261" customFormat="1" ht="30" x14ac:dyDescent="0.2">
      <c r="A282" s="298"/>
      <c r="B282" s="308" t="s">
        <v>561</v>
      </c>
      <c r="C282" s="346" t="s">
        <v>562</v>
      </c>
      <c r="D282" s="348" t="s">
        <v>53</v>
      </c>
      <c r="E282" s="348">
        <v>2</v>
      </c>
      <c r="F282" s="310"/>
      <c r="G282" s="306">
        <f>E282*F282</f>
        <v>0</v>
      </c>
    </row>
    <row r="283" spans="1:7" ht="15.75" x14ac:dyDescent="0.2">
      <c r="A283" s="298"/>
      <c r="B283" s="303"/>
      <c r="C283" s="304"/>
      <c r="D283" s="305"/>
      <c r="E283" s="305"/>
      <c r="F283" s="325"/>
      <c r="G283" s="306"/>
    </row>
    <row r="284" spans="1:7" s="261" customFormat="1" ht="60" x14ac:dyDescent="0.2">
      <c r="A284" s="298"/>
      <c r="B284" s="308" t="s">
        <v>563</v>
      </c>
      <c r="C284" s="346" t="s">
        <v>564</v>
      </c>
      <c r="D284" s="348" t="s">
        <v>53</v>
      </c>
      <c r="E284" s="348">
        <v>2</v>
      </c>
      <c r="F284" s="310"/>
      <c r="G284" s="306">
        <f>E284*F284</f>
        <v>0</v>
      </c>
    </row>
    <row r="285" spans="1:7" ht="15.75" x14ac:dyDescent="0.2">
      <c r="A285" s="298"/>
      <c r="B285" s="303"/>
      <c r="C285" s="304"/>
      <c r="D285" s="305"/>
      <c r="E285" s="305"/>
      <c r="F285" s="325"/>
      <c r="G285" s="306"/>
    </row>
    <row r="286" spans="1:7" s="261" customFormat="1" ht="90" x14ac:dyDescent="0.2">
      <c r="A286" s="298"/>
      <c r="B286" s="308" t="s">
        <v>565</v>
      </c>
      <c r="C286" s="346" t="s">
        <v>566</v>
      </c>
      <c r="D286" s="348" t="s">
        <v>89</v>
      </c>
      <c r="E286" s="348">
        <v>300</v>
      </c>
      <c r="F286" s="310"/>
      <c r="G286" s="306">
        <f>E286*F286</f>
        <v>0</v>
      </c>
    </row>
    <row r="287" spans="1:7" ht="15.75" x14ac:dyDescent="0.2">
      <c r="A287" s="298"/>
      <c r="B287" s="303"/>
      <c r="C287" s="304"/>
      <c r="D287" s="305"/>
      <c r="E287" s="305"/>
      <c r="F287" s="325"/>
      <c r="G287" s="306"/>
    </row>
    <row r="288" spans="1:7" s="261" customFormat="1" ht="15.75" x14ac:dyDescent="0.2">
      <c r="A288" s="298"/>
      <c r="B288" s="308" t="s">
        <v>567</v>
      </c>
      <c r="C288" s="346" t="s">
        <v>568</v>
      </c>
      <c r="D288" s="348" t="s">
        <v>89</v>
      </c>
      <c r="E288" s="348">
        <v>200</v>
      </c>
      <c r="F288" s="310"/>
      <c r="G288" s="306">
        <f>E288*F288</f>
        <v>0</v>
      </c>
    </row>
    <row r="289" spans="1:7" ht="15.75" x14ac:dyDescent="0.2">
      <c r="A289" s="298"/>
      <c r="B289" s="303"/>
      <c r="C289" s="304"/>
      <c r="D289" s="305"/>
      <c r="E289" s="305"/>
      <c r="F289" s="325"/>
      <c r="G289" s="306"/>
    </row>
    <row r="290" spans="1:7" s="261" customFormat="1" ht="30" x14ac:dyDescent="0.2">
      <c r="A290" s="298"/>
      <c r="B290" s="308" t="s">
        <v>569</v>
      </c>
      <c r="C290" s="346" t="s">
        <v>570</v>
      </c>
      <c r="D290" s="348" t="s">
        <v>195</v>
      </c>
      <c r="E290" s="348">
        <v>2</v>
      </c>
      <c r="F290" s="310"/>
      <c r="G290" s="306">
        <f>E290*F290</f>
        <v>0</v>
      </c>
    </row>
    <row r="291" spans="1:7" ht="15.75" x14ac:dyDescent="0.2">
      <c r="A291" s="298"/>
      <c r="B291" s="303"/>
      <c r="C291" s="304"/>
      <c r="D291" s="305"/>
      <c r="E291" s="305"/>
      <c r="F291" s="325"/>
      <c r="G291" s="306"/>
    </row>
    <row r="292" spans="1:7" s="261" customFormat="1" ht="45" x14ac:dyDescent="0.2">
      <c r="A292" s="298"/>
      <c r="B292" s="308" t="s">
        <v>571</v>
      </c>
      <c r="C292" s="346" t="s">
        <v>572</v>
      </c>
      <c r="D292" s="348" t="s">
        <v>53</v>
      </c>
      <c r="E292" s="348">
        <v>2</v>
      </c>
      <c r="F292" s="310"/>
      <c r="G292" s="306">
        <f>E292*F292</f>
        <v>0</v>
      </c>
    </row>
    <row r="293" spans="1:7" ht="16.5" thickBot="1" x14ac:dyDescent="0.25">
      <c r="A293" s="317"/>
      <c r="B293" s="318"/>
      <c r="C293" s="319"/>
      <c r="D293" s="320"/>
      <c r="E293" s="320"/>
      <c r="F293" s="321"/>
      <c r="G293" s="322"/>
    </row>
    <row r="294" spans="1:7" ht="19.5" thickBot="1" x14ac:dyDescent="0.35">
      <c r="A294" s="472" t="str">
        <f>_xlfn.CONCAT("SKUPAJ ", C238,  ":")</f>
        <v>SKUPAJ OSTALO:</v>
      </c>
      <c r="B294" s="473"/>
      <c r="C294" s="473"/>
      <c r="D294" s="473"/>
      <c r="E294" s="473"/>
      <c r="F294" s="473"/>
      <c r="G294" s="381">
        <f>SUM(G239:G293)</f>
        <v>0</v>
      </c>
    </row>
    <row r="295" spans="1:7" ht="13.5" thickTop="1" x14ac:dyDescent="0.2"/>
  </sheetData>
  <sheetProtection algorithmName="SHA-512" hashValue="nVhJI5AoV0Fznd3kWlBqBO4igAMSDMMGFe4xgQgr6q7mu+CUv1vXSNjKaTD/s2uolY7CGa9z01uJqrecASaagQ==" saltValue="AfcK3dbEp8UKMeSLVls8Qw==" spinCount="100000" sheet="1" objects="1" scenarios="1" selectLockedCells="1"/>
  <mergeCells count="14">
    <mergeCell ref="A236:F236"/>
    <mergeCell ref="A294:F294"/>
    <mergeCell ref="A39:F39"/>
    <mergeCell ref="A192:F192"/>
    <mergeCell ref="B196:C196"/>
    <mergeCell ref="B202:C202"/>
    <mergeCell ref="B208:C208"/>
    <mergeCell ref="B220:C220"/>
    <mergeCell ref="A25:F25"/>
    <mergeCell ref="A3:C3"/>
    <mergeCell ref="B5:G5"/>
    <mergeCell ref="B7:G7"/>
    <mergeCell ref="A9:B9"/>
    <mergeCell ref="A10:B10"/>
  </mergeCells>
  <printOptions horizontalCentered="1"/>
  <pageMargins left="0.70866141732283472" right="0.55118110236220474" top="0.74803149606299213" bottom="0.98425196850393704" header="0.31496062992125984" footer="0.31496062992125984"/>
  <pageSetup paperSize="9" scale="66" fitToHeight="0" orientation="portrait" r:id="rId1"/>
  <headerFooter alignWithMargins="0">
    <oddFooter>&amp;LObjekt:     Fotonapetostni elektrarni na Verovškovi 70
Vsebina:    Stroškovnik
Št. načrta/mape: SIP599.1-PZR
Datoteka:   &amp;F&amp;RRevizija: 1
Datum: september 2024
Stran: &amp;P od &amp;N</oddFooter>
  </headerFooter>
  <rowBreaks count="3" manualBreakCount="3">
    <brk id="123" max="6" man="1"/>
    <brk id="193" max="6" man="1"/>
    <brk id="269"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c8f3348c-2de1-4294-95ad-e0c5d08c937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EC344B91A1C7D04FAF76D0F13B4498D9" ma:contentTypeVersion="13" ma:contentTypeDescription="Ustvari nov dokument." ma:contentTypeScope="" ma:versionID="bee1ec1b78d860003ba86a8f182922fd">
  <xsd:schema xmlns:xsd="http://www.w3.org/2001/XMLSchema" xmlns:xs="http://www.w3.org/2001/XMLSchema" xmlns:p="http://schemas.microsoft.com/office/2006/metadata/properties" xmlns:ns3="c8f3348c-2de1-4294-95ad-e0c5d08c9371" targetNamespace="http://schemas.microsoft.com/office/2006/metadata/properties" ma:root="true" ma:fieldsID="2c838e203013ef40d9b884fdee4db2b3" ns3:_="">
    <xsd:import namespace="c8f3348c-2de1-4294-95ad-e0c5d08c9371"/>
    <xsd:element name="properties">
      <xsd:complexType>
        <xsd:sequence>
          <xsd:element name="documentManagement">
            <xsd:complexType>
              <xsd:all>
                <xsd:element ref="ns3:MediaServiceMetadata" minOccurs="0"/>
                <xsd:element ref="ns3:MediaServiceFastMetadata" minOccurs="0"/>
                <xsd:element ref="ns3:_activity"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SearchProperties"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f3348c-2de1-4294-95ad-e0c5d08c93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activity" ma:index="10" nillable="true" ma:displayName="_activity" ma:hidden="true" ma:internalName="_activity">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Location" ma:index="16" nillable="true" ma:displayName="Location" ma:indexed="true" ma:internalName="MediaServiceLocatio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ystemTags" ma:index="20" nillable="true" ma:displayName="MediaServiceSystemTags" ma:hidden="true" ma:internalName="MediaServiceSystemTag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F9E939-3551-46AF-82BD-D633D58BE0DA}">
  <ds:schemaRefs>
    <ds:schemaRef ds:uri="http://schemas.microsoft.com/sharepoint/v3/contenttype/forms"/>
  </ds:schemaRefs>
</ds:datastoreItem>
</file>

<file path=customXml/itemProps2.xml><?xml version="1.0" encoding="utf-8"?>
<ds:datastoreItem xmlns:ds="http://schemas.openxmlformats.org/officeDocument/2006/customXml" ds:itemID="{D46C0F56-3283-4C24-BF01-679E8DDA47B1}">
  <ds:schemaRefs>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c8f3348c-2de1-4294-95ad-e0c5d08c9371"/>
    <ds:schemaRef ds:uri="http://www.w3.org/XML/1998/namespace"/>
  </ds:schemaRefs>
</ds:datastoreItem>
</file>

<file path=customXml/itemProps3.xml><?xml version="1.0" encoding="utf-8"?>
<ds:datastoreItem xmlns:ds="http://schemas.openxmlformats.org/officeDocument/2006/customXml" ds:itemID="{D9740EF1-2E4B-4C6A-BC97-66EDC6B0A0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8f3348c-2de1-4294-95ad-e0c5d08c93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16</vt:i4>
      </vt:variant>
    </vt:vector>
  </HeadingPairs>
  <TitlesOfParts>
    <vt:vector size="22" baseType="lpstr">
      <vt:lpstr>SKUPNA REKAPITULACIJA</vt:lpstr>
      <vt:lpstr>Rekapitulacija Koseze</vt:lpstr>
      <vt:lpstr>GRADBENA DELA</vt:lpstr>
      <vt:lpstr>ELEKTROMONTAŽNA DELA </vt:lpstr>
      <vt:lpstr>Rekapitulacija V70</vt:lpstr>
      <vt:lpstr>ELEKTROMONTAŽNA IN OSTALA DELA </vt:lpstr>
      <vt:lpstr>'ELEKTROMONTAŽNA DELA '!Področje_tiskanja</vt:lpstr>
      <vt:lpstr>'ELEKTROMONTAŽNA IN OSTALA DELA '!Področje_tiskanja</vt:lpstr>
      <vt:lpstr>'GRADBENA DELA'!Področje_tiskanja</vt:lpstr>
      <vt:lpstr>'Rekapitulacija Koseze'!Področje_tiskanja</vt:lpstr>
      <vt:lpstr>'Rekapitulacija V70'!Področje_tiskanja</vt:lpstr>
      <vt:lpstr>'ELEKTROMONTAŽNA DELA '!Print_Area</vt:lpstr>
      <vt:lpstr>'ELEKTROMONTAŽNA IN OSTALA DELA '!Print_Area</vt:lpstr>
      <vt:lpstr>'GRADBENA DELA'!Print_Area</vt:lpstr>
      <vt:lpstr>'Rekapitulacija Koseze'!Print_Area</vt:lpstr>
      <vt:lpstr>'Rekapitulacija V70'!Print_Area</vt:lpstr>
      <vt:lpstr>'ELEKTROMONTAŽNA DELA '!Print_Titles</vt:lpstr>
      <vt:lpstr>'ELEKTROMONTAŽNA IN OSTALA DELA '!Print_Titles</vt:lpstr>
      <vt:lpstr>'GRADBENA DELA'!Print_Titles</vt:lpstr>
      <vt:lpstr>'ELEKTROMONTAŽNA DELA '!Tiskanje_naslovov</vt:lpstr>
      <vt:lpstr>'ELEKTROMONTAŽNA IN OSTALA DELA '!Tiskanje_naslovov</vt:lpstr>
      <vt:lpstr>'GRADBENA DELA'!Tiskanje_naslovov</vt:lpstr>
    </vt:vector>
  </TitlesOfParts>
  <Manager/>
  <Company>Sipro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Jaka Jenškovec</dc:creator>
  <cp:keywords/>
  <dc:description/>
  <cp:lastModifiedBy>Silvester Koren</cp:lastModifiedBy>
  <cp:revision/>
  <cp:lastPrinted>2024-09-23T11:06:39Z</cp:lastPrinted>
  <dcterms:created xsi:type="dcterms:W3CDTF">2004-11-25T12:49:11Z</dcterms:created>
  <dcterms:modified xsi:type="dcterms:W3CDTF">2024-12-02T07:40:35Z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0x010100EC344B91A1C7D04FAF76D0F13B4498D9</vt:lpwstr>
  </property>
</Properties>
</file>