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!Silvo 2024\JN SJN, MOL 2024\JPE SIR 190-24 SD PA+VO+PO 3 sklopi\"/>
    </mc:Choice>
  </mc:AlternateContent>
  <xr:revisionPtr revIDLastSave="0" documentId="13_ncr:1_{4EC2021A-ABBA-43EF-ACD7-C33D9A6E23FE}" xr6:coauthVersionLast="47" xr6:coauthVersionMax="47" xr10:uidLastSave="{00000000-0000-0000-0000-000000000000}"/>
  <bookViews>
    <workbookView xWindow="-120" yWindow="-120" windowWidth="29040" windowHeight="17520" tabRatio="956" xr2:uid="{00000000-000D-0000-FFFF-FFFF00000000}"/>
  </bookViews>
  <sheets>
    <sheet name="REKAP" sheetId="56" r:id="rId1"/>
    <sheet name="1- SKLOP" sheetId="52" r:id="rId2"/>
    <sheet name="Vrocevod_T-1901_SD" sheetId="1" r:id="rId3"/>
    <sheet name="Parovod-T1900_SD" sheetId="53" r:id="rId4"/>
    <sheet name="Odcep novega parovoda_SD" sheetId="54" r:id="rId5"/>
    <sheet name="Prestavitev plinovoda" sheetId="55" r:id="rId6"/>
    <sheet name="2- SKLOP _VO" sheetId="57" r:id="rId7"/>
    <sheet name="Vrocevod_T-1700_SD" sheetId="58" r:id="rId8"/>
    <sheet name="Vrocevod_T-1704_SD" sheetId="59" r:id="rId9"/>
    <sheet name="Vroc-priklj_P-638_SD" sheetId="60" r:id="rId10"/>
    <sheet name="Vroc-priklj_P-630_SD" sheetId="61" r:id="rId11"/>
    <sheet name="Vroc-priklj_P-641_SD" sheetId="62" r:id="rId12"/>
    <sheet name="Vroc-priklj_P-1209_SD" sheetId="63" r:id="rId13"/>
    <sheet name="2. SK-Rekapitulacija_SD_PO" sheetId="64" r:id="rId14"/>
    <sheet name="N-12110_1_SD" sheetId="65" r:id="rId15"/>
    <sheet name="N-12110_2_SD" sheetId="66" r:id="rId16"/>
    <sheet name="N-12010_SD" sheetId="67" r:id="rId17"/>
    <sheet name="PP_SON_PE32_SD_P4129" sheetId="68" r:id="rId18"/>
    <sheet name="PP_SON_PE32_SD_P4130" sheetId="69" r:id="rId19"/>
    <sheet name="PP_SON_PE32_SD_P25794" sheetId="70" r:id="rId20"/>
    <sheet name="3-SKLOP" sheetId="71" r:id="rId21"/>
    <sheet name="P4896_Njegoševa_del" sheetId="72" r:id="rId22"/>
    <sheet name="odcep K2" sheetId="73" r:id="rId23"/>
    <sheet name="Njegoševa 15_SD" sheetId="74" r:id="rId24"/>
  </sheets>
  <externalReferences>
    <externalReference r:id="rId25"/>
    <externalReference r:id="rId26"/>
    <externalReference r:id="rId27"/>
    <externalReference r:id="rId28"/>
  </externalReferences>
  <definedNames>
    <definedName name="_A65636" localSheetId="0">#REF!</definedName>
    <definedName name="_A65636">#REF!</definedName>
    <definedName name="_C99392" localSheetId="0">#REF!</definedName>
    <definedName name="_C99392">#REF!</definedName>
    <definedName name="_xlnm._FilterDatabase" localSheetId="23" hidden="1">'Njegoševa 15_SD'!$A$6:$F$6</definedName>
    <definedName name="_xlnm._FilterDatabase" localSheetId="4" hidden="1">'Odcep novega parovoda_SD'!#REF!</definedName>
    <definedName name="_xlnm._FilterDatabase" localSheetId="3" hidden="1">'Parovod-T1900_SD'!#REF!</definedName>
    <definedName name="_xlnm._FilterDatabase" localSheetId="7" hidden="1">'Vrocevod_T-1700_SD'!#REF!</definedName>
    <definedName name="_xlnm._FilterDatabase" localSheetId="8" hidden="1">'Vrocevod_T-1704_SD'!#REF!</definedName>
    <definedName name="_xlnm._FilterDatabase" localSheetId="2" hidden="1">'Vrocevod_T-1901_SD'!#REF!</definedName>
    <definedName name="_xlnm._FilterDatabase" localSheetId="12" hidden="1">'Vroc-priklj_P-1209_SD'!$A$6:$F$6</definedName>
    <definedName name="_xlnm._FilterDatabase" localSheetId="10" hidden="1">'Vroc-priklj_P-630_SD'!#REF!</definedName>
    <definedName name="_xlnm._FilterDatabase" localSheetId="9" hidden="1">'Vroc-priklj_P-638_SD'!$A$6:$F$6</definedName>
    <definedName name="_xlnm._FilterDatabase" localSheetId="11" hidden="1">'Vroc-priklj_P-641_SD'!$A$6:$F$6</definedName>
    <definedName name="_Parse_In" hidden="1">#REF!</definedName>
    <definedName name="_Parse_Out" hidden="1">#REF!</definedName>
    <definedName name="_Toc289939629">#REF!</definedName>
    <definedName name="armatura">#REF!</definedName>
    <definedName name="beton">#REF!</definedName>
    <definedName name="dfdasf" localSheetId="0">#REF!</definedName>
    <definedName name="dfdasf">#REF!</definedName>
    <definedName name="eh" localSheetId="0">#REF!</definedName>
    <definedName name="eh">#REF!</definedName>
    <definedName name="Instrument_list">#REF!</definedName>
    <definedName name="investicija" localSheetId="1">'1- SKLOP'!#REF!</definedName>
    <definedName name="investicija" localSheetId="6">'2- SKLOP _VO'!#REF!</definedName>
    <definedName name="investicija" localSheetId="13">'2. SK-Rekapitulacija_SD_PO'!#REF!</definedName>
    <definedName name="investicija" localSheetId="20">'3-SKLOP'!#REF!</definedName>
    <definedName name="investicija" localSheetId="16">#REF!</definedName>
    <definedName name="investicija" localSheetId="14">#REF!</definedName>
    <definedName name="investicija" localSheetId="15">#REF!</definedName>
    <definedName name="investicija" localSheetId="23">#REF!</definedName>
    <definedName name="investicija" localSheetId="22">#REF!</definedName>
    <definedName name="investicija" localSheetId="4">#REF!</definedName>
    <definedName name="investicija" localSheetId="21">#REF!</definedName>
    <definedName name="investicija" localSheetId="3">#REF!</definedName>
    <definedName name="investicija" localSheetId="19">#REF!</definedName>
    <definedName name="investicija" localSheetId="17">#REF!</definedName>
    <definedName name="investicija" localSheetId="18">#REF!</definedName>
    <definedName name="investicija" localSheetId="0">[1]Rekapitulacija_SD!#REF!</definedName>
    <definedName name="investicija" localSheetId="7">#REF!</definedName>
    <definedName name="investicija" localSheetId="8">#REF!</definedName>
    <definedName name="investicija" localSheetId="12">#REF!</definedName>
    <definedName name="investicija" localSheetId="10">#REF!</definedName>
    <definedName name="investicija" localSheetId="9">#REF!</definedName>
    <definedName name="investicija" localSheetId="11">#REF!</definedName>
    <definedName name="investicija">#REF!</definedName>
    <definedName name="izkop">#REF!</definedName>
    <definedName name="jeklo">#REF!</definedName>
    <definedName name="JEKLO_SD" localSheetId="0">#REF!</definedName>
    <definedName name="JEKLO_SD">#REF!</definedName>
    <definedName name="jhvfž" localSheetId="0">#REF!</definedName>
    <definedName name="jhvfž">#REF!</definedName>
    <definedName name="odvoz">#REF!</definedName>
    <definedName name="opaž">#REF!</definedName>
    <definedName name="_xlnm.Print_Area" localSheetId="1">'1- SKLOP'!$A$1:$G$40</definedName>
    <definedName name="_xlnm.Print_Area" localSheetId="6">'2- SKLOP _VO'!$A$1:$G$29</definedName>
    <definedName name="_xlnm.Print_Area" localSheetId="13">'2. SK-Rekapitulacija_SD_PO'!$A$1:$G$33</definedName>
    <definedName name="_xlnm.Print_Area" localSheetId="20">'3-SKLOP'!$A$1:$G$41</definedName>
    <definedName name="_xlnm.Print_Area" localSheetId="23">'Njegoševa 15_SD'!$A$1:$F$144</definedName>
    <definedName name="_xlnm.Print_Area" localSheetId="4">'Odcep novega parovoda_SD'!$A$1:$F$175</definedName>
    <definedName name="_xlnm.Print_Area" localSheetId="21">P4896_Njegoševa_del!$A$1:$F$146</definedName>
    <definedName name="_xlnm.Print_Area" localSheetId="3">'Parovod-T1900_SD'!$A$1:$F$168</definedName>
    <definedName name="_xlnm.Print_Area" localSheetId="0">REKAP!$A$1:$G$13</definedName>
    <definedName name="_xlnm.Print_Area" localSheetId="7">'Vrocevod_T-1700_SD'!$A$1:$F$247</definedName>
    <definedName name="_xlnm.Print_Area" localSheetId="8">'Vrocevod_T-1704_SD'!$A$1:$F$224</definedName>
    <definedName name="_xlnm.Print_Area" localSheetId="2">'Vrocevod_T-1901_SD'!$A$1:$F$237</definedName>
    <definedName name="_xlnm.Print_Area" localSheetId="12">'Vroc-priklj_P-1209_SD'!$A$1:$F$128</definedName>
    <definedName name="_xlnm.Print_Area" localSheetId="10">'Vroc-priklj_P-630_SD'!$A$1:$F$107</definedName>
    <definedName name="_xlnm.Print_Area" localSheetId="9">'Vroc-priklj_P-638_SD'!$A$1:$F$109</definedName>
    <definedName name="_xlnm.Print_Area" localSheetId="11">'Vroc-priklj_P-641_SD'!$A$1:$F$109</definedName>
    <definedName name="poti">#REF!</definedName>
    <definedName name="PRINTBLOK">#REF!</definedName>
    <definedName name="razpiranje">#REF!</definedName>
    <definedName name="st_sm">#REF!</definedName>
    <definedName name="SWD" localSheetId="0">#REF!</definedName>
    <definedName name="SWD">#REF!</definedName>
    <definedName name="_xlnm.Print_Titles" localSheetId="16">'N-12010_SD'!#REF!</definedName>
    <definedName name="_xlnm.Print_Titles" localSheetId="14">'N-12110_1_SD'!$5:$5</definedName>
    <definedName name="_xlnm.Print_Titles" localSheetId="15">'N-12110_2_SD'!#REF!</definedName>
    <definedName name="_xlnm.Print_Titles" localSheetId="23">'Njegoševa 15_SD'!$5:$5</definedName>
    <definedName name="_xlnm.Print_Titles" localSheetId="4">'Odcep novega parovoda_SD'!$4:$4</definedName>
    <definedName name="_xlnm.Print_Titles" localSheetId="3">'Parovod-T1900_SD'!$4:$4</definedName>
    <definedName name="_xlnm.Print_Titles" localSheetId="5">'Prestavitev plinovoda'!$4:$4</definedName>
    <definedName name="_xlnm.Print_Titles" localSheetId="7">'Vrocevod_T-1700_SD'!$5:$5</definedName>
    <definedName name="_xlnm.Print_Titles" localSheetId="8">'Vrocevod_T-1704_SD'!$5:$5</definedName>
    <definedName name="_xlnm.Print_Titles" localSheetId="2">'Vrocevod_T-1901_SD'!$5:$5</definedName>
    <definedName name="_xlnm.Print_Titles" localSheetId="12">'Vroc-priklj_P-1209_SD'!$5:$5</definedName>
    <definedName name="_xlnm.Print_Titles" localSheetId="10">'Vroc-priklj_P-630_SD'!$5:$5</definedName>
    <definedName name="_xlnm.Print_Titles" localSheetId="9">'Vroc-priklj_P-638_SD'!$5:$5</definedName>
    <definedName name="_xlnm.Print_Titles" localSheetId="11">'Vroc-priklj_P-641_SD'!$5:$5</definedName>
    <definedName name="trasa">#REF!</definedName>
    <definedName name="zasi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8" i="74" l="1"/>
  <c r="A123" i="74"/>
  <c r="A97" i="74"/>
  <c r="A91" i="74"/>
  <c r="A56" i="74"/>
  <c r="A45" i="74"/>
  <c r="F137" i="74"/>
  <c r="F136" i="74"/>
  <c r="F130" i="74"/>
  <c r="F125" i="74"/>
  <c r="F120" i="74"/>
  <c r="F115" i="74"/>
  <c r="F110" i="74"/>
  <c r="F105" i="74"/>
  <c r="F101" i="74"/>
  <c r="F100" i="74"/>
  <c r="F94" i="74"/>
  <c r="F88" i="74"/>
  <c r="F83" i="74"/>
  <c r="F77" i="74"/>
  <c r="F72" i="74"/>
  <c r="F67" i="74"/>
  <c r="F66" i="74"/>
  <c r="F61" i="74"/>
  <c r="F60" i="74"/>
  <c r="F59" i="74"/>
  <c r="F52" i="74"/>
  <c r="F47" i="74"/>
  <c r="F42" i="74"/>
  <c r="F36" i="74"/>
  <c r="F30" i="74"/>
  <c r="F24" i="74"/>
  <c r="F19" i="74"/>
  <c r="F11" i="74"/>
  <c r="A7" i="74"/>
  <c r="F142" i="74" l="1"/>
  <c r="F144" i="74"/>
  <c r="G31" i="71" s="1"/>
  <c r="G35" i="71" s="1"/>
  <c r="G23" i="71" s="1"/>
  <c r="G22" i="71" s="1"/>
  <c r="A14" i="74"/>
  <c r="A21" i="74"/>
  <c r="A27" i="74" l="1"/>
  <c r="A33" i="74" l="1"/>
  <c r="A39" i="74"/>
  <c r="A50" i="74" l="1"/>
  <c r="A63" i="74" l="1"/>
  <c r="A69" i="74" l="1"/>
  <c r="A75" i="74" s="1"/>
  <c r="A80" i="74" s="1"/>
  <c r="A85" i="74" s="1"/>
  <c r="A103" i="74" s="1"/>
  <c r="A108" i="74" s="1"/>
  <c r="A113" i="74" s="1"/>
  <c r="A118" i="74" s="1"/>
  <c r="A133" i="74" s="1"/>
  <c r="A140" i="74" s="1"/>
  <c r="A105" i="62"/>
  <c r="A99" i="62"/>
  <c r="F90" i="73"/>
  <c r="F85" i="73"/>
  <c r="F80" i="73"/>
  <c r="F74" i="73"/>
  <c r="F68" i="73"/>
  <c r="F62" i="73"/>
  <c r="F57" i="73"/>
  <c r="F52" i="73"/>
  <c r="F51" i="73"/>
  <c r="F45" i="73"/>
  <c r="F39" i="73"/>
  <c r="F33" i="73"/>
  <c r="F27" i="73"/>
  <c r="F19" i="73"/>
  <c r="F11" i="73"/>
  <c r="A7" i="73"/>
  <c r="F139" i="72"/>
  <c r="F134" i="72"/>
  <c r="F128" i="72"/>
  <c r="F127" i="72"/>
  <c r="F121" i="72"/>
  <c r="F116" i="72"/>
  <c r="F111" i="72"/>
  <c r="F110" i="72"/>
  <c r="F105" i="72"/>
  <c r="F104" i="72"/>
  <c r="F103" i="72"/>
  <c r="F97" i="72"/>
  <c r="F91" i="72"/>
  <c r="F85" i="72"/>
  <c r="F84" i="72"/>
  <c r="F78" i="72"/>
  <c r="F72" i="72"/>
  <c r="F71" i="72"/>
  <c r="F65" i="72"/>
  <c r="F59" i="72"/>
  <c r="F53" i="72"/>
  <c r="F48" i="72"/>
  <c r="F43" i="72"/>
  <c r="F37" i="72"/>
  <c r="F31" i="72"/>
  <c r="F25" i="72"/>
  <c r="F19" i="72"/>
  <c r="F11" i="72"/>
  <c r="A7" i="72"/>
  <c r="B13" i="71"/>
  <c r="F144" i="72" l="1"/>
  <c r="F146" i="72"/>
  <c r="G13" i="71" s="1"/>
  <c r="F95" i="73"/>
  <c r="F97" i="73" s="1"/>
  <c r="G14" i="71" s="1"/>
  <c r="A14" i="73"/>
  <c r="A14" i="72"/>
  <c r="A22" i="72" s="1"/>
  <c r="A28" i="72" s="1"/>
  <c r="G15" i="71" l="1"/>
  <c r="G6" i="71" s="1"/>
  <c r="A22" i="73"/>
  <c r="A34" i="72"/>
  <c r="A40" i="72"/>
  <c r="G41" i="71" l="1"/>
  <c r="G7" i="56" s="1"/>
  <c r="A30" i="73"/>
  <c r="A46" i="72"/>
  <c r="A36" i="73" l="1"/>
  <c r="A42" i="73"/>
  <c r="A51" i="72"/>
  <c r="A48" i="73" l="1"/>
  <c r="A54" i="73" s="1"/>
  <c r="A56" i="72"/>
  <c r="A62" i="72"/>
  <c r="A60" i="73" l="1"/>
  <c r="A65" i="73" s="1"/>
  <c r="A71" i="73" s="1"/>
  <c r="A77" i="73" s="1"/>
  <c r="A83" i="73" s="1"/>
  <c r="A88" i="73" s="1"/>
  <c r="A93" i="73" s="1"/>
  <c r="A68" i="72"/>
  <c r="A75" i="72" l="1"/>
  <c r="A81" i="72"/>
  <c r="A88" i="72" s="1"/>
  <c r="A94" i="72" s="1"/>
  <c r="A100" i="72" s="1"/>
  <c r="A108" i="72" s="1"/>
  <c r="A114" i="72" s="1"/>
  <c r="A119" i="72" l="1"/>
  <c r="A124" i="72"/>
  <c r="A131" i="72" s="1"/>
  <c r="A137" i="72" s="1"/>
  <c r="A142" i="72" s="1"/>
  <c r="F84" i="70" l="1"/>
  <c r="F80" i="70"/>
  <c r="F76" i="70"/>
  <c r="F72" i="70"/>
  <c r="F68" i="70"/>
  <c r="F64" i="70"/>
  <c r="F63" i="70"/>
  <c r="F59" i="70"/>
  <c r="F55" i="70"/>
  <c r="F51" i="70"/>
  <c r="F47" i="70"/>
  <c r="A45" i="70"/>
  <c r="F43" i="70"/>
  <c r="F42" i="70"/>
  <c r="A40" i="70"/>
  <c r="F36" i="70"/>
  <c r="F31" i="70"/>
  <c r="F26" i="70"/>
  <c r="F21" i="70"/>
  <c r="F16" i="70"/>
  <c r="F11" i="70"/>
  <c r="A9" i="70"/>
  <c r="A14" i="70" s="1"/>
  <c r="F89" i="69"/>
  <c r="F85" i="69"/>
  <c r="F81" i="69"/>
  <c r="F77" i="69"/>
  <c r="F73" i="69"/>
  <c r="F69" i="69"/>
  <c r="F68" i="69"/>
  <c r="F64" i="69"/>
  <c r="F60" i="69"/>
  <c r="F56" i="69"/>
  <c r="F52" i="69"/>
  <c r="A50" i="69"/>
  <c r="F48" i="69"/>
  <c r="F47" i="69"/>
  <c r="A45" i="69"/>
  <c r="F41" i="69"/>
  <c r="F36" i="69"/>
  <c r="F31" i="69"/>
  <c r="F26" i="69"/>
  <c r="F21" i="69"/>
  <c r="F16" i="69"/>
  <c r="F11" i="69"/>
  <c r="A9" i="69"/>
  <c r="F85" i="68"/>
  <c r="F81" i="68"/>
  <c r="F77" i="68"/>
  <c r="F73" i="68"/>
  <c r="F69" i="68"/>
  <c r="F65" i="68"/>
  <c r="F64" i="68"/>
  <c r="F60" i="68"/>
  <c r="F56" i="68"/>
  <c r="F52" i="68"/>
  <c r="F51" i="68"/>
  <c r="F47" i="68"/>
  <c r="A45" i="68"/>
  <c r="F43" i="68"/>
  <c r="F42" i="68"/>
  <c r="A40" i="68"/>
  <c r="F36" i="68"/>
  <c r="F31" i="68"/>
  <c r="F26" i="68"/>
  <c r="F21" i="68"/>
  <c r="F16" i="68"/>
  <c r="F11" i="68"/>
  <c r="A9" i="68"/>
  <c r="F75" i="67"/>
  <c r="F70" i="67"/>
  <c r="F65" i="67"/>
  <c r="F60" i="67"/>
  <c r="F55" i="67"/>
  <c r="F50" i="67"/>
  <c r="F45" i="67"/>
  <c r="F44" i="67"/>
  <c r="F43" i="67"/>
  <c r="F38" i="67"/>
  <c r="F37" i="67"/>
  <c r="F32" i="67"/>
  <c r="F27" i="67"/>
  <c r="F22" i="67"/>
  <c r="F21" i="67"/>
  <c r="F16" i="67"/>
  <c r="F15" i="67"/>
  <c r="F10" i="67"/>
  <c r="F9" i="67"/>
  <c r="A7" i="67"/>
  <c r="F60" i="66"/>
  <c r="F55" i="66"/>
  <c r="F50" i="66"/>
  <c r="F45" i="66"/>
  <c r="F40" i="66"/>
  <c r="F35" i="66"/>
  <c r="F34" i="66"/>
  <c r="F29" i="66"/>
  <c r="F24" i="66"/>
  <c r="F19" i="66"/>
  <c r="F14" i="66"/>
  <c r="F9" i="66"/>
  <c r="A7" i="66"/>
  <c r="F66" i="65"/>
  <c r="F61" i="65"/>
  <c r="F56" i="65"/>
  <c r="F51" i="65"/>
  <c r="F46" i="65"/>
  <c r="F41" i="65"/>
  <c r="F36" i="65"/>
  <c r="F35" i="65"/>
  <c r="F30" i="65"/>
  <c r="F25" i="65"/>
  <c r="F20" i="65"/>
  <c r="F15" i="65"/>
  <c r="F10" i="65"/>
  <c r="F9" i="65"/>
  <c r="A7" i="65"/>
  <c r="F30" i="64"/>
  <c r="F29" i="64"/>
  <c r="F28" i="64"/>
  <c r="F121" i="63"/>
  <c r="F120" i="63"/>
  <c r="F114" i="63"/>
  <c r="F109" i="63"/>
  <c r="F104" i="63"/>
  <c r="F103" i="63"/>
  <c r="F98" i="63"/>
  <c r="F93" i="63"/>
  <c r="F88" i="63"/>
  <c r="F82" i="63"/>
  <c r="F81" i="63"/>
  <c r="F75" i="63"/>
  <c r="F69" i="63"/>
  <c r="F64" i="63"/>
  <c r="F59" i="63"/>
  <c r="F58" i="63"/>
  <c r="F53" i="63"/>
  <c r="F48" i="63"/>
  <c r="F42" i="63"/>
  <c r="F36" i="63"/>
  <c r="F30" i="63"/>
  <c r="F24" i="63"/>
  <c r="F18" i="63"/>
  <c r="F10" i="63"/>
  <c r="A7" i="63"/>
  <c r="F102" i="62"/>
  <c r="F96" i="62"/>
  <c r="F91" i="62"/>
  <c r="F86" i="62"/>
  <c r="F81" i="62"/>
  <c r="F76" i="62"/>
  <c r="F71" i="62"/>
  <c r="F65" i="62"/>
  <c r="F60" i="62"/>
  <c r="F59" i="62"/>
  <c r="F54" i="62"/>
  <c r="F49" i="62"/>
  <c r="F44" i="62"/>
  <c r="F38" i="62"/>
  <c r="F32" i="62"/>
  <c r="F26" i="62"/>
  <c r="F20" i="62"/>
  <c r="F12" i="62"/>
  <c r="A8" i="62"/>
  <c r="F100" i="61"/>
  <c r="F94" i="61"/>
  <c r="F89" i="61"/>
  <c r="F84" i="61"/>
  <c r="F79" i="61"/>
  <c r="F74" i="61"/>
  <c r="F69" i="61"/>
  <c r="F63" i="61"/>
  <c r="F58" i="61"/>
  <c r="F57" i="61"/>
  <c r="F52" i="61"/>
  <c r="F48" i="61"/>
  <c r="F43" i="61"/>
  <c r="F37" i="61"/>
  <c r="F31" i="61"/>
  <c r="F25" i="61"/>
  <c r="F19" i="61"/>
  <c r="F11" i="61"/>
  <c r="A7" i="61"/>
  <c r="A14" i="61" s="1"/>
  <c r="A22" i="61" s="1"/>
  <c r="F102" i="60"/>
  <c r="F96" i="60"/>
  <c r="F91" i="60"/>
  <c r="F86" i="60"/>
  <c r="F81" i="60"/>
  <c r="F76" i="60"/>
  <c r="F71" i="60"/>
  <c r="F65" i="60"/>
  <c r="F60" i="60"/>
  <c r="F59" i="60"/>
  <c r="F54" i="60"/>
  <c r="F49" i="60"/>
  <c r="F44" i="60"/>
  <c r="F38" i="60"/>
  <c r="F32" i="60"/>
  <c r="F26" i="60"/>
  <c r="F20" i="60"/>
  <c r="F12" i="60"/>
  <c r="A8" i="60"/>
  <c r="F217" i="59"/>
  <c r="F216" i="59"/>
  <c r="F210" i="59"/>
  <c r="F209" i="59"/>
  <c r="F203" i="59"/>
  <c r="F198" i="59"/>
  <c r="F197" i="59"/>
  <c r="F196" i="59"/>
  <c r="F195" i="59"/>
  <c r="F190" i="59"/>
  <c r="F189" i="59"/>
  <c r="F188" i="59"/>
  <c r="F187" i="59"/>
  <c r="F182" i="59"/>
  <c r="F177" i="59"/>
  <c r="F172" i="59"/>
  <c r="F167" i="59"/>
  <c r="F160" i="59"/>
  <c r="F153" i="59"/>
  <c r="F152" i="59"/>
  <c r="F151" i="59"/>
  <c r="F150" i="59"/>
  <c r="F144" i="59"/>
  <c r="F138" i="59"/>
  <c r="F132" i="59"/>
  <c r="F125" i="59"/>
  <c r="F124" i="59"/>
  <c r="F118" i="59"/>
  <c r="F117" i="59"/>
  <c r="F116" i="59"/>
  <c r="F115" i="59"/>
  <c r="F110" i="59"/>
  <c r="F105" i="59"/>
  <c r="F104" i="59"/>
  <c r="F99" i="59"/>
  <c r="F94" i="59"/>
  <c r="F89" i="59"/>
  <c r="F84" i="59"/>
  <c r="F78" i="59"/>
  <c r="F77" i="59"/>
  <c r="F76" i="59"/>
  <c r="F75" i="59"/>
  <c r="F69" i="59"/>
  <c r="F68" i="59"/>
  <c r="F62" i="59"/>
  <c r="F61" i="59"/>
  <c r="F55" i="59"/>
  <c r="F54" i="59"/>
  <c r="F48" i="59"/>
  <c r="F40" i="59"/>
  <c r="F39" i="59"/>
  <c r="F38" i="59"/>
  <c r="F37" i="59"/>
  <c r="F29" i="59"/>
  <c r="F21" i="59"/>
  <c r="F20" i="59"/>
  <c r="F12" i="59"/>
  <c r="F11" i="59"/>
  <c r="A7" i="59"/>
  <c r="F240" i="58"/>
  <c r="F239" i="58"/>
  <c r="F233" i="58"/>
  <c r="F232" i="58"/>
  <c r="F226" i="58"/>
  <c r="F221" i="58"/>
  <c r="F220" i="58"/>
  <c r="F219" i="58"/>
  <c r="F218" i="58"/>
  <c r="F217" i="58"/>
  <c r="F216" i="58"/>
  <c r="F211" i="58"/>
  <c r="F210" i="58"/>
  <c r="F209" i="58"/>
  <c r="F208" i="58"/>
  <c r="F207" i="58"/>
  <c r="F206" i="58"/>
  <c r="F201" i="58"/>
  <c r="F196" i="58"/>
  <c r="F191" i="58"/>
  <c r="F190" i="58"/>
  <c r="F189" i="58"/>
  <c r="F188" i="58"/>
  <c r="F182" i="58"/>
  <c r="F181" i="58"/>
  <c r="F180" i="58"/>
  <c r="F175" i="58"/>
  <c r="F168" i="58"/>
  <c r="F161" i="58"/>
  <c r="F155" i="58"/>
  <c r="F154" i="58"/>
  <c r="F148" i="58"/>
  <c r="F147" i="58"/>
  <c r="F140" i="58"/>
  <c r="F139" i="58"/>
  <c r="F138" i="58"/>
  <c r="F137" i="58"/>
  <c r="F131" i="58"/>
  <c r="F125" i="58"/>
  <c r="F124" i="58"/>
  <c r="F123" i="58"/>
  <c r="F122" i="58"/>
  <c r="F116" i="58"/>
  <c r="F110" i="58"/>
  <c r="F109" i="58"/>
  <c r="F103" i="58"/>
  <c r="F97" i="58"/>
  <c r="F92" i="58"/>
  <c r="F91" i="58"/>
  <c r="F90" i="58"/>
  <c r="F89" i="58"/>
  <c r="F84" i="58"/>
  <c r="F79" i="58"/>
  <c r="F78" i="58"/>
  <c r="F73" i="58"/>
  <c r="F68" i="58"/>
  <c r="F63" i="58"/>
  <c r="F58" i="58"/>
  <c r="F52" i="58"/>
  <c r="F51" i="58"/>
  <c r="F45" i="58"/>
  <c r="F39" i="58"/>
  <c r="F33" i="58"/>
  <c r="F27" i="58"/>
  <c r="F19" i="58"/>
  <c r="F11" i="58"/>
  <c r="A7" i="58"/>
  <c r="F86" i="70" l="1"/>
  <c r="G30" i="64" s="1"/>
  <c r="F91" i="69"/>
  <c r="G29" i="64" s="1"/>
  <c r="F87" i="68"/>
  <c r="G28" i="64" s="1"/>
  <c r="F85" i="67"/>
  <c r="F80" i="67"/>
  <c r="F87" i="67" s="1"/>
  <c r="G21" i="64" s="1"/>
  <c r="F65" i="66"/>
  <c r="F67" i="66" s="1"/>
  <c r="G20" i="64" s="1"/>
  <c r="F71" i="65"/>
  <c r="F76" i="65"/>
  <c r="A12" i="66"/>
  <c r="A17" i="66" s="1"/>
  <c r="F107" i="62"/>
  <c r="F109" i="62" s="1"/>
  <c r="G26" i="57" s="1"/>
  <c r="F105" i="61"/>
  <c r="F107" i="61" s="1"/>
  <c r="G25" i="57" s="1"/>
  <c r="F107" i="60"/>
  <c r="F109" i="60" s="1"/>
  <c r="G24" i="57" s="1"/>
  <c r="F222" i="59"/>
  <c r="F224" i="59" s="1"/>
  <c r="G16" i="57" s="1"/>
  <c r="F245" i="58"/>
  <c r="F247" i="58" s="1"/>
  <c r="G15" i="57" s="1"/>
  <c r="A49" i="70"/>
  <c r="A19" i="70"/>
  <c r="A24" i="70" s="1"/>
  <c r="A53" i="70"/>
  <c r="A54" i="69"/>
  <c r="A62" i="69" s="1"/>
  <c r="A58" i="69"/>
  <c r="A14" i="69"/>
  <c r="A34" i="69" s="1"/>
  <c r="A19" i="69"/>
  <c r="A24" i="69"/>
  <c r="A29" i="69"/>
  <c r="A49" i="68"/>
  <c r="A58" i="68" s="1"/>
  <c r="A54" i="68"/>
  <c r="A14" i="68"/>
  <c r="A13" i="67"/>
  <c r="A13" i="65"/>
  <c r="A18" i="65"/>
  <c r="A13" i="63"/>
  <c r="A21" i="63"/>
  <c r="F126" i="63"/>
  <c r="F128" i="63" s="1"/>
  <c r="G27" i="57" s="1"/>
  <c r="A15" i="62"/>
  <c r="A23" i="62"/>
  <c r="A28" i="61"/>
  <c r="A34" i="61"/>
  <c r="A40" i="61"/>
  <c r="A46" i="61"/>
  <c r="A15" i="60"/>
  <c r="A23" i="60"/>
  <c r="A15" i="59"/>
  <c r="A24" i="59"/>
  <c r="A32" i="59"/>
  <c r="A14" i="58"/>
  <c r="G32" i="64" l="1"/>
  <c r="G9" i="64" s="1"/>
  <c r="G29" i="57"/>
  <c r="G8" i="57" s="1"/>
  <c r="G19" i="57"/>
  <c r="G7" i="57" s="1"/>
  <c r="F78" i="65"/>
  <c r="G19" i="64" s="1"/>
  <c r="G22" i="64" s="1"/>
  <c r="G8" i="64" s="1"/>
  <c r="A22" i="66"/>
  <c r="A27" i="66" s="1"/>
  <c r="A29" i="70"/>
  <c r="A34" i="70" s="1"/>
  <c r="A57" i="70"/>
  <c r="A66" i="69"/>
  <c r="A83" i="69" s="1"/>
  <c r="A87" i="69" s="1"/>
  <c r="A71" i="69"/>
  <c r="A79" i="69"/>
  <c r="A75" i="69"/>
  <c r="A39" i="69"/>
  <c r="A62" i="68"/>
  <c r="A67" i="68"/>
  <c r="A71" i="68"/>
  <c r="A75" i="68"/>
  <c r="A19" i="68"/>
  <c r="A19" i="67"/>
  <c r="A23" i="65"/>
  <c r="A28" i="65" s="1"/>
  <c r="A27" i="63"/>
  <c r="A29" i="62"/>
  <c r="A50" i="61"/>
  <c r="A55" i="61"/>
  <c r="A61" i="61"/>
  <c r="A29" i="60"/>
  <c r="A43" i="59"/>
  <c r="A51" i="59"/>
  <c r="A58" i="59"/>
  <c r="A65" i="59" s="1"/>
  <c r="A22" i="58"/>
  <c r="G6" i="57" l="1"/>
  <c r="G11" i="64"/>
  <c r="A32" i="66"/>
  <c r="A38" i="66"/>
  <c r="A43" i="66" s="1"/>
  <c r="A48" i="66"/>
  <c r="A53" i="66" s="1"/>
  <c r="A61" i="70"/>
  <c r="A66" i="70" s="1"/>
  <c r="A24" i="68"/>
  <c r="A29" i="68"/>
  <c r="A79" i="68"/>
  <c r="A83" i="68" s="1"/>
  <c r="A34" i="68"/>
  <c r="A25" i="67"/>
  <c r="A58" i="66"/>
  <c r="A63" i="66" s="1"/>
  <c r="A33" i="65"/>
  <c r="A39" i="65" s="1"/>
  <c r="A33" i="63"/>
  <c r="A39" i="63"/>
  <c r="A35" i="62"/>
  <c r="A66" i="61"/>
  <c r="A72" i="61"/>
  <c r="A77" i="61"/>
  <c r="A35" i="60"/>
  <c r="A41" i="60"/>
  <c r="A47" i="60" s="1"/>
  <c r="A72" i="59"/>
  <c r="A81" i="59"/>
  <c r="A30" i="58"/>
  <c r="A42" i="58" s="1"/>
  <c r="A36" i="58"/>
  <c r="G6" i="56" l="1"/>
  <c r="A44" i="65"/>
  <c r="A49" i="65" s="1"/>
  <c r="A82" i="61"/>
  <c r="A52" i="60"/>
  <c r="A70" i="70"/>
  <c r="A30" i="67"/>
  <c r="A35" i="67"/>
  <c r="A54" i="65"/>
  <c r="A45" i="63"/>
  <c r="A41" i="62"/>
  <c r="A87" i="61"/>
  <c r="A92" i="61"/>
  <c r="A97" i="61"/>
  <c r="A103" i="61" s="1"/>
  <c r="A87" i="59"/>
  <c r="A48" i="58"/>
  <c r="A57" i="60" l="1"/>
  <c r="A74" i="70"/>
  <c r="A78" i="70" s="1"/>
  <c r="A82" i="70" s="1"/>
  <c r="A41" i="67"/>
  <c r="A59" i="65"/>
  <c r="A64" i="65" s="1"/>
  <c r="A69" i="65" s="1"/>
  <c r="A51" i="63"/>
  <c r="A56" i="63"/>
  <c r="A62" i="63"/>
  <c r="A67" i="63"/>
  <c r="A72" i="63" s="1"/>
  <c r="A47" i="62"/>
  <c r="A52" i="62" s="1"/>
  <c r="A92" i="59"/>
  <c r="A97" i="59" s="1"/>
  <c r="A102" i="59" s="1"/>
  <c r="A108" i="59" s="1"/>
  <c r="A113" i="59" s="1"/>
  <c r="A121" i="59" s="1"/>
  <c r="A129" i="59" s="1"/>
  <c r="A135" i="59" s="1"/>
  <c r="A141" i="59" s="1"/>
  <c r="A147" i="59" s="1"/>
  <c r="A156" i="59" s="1"/>
  <c r="A163" i="59" s="1"/>
  <c r="A170" i="59" s="1"/>
  <c r="A175" i="59" s="1"/>
  <c r="A180" i="59" s="1"/>
  <c r="A185" i="59" s="1"/>
  <c r="A193" i="59" s="1"/>
  <c r="A201" i="59" s="1"/>
  <c r="A206" i="59" s="1"/>
  <c r="A213" i="59" s="1"/>
  <c r="A220" i="59" s="1"/>
  <c r="A55" i="58"/>
  <c r="A63" i="60" l="1"/>
  <c r="A48" i="67"/>
  <c r="A74" i="65"/>
  <c r="A78" i="63"/>
  <c r="A57" i="62"/>
  <c r="A61" i="58"/>
  <c r="A68" i="60" l="1"/>
  <c r="A53" i="67"/>
  <c r="A58" i="67" s="1"/>
  <c r="A63" i="67" s="1"/>
  <c r="A68" i="67" s="1"/>
  <c r="A73" i="67" s="1"/>
  <c r="A78" i="67" s="1"/>
  <c r="A83" i="67" s="1"/>
  <c r="A85" i="63"/>
  <c r="A91" i="63" s="1"/>
  <c r="A96" i="63" s="1"/>
  <c r="A101" i="63" s="1"/>
  <c r="A107" i="63" s="1"/>
  <c r="A112" i="63" s="1"/>
  <c r="A117" i="63" s="1"/>
  <c r="A124" i="63"/>
  <c r="A63" i="62"/>
  <c r="A68" i="62"/>
  <c r="A74" i="62" s="1"/>
  <c r="A79" i="62" s="1"/>
  <c r="A84" i="62" s="1"/>
  <c r="A89" i="62" s="1"/>
  <c r="A94" i="62" s="1"/>
  <c r="A66" i="58"/>
  <c r="A71" i="58" s="1"/>
  <c r="A76" i="58" s="1"/>
  <c r="A82" i="58" s="1"/>
  <c r="A87" i="58" s="1"/>
  <c r="A95" i="58" s="1"/>
  <c r="A100" i="58" s="1"/>
  <c r="A106" i="58" s="1"/>
  <c r="A113" i="58" s="1"/>
  <c r="A119" i="58" s="1"/>
  <c r="A128" i="58" s="1"/>
  <c r="A134" i="58" s="1"/>
  <c r="A143" i="58" s="1"/>
  <c r="A151" i="58" s="1"/>
  <c r="A158" i="58" s="1"/>
  <c r="A164" i="58" s="1"/>
  <c r="A171" i="58" s="1"/>
  <c r="A178" i="58" s="1"/>
  <c r="A185" i="58" s="1"/>
  <c r="A194" i="58" s="1"/>
  <c r="A199" i="58" s="1"/>
  <c r="A204" i="58" s="1"/>
  <c r="A74" i="60" l="1"/>
  <c r="A79" i="60"/>
  <c r="A214" i="58"/>
  <c r="A224" i="58" s="1"/>
  <c r="A229" i="58" s="1"/>
  <c r="A236" i="58" s="1"/>
  <c r="A243" i="58" s="1"/>
  <c r="A84" i="60" l="1"/>
  <c r="A89" i="60" s="1"/>
  <c r="G11" i="56"/>
  <c r="G10" i="56"/>
  <c r="G9" i="56"/>
  <c r="G8" i="56"/>
  <c r="A94" i="60" l="1"/>
  <c r="A99" i="60" s="1"/>
  <c r="A105" i="60" l="1"/>
  <c r="A164" i="54"/>
  <c r="A157" i="54"/>
  <c r="A43" i="1"/>
  <c r="A37" i="1"/>
  <c r="B38" i="52" l="1"/>
  <c r="F53" i="55"/>
  <c r="F48" i="55"/>
  <c r="F43" i="55"/>
  <c r="F38" i="55"/>
  <c r="F33" i="55"/>
  <c r="F26" i="55"/>
  <c r="F25" i="55"/>
  <c r="F24" i="55"/>
  <c r="F18" i="55"/>
  <c r="F10" i="55"/>
  <c r="A7" i="55"/>
  <c r="A13" i="55" s="1"/>
  <c r="F60" i="54"/>
  <c r="B31" i="52"/>
  <c r="F63" i="55" l="1"/>
  <c r="F58" i="55"/>
  <c r="A21" i="55"/>
  <c r="A31" i="55"/>
  <c r="A36" i="55" s="1"/>
  <c r="F168" i="54"/>
  <c r="F167" i="54"/>
  <c r="F161" i="54"/>
  <c r="F160" i="54"/>
  <c r="F154" i="54"/>
  <c r="F153" i="54"/>
  <c r="F152" i="54"/>
  <c r="F151" i="54"/>
  <c r="F150" i="54"/>
  <c r="F145" i="54"/>
  <c r="F140" i="54"/>
  <c r="F135" i="54"/>
  <c r="F134" i="54"/>
  <c r="F133" i="54"/>
  <c r="F132" i="54"/>
  <c r="F131" i="54"/>
  <c r="F126" i="54"/>
  <c r="F125" i="54"/>
  <c r="F124" i="54"/>
  <c r="F123" i="54"/>
  <c r="F122" i="54"/>
  <c r="F117" i="54"/>
  <c r="F112" i="54"/>
  <c r="F107" i="54"/>
  <c r="F102" i="54"/>
  <c r="F97" i="54"/>
  <c r="F96" i="54"/>
  <c r="F95" i="54"/>
  <c r="F90" i="54"/>
  <c r="F85" i="54"/>
  <c r="F80" i="54"/>
  <c r="F74" i="54"/>
  <c r="F68" i="54"/>
  <c r="F67" i="54"/>
  <c r="F66" i="54"/>
  <c r="F65" i="54"/>
  <c r="F55" i="54"/>
  <c r="F49" i="54"/>
  <c r="F48" i="54"/>
  <c r="F47" i="54"/>
  <c r="F46" i="54"/>
  <c r="F41" i="54"/>
  <c r="F40" i="54"/>
  <c r="F34" i="54"/>
  <c r="F29" i="54"/>
  <c r="F28" i="54"/>
  <c r="F23" i="54"/>
  <c r="F22" i="54"/>
  <c r="F17" i="54"/>
  <c r="F16" i="54"/>
  <c r="F15" i="54"/>
  <c r="F14" i="54"/>
  <c r="F13" i="54"/>
  <c r="F8" i="54"/>
  <c r="A6" i="54"/>
  <c r="F161" i="53"/>
  <c r="F156" i="53"/>
  <c r="F155" i="53"/>
  <c r="F154" i="53"/>
  <c r="F153" i="53"/>
  <c r="F148" i="53"/>
  <c r="F143" i="53"/>
  <c r="F142" i="53"/>
  <c r="F137" i="53"/>
  <c r="F132" i="53"/>
  <c r="F131" i="53"/>
  <c r="F130" i="53"/>
  <c r="F129" i="53"/>
  <c r="F128" i="53"/>
  <c r="F123" i="53"/>
  <c r="F122" i="53"/>
  <c r="F121" i="53"/>
  <c r="F120" i="53"/>
  <c r="F119" i="53"/>
  <c r="F114" i="53"/>
  <c r="F109" i="53"/>
  <c r="F104" i="53"/>
  <c r="F99" i="53"/>
  <c r="F98" i="53"/>
  <c r="F97" i="53"/>
  <c r="F92" i="53"/>
  <c r="F91" i="53"/>
  <c r="F86" i="53"/>
  <c r="F81" i="53"/>
  <c r="F76" i="53"/>
  <c r="F75" i="53"/>
  <c r="F74" i="53"/>
  <c r="F68" i="53"/>
  <c r="F67" i="53"/>
  <c r="F61" i="53"/>
  <c r="F60" i="53"/>
  <c r="F59" i="53"/>
  <c r="F58" i="53"/>
  <c r="F53" i="53"/>
  <c r="F52" i="53"/>
  <c r="F51" i="53"/>
  <c r="F50" i="53"/>
  <c r="F45" i="53"/>
  <c r="F44" i="53"/>
  <c r="F39" i="53"/>
  <c r="F38" i="53"/>
  <c r="F37" i="53"/>
  <c r="F32" i="53"/>
  <c r="F26" i="53"/>
  <c r="F21" i="53"/>
  <c r="F16" i="53"/>
  <c r="F15" i="53"/>
  <c r="F10" i="53"/>
  <c r="F9" i="53"/>
  <c r="F8" i="53"/>
  <c r="A6" i="53"/>
  <c r="F65" i="55" l="1"/>
  <c r="G38" i="52" s="1"/>
  <c r="G40" i="52" s="1"/>
  <c r="G10" i="52" s="1"/>
  <c r="A41" i="55"/>
  <c r="A46" i="55"/>
  <c r="F173" i="54"/>
  <c r="F175" i="54" s="1"/>
  <c r="G31" i="52" s="1"/>
  <c r="G33" i="52" s="1"/>
  <c r="G9" i="52" s="1"/>
  <c r="F166" i="53"/>
  <c r="F168" i="53" s="1"/>
  <c r="G24" i="52" s="1"/>
  <c r="A11" i="54"/>
  <c r="A13" i="53"/>
  <c r="A19" i="53"/>
  <c r="A24" i="53" s="1"/>
  <c r="A51" i="55" l="1"/>
  <c r="A20" i="54"/>
  <c r="A29" i="53"/>
  <c r="A56" i="55" l="1"/>
  <c r="A61" i="55" s="1"/>
  <c r="A26" i="54"/>
  <c r="A32" i="54" s="1"/>
  <c r="A37" i="54" s="1"/>
  <c r="A35" i="53"/>
  <c r="A42" i="53"/>
  <c r="A48" i="53"/>
  <c r="A44" i="54" l="1"/>
  <c r="A56" i="53"/>
  <c r="A52" i="54" l="1"/>
  <c r="A58" i="54" s="1"/>
  <c r="A64" i="53"/>
  <c r="A63" i="54" l="1"/>
  <c r="A71" i="54" s="1"/>
  <c r="A71" i="53"/>
  <c r="A77" i="54" l="1"/>
  <c r="A83" i="54" s="1"/>
  <c r="A88" i="54" s="1"/>
  <c r="A79" i="53"/>
  <c r="A84" i="53"/>
  <c r="A89" i="53" s="1"/>
  <c r="A93" i="54" l="1"/>
  <c r="A100" i="54" s="1"/>
  <c r="A105" i="54" s="1"/>
  <c r="A110" i="54" s="1"/>
  <c r="A115" i="54" s="1"/>
  <c r="A120" i="54" s="1"/>
  <c r="A129" i="54" s="1"/>
  <c r="A138" i="54" s="1"/>
  <c r="A143" i="54" s="1"/>
  <c r="A148" i="54" s="1"/>
  <c r="A95" i="53"/>
  <c r="A102" i="53" s="1"/>
  <c r="A107" i="53" s="1"/>
  <c r="A112" i="53" s="1"/>
  <c r="A117" i="53" s="1"/>
  <c r="A126" i="53" s="1"/>
  <c r="A135" i="53" s="1"/>
  <c r="A140" i="53" s="1"/>
  <c r="A146" i="53" s="1"/>
  <c r="A151" i="53" s="1"/>
  <c r="A159" i="53" s="1"/>
  <c r="A164" i="53" s="1"/>
  <c r="A171" i="54" l="1"/>
  <c r="G26" i="52"/>
  <c r="G8" i="52" s="1"/>
  <c r="B24" i="52"/>
  <c r="B17" i="52"/>
  <c r="F215" i="1"/>
  <c r="F214" i="1"/>
  <c r="F164" i="1"/>
  <c r="F230" i="1"/>
  <c r="F229" i="1"/>
  <c r="F223" i="1"/>
  <c r="F222" i="1"/>
  <c r="F221" i="1"/>
  <c r="F220" i="1"/>
  <c r="F213" i="1"/>
  <c r="F212" i="1"/>
  <c r="F219" i="1"/>
  <c r="F218" i="1"/>
  <c r="F217" i="1"/>
  <c r="F216" i="1"/>
  <c r="F188" i="1"/>
  <c r="F181" i="1"/>
  <c r="F189" i="1"/>
  <c r="F187" i="1"/>
  <c r="F166" i="1"/>
  <c r="F165" i="1"/>
  <c r="F158" i="1"/>
  <c r="F151" i="1"/>
  <c r="F145" i="1"/>
  <c r="F144" i="1"/>
  <c r="F143" i="1"/>
  <c r="F136" i="1"/>
  <c r="F119" i="1"/>
  <c r="F112" i="1"/>
  <c r="F106" i="1"/>
  <c r="F105" i="1"/>
  <c r="F99" i="1"/>
  <c r="F98" i="1"/>
  <c r="F18" i="1"/>
  <c r="F206" i="1" l="1"/>
  <c r="F176" i="1"/>
  <c r="F171" i="1"/>
  <c r="F23" i="1"/>
  <c r="F201" i="1" l="1"/>
  <c r="F200" i="1"/>
  <c r="F199" i="1"/>
  <c r="F198" i="1"/>
  <c r="F197" i="1"/>
  <c r="F196" i="1"/>
  <c r="F195" i="1"/>
  <c r="F194" i="1"/>
  <c r="F186" i="1"/>
  <c r="F185" i="1"/>
  <c r="F184" i="1"/>
  <c r="F183" i="1"/>
  <c r="F182" i="1"/>
  <c r="F152" i="1"/>
  <c r="F150" i="1"/>
  <c r="F129" i="1"/>
  <c r="F128" i="1"/>
  <c r="F127" i="1"/>
  <c r="F120" i="1"/>
  <c r="F92" i="1"/>
  <c r="F86" i="1"/>
  <c r="F85" i="1"/>
  <c r="F84" i="1"/>
  <c r="F78" i="1"/>
  <c r="F77" i="1"/>
  <c r="F76" i="1"/>
  <c r="F70" i="1"/>
  <c r="F64" i="1"/>
  <c r="F55" i="1"/>
  <c r="F54" i="1"/>
  <c r="F52" i="1"/>
  <c r="F51" i="1"/>
  <c r="F50" i="1"/>
  <c r="F46" i="1"/>
  <c r="F40" i="1"/>
  <c r="F34" i="1"/>
  <c r="F29" i="1"/>
  <c r="F28" i="1"/>
  <c r="F17" i="1"/>
  <c r="F16" i="1"/>
  <c r="F15" i="1"/>
  <c r="F14" i="1"/>
  <c r="F9" i="1"/>
  <c r="F235" i="1" l="1"/>
  <c r="F237" i="1" s="1"/>
  <c r="G17" i="52" s="1"/>
  <c r="G19" i="52" s="1"/>
  <c r="G7" i="52" s="1"/>
  <c r="G6" i="52" s="1"/>
  <c r="G5" i="56" s="1"/>
  <c r="G13" i="56" s="1"/>
  <c r="A7" i="1" l="1"/>
  <c r="A12" i="1" l="1"/>
  <c r="A21" i="1" s="1"/>
  <c r="A26" i="1" s="1"/>
  <c r="A32" i="1" s="1"/>
  <c r="A48" i="1" l="1"/>
  <c r="A58" i="1" s="1"/>
  <c r="A67" i="1" s="1"/>
  <c r="A73" i="1" s="1"/>
  <c r="A81" i="1" s="1"/>
  <c r="A89" i="1" s="1"/>
  <c r="A95" i="1" s="1"/>
  <c r="A102" i="1" l="1"/>
  <c r="A109" i="1" s="1"/>
  <c r="A115" i="1" s="1"/>
  <c r="A123" i="1" s="1"/>
  <c r="A132" i="1" s="1"/>
  <c r="A139" i="1" s="1"/>
  <c r="A148" i="1" s="1"/>
  <c r="A155" i="1" l="1"/>
  <c r="A161" i="1" s="1"/>
  <c r="A169" i="1" l="1"/>
  <c r="A174" i="1" s="1"/>
  <c r="A179" i="1" s="1"/>
  <c r="A192" i="1" s="1"/>
  <c r="A204" i="1" s="1"/>
  <c r="A209" i="1" s="1"/>
  <c r="A226" i="1" s="1"/>
  <c r="A233" i="1" s="1"/>
</calcChain>
</file>

<file path=xl/sharedStrings.xml><?xml version="1.0" encoding="utf-8"?>
<sst xmlns="http://schemas.openxmlformats.org/spreadsheetml/2006/main" count="2568" uniqueCount="708">
  <si>
    <t>Z. ŠT.</t>
  </si>
  <si>
    <t>kos</t>
  </si>
  <si>
    <t xml:space="preserve">R E K A P I T U L A C I J A </t>
  </si>
  <si>
    <t>investicija</t>
  </si>
  <si>
    <t>( m )</t>
  </si>
  <si>
    <t xml:space="preserve">POPIS MATERIALA IN DEL S PREDRAČUNOM </t>
  </si>
  <si>
    <t>KOLIČINA</t>
  </si>
  <si>
    <t>ENOTA</t>
  </si>
  <si>
    <t xml:space="preserve">
OPIS POSTAVKE
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</si>
  <si>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</si>
  <si>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</si>
  <si>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</si>
  <si>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</si>
  <si>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</si>
  <si>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2</t>
    </r>
  </si>
  <si>
    <t>št.</t>
  </si>
  <si>
    <t>m</t>
  </si>
  <si>
    <t>Nepredvidena dela</t>
  </si>
  <si>
    <t>OZN.</t>
  </si>
  <si>
    <t>vrednost
( EUR )</t>
  </si>
  <si>
    <t>Objekt:</t>
  </si>
  <si>
    <t>trasa in lokacija</t>
  </si>
  <si>
    <t>oznaka vročevoda</t>
  </si>
  <si>
    <t>dolžina
vročevoda</t>
  </si>
  <si>
    <t>DN80</t>
  </si>
  <si>
    <t>kpl</t>
  </si>
  <si>
    <t>5.0</t>
  </si>
  <si>
    <t>STROJNA DELA</t>
  </si>
  <si>
    <t>5.2 STROJNA DELA</t>
  </si>
  <si>
    <t>Dobava - montaža</t>
  </si>
  <si>
    <t>Dobava in montaža</t>
  </si>
  <si>
    <t>Začasna povezava vročevoda s PEX cevmi</t>
  </si>
  <si>
    <t>Pribl. dolžina PEX cevi - 2 x 50 m</t>
  </si>
  <si>
    <t>Demontaža izolacije</t>
  </si>
  <si>
    <t>40 mm</t>
  </si>
  <si>
    <t>50 mm</t>
  </si>
  <si>
    <t>60 mm</t>
  </si>
  <si>
    <t>70 mm</t>
  </si>
  <si>
    <t>Kontrola stanja cevovoda</t>
  </si>
  <si>
    <t>Vizuelna kontrola stanja cevododa vključno s podporami, po demontaži izolacije in čiščenju, merjenje debeline stene na poškodovanih mestih.</t>
  </si>
  <si>
    <t>Demontaža obstoječih cevovodov</t>
  </si>
  <si>
    <t>Demontaža in razrez obstoječih cevovodov, vključno odvoz na deponijo, in plačilo pristojbine.
Cena na dolžino trase (2 cevi).</t>
  </si>
  <si>
    <t>DN25</t>
  </si>
  <si>
    <t>DN40</t>
  </si>
  <si>
    <t>DN50</t>
  </si>
  <si>
    <t>DN250</t>
  </si>
  <si>
    <t>Dobava, demontaža in montaža, odvoz na deponijo</t>
  </si>
  <si>
    <t>Sanacija odcepa</t>
  </si>
  <si>
    <t>Sanacija ravne cevi</t>
  </si>
  <si>
    <t>DN 125 (133 x 4,0), dolžina odseka 1 m</t>
  </si>
  <si>
    <t>DN 250 (267 x 5), dolžina odseka 3 m</t>
  </si>
  <si>
    <t>DN 250 (267 x 5), dolžina odseka 2 m</t>
  </si>
  <si>
    <t>DN 250 (267 x 5), dolžina odseka 1 m</t>
  </si>
  <si>
    <r>
      <t>DN 500 (508,0x</t>
    </r>
    <r>
      <rPr>
        <sz val="10"/>
        <rFont val="Arial"/>
        <family val="2"/>
        <charset val="238"/>
      </rPr>
      <t>7,1</t>
    </r>
    <r>
      <rPr>
        <sz val="10"/>
        <color indexed="8"/>
        <rFont val="Arial"/>
        <family val="2"/>
        <charset val="238"/>
      </rPr>
      <t>), dolžina odseka 2 m</t>
    </r>
  </si>
  <si>
    <r>
      <t>DN 500 (508,0x</t>
    </r>
    <r>
      <rPr>
        <sz val="10"/>
        <rFont val="Arial"/>
        <family val="2"/>
        <charset val="238"/>
      </rPr>
      <t>7,1</t>
    </r>
    <r>
      <rPr>
        <sz val="10"/>
        <color indexed="8"/>
        <rFont val="Arial"/>
        <family val="2"/>
        <charset val="238"/>
      </rPr>
      <t>), dolžina odseka 1 m</t>
    </r>
  </si>
  <si>
    <t>Sanacija cevnega loka</t>
  </si>
  <si>
    <r>
      <t>Sanacija cevnega loka:
- ohranitev prednapetja vročevoda
- izrez poškodovanega segmenta loka
- izdelava nadomestnega segmentnega loka, vključno priprava robov za varjenje
- varenje nadomestnega kosa ( 2 zvara ).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Material nadomestnega kosa je jeklena cev z vzdolžnim ali spiralnim zvarom, izdelana iz materiala P235TR1 (St 37.0), dobavljena po SIST EN 10217-1 (DIN 1626/DIN 2458), tlačno preizkušena do min. 50 bar.
Vključno z varilnim materialom.</t>
    </r>
  </si>
  <si>
    <t>Navedene dimenzije in standardi cevi so iz projekta za izvedbo obstoječega vročevoda in se lahko od dejansko vgrajenih razlikujejo.</t>
  </si>
  <si>
    <t>DN 250 (267 x 5)</t>
  </si>
  <si>
    <t>Blindiranje in ponovno varjenje vročevoda</t>
  </si>
  <si>
    <t>Rezanje vročevoda in njegovo blindiranje z bombiranim pokrovom ter na koncu odstranitev pokrova in ponovno varjenje cevovoda.
Vključno s pokrovom in varilnim materialom.</t>
  </si>
  <si>
    <t>Izvede se po potrebi!</t>
  </si>
  <si>
    <t xml:space="preserve">DN 250 (273,0 x 6,3 mm) </t>
  </si>
  <si>
    <t>Jeklena cev iz celega</t>
  </si>
  <si>
    <t xml:space="preserve">DN 25 (33,7 x 2,6 mm) </t>
  </si>
  <si>
    <t xml:space="preserve">DN 40 (48,3 x 2,6 mm) </t>
  </si>
  <si>
    <t xml:space="preserve">DN 80 (88,9 x 3,2 mm) </t>
  </si>
  <si>
    <t>DN 250</t>
  </si>
  <si>
    <t>DN 300</t>
  </si>
  <si>
    <t>Jekleni lok iz celega, 90°</t>
  </si>
  <si>
    <t>Gladko krivljeni lok po SIST EN 10253 (DIN 2605), izdelan iz jeklene cevi iz celega, iz materiala P235TR1 (St. 37.0), oblika R=5D, vključno z varilnim materialom.</t>
  </si>
  <si>
    <t xml:space="preserve">DN 25 </t>
  </si>
  <si>
    <t xml:space="preserve">DN 40 </t>
  </si>
  <si>
    <t xml:space="preserve">DN 80 </t>
  </si>
  <si>
    <t>DN 125</t>
  </si>
  <si>
    <t>DN 150</t>
  </si>
  <si>
    <t>DN 200</t>
  </si>
  <si>
    <t>Reducirni kos</t>
  </si>
  <si>
    <t>Reducirni kos po SIST EN 10253 (DIN 2616), izdelan iz jeklene cevi iz celega, material P235TR1 (St. 37.0), vključno z varilnim materialom.</t>
  </si>
  <si>
    <t>Odzračevalni lonec</t>
  </si>
  <si>
    <t>Nepomične podpore</t>
  </si>
  <si>
    <t xml:space="preserve">Nepomične podpore, izdelane po priloženih risbah iz predpisanih materialov. </t>
  </si>
  <si>
    <t>Demontaža, dobava in montaža.</t>
  </si>
  <si>
    <t>Izvede se po potrebi.</t>
  </si>
  <si>
    <t>DN 150 - 6110</t>
  </si>
  <si>
    <t>DN 500 - 14110/a</t>
  </si>
  <si>
    <t>Drsne podpore</t>
  </si>
  <si>
    <t>Drsne podpore, izdelane po priloženih risbah iz predpisanih materialov.</t>
  </si>
  <si>
    <t>DN 125 - 1016</t>
  </si>
  <si>
    <t>DN 200 - 8020</t>
  </si>
  <si>
    <t>DN 500 - 01-500-01</t>
  </si>
  <si>
    <t>Bočno vodilo</t>
  </si>
  <si>
    <t>Bočno vodilo, izdelano po priloženih risbah iz predpisanih materialov.</t>
  </si>
  <si>
    <t>DN 250 - 10220</t>
  </si>
  <si>
    <r>
      <rPr>
        <b/>
        <sz val="10"/>
        <rFont val="Arial"/>
        <family val="2"/>
        <charset val="238"/>
      </rPr>
      <t>Profili pod drsnimi podporami</t>
    </r>
    <r>
      <rPr>
        <sz val="10"/>
        <rFont val="Arial"/>
        <family val="2"/>
        <charset val="238"/>
      </rPr>
      <t xml:space="preserve"> in ojačitev fiksnih točk s pritrditvenimi ploščami in sidri.
U profil 100 (pritrdilna plošča 200/200 - 3 kom, sidra M16x120 - 12 kom).</t>
    </r>
  </si>
  <si>
    <t>Dobava in montaža.</t>
  </si>
  <si>
    <t>U profil dolžine:</t>
  </si>
  <si>
    <t>l = 1600 mm</t>
  </si>
  <si>
    <t>Demontaža obstoječih zapornih armatur</t>
  </si>
  <si>
    <t>Demontaža obstoječih zapornih armatur, vključno odvoz na deponijo in plačilo pristojbine.</t>
  </si>
  <si>
    <t>DN150</t>
  </si>
  <si>
    <t>Zaporna krogelna pipa z ročnim reduktorjem</t>
  </si>
  <si>
    <t>Ravna zaporna pipa za vročo vodo temp. 130°C, s priključki za uvaritev, vključno z varilnim materialom in prilagoditvijo cevovoda, za nazivni tlak PN 16.
Z ročnim reduktorjem.
Ustreza KLINGER MONOBALL KHM-S/R-G - uvarna izvedba! V skladu s tehničnimi smernicami JPE.</t>
  </si>
  <si>
    <t>Zaporni ventil</t>
  </si>
  <si>
    <t>Ravni zaporni ventil za vročo vodo temp. 130°C, vključno s protiprirobnicami, tesnili in vijaki, za nazivni tlak PN 16.
Ustreza KLINGER KVN ali ustrezen v skladu s Tehničnimi zahtevami JPE.</t>
  </si>
  <si>
    <t>Priklop</t>
  </si>
  <si>
    <t>Priklop na obstoječe vročevodno omrežje.</t>
  </si>
  <si>
    <t>Tlačni preizkus</t>
  </si>
  <si>
    <t xml:space="preserve">Enkratno tlačno preizkušanje in izpiranje cevovoda. </t>
  </si>
  <si>
    <t>Radiografija</t>
  </si>
  <si>
    <t xml:space="preserve">Radiografska kontrola zvarov (100% - po celotnem obodu).
</t>
  </si>
  <si>
    <t>DN 25</t>
  </si>
  <si>
    <t>DN 40</t>
  </si>
  <si>
    <t>DN 80</t>
  </si>
  <si>
    <t>DN 100</t>
  </si>
  <si>
    <t>Penetracijska kontrola zvara</t>
  </si>
  <si>
    <t>Penetracijska kontrola zvara (100% - po celotnem obodu).</t>
  </si>
  <si>
    <t>Površinska zaščita cevovodov</t>
  </si>
  <si>
    <t>Izolacija</t>
  </si>
  <si>
    <t xml:space="preserve">ravnih cevi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strešne lepenke, pritrjen s pomočjo Al trakov. Površina zaščitnega ovoja se premaže z ibitolom. </t>
  </si>
  <si>
    <t>80 mm</t>
  </si>
  <si>
    <t xml:space="preserve">cevnih lokov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strešne lepenke, pritrjen s pomočjo Al trakov. Površina zaščitnega ovoja se premaže z ibitolom. </t>
  </si>
  <si>
    <t>Nepredvidena dela, odobrena s strani nadzora in obračunana po analizi cen v skladu s kalkulativnimi elementi.</t>
  </si>
  <si>
    <t>Skupaj</t>
  </si>
  <si>
    <t>5.2</t>
  </si>
  <si>
    <t>5.2.1</t>
  </si>
  <si>
    <t>5.2.2</t>
  </si>
  <si>
    <t>5.2.3</t>
  </si>
  <si>
    <t>Začasna povezava vročevoda s PEX cevmi v času gradnje.
Montaža in demontaža PEX cevi, izdelava priključkov PEX na obstoječe vročevode s prehodnimi kosi PEX/jeklo, preverjanje tesnosti.
Z vsem potrebnim montažnim materialom.
PEX cevi dobavi JP Energetika - Ljubljana.  Transport na gradbišče in vračilo na deponijo naročnika izvede izvajalec.</t>
  </si>
  <si>
    <t>VEROVŠKOVA ULICA</t>
  </si>
  <si>
    <t>Demontaža obstoječe izolacije z vročevoda, vključno oplaščenje iz strešne lepenke ali Al pločevine, pritrdilni material ter transport na deponijo in plačilo pristojbine.
za cevi DN500, DN250 in DN125</t>
  </si>
  <si>
    <t>DN 500 / DN 250</t>
  </si>
  <si>
    <t>DN 250 / DN 250</t>
  </si>
  <si>
    <t>Odzračevalni lonec, izdelen iz jeklene cevi iz celega po SIST EN 10216-1 (DIN 2629/DIN2448), material P235TR1 (St.37.0), komplet z bombiranim pokrovom in varilnim materialom.</t>
  </si>
  <si>
    <t>DN 200 (219,1 x 4,5 mm), H =200 mm</t>
  </si>
  <si>
    <t>DN 300 (323,9 x 7,1 mm), H =270 mm</t>
  </si>
  <si>
    <t>Izpustni lonec</t>
  </si>
  <si>
    <t>Izpustni lonec, izdelan iz jeklene cevi iz celega, izdelan iz materiala P235TR1 (St. 37.0), dobavljen po SIST EN 10216-1 (DIN 2629/DIN2448), vključno bombiranim pokrovom in varilnim materialom.</t>
  </si>
  <si>
    <t>DN 150 (168,3 x 4,5 mm), H=150 mm</t>
  </si>
  <si>
    <t>DN 200 (219,1 x 4,5 mm), H =150 mm</t>
  </si>
  <si>
    <t>DN 250 - 10110</t>
  </si>
  <si>
    <t>Jeklena cev iz celega, izdelana iz materiala P235TR1 (St. 37.0), dobavljena po SIST EN 10216-1 (DIN 2629/DIN2448), vključno z varilnim in pritrdilnim materialom.</t>
  </si>
  <si>
    <t>DN 250 - 10050</t>
  </si>
  <si>
    <t>l =1050 mm</t>
  </si>
  <si>
    <t>l = 1960 mm</t>
  </si>
  <si>
    <t>DN 500</t>
  </si>
  <si>
    <t>Dvakratno temeljno barvanje klasičnega dela cevovoda s temeljno barvo, primerno za temperaturo 130°C, po predhodnem čiščenju rje.</t>
  </si>
  <si>
    <t>40 mm - za cev DN250</t>
  </si>
  <si>
    <t xml:space="preserve">70 mm - za cev DN250 </t>
  </si>
  <si>
    <t>40 mm - za cev DN125</t>
  </si>
  <si>
    <t>60 mm - za cev DN125</t>
  </si>
  <si>
    <t>40 mm - za cev DN200</t>
  </si>
  <si>
    <t xml:space="preserve">70 mm - za cev DN200 </t>
  </si>
  <si>
    <t xml:space="preserve">70 mm - za cev DN300 </t>
  </si>
  <si>
    <t>50 mm - za cev DN300</t>
  </si>
  <si>
    <t>50 mm - za cev DN500</t>
  </si>
  <si>
    <t xml:space="preserve">80 mm - za cev DN500 </t>
  </si>
  <si>
    <t>GLAVNI VROČEVOD T1901 (DN250)</t>
  </si>
  <si>
    <r>
      <t xml:space="preserve">Sanacija odcepa
</t>
    </r>
    <r>
      <rPr>
        <sz val="10"/>
        <rFont val="Arial"/>
        <family val="2"/>
        <charset val="238"/>
      </rPr>
      <t xml:space="preserve">- ohranitev prednapetja vročevoda
- izrez poškodovanega odcepa
- dobava in montaža odcepnega kosa, izdelanega iz jeklene cevi iz celega, iz materiala P235TR1 (St. 37.0), dobavljene po SIST EN 10216-1 (DIN 2629/DIN2448), vključno z varilnim materialom.
Navedene dimenzije in standardi cevi so iz projekta za izvedbo obstoječega vročevoda in se lahko od dejansko vgrajenih razlikujejo.
</t>
    </r>
    <r>
      <rPr>
        <b/>
        <sz val="10"/>
        <rFont val="Arial"/>
        <family val="2"/>
        <charset val="238"/>
      </rPr>
      <t>Izvede se po potrebi!</t>
    </r>
  </si>
  <si>
    <r>
      <t xml:space="preserve">Sanacija odseka ravne cevi:
- ohranitev prednapetja vročevoda
- izrez poškodovanega dela cevovoda
- izdelava nadomestnega kosa cevi, vključno priprava robov za varjenje
- varenje nadomestnega kosa ( 2 zvara ).
Material nadomestnega kosa je jeklena cev iz celega, izdelana iz materiala P235TR1 (St. 37.0), dobavljena po SIST EN 10216-1 (DIN 2629/DIN2448), tlačno preizkušena do min. 50bar.
Vključno z varilnim materialom.
Navedene dimenzije in standardi cevi so iz projekta za izvedbo obstoječega vročevoda in se lahko od dejansko vgrajenih razlikujejo.
</t>
    </r>
    <r>
      <rPr>
        <b/>
        <sz val="10"/>
        <rFont val="Arial"/>
        <family val="2"/>
        <charset val="238"/>
      </rPr>
      <t>Izvede se po potrebi!</t>
    </r>
  </si>
  <si>
    <r>
      <t xml:space="preserve">Sanacija odcepa
- ohranitev prednapetja vročevoda
- izrez poškodovanega odcepa
- dobava in montaža odcepnega kosa, izdelanega iz jeklene cevi z vzdolžnim ali spiralnim zvarom, iz materiala P235TR1 (St 37.0), dobavljene po SIST EN 10217-1 (DIN 1626/DIN 2458), tlačno preizkušena do min. 50 bar, vključno z varilnim materialom.
Navedene dimenzije in standardi cevi so iz projekta za izvedbo obstoječega vročevoda in se lahko od dejansko vgrajenih razlikujejo.
</t>
    </r>
    <r>
      <rPr>
        <b/>
        <sz val="10"/>
        <rFont val="Arial"/>
        <family val="2"/>
        <charset val="238"/>
      </rPr>
      <t>Izvede se po potrebi!</t>
    </r>
  </si>
  <si>
    <r>
      <t>Sanacija ravne cevi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Sanacija odseka ravne cevi:
- ohranitev prednapetja vročevoda
- izrez poškodovanega dela cevovoda
- izdelava nadomestnega kosa cevi, vključno priprava robov za varjenje
- varenje nadomestnega kosa ( 2 zvara ).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Material nadomestnega kosa je jeklena cev z vzdolžnim ali spiralnim zvarom, izdelana iz materiala P235TR1 (St 37.0), dobavljena po SIST EN 10217-1 (DIN 1626/DIN 2458), tlačno preizkušena do min. 50 bar.
Vključno z varilnim materialom.
Navedene dimenzije in standardi cevi so iz projekta za izvedbo obstoječega vročevoda in se lahko od dejansko vgrajenih razlikujejo.
</t>
    </r>
    <r>
      <rPr>
        <b/>
        <sz val="10"/>
        <rFont val="Arial"/>
        <family val="2"/>
        <charset val="238"/>
      </rPr>
      <t>Izvede se po potrebi!</t>
    </r>
  </si>
  <si>
    <t>Dobava in montaža po potrebi</t>
  </si>
  <si>
    <t>R DN 250/DN 125</t>
  </si>
  <si>
    <t>40 mm - za cev DN150</t>
  </si>
  <si>
    <t xml:space="preserve">70 mm - za cev DN150 </t>
  </si>
  <si>
    <t>T1901</t>
  </si>
  <si>
    <t>oznaka parovoda</t>
  </si>
  <si>
    <t>T9000</t>
  </si>
  <si>
    <t>GLAVNI PAROVOD T9000 (DN200)</t>
  </si>
  <si>
    <t>Demontaža obstoječega parovoda</t>
  </si>
  <si>
    <r>
      <t xml:space="preserve">Demontaža parovoda v betonski kineti in jašku. Razrez cevovoda in demontaža vseh podpor ter odvoz na deponijo, vključno s plačano pristojbino.
</t>
    </r>
    <r>
      <rPr>
        <b/>
        <sz val="10"/>
        <color indexed="8"/>
        <rFont val="Arial"/>
        <family val="2"/>
        <charset val="238"/>
      </rPr>
      <t>Pri demontaži obstoječega dela parovoda ohraniti prednapetje na stiku z obstoječim parovodom DN150 proti TOŠ, ki ostane.</t>
    </r>
  </si>
  <si>
    <t>Demontaža obstoječe izolacije s parovoda vodenega v  betonski kineti in jašku, vključno oplaščenje iz strešne lepenke, pritrdilni material ter transport na deponijo.
za cevi: DN80 in DN150</t>
  </si>
  <si>
    <t>DN80 - debelina 100 mm</t>
  </si>
  <si>
    <t>DN150 - debelina 100 mm</t>
  </si>
  <si>
    <r>
      <t xml:space="preserve">Sanacija odseka ravne cevi:
- ohranitev prednapetja parovoda
- izrez poškodovanega dela cevovoda
- izdelava nadomestnega kosa cevi, vključno priprava robov za varjenje
- varenje nadomestnega kosa ( 2 zvara ).
Material nadomestnega kosa je jeklena cev iz celega izdelana iz materiala St 35.8, dobavljena po DIN 1629, dimenzije in teže po DIN 2448 vključno z varilnim materialom, tlačno preizkušena do min. 50bar.
</t>
    </r>
    <r>
      <rPr>
        <b/>
        <sz val="10"/>
        <rFont val="Arial"/>
        <family val="2"/>
        <charset val="238"/>
      </rPr>
      <t>Izvede se po potrebi!</t>
    </r>
    <r>
      <rPr>
        <sz val="10"/>
        <rFont val="Arial"/>
        <family val="2"/>
        <charset val="238"/>
      </rPr>
      <t xml:space="preserve">
Dobava, demontaža in montaža, odvoz na deponijo</t>
    </r>
  </si>
  <si>
    <t>DN 150 (168,3 x 4,5), dolžina odseka 1m</t>
  </si>
  <si>
    <t>Blindiranje in ponovno varjenje parovoda</t>
  </si>
  <si>
    <t>Rezanje parovoda in njegovo blindiranje z bombiranim pokrovom ter na koncu odstranitev pokrova in ponovno varjenje cevovoda.
Vključno s pokrovom in varilnim materialom.</t>
  </si>
  <si>
    <t>DN 150 (168,3 x 4,5)</t>
  </si>
  <si>
    <t>Jeklena cev iz celega, za vodno paro temp. 300°C, izdelana iz materiala St 35.8, dobavljena po DIN 1629, dimenzije in teže po DIN 2448 vključno z varilnim in pritrdilnim materialom.
Dobava - montaža</t>
  </si>
  <si>
    <r>
      <t>m</t>
    </r>
    <r>
      <rPr>
        <vertAlign val="superscript"/>
        <sz val="10"/>
        <color indexed="8"/>
        <rFont val="Arial"/>
        <family val="2"/>
        <charset val="238"/>
      </rPr>
      <t>1</t>
    </r>
  </si>
  <si>
    <t>Jeklena cev iz celega, za vodno paro temp. 300°C, izdelana iz materiala St 35.8, dobavljena po DIN 1629, dimenzije in teže po DIN 2448 vključno z varilnim materialom.
Dobava - montaža</t>
  </si>
  <si>
    <t xml:space="preserve">DN 200 (219,1 x 6,3 mm) </t>
  </si>
  <si>
    <t>Gladko krivljeni lok po DIN 1629, izdelan iz jeklene cevi iz celega, iz materiala St. 35.8 radij R=5d, dimenzije in teže po DIN2606, vključno z varilnim materialom.
Dobava in montaža</t>
  </si>
  <si>
    <t>T- kos</t>
  </si>
  <si>
    <t>T - kos, izdelan po SIST EN 10253 (DIN 2615) iz jeklene cevi iz celega iz materiala st. 35.8, vključno z varilnim materialom.
Dobava in montaža.</t>
  </si>
  <si>
    <t>T - DN40/25</t>
  </si>
  <si>
    <t>T - DN40/40</t>
  </si>
  <si>
    <t>T - DN80/40</t>
  </si>
  <si>
    <t>T - DN200/200</t>
  </si>
  <si>
    <t>Reducirni kos po SIST EN 10253 (DIN 2616), izdelan iz jeklene cevi iz celega, material St 35.8, vključno z varilnim materialom.</t>
  </si>
  <si>
    <t>R DN40/DN25</t>
  </si>
  <si>
    <t>R DN80/DN40</t>
  </si>
  <si>
    <t>Reducirni kos - ekscentrični</t>
  </si>
  <si>
    <t>Ekscetrični reducirni kos po SIST EN 10253 (DIN 2616), izdelan iz jeklene cevi iz celega, material St 35.8, vključno z varilnim materialom.</t>
  </si>
  <si>
    <t>R DN150/DN80</t>
  </si>
  <si>
    <t>R DN200/DN150</t>
  </si>
  <si>
    <t>Drsne podpore v kineti</t>
  </si>
  <si>
    <t>Drsne podpore izdelane po priloženih risbah iz predpisanih materialov.
Dobava in montaža</t>
  </si>
  <si>
    <t>Bočna vodila v kineti</t>
  </si>
  <si>
    <t>Bočna vodila, izdelana po priloženih risbah iz predpisanih materialov.
Dobava in montaža</t>
  </si>
  <si>
    <t>DN 200 - 8210/P</t>
  </si>
  <si>
    <t>Nepomične podpore v kineti</t>
  </si>
  <si>
    <t>Nepomične podpore, izdelane po priloženih risbah iz predpisanih materialov.
Dobava in montaža</t>
  </si>
  <si>
    <t>DN 200 - 8120/P</t>
  </si>
  <si>
    <t>Prirobnični ravni zaporni ventil za vodno paro, ohišje iz jeklene litine za temp. do 300°C, vključno s protiprirobnicami, tesnili in vijaki za nazivni tlak PN 25.
Ustreza Klinger KVN
Dobava in montaža</t>
  </si>
  <si>
    <t>Termodinamični kondenzni lonec</t>
  </si>
  <si>
    <t>Termodinamični kondenzni lonec s prirobničnimi priključki, komplet s protiprirobnicami, tesnili in vijaki.
Dobava in montaža
Ustreza :</t>
  </si>
  <si>
    <t>GESTRA BK 45 DN 25 PN 25</t>
  </si>
  <si>
    <t>Priklop na obstoječe parno omrežje omrežje (ocenjeno)</t>
  </si>
  <si>
    <t>Enkratno tlačno preizkušanje in izpiranje cevovoda (ocenjeno)</t>
  </si>
  <si>
    <t>Penetracijska kontrola zvarov</t>
  </si>
  <si>
    <t>Radiografska kontrola zvarov 
(100 % - po celotnem obodu )</t>
  </si>
  <si>
    <t>Dvakratno temeljno barvanje klasičnega dela cevovoda s temeljno barvo, primerno za temperaturo 300°C, po predhodnem čiščenju rje.</t>
  </si>
  <si>
    <t>Izolacija cevovoda v kineti</t>
  </si>
  <si>
    <t>Izolacija cevovoda v kineti z lamelnimi blazinami iz neomočljivega in negorljivega izolacijskega materiala visoke tlačne odpornosti, ojačanega z Al folijo ustrezne debeline, lepljene po stikih. Zaščitni ovoj je izdelan iz strešne lepenke, pritrjen s pomočjo Al trakov. Površina zaščitnega ovoja se premaže z ibitolom.
Dobava in montaža</t>
  </si>
  <si>
    <t>Za cev DN150 - debelina 100 mm - v dveh slojih</t>
  </si>
  <si>
    <t>Za cev DN200 - debelina 100 mm - v dveh slojih</t>
  </si>
  <si>
    <t>Izolacija cevnih lokov v kineti</t>
  </si>
  <si>
    <t>Izolacija cevnih lokov v kineti z lamelnimi blazinami iz neomočljivega in negorljivega izolacijskega materiala visoke tlačne odpornosti, ojačanega z Al folijo ustrezne debeline, lepljene po stikih. Zaščitni ovoj je izdelan iz strešne lepenke, pritrjen s pomočjo Al trakov. Površina zaščitnega ovoja se premaže z ibitolom.
Dobava in montaža</t>
  </si>
  <si>
    <t>Izolacija cevovoda v jašku</t>
  </si>
  <si>
    <t xml:space="preserve">Izolacija cevovoda v jaških in betonskem kolektorju z lamelnimi blazinami iz neomočljivega in negorljivega izolacijskega materiala visoke tlačne odpornosti, ojačanega z Al folijo ustrezne debeline, lepljene po stikih. 
Zaščitni ovoj je izdelan iz Al pločevine, pritrjene s pomočjo kniping vijakov.
Delo v jaških na višini do cca. 2 m
Dobava - montaža
</t>
  </si>
  <si>
    <t>Za cev DN25 - debelina 40 mm</t>
  </si>
  <si>
    <t>Za cev DN40 - debelina 40 mm</t>
  </si>
  <si>
    <t>Za cev DN80 - debelina 80 mm</t>
  </si>
  <si>
    <t>Izolacija cevnih lokov v jašku</t>
  </si>
  <si>
    <t xml:space="preserve">Izolacija cevnih lokov v jaških in betonskem kolektorju z lamelnimi blazinami iz neomočljivega in negorljivega izolacijskega materiala visoke tlačne odpornosti, ojačanega z Al folijo ustrezne debeline, lepljene po stikih. 
Zaščitni ovoj je izdelan iz Al pločevine, pritrjene s pomočjo kniping vijakov.
Delo v jaških na višini do cca. 2 m
Dobava - montaža
</t>
  </si>
  <si>
    <t>Nepredvidena dela odobrena s strani nadzora in obračunana po izmerah!</t>
  </si>
  <si>
    <t>Izrez obstoječega parovoda DN200</t>
  </si>
  <si>
    <t>Izrez parovoda DN200 v betonskem jašku ter odvoz na deponijo, vključno s plačano pristojbino.</t>
  </si>
  <si>
    <t>DN200</t>
  </si>
  <si>
    <t>Demontaža obstoječe izolacije s parovoda, cevi odvajanja kondenzata in dveh bližnjih cevi vročevoda v betonskem jašku, vključno oplaščenje iz strešne lepenke, pritrdilni material ter transport na deponijo.</t>
  </si>
  <si>
    <t>odvod kondenzata DN25 - debelina 40 mm</t>
  </si>
  <si>
    <t>odvod kondenzata DN65 - debelina 60 mm</t>
  </si>
  <si>
    <t>parovod DN200 - debelina 100 mm</t>
  </si>
  <si>
    <t>vročevod DN200 - debelina 40 mm</t>
  </si>
  <si>
    <t>vročevod DN250 - debelina 40 mm</t>
  </si>
  <si>
    <t>Demontaža obstoječih cevovodov - odzračevanje vročevoda</t>
  </si>
  <si>
    <t>DN40 - po potrebi</t>
  </si>
  <si>
    <t>Jeklena cev iz celega - vročevod</t>
  </si>
  <si>
    <t xml:space="preserve">DN 40 (48,3 x 2,6 mm) - po potrebi </t>
  </si>
  <si>
    <t xml:space="preserve">DN 100 (114,3 x 3,6 mm) </t>
  </si>
  <si>
    <t>Jekleni lok iz celega, 90° - vročevod</t>
  </si>
  <si>
    <t>T - DN25/25</t>
  </si>
  <si>
    <t>T - DN65/40</t>
  </si>
  <si>
    <t>T - DN80/80</t>
  </si>
  <si>
    <t>T - DN200/100</t>
  </si>
  <si>
    <t>R DN100/DN80</t>
  </si>
  <si>
    <t>Blindiranje parovoda</t>
  </si>
  <si>
    <t>DN 80 (88,9 x 3,2)</t>
  </si>
  <si>
    <t>Drsna podpora v jašku</t>
  </si>
  <si>
    <t>Zaporni ventil - premaknitev na ceveh vročevodnega odzračevanja</t>
  </si>
  <si>
    <t>Demontaža in ponovna montaža zapornega prirobničnega ventila na novem mestu.
Vključno z vsem potrebnim montažnim materialom.</t>
  </si>
  <si>
    <t>Površinska zaščita cevovodov - vročevod</t>
  </si>
  <si>
    <t>Za cev DN100 - debelina 100 mm - v dveh slojih</t>
  </si>
  <si>
    <t>Izolacija - vročevod</t>
  </si>
  <si>
    <t>OBNOVA PAROVODA TOŠ - NOVARTIS</t>
  </si>
  <si>
    <t>VIII</t>
  </si>
  <si>
    <t>IX</t>
  </si>
  <si>
    <t>ODCEP NOVEGA PAROVODA (DN80)</t>
  </si>
  <si>
    <t xml:space="preserve">S K U P A J - G : </t>
  </si>
  <si>
    <t xml:space="preserve">S K U P A J - H : </t>
  </si>
  <si>
    <t>Blindiranje parovoda z bombiranim pokrovom.
Vključno s pokrovom in varilnim materialom.</t>
  </si>
  <si>
    <t>Jekleni lok iz celega, 45°</t>
  </si>
  <si>
    <t>Drsna podpora za parovod, izdelana iz vertikalno postavljene cevi DN65, ki ima zgoraj in spodaj privarjeni ploščici iz jeklene pločevine debeline 5 mm. Spodnja ploščica je s Hilti vijaki pritrjena v tla. Na cev se privari sani drsne podpore DN80 - 3011. 
Po priloženih risbah iz predpisanih materialov.
Dobava in montaža</t>
  </si>
  <si>
    <t>X</t>
  </si>
  <si>
    <t>XI</t>
  </si>
  <si>
    <t>XII</t>
  </si>
  <si>
    <t>G - VROČEVOD - TRASA</t>
  </si>
  <si>
    <t>H - PAROVOD - TRASA</t>
  </si>
  <si>
    <t>I - PAROVOD - ODCEP NOVEGA PAROVODA</t>
  </si>
  <si>
    <t>J - PRESTAVITEV PLINOVODA</t>
  </si>
  <si>
    <t>5.2.4</t>
  </si>
  <si>
    <t>PLINOVOD S 1800, JE DN 200</t>
  </si>
  <si>
    <t xml:space="preserve">Jeklena HFW cev DN200 </t>
  </si>
  <si>
    <t>Jeklena visokofrekvenčno indukcijsko vzdolžno varjena cev (HFW-high frequency welded) po standardu SIST EN 10208-2 iz materiala L245MB (No. 1.0418) za maksimalni obratovalni tlak 50 bar (kot npr. Manessmann Fuchs) s posnetimi robovi. Cevi in loki so tovarniško predizolirane s PE po DIN 30670 tip S-n (s troslojno izvedbo izolacije LDPE, MDPE ali HDPE v rumeni in  črni barvi), konci cevi 150 mm in zaprti s PVC kapo. Cevi morajo biti opremljene z dokumenti po SIST EN 10204 3.1 in nostrificirane. Vključno varilni material.</t>
  </si>
  <si>
    <t>Dobavitelj mora imeti ISO 9001.</t>
  </si>
  <si>
    <t>DN 200 (219,1x6,3) (2x 6m)</t>
  </si>
  <si>
    <t>Jekleni cevni lok, DN200</t>
  </si>
  <si>
    <t>Tovarniško izdelani loki - kolena po SIST EN 10253-2, R=5D (Bauart 10) iz materiala L245MB (No. 1.0418) za maksimalni obratovalni tlak 16 bar s posnetimi robovi. Kolena so tovarniško predizolirana s PE po DIN 30670 tip S-n (s troslojno izvedbo izolacije LDPE, MDPE ali HDPE v rumeni ali črni barvi) ali naknadno izolirani z RAYCHEM trakovi Thermofit Flexclad II(60) + Overflex.</t>
  </si>
  <si>
    <t>Loki morajo biti opremljene z dokumenti po SIST EN 10204 3.1 in nostrificirani. Vključno varilni material.</t>
  </si>
  <si>
    <t>Kolena 90° se prilagodijo pri montaži (pobrusijo) na ustrezne kote.</t>
  </si>
  <si>
    <t>DN 200 (219,1x6,3), 90°</t>
  </si>
  <si>
    <t xml:space="preserve">Izolacija jeklenega plinovoda </t>
  </si>
  <si>
    <t xml:space="preserve">Izolacija neizoliranih delov jeklenega </t>
  </si>
  <si>
    <t>cevovoda (Raychem):</t>
  </si>
  <si>
    <t xml:space="preserve"> - HTLP 60-DN 200</t>
  </si>
  <si>
    <t xml:space="preserve"> - Flexclad II - C30-50 </t>
  </si>
  <si>
    <t xml:space="preserve"> - Overflex - 50 </t>
  </si>
  <si>
    <t>Izvedba izolacije po navodilih</t>
  </si>
  <si>
    <t>proizvajalca.</t>
  </si>
  <si>
    <t>Kontrola prebojnosti izolacije za jekleno cev</t>
  </si>
  <si>
    <t>Kontrola prebojnosti izolacije po celotni dolžini vgrajenega plinovoda ter izdelava zapisnika.</t>
  </si>
  <si>
    <t>Pregled izolacije pred zasipavanjem</t>
  </si>
  <si>
    <t>Pregled izolacije pred zasipavanjem in preizkus kvalitete podvitja glede na električno prebojnost z električno visokonapetostnim detektorjem z maksimalno
napetostjo 25 kV ter popravilo vseh poškodovanih mest.</t>
  </si>
  <si>
    <t>Rentgenska kontrola zvarov</t>
  </si>
  <si>
    <t>Rentgenska kontrola zvarov z vrednotenjem pregledanih zvarov inizdelavo zapisnika (100%).</t>
  </si>
  <si>
    <t>Tlačni preizkusi plinovoda</t>
  </si>
  <si>
    <t>Tlačni preizkusi plinovoda, izvedeni po navodilih iz projekta, skupaj z izdelavo zapisnikov o preizkusih.</t>
  </si>
  <si>
    <t>Zaščita podzemnih instalacij-plinovodi</t>
  </si>
  <si>
    <t>Fizična zaščita podzemnih instalacij (zaščitna cev l = 2,0m na obeh straneh zaprta s polstjo in objemko ter njeno obsutje).</t>
  </si>
  <si>
    <t>plinovod JE DN 200 - Z.C. PE 315x18,7</t>
  </si>
  <si>
    <t>Prevezava plinovoda</t>
  </si>
  <si>
    <t>Prevezava novoprojektiranega plinovoda na obstoječe plinovodno omrežje, ki ga opravi izvajalec ob prisotnosti distributerja plina.</t>
  </si>
  <si>
    <t>Nepredvidena dela:</t>
  </si>
  <si>
    <t>Nepredvidena dela odobrena s strani nadzora in obračunana po analizi cen v skladu s kalkulativnimi elementi.</t>
  </si>
  <si>
    <t>SKUPAJ</t>
  </si>
  <si>
    <t>VEROVŠKOVA - PRESTAVITEV NOVARTIS</t>
  </si>
  <si>
    <t>S 1800</t>
  </si>
  <si>
    <t xml:space="preserve">S K U P A J - I : </t>
  </si>
  <si>
    <t xml:space="preserve">S K U P A J - J : </t>
  </si>
  <si>
    <r>
      <t xml:space="preserve">Jeklena cev iz celega, za vodno paro temp. 300°C, izdelana iz materiala St 35.8, dobavljena po DIN 1629, dimenzije in teže po DIN 2448 vključno </t>
    </r>
    <r>
      <rPr>
        <u/>
        <sz val="10"/>
        <rFont val="Arial"/>
        <family val="2"/>
        <charset val="238"/>
      </rPr>
      <t>z varilnim in pritrdilnim materialom</t>
    </r>
    <r>
      <rPr>
        <sz val="10"/>
        <rFont val="Arial"/>
        <family val="2"/>
        <charset val="238"/>
      </rPr>
      <t>.
Dobava - montaža</t>
    </r>
  </si>
  <si>
    <r>
      <t xml:space="preserve">Jeklena cev iz celega, za vodno paro temp. 300°C, izdelana iz materiala St 35.8, dobavljena po DIN 1629, dimenzije in teže po DIN 2448 vključno </t>
    </r>
    <r>
      <rPr>
        <u/>
        <sz val="10"/>
        <rFont val="Arial"/>
        <family val="2"/>
        <charset val="238"/>
      </rPr>
      <t>z varilnim materialom</t>
    </r>
    <r>
      <rPr>
        <sz val="10"/>
        <rFont val="Arial"/>
        <family val="2"/>
        <charset val="238"/>
      </rPr>
      <t>.
Dobava - montaža</t>
    </r>
  </si>
  <si>
    <t>R  E K A P I T U L A C I J A</t>
  </si>
  <si>
    <t>zap. št.</t>
  </si>
  <si>
    <t>ŠT. INV.</t>
  </si>
  <si>
    <t>OBJEKT</t>
  </si>
  <si>
    <t>vrednost                                               ( EUR )</t>
  </si>
  <si>
    <t>1</t>
  </si>
  <si>
    <t>2</t>
  </si>
  <si>
    <t>3</t>
  </si>
  <si>
    <t>S K U P A J     :</t>
  </si>
  <si>
    <t>30III-790-00</t>
  </si>
  <si>
    <t>30III-788-00</t>
  </si>
  <si>
    <t>30III434/155</t>
  </si>
  <si>
    <t>VROČEVODNO OMREŽJE NA OBMOČJU ČARGOVE IN KUMROVŠKE ULICE</t>
  </si>
  <si>
    <t>IV</t>
  </si>
  <si>
    <t>SKUPAJ  D + E</t>
  </si>
  <si>
    <t>V</t>
  </si>
  <si>
    <t>A - GLAVNI VROČEVODI</t>
  </si>
  <si>
    <t>VI</t>
  </si>
  <si>
    <t>B - VROČEVODNI PRIKLJUČKI</t>
  </si>
  <si>
    <t>D - GLAVNI VROČEVODI</t>
  </si>
  <si>
    <t>Čargova - Kumrovška ulica</t>
  </si>
  <si>
    <t>T1700, odsek 0-14.2</t>
  </si>
  <si>
    <t>Kumrovška ulica</t>
  </si>
  <si>
    <t>T1704, odsek 14-24</t>
  </si>
  <si>
    <t xml:space="preserve">S K U P A J - D : </t>
  </si>
  <si>
    <t>E - VROČEVODNI PRIKLJUČKI</t>
  </si>
  <si>
    <t>Kumrovška 13</t>
  </si>
  <si>
    <t>P638</t>
  </si>
  <si>
    <t>Kumrovška 9</t>
  </si>
  <si>
    <t>P630</t>
  </si>
  <si>
    <t>5.2.5</t>
  </si>
  <si>
    <t>Kumrovška 1</t>
  </si>
  <si>
    <t>P641</t>
  </si>
  <si>
    <t>5.2.6</t>
  </si>
  <si>
    <t>Ulica padlih borcev 9</t>
  </si>
  <si>
    <t>P1209</t>
  </si>
  <si>
    <t xml:space="preserve">S K U P A J - E : </t>
  </si>
  <si>
    <t>GLAVNI VROČEVOD T1700, DN300</t>
  </si>
  <si>
    <t>Predizolirana cev</t>
  </si>
  <si>
    <t xml:space="preserve">Predizolirana cev za transport vroče vode do 130° C, izdelana po standardu SIST EN 253 za daljinsko ogrevanje, z vgrajenima žicama za kontrolo vlažnosti in lokacijo napake na cevovodu.
SERIJA 2
Cev za prenos medija:
Jeklena visokofrekvenčno varjena cev iz materiala P235TR1 (St.37.0 BW), dobavljena po SIST EN 10217-1 (DIN 1626, DIN2458) ali ustrezne.
Izolacijski material:
Poliuretanska trdna pena (PUR) izdelana iz poliola in isocianata, primerna za povečano delovno temperaturo do 130°C.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</t>
  </si>
  <si>
    <t>SERIJA 2</t>
  </si>
  <si>
    <t>DN 300 (323,9 x 5,6 mm) / 500</t>
  </si>
  <si>
    <t>Predizolirani cevni lok 90°-enakokrak</t>
  </si>
  <si>
    <t>Predizoliran cevni lok 90° - enakokrak za transport vroče vode do 1300C, izdelan po standardu SIST EN 448 za predizolirane fazonske kose za daljinsko ogrevanje, z vgrajenima žicama za kontrolo vlažnosti in lokacijo napake na cevovodu.</t>
  </si>
  <si>
    <t xml:space="preserve">Sestav materiala enak kot za ravne cevi. </t>
  </si>
  <si>
    <r>
      <t>DN 300 (323,9 x 5,6 mm) / 500 - 90</t>
    </r>
    <r>
      <rPr>
        <vertAlign val="superscript"/>
        <sz val="10"/>
        <rFont val="Arial"/>
        <family val="2"/>
        <charset val="238"/>
      </rPr>
      <t>0</t>
    </r>
  </si>
  <si>
    <t>Predizolirani pravokotni odcep</t>
  </si>
  <si>
    <t xml:space="preserve">Predizoliran etažirani pravokotni odcep za transport vroče vode do 1300C, izdelana po standardu SIST EN 448 za predizolirane fazonske kose za daljinsko ogrevanje, z vgrajenima žicama za kontrolo vlažnosti in lokacijo napake na cevovodu. </t>
  </si>
  <si>
    <t>DN 300/65/500</t>
  </si>
  <si>
    <t>Zaključna kapa</t>
  </si>
  <si>
    <r>
      <t xml:space="preserve">Zaključna kapa za predizolirano cev za transport vroče vode do 130 st. C, izdelane po standardu SIST EN489 za predizolirane cevne spojke za daljinsko ogrevanje.
</t>
    </r>
    <r>
      <rPr>
        <b/>
        <sz val="10"/>
        <rFont val="Arial"/>
        <family val="2"/>
        <charset val="238"/>
      </rPr>
      <t>Serija 2</t>
    </r>
  </si>
  <si>
    <t>DN 300 / 500</t>
  </si>
  <si>
    <t>Labirintno zidno tesnilo</t>
  </si>
  <si>
    <r>
      <t xml:space="preserve">Labirintno zidno tesnilo za vgradnjo v zid pri prehodu predizolirane cevi skozi zid, izdelano iz profilirane neoprenske gume.
</t>
    </r>
    <r>
      <rPr>
        <b/>
        <sz val="10"/>
        <rFont val="Arial"/>
        <family val="2"/>
        <charset val="238"/>
      </rPr>
      <t>Serija 2</t>
    </r>
  </si>
  <si>
    <t>DN 300 / 500-530</t>
  </si>
  <si>
    <t>Spojka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</si>
  <si>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2</t>
  </si>
  <si>
    <t xml:space="preserve">Redukcijska spojka 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</si>
  <si>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1 / Serija 2</t>
  </si>
  <si>
    <t>DN 65/140 / DN 65/160</t>
  </si>
  <si>
    <t>DN 300/450 / DN 300/500</t>
  </si>
  <si>
    <t>Elastična blazina</t>
  </si>
  <si>
    <t xml:space="preserve">Elastična blazina, izdelana iz polietilenske mehke pene, odporne na kemikalije, za prevzemanje raztezkov predizoliranih cevi. </t>
  </si>
  <si>
    <t>debeline S=40mm</t>
  </si>
  <si>
    <t>Pribl. dolžina PEX cevi - 2 x 50 m, DN 100</t>
  </si>
  <si>
    <t>Merilna doza</t>
  </si>
  <si>
    <t xml:space="preserve">Merilna doza za povezavo žic za kontrolo vlage, vključno s silikonskim kablom. (ocenjena dolžina kabla je 10m) </t>
  </si>
  <si>
    <t>Izdelava zapisnika</t>
  </si>
  <si>
    <t>a) o meritvi upornosti žic po posameznih 
odsekih trase
b) o lokaciji in dolžini cevi z vgrajenimi
drugačnimi žicami (različne upornosti žic na dolžinski meter)
c) o meritvah vlažnosti v izolaciji cevovoda</t>
  </si>
  <si>
    <t>Demontaža obstoječe izolacije z vročevoda, vključno oplaščenje iz strešne lepenke ali Al pločevine, pritrdilni material ter transport na deponijo in plačilo pristojbine.
za cevi DN300</t>
  </si>
  <si>
    <t>DN32</t>
  </si>
  <si>
    <t>DN300</t>
  </si>
  <si>
    <r>
      <t xml:space="preserve">Sanacija odcepa
</t>
    </r>
    <r>
      <rPr>
        <sz val="10"/>
        <rFont val="Arial"/>
        <family val="2"/>
        <charset val="238"/>
      </rPr>
      <t>- ohranitev prednapetja vročevoda
- izrez poškodovanega odcepa
- dobava in montaža odcepnega kosa, izdelanega iz jeklene cevi iz celega, iz materiala P235TR1 (St. 37.0), dobavljene po SIST EN 10216-1 (DIN 2629/DIN2448), vključno z varilnim materialom.
Navedene dimenzije in standardi cevi so iz projekta za izvedbo obstoječega vročevoda in se lahko od dejansko vgrajenih razlikujejo.
Izvede se po potrebi!</t>
    </r>
  </si>
  <si>
    <t>DN 150 / DN 150</t>
  </si>
  <si>
    <t>Sanacija odcepa
- ohranitev prednapetja vročevoda
- izrez poškodovanega odcepa
- dobava in montaža odcepnega kosa, izdelanega iz jeklene cevi z vzdolžnim ali spiralnim zvarom, iz materiala P235TR1 (St 37.0), dobavljene po SIST EN 10217-1 (DIN 1626/DIN 2458), tlačno preizkušena do min. 50 bar, vključno z varilnim materialom.
Navedene dimenzije in standardi cevi so iz projekta za izvedbo obstoječega vročevoda in se lahko od dejansko vgrajenih razlikujejo.
Izvede se po potrebi!</t>
  </si>
  <si>
    <t>DN 300 / DN 150</t>
  </si>
  <si>
    <r>
      <t>Sanacija ravne cevi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Sanacija odseka ravne cevi:
- ohranitev prednapetja vročevoda
- izrez poškodovanega dela cevovoda
- izdelava nadomestnega kosa cevi, vključno priprava robov za varjenje
- varenje nadomestnega kosa ( 2 zvara ).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Material nadomestnega kosa je jeklena cev z vzdolžnim ali spiralnim zvarom, izdelana iz materiala P235TR1 (St 37.0), dobavljena po SIST EN 10217-1 (DIN 1626/DIN 2458), tlačno preizkušena do min. 50 bar.
Vključno z varilnim materialom.
Navedene dimenzije in standardi cevi so iz projekta za izvedbo obstoječega vročevoda in se lahko od dejansko vgrajenih razlikujejo.
Izvede se po potrebi!</t>
    </r>
  </si>
  <si>
    <t>DN 300 (323,9 x 6,3), dolžina odseka 2 m</t>
  </si>
  <si>
    <t>DN 300 (323,9 x 6,3), dolžina odseka 1 m</t>
  </si>
  <si>
    <t>DN 300 (323,9 x 6,3 mm)</t>
  </si>
  <si>
    <t>Jeklena cev iz celega, izdelana iz materiala P235TR1 (St. 37.0), dobavljena po SIST EN 10216-1 (DIN 2629/DIN2448), vključno z varilnim materialom in podpornim materialom.</t>
  </si>
  <si>
    <t xml:space="preserve">DN 32 (42,4 x 2,6 mm) </t>
  </si>
  <si>
    <t xml:space="preserve">DN 50 (60,3 x 2,9 mm) </t>
  </si>
  <si>
    <t>Jeklena varjena cev</t>
  </si>
  <si>
    <t>Jeklena varjena cev izdelana, iz materiala P235TR1 (St 37.0), dobavljena po SIST EN 10217-1 (DIN 1626/DIN 2458), tlačno preizkušena do min. 50 bar, vključno z varilnim materialom.</t>
  </si>
  <si>
    <t xml:space="preserve">DN 300 (323,9 x 6,3 mm) </t>
  </si>
  <si>
    <t xml:space="preserve">DN 32 </t>
  </si>
  <si>
    <t xml:space="preserve">DN 50 </t>
  </si>
  <si>
    <t>Odzračevalna kapa</t>
  </si>
  <si>
    <t>Odzračevalna kapa, izdelen iz jeklene cevi iz celega po SIST EN 10216-1 (DIN 2629/DIN2448), material P235TR1 (St.37.0), komplet z odzračevalno cevjo, bombirnim pokrovom in varilnim materialom.</t>
  </si>
  <si>
    <t>DN 200 (219,1 x 6,3 mm), H =</t>
  </si>
  <si>
    <t>DN 125 (139,7 x 4,0 mm), H =</t>
  </si>
  <si>
    <t>Izpustni lonec, izdelen iz jeklene cevi iz celega po SIST EN 10216-1 (DIN 2629/DIN2448), material P235TR1 (St.37.0), za izvedbo izpusta DN 65, komplet z bombirnim pokrovom in varilnim materialom.</t>
  </si>
  <si>
    <t>DN 100 (114,3 x 3,6 mm), H =</t>
  </si>
  <si>
    <t>DN 80 (88,9 x 3,2 mm), H =</t>
  </si>
  <si>
    <t>Jekleni lok iz celega, 45 st</t>
  </si>
  <si>
    <t>DN 300 - 11130</t>
  </si>
  <si>
    <t>DN 300 - 11020</t>
  </si>
  <si>
    <t>DN 32</t>
  </si>
  <si>
    <t>DN 50</t>
  </si>
  <si>
    <t>Dvakratno temeljno barvanje klasičnega dela cevovoda s temeljno barvo, primerno za temperaturo 130 st. C, po predhodnem čiščenju rje.</t>
  </si>
  <si>
    <t>GLAVNI VROČEVOD T1704, DN150</t>
  </si>
  <si>
    <t>DN 50 (60,3 x 2,9 mm) / 140</t>
  </si>
  <si>
    <t>DN 150 (168,3 x 4,0 mm) / 280</t>
  </si>
  <si>
    <t>Predizoliran paralelni odcep</t>
  </si>
  <si>
    <t xml:space="preserve">Predizoliran paralelni odcep - za transport vroče vode do 1300C, izdelan po standardu SIST EN 448 za predizolirane fazonske kose za daljinsko ogrevanje, z vgrajenima žicama za kontrolo vlažnosti in lokacijo napake na cevovodu. </t>
  </si>
  <si>
    <t>DN 150/80/280</t>
  </si>
  <si>
    <t xml:space="preserve"> </t>
  </si>
  <si>
    <t>DN150/80/280</t>
  </si>
  <si>
    <t>DN 150/65/280</t>
  </si>
  <si>
    <t>DN 150/50//280</t>
  </si>
  <si>
    <t>DN50/32/140</t>
  </si>
  <si>
    <t>Predizolirana krogelna pipa</t>
  </si>
  <si>
    <r>
      <t xml:space="preserve">Predizolirana krogelna pipa za transport vroče vode do 1300C, izdelana po standardu SIST EN 488 za predizolirane zaporne armature za daljinsko ogrevanje, z vgrajenima žicama za kontrolo vlažnosti in lokacijo napake na cevovodu.
</t>
    </r>
    <r>
      <rPr>
        <b/>
        <sz val="10"/>
        <rFont val="Arial"/>
        <family val="2"/>
        <charset val="238"/>
      </rPr>
      <t>Pipa se dobavi s prigrajenim ročnim reduktrojem.</t>
    </r>
  </si>
  <si>
    <t xml:space="preserve">Sestav materiala enak kot za ravne cevi.
Predizolirana pipa bo vgrajena v AB jašek fi 120 cm, in bo dobavljena skupaj s podaljškom vretena.
Dejanska dolžina podaljška vretena se določi in naroči na podlagi končne višine terena po vgradnji pipe.
</t>
  </si>
  <si>
    <t>DN 150 / 280</t>
  </si>
  <si>
    <t>DN 80 / 180</t>
  </si>
  <si>
    <t>DN 80 / 180-209</t>
  </si>
  <si>
    <t>DN 150 / 280-312</t>
  </si>
  <si>
    <t>DN 50 / 140</t>
  </si>
  <si>
    <t>DN 32/ 140 / fi27X2/77</t>
  </si>
  <si>
    <t>DN 65/160 / DN 32/110</t>
  </si>
  <si>
    <t>DN 50/125 / DN 50/140</t>
  </si>
  <si>
    <t>DN 150/250 / DN 150/280</t>
  </si>
  <si>
    <t>Demontaža obstoječe izolacije z vročevoda, vključno oplaščenje iz strešne lepenke ali Al pločevine, pritrdilni material ter transport na deponijo in plačilo pristojbine.
za cevi DN150, DN80 in DN 50</t>
  </si>
  <si>
    <t>Sanacija odseka ravne cevi:
- ohranitev prednapetja vročevoda
- izrez poškodovanega dela cevovoda
- izdelava nadomestnega kosa cevi, vključno priprava robov za varjenje
- varenje nadomestnega kosa ( 2 zvara ).
Material nadomestnega kosa je jeklena cev iz celega, izdelana iz materiala P235TR1 (St. 37.0), dobavljena po SIST EN 10216-1 (DIN 2629/DIN2448), tlačno preizkušena do min. 50bar.
Vključno z varilnim materialom.
Navedene dimenzije in standardi cevi so iz projekta za izvedbo obstoječega vročevoda in se lahko od dejansko vgrajenih razlikujejo.
Izvede se po potrebi!</t>
  </si>
  <si>
    <t>DN 150 (159 x 4,5), dolžina odseka 2 m</t>
  </si>
  <si>
    <t>DN 150 (159 x 4,5), dolžina odseka 1 m</t>
  </si>
  <si>
    <r>
      <t>Sanacija cevnega loka:
- ohranitev prednapetja vročevoda
- izrez poškodovanega cevnega loka
- dobava nadomestnega cevnega loka, vključno priprava robov za varjenje
- varenje nadomestnega kosa ( 2 zvara ).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Material nadomestnega kosa je lok iz jeklene cevi iz celega iz materiala P235TR1 (St. 37.0), dobavljene po SIST EN 10216-1 (DIN 2629/DIN2448), tlačno preizkušen do min. 50 bar, vključno z varilnim materialom.
Navedene dimenzije in standardi cevi so iz projekta za izvedbo obstoječega vročevoda in se lahko od dejansko vgrajenih razlikujejo.
Izvede se po potrebi!</t>
    </r>
  </si>
  <si>
    <t>DN 150 (159 x 4,5), R=3D</t>
  </si>
  <si>
    <t>DN 150 (159 x 4,5)</t>
  </si>
  <si>
    <t>Jeklena cev iz celega, izdelana iz materiala P235TR1 (St. 37.0), dobavljena po SIST EN 10216-1 (DIN 2629/DIN2448), vključno z varilnim materialom.</t>
  </si>
  <si>
    <t xml:space="preserve">DN 150 (168,3 x 4,5 mm) </t>
  </si>
  <si>
    <t>R DN 32 / 25</t>
  </si>
  <si>
    <t>R DN 40 / 25</t>
  </si>
  <si>
    <t>R DN 65 / 32</t>
  </si>
  <si>
    <t>R DN 80 / 40</t>
  </si>
  <si>
    <t>DN 150 - 6010</t>
  </si>
  <si>
    <t>Demontaža obstoječih predizoliranih zapornih armatur, vključno odvoz na deponijo in plačilo pristojbine.</t>
  </si>
  <si>
    <t>DN 65</t>
  </si>
  <si>
    <t>VROČEVODNI PRIKLJUČEK P-638, DN80</t>
  </si>
  <si>
    <t>KUMROVŠKA 13</t>
  </si>
  <si>
    <t>DN 80 (88,9 x 3,2 mm) / 180</t>
  </si>
  <si>
    <t>DN 80 (88,9 x 3,2 mm) / 180 - 900</t>
  </si>
  <si>
    <t>Pribl. dolžina PEX cevi - 2 x 50 m, DN 50</t>
  </si>
  <si>
    <t>Demontaža obstoječe izolacije z vročevoda, vključno oplaščenje iz strešne lepenke ali Al pločevine, pritrdilni material ter transport na deponijo in plačilo pristojbine.
za cevi DN80</t>
  </si>
  <si>
    <t xml:space="preserve">ravnih cevi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Al pločevine, pritrjene s pomočjo kniping vijakov. </t>
  </si>
  <si>
    <t>debelina 80 mm</t>
  </si>
  <si>
    <t>VROČEVODNI PRIKLJUČEK P-630, DN80</t>
  </si>
  <si>
    <t>KUMROVŠKA 9</t>
  </si>
  <si>
    <t>VROČEVODNI PRIKLJUČEK P-641, DN80</t>
  </si>
  <si>
    <t>KUMROVŠKA 1</t>
  </si>
  <si>
    <t>Demontaža obstoječe izolacije z vročevoda, vključno oplaščenje iz strešne lepenke ali Al pločevine, pritrdilni material ter transport na deponijo in plačilo pristojbine.
za cev DN80</t>
  </si>
  <si>
    <t>VROČEVODNI PRIKLJUČEK P-1209, DN32</t>
  </si>
  <si>
    <t>Predizolirana cev
Predizolirana cev za transport vroče vode do 130° C, izdelana po standardu SIST EN 253 za daljinsko ogrevanje, z vgrajenima žicama za kontrolo vlažnosti in lokacijo napake na cevovodu.
SERIJA 1
Cev za prenos medija:
Jeklena visokofrekvenčno varjena cev iz materiala P235TR1 (St.37.0 BW), dobavljena po SIST EN 10217-1 (DIN 1626, DIN2458) ali ustrezne.
Izolacijski material:
Poliuretanska trdna pena (PUR) izdelana iz poliola in isocianata, primerna za povečano delovno temperaturo do 1300C.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Dobava - montaža</t>
  </si>
  <si>
    <t>DN 32 (42,4 x 2,6 mm) / 110</t>
  </si>
  <si>
    <t>Predizolirani cevni lok 90°- enakokrak</t>
  </si>
  <si>
    <t>SERIJA 1</t>
  </si>
  <si>
    <r>
      <t>DN 32 (42,4 x 2,6 mm) / 110 - 90</t>
    </r>
    <r>
      <rPr>
        <vertAlign val="superscript"/>
        <sz val="10"/>
        <rFont val="Arial"/>
        <family val="2"/>
        <charset val="238"/>
      </rPr>
      <t>0</t>
    </r>
  </si>
  <si>
    <r>
      <t xml:space="preserve">Zaključna kapa za predizolirano cev za transport vroče vode do 130 st. C, izdelane po standardu SIST EN489 za predizolirane cevne spojke za daljinsko ogrevanje.
</t>
    </r>
    <r>
      <rPr>
        <b/>
        <sz val="10"/>
        <rFont val="Arial"/>
        <family val="2"/>
        <charset val="238"/>
      </rPr>
      <t>Serija 1.</t>
    </r>
  </si>
  <si>
    <t>DN 32 / 110</t>
  </si>
  <si>
    <r>
      <t xml:space="preserve">Labirintno zidno tesnilo za vgradnjo v zid pri prehodu predizolirane cevi skozi zid, izdelano iz profilirane neoprenske gume.
</t>
    </r>
    <r>
      <rPr>
        <b/>
        <sz val="10"/>
        <rFont val="Arial"/>
        <family val="2"/>
        <charset val="238"/>
      </rPr>
      <t>Serija 1</t>
    </r>
  </si>
  <si>
    <t>DN 32 / 110/142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</si>
  <si>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1</t>
  </si>
  <si>
    <t>DN 50/140 / DN 32/110</t>
  </si>
  <si>
    <t>Demontaža obstoječe izolacije z vročevoda, vključno oplaščenje iz strešne lepenke ali Al pločevine, pritrdilni material ter transport na deponijo in plačilo pristojbine.
za cevi DN50</t>
  </si>
  <si>
    <t xml:space="preserve">R DN 32 / 25 </t>
  </si>
  <si>
    <t>R DN 50 / 32</t>
  </si>
  <si>
    <t>Umirjevalne cevi</t>
  </si>
  <si>
    <t>Demontaža in ponovna montaža obstoječih umirjevalnih cevi na mestu vstopa vročevoda v prostor toplotne postaje, skupno z odzračevalno in izpustno cevjo, dvema bombiranima pokrovoma in varilnim materialom.</t>
  </si>
  <si>
    <t>DN 50 (60,3 x 2,9 mm) , H =</t>
  </si>
  <si>
    <t xml:space="preserve">cevovoda s cevaki iz neomočljivega in negorljivega izolacijskega materiala, ojačanega z Al folijo. Toplotna prevodnost izolacijskega materiala λ pri 25°C ≤ 0,035 W/mK.
Zaščitni ovoj je izdelan iz Al pločevine, pritrjene s kniping vijaki. </t>
  </si>
  <si>
    <t>za cev DN 25, debelina 40 mm</t>
  </si>
  <si>
    <t>za cev DN 25, debelina 30 mm</t>
  </si>
  <si>
    <t>OBNOVA PLINOVODA PO KUMROVŠKI IN ČARGOVI (N-12110)</t>
  </si>
  <si>
    <t>I</t>
  </si>
  <si>
    <t>A - GLAVNI PLINOVODI</t>
  </si>
  <si>
    <t>II</t>
  </si>
  <si>
    <t xml:space="preserve">B - PLINSKI PRIKLJUČKI -  SON PE 32 </t>
  </si>
  <si>
    <t xml:space="preserve">SKUPAJ  A + B </t>
  </si>
  <si>
    <t>4.2 STROJNA DELA</t>
  </si>
  <si>
    <t>šifra plinovoda, ulica</t>
  </si>
  <si>
    <t>material plinovoda</t>
  </si>
  <si>
    <t>dimenzija
plinovoda</t>
  </si>
  <si>
    <t>dolžina
plinovoda</t>
  </si>
  <si>
    <t>4.2.1</t>
  </si>
  <si>
    <t>N_12110_Čargova-Slovenčeva ulica</t>
  </si>
  <si>
    <t>PE100</t>
  </si>
  <si>
    <t>4.2.2</t>
  </si>
  <si>
    <t>N_12110_Kumrovška ulica</t>
  </si>
  <si>
    <t>4.2.3</t>
  </si>
  <si>
    <t>N_12010_Komanova ulica</t>
  </si>
  <si>
    <t>225
160</t>
  </si>
  <si>
    <t>7
8</t>
  </si>
  <si>
    <t xml:space="preserve">S K U P A J - A : </t>
  </si>
  <si>
    <t>B - PLINSKI PRIKLJUČKI - SON PE 32 in SON PE 63</t>
  </si>
  <si>
    <t>OZNAKA</t>
  </si>
  <si>
    <t>število priključkov</t>
  </si>
  <si>
    <t>( kos )</t>
  </si>
  <si>
    <t>4.2.4</t>
  </si>
  <si>
    <t>PLINSKI PRIKLJUČEK - SON PE 32_
P 4129_KUMROVŠKA ULICA 5</t>
  </si>
  <si>
    <t xml:space="preserve"> PE100</t>
  </si>
  <si>
    <t>PE 32x3.0</t>
  </si>
  <si>
    <t>4.2.5</t>
  </si>
  <si>
    <t>PLINSKI PRIKLJUČEK - SON PE 32_
P 4130_KUMROVŠKA ULICA 11</t>
  </si>
  <si>
    <t>4.2.6</t>
  </si>
  <si>
    <t>PLINSKI PRIKLJUČEK - SON PE 32_
P 25794_KUMROVŠKA ULICA 19</t>
  </si>
  <si>
    <t xml:space="preserve">S K U P A J - B : </t>
  </si>
  <si>
    <t>4.0</t>
  </si>
  <si>
    <t>4.2</t>
  </si>
  <si>
    <t>PLINOVOD N-12110, PE110x6,6</t>
  </si>
  <si>
    <t>ČARGOVA-SLOVENČEVA ULICA</t>
  </si>
  <si>
    <t>Cev iz materiala PE100- SDR 17</t>
  </si>
  <si>
    <t>Cev iz materiala PE100, po SIST EN 12007-2, SDR 17 skupaj z dodatkom za razrez.</t>
  </si>
  <si>
    <t>PE110x6,6</t>
  </si>
  <si>
    <t>PE225x13,4</t>
  </si>
  <si>
    <r>
      <t>Lok iz materiala PE100-45</t>
    </r>
    <r>
      <rPr>
        <b/>
        <vertAlign val="superscript"/>
        <sz val="10"/>
        <rFont val="Arial"/>
        <family val="2"/>
        <charset val="238"/>
      </rPr>
      <t>0</t>
    </r>
  </si>
  <si>
    <r>
      <t>Lok iz materiala PE100, 45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</si>
  <si>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t>PE110</t>
  </si>
  <si>
    <r>
      <t>Lok iz materiala PE100-90</t>
    </r>
    <r>
      <rPr>
        <b/>
        <vertAlign val="superscript"/>
        <sz val="10"/>
        <rFont val="Arial"/>
        <family val="2"/>
        <charset val="238"/>
      </rPr>
      <t>0</t>
    </r>
  </si>
  <si>
    <r>
      <t>Lok iz materiala PE100, 90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</si>
  <si>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t>T-kos iz materiala PE100</t>
  </si>
  <si>
    <t>Odcepni T-kos iz materiala PE100.</t>
  </si>
  <si>
    <t xml:space="preserve">PE110/110 </t>
  </si>
  <si>
    <t>Reducirni T-kos iz materiala PE100</t>
  </si>
  <si>
    <t>Reducirni odcepni T-kos iz materiala PE100.</t>
  </si>
  <si>
    <t xml:space="preserve">PE225/110 </t>
  </si>
  <si>
    <t>Obojka iz materiala PE100</t>
  </si>
  <si>
    <t>Obojka iz PE100 z vgrajeno elektro-uporovno žico, skupaj z varjenjem.</t>
  </si>
  <si>
    <t xml:space="preserve">PE110 </t>
  </si>
  <si>
    <t xml:space="preserve">PE225 </t>
  </si>
  <si>
    <t>Sedlo z obojko iz materiala PE100</t>
  </si>
  <si>
    <t>Elektrovarilno sedlo z obojko iz materiala PE100 z vgrajeno elektro-uporovno žico, skupaj z varjenjem.</t>
  </si>
  <si>
    <t xml:space="preserve">PE110/63 </t>
  </si>
  <si>
    <t>Krogelna pipa iz materiala PE100 - podzemna vgradnja</t>
  </si>
  <si>
    <t>Krogelna pipa iz materiala PE100, tlačne stopnje PN 4, za zemeljski plin, s teleskopsko vgradbilno garnituro z evro nastavkom.</t>
  </si>
  <si>
    <t>Cestna kapa</t>
  </si>
  <si>
    <t>Litoželezna zaščitna cestna kapa, material SL 18, z napisom plin na pokrovu, zaščitena z bitumnom.</t>
  </si>
  <si>
    <t xml:space="preserve">DN190 </t>
  </si>
  <si>
    <t>PEsifon - kondenčna cev iz materiala PE100</t>
  </si>
  <si>
    <t>PEsifon - kondenčna cev, izdelana iz materiala PE100 dimenzije PE63, dveh kolen dimenzije PE63, reducirnega kosa PE63/32, prehodnega kosa PE32/DN25, z jekleno krogelno pipo DN25 tlačne stopnje PN 4, z navojnima priključkoma in zaprto z navojnim čepom, skupaj s PVC cevjo, mivko potrebno za zapolnitev PVC cevi, dolžine cca 1,5m, ki se prilagodi na mestu vgradnje, ter varilnim, tesnilnim in vijačnim materialom (izdelan po priloženi skici)</t>
  </si>
  <si>
    <t>plinovod PE110 - Z.C. PE160</t>
  </si>
  <si>
    <t>Tlačni preizkusi</t>
  </si>
  <si>
    <t>KUMROVŠKA ULICA</t>
  </si>
  <si>
    <t>Navrtalno sedlo iz materiala PE100</t>
  </si>
  <si>
    <t>Navrtalno sedlo iz materiala PE100 z vgrajeno elektro-uporovno žico, skupaj z varjenjem.</t>
  </si>
  <si>
    <t>PE110/32</t>
  </si>
  <si>
    <t>PLINOVOD N-12010, PE225x13,4, PE 160x9,5</t>
  </si>
  <si>
    <t>KOMANOVA ULICA</t>
  </si>
  <si>
    <t>PE160x9,5</t>
  </si>
  <si>
    <t>PE160</t>
  </si>
  <si>
    <t>PE225</t>
  </si>
  <si>
    <t>Reducirni kos iz materiala PE100</t>
  </si>
  <si>
    <t>Reducirni kos iz materiala PE100.</t>
  </si>
  <si>
    <t xml:space="preserve">PE225/160 </t>
  </si>
  <si>
    <t>Prehodni kos iz materiala PE100-SDR 11/jeklo</t>
  </si>
  <si>
    <t>Prehodni kos PE/jeklo iz materiala PE100.</t>
  </si>
  <si>
    <t>PE160/DN150</t>
  </si>
  <si>
    <t>PE225/DN 200</t>
  </si>
  <si>
    <t xml:space="preserve">PE160 </t>
  </si>
  <si>
    <t>PE225/63</t>
  </si>
  <si>
    <t>PEizpihovalna cev iz materiala PE100</t>
  </si>
  <si>
    <t>PEizpihovalna cev, izdelana iz cevi PE100, dimenzije PE63, kolena PE63, reducirnega kosa PE63/32, prehodnega kosa PE32/DN25, z jekleno krogelno pipo DN25 tlačne stopnje PN 4, z navojnima priključkoma in zaprto z navojnim čepom, skupaj s PVC cevjo, mivko potrebno za zapolnitev PVC cevi, dolžine cca 1,5m, ki se prilagodi na mestu vgradnje, ter varilnim, tesnilnim in vijačnim materialom (izdelan po priloženi skici)</t>
  </si>
  <si>
    <t>plinovod PE225 - Z.C. PE315</t>
  </si>
  <si>
    <t>PLINSKI PRIKLJUČKI - SON PE32</t>
  </si>
  <si>
    <t>Kumrovška ulica 5, P - 4129</t>
  </si>
  <si>
    <t>I.</t>
  </si>
  <si>
    <t>PLINSKI PRIKLJUČEK</t>
  </si>
  <si>
    <t>Cev iz materiala PE100 - SDR 11</t>
  </si>
  <si>
    <t>Cev iz materiala PE100, po SIST EN 12007-2, SDR 11 skupaj z dodatkom za razrez.</t>
  </si>
  <si>
    <t xml:space="preserve">PE32x3,0 </t>
  </si>
  <si>
    <t xml:space="preserve">PE110/32 </t>
  </si>
  <si>
    <t>Protilomni ventil</t>
  </si>
  <si>
    <t>Samozaporni protilomni ventil GS tip Z za območje tlakov med 35 mbar in 5.0 bar, vgrajen v obojko, s pretočno odprtino za samodejno deaktiviranje.</t>
  </si>
  <si>
    <t>PE32/DN25</t>
  </si>
  <si>
    <t xml:space="preserve">PE32 </t>
  </si>
  <si>
    <t>Priključni sklop tip - D (DN25)</t>
  </si>
  <si>
    <t>Priključni sklop sestavljen iz:
- prehodnega kosa PE32/jeklo DN25,
- jeklene brezšivne srednjetežke črne cevi po DIN 2440, material St 38.5, DN25,
- zapornega organa DN25 iz jekla z navojnima priključkoma, tlačne stopnje PN 4, standardne dolžine, atestirana za zemeljski plin, z ročko za posluževanje, skupaj z izolirnim kosom in tesnilnim materialom, zaprta z navojnim čepom,
- omarice za zaporno pipo, izdelane iz nerjaveče pločevine po delavniški risbi proizvajalca, prirejene za pritrditev na zid s pocinkano zaščitno cevjo in z napisom: GLAVNA PLINSKA ZAPORNA PIPA, dimenzije: 300x350x200 mm.</t>
  </si>
  <si>
    <t xml:space="preserve">DN25 </t>
  </si>
  <si>
    <t>Tlačni preizkus priključnih plinovodov izvedenih po navodilih iz projekta, 
izdaja atesta.</t>
  </si>
  <si>
    <t>II.</t>
  </si>
  <si>
    <t>NOTRANJA PLINSKA NAPELJAVA</t>
  </si>
  <si>
    <t>Črna šivna cev</t>
  </si>
  <si>
    <r>
      <t xml:space="preserve">Cevovodi izdelani iz srednjetežkih varjenih navojnih cevi po </t>
    </r>
    <r>
      <rPr>
        <b/>
        <sz val="10"/>
        <rFont val="Arial"/>
        <family val="2"/>
        <charset val="238"/>
      </rPr>
      <t>DIN EN10255</t>
    </r>
    <r>
      <rPr>
        <sz val="10"/>
        <rFont val="Arial"/>
        <family val="2"/>
        <charset val="238"/>
      </rPr>
      <t xml:space="preserve">, material:  </t>
    </r>
    <r>
      <rPr>
        <b/>
        <sz val="10"/>
        <rFont val="Arial"/>
        <family val="2"/>
        <charset val="238"/>
      </rPr>
      <t xml:space="preserve">S195T, </t>
    </r>
    <r>
      <rPr>
        <sz val="10"/>
        <rFont val="Arial"/>
        <family val="2"/>
        <charset val="238"/>
      </rPr>
      <t>W.nr. 1.0026, skupaj z  varilnim materialom in dodatkom za razrez.</t>
    </r>
  </si>
  <si>
    <t>DN 25 (33,7 x 3,25)</t>
  </si>
  <si>
    <t>DN 50 (60,3 x 3,65)</t>
  </si>
  <si>
    <t>Pocinkana zaščitna cev</t>
  </si>
  <si>
    <t>Jeklen cevni lok 90°</t>
  </si>
  <si>
    <r>
      <t xml:space="preserve">Jeklen cevni lok 90° po </t>
    </r>
    <r>
      <rPr>
        <b/>
        <sz val="10"/>
        <rFont val="Arial"/>
        <family val="2"/>
        <charset val="238"/>
      </rPr>
      <t>DIN EN 10253-1</t>
    </r>
    <r>
      <rPr>
        <sz val="10"/>
        <rFont val="Arial"/>
        <family val="2"/>
        <charset val="238"/>
      </rPr>
      <t xml:space="preserve">, tip: </t>
    </r>
    <r>
      <rPr>
        <b/>
        <sz val="10"/>
        <rFont val="Arial"/>
        <family val="2"/>
        <charset val="238"/>
      </rPr>
      <t>3D</t>
    </r>
    <r>
      <rPr>
        <sz val="10"/>
        <rFont val="Arial"/>
        <family val="2"/>
        <charset val="238"/>
      </rPr>
      <t xml:space="preserve">, material: </t>
    </r>
    <r>
      <rPr>
        <b/>
        <sz val="10"/>
        <rFont val="Arial"/>
        <family val="2"/>
        <charset val="238"/>
      </rPr>
      <t>S253</t>
    </r>
    <r>
      <rPr>
        <sz val="10"/>
        <rFont val="Arial"/>
        <family val="2"/>
        <charset val="238"/>
      </rPr>
      <t>, skupaj z varilnim, tesnilnim in pritrdilnim materialom.</t>
    </r>
  </si>
  <si>
    <t>DN 25 (33,7 x 2,6)</t>
  </si>
  <si>
    <t>DN 50 (60,3 x 2,9)</t>
  </si>
  <si>
    <t>Jekleni  reducirni R kos</t>
  </si>
  <si>
    <r>
      <t xml:space="preserve">Jekleni reducirni kos </t>
    </r>
    <r>
      <rPr>
        <b/>
        <sz val="10"/>
        <rFont val="Arial"/>
        <family val="2"/>
        <charset val="238"/>
      </rPr>
      <t>centrične oblike</t>
    </r>
    <r>
      <rPr>
        <sz val="10"/>
        <rFont val="Arial"/>
        <family val="2"/>
        <charset val="238"/>
      </rPr>
      <t xml:space="preserve"> po </t>
    </r>
    <r>
      <rPr>
        <b/>
        <sz val="10"/>
        <rFont val="Arial"/>
        <family val="2"/>
        <charset val="238"/>
      </rPr>
      <t>DIN EN10253-1</t>
    </r>
    <r>
      <rPr>
        <sz val="10"/>
        <rFont val="Arial"/>
        <family val="2"/>
        <charset val="238"/>
      </rPr>
      <t xml:space="preserve">, material: </t>
    </r>
    <r>
      <rPr>
        <b/>
        <sz val="10"/>
        <rFont val="Arial"/>
        <family val="2"/>
        <charset val="238"/>
      </rPr>
      <t>S235</t>
    </r>
    <r>
      <rPr>
        <sz val="10"/>
        <rFont val="Arial"/>
        <family val="2"/>
        <charset val="238"/>
      </rPr>
      <t>, skupaj z varilnim materialom.</t>
    </r>
  </si>
  <si>
    <t>DN 50/25 (60,3 x 33,7 x 2,9)</t>
  </si>
  <si>
    <t>Preboj</t>
  </si>
  <si>
    <t>Zaščitna cev pri  preboju  skozi zid, zaščitena pred korozijo in zatesnjena s   trajno   elastičnim   materialom, izdelana po priloženi skici.</t>
  </si>
  <si>
    <t>Cevne podpore</t>
  </si>
  <si>
    <t>Cevne podpore ,  enojne gumirane s stojalnim vijakom</t>
  </si>
  <si>
    <t>Zaščita  vidnih cevi</t>
  </si>
  <si>
    <t>Zaščita  vidnih cevi s  pleskanjem po predhodnem  čiščenju  in  pleskanju s temeljno barvo.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</si>
  <si>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</si>
  <si>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Izpihovanje, pregled notranje plinske napeljave,zaplinjanje in priprava dokumentacije </t>
  </si>
  <si>
    <t>Izpihovanje, pregled notranje plinske napeljave,zaplinjanje in priprava dokumentacije (izvede Energetika Ljubljana)</t>
  </si>
  <si>
    <t>kpl.</t>
  </si>
  <si>
    <t>Tlačni preizkus  napeljave izveden po navodilih iz projekta, izdaja atesta.</t>
  </si>
  <si>
    <t>Pomožna  gradbena  dela</t>
  </si>
  <si>
    <t>Pomožna  gradbena  dela, zarisovanje, vrtanje zidov,  beljenje zidov, vzpostavitev v prvotno stanje.</t>
  </si>
  <si>
    <t>Pripravljalna   in   zaključna  dela</t>
  </si>
  <si>
    <t>Nepredvidena dela, splošni, manipulativni,   transportni  in  zavarovalnistroški.</t>
  </si>
  <si>
    <t>Skupaj :</t>
  </si>
  <si>
    <t>Kumrovška ulica 11, P - 4130</t>
  </si>
  <si>
    <t>Lok iz materiala PE100-45°</t>
  </si>
  <si>
    <t>Lok iz materiala PE100, 45°.</t>
  </si>
  <si>
    <t>PE32</t>
  </si>
  <si>
    <t>Kumrovška ulica 19, P - 25794</t>
  </si>
  <si>
    <t>6.2 STROJNA DELA</t>
  </si>
  <si>
    <t>E - PRIKLJUČNI VROČEVOD</t>
  </si>
  <si>
    <t>2.1</t>
  </si>
  <si>
    <t>P4896</t>
  </si>
  <si>
    <t>2.2</t>
  </si>
  <si>
    <t>ODCEP ZA OBJEKT K2</t>
  </si>
  <si>
    <t>6.0</t>
  </si>
  <si>
    <t>6.2</t>
  </si>
  <si>
    <t>PRIKLJUČNI VROČEVOD DN40, DN50/140</t>
  </si>
  <si>
    <t>Rezidenca Njegoševa</t>
  </si>
  <si>
    <t>Predizolirana cev za transport vroče vode do 130° C, izdelana po standardu SIST EN 253 za daljinsko ogrevanje, z vgrajenima žicama za kontrolo vlažnosti in lokacijo napake na cevovodu.
SERIJA 2
Cev za prenos medija:
Jeklena visokofrekvenčno varjena cev iz materiala P235TR1 (St.37.0 BW), dobavljena po SIST EN 10217-1 (DIN 1626, DIN2458) ali ustrezne.
Izolacijski material:
Poliuretanska trdna pena (PUR) izdelana iz poliola in isocianata, primerna za povečano delovno temperaturo do 130°C.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</t>
  </si>
  <si>
    <t>DN 50(60,3 x 2,6 mm) / 140</t>
  </si>
  <si>
    <t>Predizoliran cevni lok 90° - enakokrak za transport vroče vode do 130°C, izdelan po standardu SIST EN 448 za predizolirane fazonske kose za daljinsko ogrevanje, z vgrajenima žicama za kontrolo vlažnosti in lokacijo napake na cevovodu.</t>
  </si>
  <si>
    <t>DN 50(60,3 x 2,6 mm) / 140-90°</t>
  </si>
  <si>
    <t>Zaključna kapa za predizolirano cev za transport vroče vode do 130°C, izdelane po standardu SIST EN489 za predizolirane cevne spojke za daljinsko ogrevanje.
Serija 2</t>
  </si>
  <si>
    <t>DN 50 / 140-175</t>
  </si>
  <si>
    <t xml:space="preserve">R DN 50/40 </t>
  </si>
  <si>
    <t xml:space="preserve">DN 20 </t>
  </si>
  <si>
    <t>T - kos</t>
  </si>
  <si>
    <t>T - kos, izdelan po SIST EN 10253 (DIN 2615), material P235TR1 (St. 37.0), vključno varilni material.</t>
  </si>
  <si>
    <t>DN 40/40</t>
  </si>
  <si>
    <t>Umirjevalne cevi (Pogled C)</t>
  </si>
  <si>
    <t>Umirjevalne cevi, izdelane iz jeklene cevi iz celega po SIST EN 10216-1 (DIN 2629/DIN2448), material P235TR1 (St.37.0), skupno z odzračevalno in izpustno cevjo, dvema bombiranima pokrovoma in varilnim materialom.</t>
  </si>
  <si>
    <t>DN 65 (76,1 x 2,9 mm) , H = 1,7 m</t>
  </si>
  <si>
    <t>DN 65 (76,1 x 2,9 mm) , H = 2,2 m</t>
  </si>
  <si>
    <t xml:space="preserve">DN 65 - 2150 </t>
  </si>
  <si>
    <t>Obešala</t>
  </si>
  <si>
    <t>Obešala, izdelana po priloženih risbah iz predpisanih materialov.</t>
  </si>
  <si>
    <t xml:space="preserve">DN 40 - 940 </t>
  </si>
  <si>
    <t>DN15 - odzrač.</t>
  </si>
  <si>
    <t>DN20 - izpust</t>
  </si>
  <si>
    <t>DN25 - priključek na TP</t>
  </si>
  <si>
    <t>Radiografska kontrola zvarov (100% - po celotnem obodu).</t>
  </si>
  <si>
    <t>Dvakratno temeljno barvanje klasičnega dela cevovoda s temeljno barvo, primerno za temperaturo 130 °C, po predhodnem čiščenju rje.</t>
  </si>
  <si>
    <t>Odtočni lijak</t>
  </si>
  <si>
    <t>Dobava in montaža odtočnega lijaka dimenzije 300x80 mm</t>
  </si>
  <si>
    <t>debelina 40 mm</t>
  </si>
  <si>
    <t>debelina 65 mm</t>
  </si>
  <si>
    <t>Protipožarno tesnenje</t>
  </si>
  <si>
    <t>Izvedba protipožarnega tesnenje preboja na prehodu meje požarnih con. Odpornost minimalno 60 minut (EI60).</t>
  </si>
  <si>
    <t>za jekleno cev DN40, preboj fi 150 mm</t>
  </si>
  <si>
    <t>Navezava na obstoječe omrežje</t>
  </si>
  <si>
    <t>Demontaža začasnega zaključka in navezava na obstoječi vročevod.</t>
  </si>
  <si>
    <t>DN 40 (48,3 x 2,6 mm) / 125</t>
  </si>
  <si>
    <t>Predizoliran reducirni kos</t>
  </si>
  <si>
    <t>Predizoliran reducirni kos za transport vroče vode do 1300C, izdelana po standardu SIST EN 448 za predizolirane fazonske kose za daljinsko ogrevanje, z vgrajenima žicama za kontrolo vlažnosti in lokacijo napake na cevovodu.</t>
  </si>
  <si>
    <t>DN 50 / DN 40</t>
  </si>
  <si>
    <t>DN 40/DN32/125</t>
  </si>
  <si>
    <t>Začasni zaključek</t>
  </si>
  <si>
    <t>Začasni zaključek predizoliranega vročevoda, izveden z bombiranim dnom in končno kapo, za predizolirano cev za transport vroče vode do 130°C, izdelane po standardu SIST EN489 za predizolirane cevne spojke za daljinsko ogrevanje.
Serija 2</t>
  </si>
  <si>
    <t>DN 40 / 125</t>
  </si>
  <si>
    <t>DN 32 / 125</t>
  </si>
  <si>
    <t>DN 32/125-158</t>
  </si>
  <si>
    <t>PRIKLJUČNI VROČEVOD</t>
  </si>
  <si>
    <t>NJEGOŠEVA 15</t>
  </si>
  <si>
    <t>DN 32 (42,4 x 2,6 mm) / 125</t>
  </si>
  <si>
    <t>DN 32 (42,4 x 2,6 mm) / 125 - 900</t>
  </si>
  <si>
    <t>DN 32 / 125-158</t>
  </si>
  <si>
    <t xml:space="preserve">DN 15 (21,3 x 2,0 mm) </t>
  </si>
  <si>
    <t xml:space="preserve">DN 20 (26,9 x 2,3 mm) </t>
  </si>
  <si>
    <t>DN 50/32</t>
  </si>
  <si>
    <t>Umirjevalne cevi, izdelane iz jeklene cevi iz celega po SIST EN 10216-1 (DIN 2629/DIN2448), material P235TR1 (St.37.0), skupno z izpustno cevjo, dvema bombiranima pokrovoma in varilnim materialom.</t>
  </si>
  <si>
    <t>DN 50 (60,3 x 2,9 mm) , H = 1500 mm</t>
  </si>
  <si>
    <t xml:space="preserve">DN 50 - 1150 </t>
  </si>
  <si>
    <t xml:space="preserve">DN 32 - 840 </t>
  </si>
  <si>
    <t>DN15</t>
  </si>
  <si>
    <t>DN20</t>
  </si>
  <si>
    <t>Dobava in montaža odtočnega lijaka dimenzije 300 x 80 mm.</t>
  </si>
  <si>
    <t xml:space="preserve">cevi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Al pločevine, pritrjene s pomočjo kniping vijakov. </t>
  </si>
  <si>
    <t>debelina 50 mm</t>
  </si>
  <si>
    <t>Njegoševa 15</t>
  </si>
  <si>
    <t>22/C-4929</t>
  </si>
  <si>
    <t>PRIKLJUČNI VROČEVOD P4896 DN40 (DN50/140) ZA OBJEKT REZIDENCA NJEGOŠEVA- 1 DEL</t>
  </si>
  <si>
    <t>Priključni vročevod za Njegoševo 15 - 2 DEL</t>
  </si>
  <si>
    <t>SKUPAJ 1 + 2 DEL</t>
  </si>
  <si>
    <t>PRIKLJUČNI VROČEVOD ZA NJEGOŠEVO 15 - 1 + 2 DEL</t>
  </si>
  <si>
    <t>OBNOVA VROČEVODA IN PLINOVODA PO KUMROVŠKI IN ČARGOVI ULICI - 2. FAZA</t>
  </si>
  <si>
    <t>OBNOVA PAROVODA TOŠ - NOVARTIS 2</t>
  </si>
  <si>
    <t>SKUPAJ   G + H + I +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</si>
</sst>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SIT&quot;_-;\-* #,##0.00\ &quot;SIT&quot;_-;_-* &quot;-&quot;??\ &quot;SIT&quot;_-;_-@_-"/>
    <numFmt numFmtId="165" formatCode=";;;"/>
    <numFmt numFmtId="166" formatCode="#,##0.00\ [$€-1]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Times New Roman CE"/>
      <charset val="238"/>
    </font>
    <font>
      <vertAlign val="superscript"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u/>
      <sz val="10"/>
      <name val="Arial"/>
      <family val="2"/>
      <charset val="238"/>
    </font>
    <font>
      <sz val="12"/>
      <name val="Arial"/>
      <family val="2"/>
      <charset val="238"/>
    </font>
    <font>
      <b/>
      <u/>
      <sz val="20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sz val="14"/>
      <name val="Arial CE"/>
      <charset val="238"/>
    </font>
    <font>
      <sz val="10"/>
      <color rgb="FFFF0000"/>
      <name val="Times New Roman CE"/>
      <family val="1"/>
      <charset val="238"/>
    </font>
    <font>
      <b/>
      <vertAlign val="superscript"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</cellStyleXfs>
  <cellXfs count="381">
    <xf numFmtId="0" fontId="0" fillId="0" borderId="0" xfId="0"/>
    <xf numFmtId="4" fontId="3" fillId="0" borderId="6" xfId="2" applyNumberFormat="1" applyFont="1" applyFill="1" applyBorder="1" applyAlignment="1" applyProtection="1">
      <alignment horizontal="right" vertical="center"/>
    </xf>
    <xf numFmtId="4" fontId="4" fillId="0" borderId="6" xfId="2" applyNumberFormat="1" applyFont="1" applyFill="1" applyBorder="1" applyAlignment="1" applyProtection="1">
      <alignment horizontal="right"/>
    </xf>
    <xf numFmtId="4" fontId="4" fillId="0" borderId="0" xfId="2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6" fillId="0" borderId="2" xfId="0" applyNumberFormat="1" applyFont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165" fontId="4" fillId="0" borderId="2" xfId="0" applyNumberFormat="1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13" fillId="0" borderId="0" xfId="15" applyFont="1" applyProtection="1"/>
    <xf numFmtId="0" fontId="3" fillId="0" borderId="0" xfId="0" applyFont="1"/>
    <xf numFmtId="0" fontId="4" fillId="0" borderId="0" xfId="0" applyFont="1"/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165" fontId="4" fillId="0" borderId="2" xfId="0" applyNumberFormat="1" applyFont="1" applyFill="1" applyBorder="1" applyAlignment="1" applyProtection="1">
      <alignment horizontal="center" vertical="top"/>
    </xf>
    <xf numFmtId="0" fontId="3" fillId="0" borderId="0" xfId="0" applyFont="1" applyAlignment="1">
      <alignment horizontal="center"/>
    </xf>
    <xf numFmtId="4" fontId="3" fillId="0" borderId="16" xfId="0" applyNumberFormat="1" applyFont="1" applyBorder="1" applyAlignment="1" applyProtection="1">
      <alignment horizontal="right"/>
      <protection locked="0"/>
    </xf>
    <xf numFmtId="0" fontId="9" fillId="0" borderId="0" xfId="0" applyFont="1" applyAlignment="1">
      <alignment vertical="center"/>
    </xf>
    <xf numFmtId="0" fontId="4" fillId="3" borderId="6" xfId="13" applyFont="1" applyFill="1" applyBorder="1" applyAlignment="1">
      <alignment horizontal="center" vertical="center"/>
    </xf>
    <xf numFmtId="0" fontId="4" fillId="0" borderId="6" xfId="13" applyFont="1" applyBorder="1" applyAlignment="1">
      <alignment horizontal="center" vertical="center"/>
    </xf>
    <xf numFmtId="4" fontId="4" fillId="0" borderId="6" xfId="13" applyNumberFormat="1" applyFont="1" applyBorder="1" applyAlignment="1">
      <alignment horizontal="right" vertical="center"/>
    </xf>
    <xf numFmtId="0" fontId="4" fillId="0" borderId="11" xfId="13" applyFont="1" applyBorder="1" applyAlignment="1">
      <alignment horizontal="center" vertical="center"/>
    </xf>
    <xf numFmtId="0" fontId="4" fillId="0" borderId="11" xfId="13" applyFont="1" applyBorder="1" applyAlignment="1">
      <alignment vertical="center" wrapText="1"/>
    </xf>
    <xf numFmtId="0" fontId="3" fillId="0" borderId="11" xfId="13" applyFont="1" applyBorder="1" applyAlignment="1">
      <alignment vertical="center" wrapText="1"/>
    </xf>
    <xf numFmtId="4" fontId="4" fillId="0" borderId="11" xfId="13" applyNumberFormat="1" applyFont="1" applyBorder="1" applyAlignment="1">
      <alignment horizontal="right" vertical="center"/>
    </xf>
    <xf numFmtId="0" fontId="4" fillId="0" borderId="12" xfId="0" applyFont="1" applyBorder="1"/>
    <xf numFmtId="0" fontId="5" fillId="0" borderId="0" xfId="0" applyFont="1"/>
    <xf numFmtId="4" fontId="4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" fontId="3" fillId="0" borderId="0" xfId="14" applyNumberFormat="1" applyFont="1" applyFill="1" applyBorder="1" applyAlignment="1" applyProtection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3" borderId="6" xfId="13" applyFont="1" applyFill="1" applyBorder="1" applyAlignment="1">
      <alignment horizontal="center" vertical="center" wrapText="1"/>
    </xf>
    <xf numFmtId="49" fontId="21" fillId="0" borderId="0" xfId="0" applyNumberFormat="1" applyFont="1"/>
    <xf numFmtId="0" fontId="2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49" fontId="5" fillId="0" borderId="0" xfId="0" applyNumberFormat="1" applyFont="1" applyAlignment="1">
      <alignment horizontal="center"/>
    </xf>
    <xf numFmtId="166" fontId="9" fillId="4" borderId="0" xfId="0" applyNumberFormat="1" applyFont="1" applyFill="1"/>
    <xf numFmtId="49" fontId="24" fillId="0" borderId="19" xfId="0" applyNumberFormat="1" applyFont="1" applyBorder="1" applyAlignment="1">
      <alignment vertical="center" wrapText="1"/>
    </xf>
    <xf numFmtId="0" fontId="24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top"/>
    </xf>
    <xf numFmtId="166" fontId="5" fillId="0" borderId="16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vertical="top"/>
    </xf>
    <xf numFmtId="166" fontId="9" fillId="5" borderId="21" xfId="0" applyNumberFormat="1" applyFont="1" applyFill="1" applyBorder="1"/>
    <xf numFmtId="0" fontId="25" fillId="0" borderId="0" xfId="0" applyFont="1"/>
    <xf numFmtId="4" fontId="3" fillId="0" borderId="6" xfId="2" applyNumberFormat="1" applyFont="1" applyFill="1" applyBorder="1" applyAlignment="1" applyProtection="1">
      <alignment horizontal="center" vertical="center"/>
    </xf>
    <xf numFmtId="4" fontId="4" fillId="0" borderId="6" xfId="2" applyNumberFormat="1" applyFont="1" applyFill="1" applyBorder="1" applyAlignment="1" applyProtection="1">
      <alignment horizontal="center"/>
    </xf>
    <xf numFmtId="4" fontId="3" fillId="0" borderId="5" xfId="2" applyNumberFormat="1" applyFont="1" applyFill="1" applyBorder="1" applyAlignment="1" applyProtection="1">
      <alignment horizontal="center" vertical="center"/>
    </xf>
    <xf numFmtId="0" fontId="4" fillId="0" borderId="0" xfId="12" applyNumberFormat="1" applyFont="1" applyBorder="1" applyAlignment="1" applyProtection="1">
      <alignment horizontal="center" vertical="top"/>
    </xf>
    <xf numFmtId="0" fontId="4" fillId="0" borderId="0" xfId="12" applyNumberFormat="1" applyFont="1" applyBorder="1" applyAlignment="1" applyProtection="1">
      <alignment horizontal="left"/>
    </xf>
    <xf numFmtId="0" fontId="3" fillId="0" borderId="0" xfId="12" applyNumberFormat="1" applyFont="1" applyBorder="1" applyAlignment="1" applyProtection="1">
      <alignment horizontal="center" vertical="top"/>
    </xf>
    <xf numFmtId="4" fontId="4" fillId="0" borderId="0" xfId="12" applyNumberFormat="1" applyFont="1" applyBorder="1" applyAlignment="1" applyProtection="1">
      <alignment horizontal="center" vertical="top"/>
    </xf>
    <xf numFmtId="4" fontId="3" fillId="0" borderId="16" xfId="0" applyNumberFormat="1" applyFont="1" applyBorder="1" applyAlignment="1" applyProtection="1">
      <alignment horizontal="center"/>
      <protection locked="0"/>
    </xf>
    <xf numFmtId="4" fontId="3" fillId="0" borderId="2" xfId="2" applyNumberFormat="1" applyFont="1" applyBorder="1" applyAlignment="1" applyProtection="1">
      <alignment horizontal="center"/>
    </xf>
    <xf numFmtId="4" fontId="3" fillId="0" borderId="0" xfId="2" applyNumberFormat="1" applyFont="1" applyBorder="1" applyAlignment="1" applyProtection="1">
      <alignment horizontal="center"/>
    </xf>
    <xf numFmtId="4" fontId="15" fillId="0" borderId="0" xfId="0" applyNumberFormat="1" applyFont="1" applyAlignment="1" applyProtection="1">
      <alignment horizontal="center"/>
      <protection locked="0"/>
    </xf>
    <xf numFmtId="4" fontId="3" fillId="0" borderId="0" xfId="0" applyNumberFormat="1" applyFont="1" applyAlignment="1" applyProtection="1">
      <alignment horizontal="center"/>
      <protection locked="0"/>
    </xf>
    <xf numFmtId="0" fontId="4" fillId="0" borderId="3" xfId="12" applyNumberFormat="1" applyFont="1" applyBorder="1" applyAlignment="1" applyProtection="1">
      <alignment horizontal="center" vertical="top"/>
    </xf>
    <xf numFmtId="0" fontId="4" fillId="0" borderId="3" xfId="12" applyNumberFormat="1" applyFont="1" applyBorder="1" applyAlignment="1" applyProtection="1">
      <alignment horizontal="left"/>
    </xf>
    <xf numFmtId="2" fontId="3" fillId="0" borderId="3" xfId="12" applyNumberFormat="1" applyFont="1" applyFill="1" applyBorder="1" applyAlignment="1" applyProtection="1">
      <alignment horizontal="center" vertical="top"/>
    </xf>
    <xf numFmtId="0" fontId="3" fillId="0" borderId="3" xfId="12" applyNumberFormat="1" applyFont="1" applyBorder="1" applyAlignment="1" applyProtection="1">
      <alignment horizontal="center" vertical="top"/>
    </xf>
    <xf numFmtId="4" fontId="4" fillId="0" borderId="3" xfId="12" applyNumberFormat="1" applyFont="1" applyBorder="1" applyAlignment="1" applyProtection="1">
      <alignment horizontal="center" vertical="top"/>
    </xf>
    <xf numFmtId="0" fontId="4" fillId="0" borderId="0" xfId="5" applyFont="1" applyAlignment="1" applyProtection="1">
      <alignment horizontal="left" vertical="top"/>
    </xf>
    <xf numFmtId="0" fontId="1" fillId="0" borderId="0" xfId="0" applyFont="1" applyProtection="1"/>
    <xf numFmtId="0" fontId="13" fillId="0" borderId="0" xfId="15" applyFont="1" applyFill="1" applyProtection="1"/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0" fontId="4" fillId="0" borderId="0" xfId="15" applyFont="1" applyAlignment="1" applyProtection="1"/>
    <xf numFmtId="0" fontId="4" fillId="0" borderId="0" xfId="15" applyFont="1" applyAlignment="1" applyProtection="1">
      <alignment horizontal="centerContinuous"/>
    </xf>
    <xf numFmtId="4" fontId="4" fillId="0" borderId="0" xfId="15" applyNumberFormat="1" applyFont="1" applyAlignment="1" applyProtection="1">
      <alignment horizontal="centerContinuous"/>
    </xf>
    <xf numFmtId="0" fontId="4" fillId="0" borderId="0" xfId="0" applyFont="1" applyAlignment="1" applyProtection="1">
      <alignment horizontal="justify" vertical="top" wrapText="1"/>
    </xf>
    <xf numFmtId="0" fontId="4" fillId="0" borderId="0" xfId="15" applyFont="1" applyAlignment="1" applyProtection="1">
      <alignment horizontal="center"/>
    </xf>
    <xf numFmtId="0" fontId="14" fillId="0" borderId="0" xfId="0" applyFont="1" applyAlignment="1" applyProtection="1">
      <alignment horizontal="justify" vertical="top" wrapText="1"/>
    </xf>
    <xf numFmtId="4" fontId="3" fillId="0" borderId="3" xfId="0" applyNumberFormat="1" applyFont="1" applyFill="1" applyBorder="1" applyAlignment="1" applyProtection="1">
      <alignment horizontal="right"/>
    </xf>
    <xf numFmtId="0" fontId="3" fillId="0" borderId="0" xfId="0" applyFont="1" applyFill="1" applyProtection="1"/>
    <xf numFmtId="0" fontId="15" fillId="0" borderId="0" xfId="0" applyFont="1" applyFill="1" applyAlignment="1" applyProtection="1"/>
    <xf numFmtId="0" fontId="15" fillId="0" borderId="0" xfId="0" applyFont="1" applyFill="1" applyProtection="1"/>
    <xf numFmtId="0" fontId="3" fillId="0" borderId="0" xfId="15" applyFont="1" applyAlignment="1" applyProtection="1">
      <alignment horizontal="justify" vertical="top" wrapText="1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 wrapText="1"/>
    </xf>
    <xf numFmtId="0" fontId="14" fillId="0" borderId="0" xfId="0" applyFont="1" applyFill="1" applyAlignment="1" applyProtection="1">
      <alignment vertical="top" wrapText="1"/>
    </xf>
    <xf numFmtId="0" fontId="16" fillId="0" borderId="0" xfId="15" applyFont="1" applyProtection="1"/>
    <xf numFmtId="0" fontId="13" fillId="0" borderId="0" xfId="15" applyNumberFormat="1" applyFont="1" applyProtection="1"/>
    <xf numFmtId="0" fontId="4" fillId="0" borderId="0" xfId="15" applyFont="1" applyFill="1" applyAlignment="1" applyProtection="1">
      <alignment horizontal="center" vertical="top" wrapText="1"/>
    </xf>
    <xf numFmtId="0" fontId="4" fillId="0" borderId="0" xfId="15" applyFont="1" applyFill="1" applyAlignment="1" applyProtection="1">
      <alignment horizontal="justify" vertical="top" wrapText="1"/>
    </xf>
    <xf numFmtId="0" fontId="3" fillId="0" borderId="0" xfId="15" applyFont="1" applyFill="1" applyAlignment="1" applyProtection="1"/>
    <xf numFmtId="0" fontId="3" fillId="0" borderId="0" xfId="15" applyFont="1" applyFill="1" applyProtection="1"/>
    <xf numFmtId="4" fontId="3" fillId="0" borderId="0" xfId="15" applyNumberFormat="1" applyFont="1" applyFill="1" applyAlignment="1" applyProtection="1">
      <alignment horizontal="right"/>
    </xf>
    <xf numFmtId="0" fontId="3" fillId="0" borderId="0" xfId="0" applyFont="1" applyAlignment="1" applyProtection="1">
      <alignment horizontal="left" vertical="top" wrapText="1"/>
    </xf>
    <xf numFmtId="0" fontId="4" fillId="0" borderId="0" xfId="15" applyFont="1" applyAlignment="1" applyProtection="1">
      <alignment horizontal="center" vertical="top" wrapText="1"/>
    </xf>
    <xf numFmtId="0" fontId="4" fillId="0" borderId="0" xfId="15" applyFont="1" applyAlignment="1" applyProtection="1">
      <alignment horizontal="justify" vertical="top" wrapText="1"/>
    </xf>
    <xf numFmtId="0" fontId="3" fillId="0" borderId="0" xfId="15" applyFont="1" applyProtection="1"/>
    <xf numFmtId="4" fontId="3" fillId="0" borderId="0" xfId="15" applyNumberFormat="1" applyFont="1" applyAlignment="1" applyProtection="1">
      <alignment horizontal="right"/>
    </xf>
    <xf numFmtId="0" fontId="4" fillId="0" borderId="0" xfId="15" applyFont="1" applyAlignment="1" applyProtection="1">
      <alignment horizontal="center" vertical="top"/>
    </xf>
    <xf numFmtId="0" fontId="4" fillId="0" borderId="0" xfId="15" applyFont="1" applyFill="1" applyProtection="1"/>
    <xf numFmtId="0" fontId="4" fillId="0" borderId="0" xfId="15" applyFont="1" applyProtection="1"/>
    <xf numFmtId="0" fontId="4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Alignment="1" applyProtection="1">
      <alignment horizontal="right"/>
    </xf>
    <xf numFmtId="2" fontId="3" fillId="0" borderId="0" xfId="0" applyNumberFormat="1" applyFont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left" vertical="top" wrapText="1"/>
    </xf>
    <xf numFmtId="2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0" fontId="4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horizontal="left" vertical="top" wrapText="1"/>
    </xf>
    <xf numFmtId="4" fontId="4" fillId="0" borderId="0" xfId="15" applyNumberFormat="1" applyFont="1" applyAlignment="1" applyProtection="1">
      <alignment horizontal="right"/>
    </xf>
    <xf numFmtId="0" fontId="17" fillId="0" borderId="0" xfId="15" applyFont="1" applyProtection="1"/>
    <xf numFmtId="0" fontId="3" fillId="0" borderId="0" xfId="15" applyFont="1" applyAlignment="1" applyProtection="1"/>
    <xf numFmtId="0" fontId="3" fillId="0" borderId="0" xfId="0" applyFont="1" applyFill="1" applyAlignment="1" applyProtection="1">
      <alignment vertical="top"/>
    </xf>
    <xf numFmtId="0" fontId="3" fillId="0" borderId="0" xfId="15" applyFont="1" applyAlignment="1" applyProtection="1">
      <alignment horizontal="center"/>
    </xf>
    <xf numFmtId="0" fontId="13" fillId="0" borderId="0" xfId="0" applyFont="1" applyProtection="1"/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Protection="1"/>
    <xf numFmtId="0" fontId="3" fillId="0" borderId="0" xfId="0" applyFont="1" applyFill="1" applyAlignment="1" applyProtection="1">
      <alignment horizontal="justify" vertical="top" wrapText="1"/>
    </xf>
    <xf numFmtId="9" fontId="3" fillId="0" borderId="0" xfId="15" applyNumberFormat="1" applyFont="1" applyProtection="1"/>
    <xf numFmtId="0" fontId="4" fillId="0" borderId="0" xfId="15" applyFont="1" applyBorder="1" applyAlignment="1" applyProtection="1">
      <alignment horizontal="center" vertical="top" wrapText="1"/>
    </xf>
    <xf numFmtId="0" fontId="7" fillId="0" borderId="0" xfId="15" applyFont="1" applyBorder="1" applyAlignment="1" applyProtection="1">
      <alignment horizontal="justify" vertical="top" wrapText="1"/>
    </xf>
    <xf numFmtId="0" fontId="3" fillId="0" borderId="0" xfId="15" applyFont="1" applyBorder="1" applyProtection="1"/>
    <xf numFmtId="9" fontId="3" fillId="0" borderId="0" xfId="15" applyNumberFormat="1" applyFont="1" applyBorder="1" applyProtection="1"/>
    <xf numFmtId="4" fontId="3" fillId="0" borderId="0" xfId="15" applyNumberFormat="1" applyFont="1" applyBorder="1" applyAlignment="1" applyProtection="1">
      <alignment horizontal="right"/>
    </xf>
    <xf numFmtId="49" fontId="4" fillId="0" borderId="0" xfId="0" applyNumberFormat="1" applyFont="1" applyAlignment="1" applyProtection="1">
      <alignment horizontal="center" vertical="center" textRotation="90"/>
    </xf>
    <xf numFmtId="0" fontId="4" fillId="0" borderId="0" xfId="0" applyFont="1" applyAlignment="1" applyProtection="1">
      <alignment horizontal="center" vertical="center" textRotation="90"/>
    </xf>
    <xf numFmtId="4" fontId="4" fillId="0" borderId="0" xfId="0" applyNumberFormat="1" applyFont="1" applyAlignment="1" applyProtection="1">
      <alignment horizontal="right" vertical="center" textRotation="90" wrapText="1"/>
    </xf>
    <xf numFmtId="49" fontId="4" fillId="0" borderId="0" xfId="0" applyNumberFormat="1" applyFont="1" applyAlignment="1" applyProtection="1">
      <alignment horizontal="center" vertical="top" wrapText="1"/>
    </xf>
    <xf numFmtId="49" fontId="15" fillId="0" borderId="0" xfId="0" applyNumberFormat="1" applyFont="1" applyAlignment="1" applyProtection="1">
      <alignment horizontal="left" vertical="top" wrapText="1"/>
    </xf>
    <xf numFmtId="4" fontId="15" fillId="0" borderId="0" xfId="0" applyNumberFormat="1" applyFont="1" applyAlignment="1" applyProtection="1">
      <alignment horizontal="right"/>
    </xf>
    <xf numFmtId="49" fontId="3" fillId="0" borderId="0" xfId="0" applyNumberFormat="1" applyFont="1" applyAlignment="1" applyProtection="1">
      <alignment horizontal="left" vertical="top" wrapText="1"/>
    </xf>
    <xf numFmtId="0" fontId="3" fillId="0" borderId="0" xfId="16" applyProtection="1"/>
    <xf numFmtId="4" fontId="3" fillId="0" borderId="3" xfId="0" applyNumberFormat="1" applyFont="1" applyBorder="1" applyAlignment="1" applyProtection="1">
      <alignment horizontal="right"/>
    </xf>
    <xf numFmtId="0" fontId="0" fillId="0" borderId="0" xfId="0" applyProtection="1"/>
    <xf numFmtId="0" fontId="3" fillId="0" borderId="0" xfId="0" applyFont="1" applyAlignment="1" applyProtection="1">
      <alignment vertical="top" wrapText="1"/>
    </xf>
    <xf numFmtId="9" fontId="15" fillId="0" borderId="0" xfId="0" applyNumberFormat="1" applyFont="1" applyProtection="1"/>
    <xf numFmtId="0" fontId="7" fillId="0" borderId="0" xfId="0" applyFont="1" applyAlignment="1" applyProtection="1">
      <alignment vertical="top"/>
    </xf>
    <xf numFmtId="0" fontId="4" fillId="0" borderId="3" xfId="0" applyFont="1" applyBorder="1" applyAlignment="1" applyProtection="1">
      <alignment horizontal="right" vertical="top"/>
    </xf>
    <xf numFmtId="0" fontId="4" fillId="0" borderId="3" xfId="0" applyFont="1" applyBorder="1" applyAlignment="1" applyProtection="1">
      <alignment horizontal="left" vertical="top"/>
    </xf>
    <xf numFmtId="0" fontId="3" fillId="0" borderId="3" xfId="0" applyFont="1" applyBorder="1" applyAlignment="1" applyProtection="1">
      <alignment horizontal="right" vertical="top"/>
    </xf>
    <xf numFmtId="0" fontId="3" fillId="0" borderId="3" xfId="0" applyFont="1" applyBorder="1" applyAlignment="1" applyProtection="1">
      <alignment horizontal="center" vertical="top"/>
    </xf>
    <xf numFmtId="4" fontId="4" fillId="0" borderId="3" xfId="0" applyNumberFormat="1" applyFont="1" applyBorder="1" applyAlignment="1" applyProtection="1">
      <alignment horizontal="right" vertical="top"/>
    </xf>
    <xf numFmtId="4" fontId="3" fillId="0" borderId="2" xfId="0" applyNumberFormat="1" applyFont="1" applyBorder="1" applyAlignment="1" applyProtection="1">
      <alignment horizontal="right"/>
    </xf>
    <xf numFmtId="4" fontId="3" fillId="0" borderId="18" xfId="0" applyNumberFormat="1" applyFont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right" vertical="top"/>
    </xf>
    <xf numFmtId="0" fontId="3" fillId="0" borderId="2" xfId="0" applyFont="1" applyFill="1" applyBorder="1" applyAlignment="1" applyProtection="1">
      <alignment vertical="top"/>
    </xf>
    <xf numFmtId="4" fontId="6" fillId="0" borderId="2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horizontal="left" vertical="top" wrapText="1"/>
    </xf>
    <xf numFmtId="2" fontId="3" fillId="0" borderId="0" xfId="0" applyNumberFormat="1" applyFont="1" applyFill="1" applyAlignment="1" applyProtection="1">
      <alignment horizontal="right"/>
    </xf>
    <xf numFmtId="49" fontId="4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Continuous"/>
    </xf>
    <xf numFmtId="4" fontId="4" fillId="0" borderId="0" xfId="0" applyNumberFormat="1" applyFont="1" applyAlignment="1" applyProtection="1">
      <alignment horizontal="centerContinuous"/>
    </xf>
    <xf numFmtId="0" fontId="4" fillId="0" borderId="17" xfId="0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 applyProtection="1">
      <alignment horizontal="center" vertical="top"/>
    </xf>
    <xf numFmtId="0" fontId="5" fillId="0" borderId="2" xfId="0" applyFont="1" applyBorder="1" applyAlignment="1" applyProtection="1">
      <alignment vertical="top"/>
    </xf>
    <xf numFmtId="0" fontId="5" fillId="0" borderId="2" xfId="0" applyFont="1" applyBorder="1" applyAlignment="1" applyProtection="1">
      <alignment horizontal="right"/>
    </xf>
    <xf numFmtId="0" fontId="5" fillId="0" borderId="2" xfId="0" applyFont="1" applyBorder="1" applyProtection="1"/>
    <xf numFmtId="4" fontId="5" fillId="0" borderId="2" xfId="0" applyNumberFormat="1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top"/>
    </xf>
    <xf numFmtId="0" fontId="19" fillId="0" borderId="2" xfId="0" applyFont="1" applyBorder="1" applyAlignment="1" applyProtection="1">
      <alignment vertical="top"/>
    </xf>
    <xf numFmtId="2" fontId="3" fillId="0" borderId="2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>
      <alignment horizontal="justify"/>
    </xf>
    <xf numFmtId="49" fontId="4" fillId="0" borderId="0" xfId="0" applyNumberFormat="1" applyFont="1" applyAlignment="1" applyProtection="1">
      <alignment horizontal="left" vertical="top"/>
    </xf>
    <xf numFmtId="4" fontId="4" fillId="0" borderId="0" xfId="0" applyNumberFormat="1" applyFont="1" applyAlignment="1" applyProtection="1">
      <alignment horizontal="center"/>
    </xf>
    <xf numFmtId="0" fontId="4" fillId="0" borderId="0" xfId="0" applyFont="1" applyAlignment="1" applyProtection="1">
      <alignment horizontal="center" vertical="top"/>
    </xf>
    <xf numFmtId="0" fontId="3" fillId="0" borderId="0" xfId="17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/>
    </xf>
    <xf numFmtId="4" fontId="3" fillId="0" borderId="0" xfId="0" applyNumberFormat="1" applyFont="1" applyProtection="1"/>
    <xf numFmtId="49" fontId="3" fillId="0" borderId="0" xfId="0" applyNumberFormat="1" applyFont="1" applyAlignment="1" applyProtection="1">
      <alignment horizontal="left" vertical="top"/>
    </xf>
    <xf numFmtId="0" fontId="4" fillId="0" borderId="1" xfId="0" applyFont="1" applyBorder="1" applyAlignment="1" applyProtection="1">
      <alignment horizontal="center" vertical="top"/>
    </xf>
    <xf numFmtId="0" fontId="19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justify"/>
    </xf>
    <xf numFmtId="0" fontId="3" fillId="0" borderId="2" xfId="0" applyFont="1" applyBorder="1" applyProtection="1"/>
    <xf numFmtId="4" fontId="3" fillId="0" borderId="2" xfId="0" applyNumberFormat="1" applyFont="1" applyBorder="1" applyProtection="1"/>
    <xf numFmtId="49" fontId="19" fillId="0" borderId="0" xfId="0" applyNumberFormat="1" applyFont="1" applyAlignment="1" applyProtection="1">
      <alignment horizontal="left" vertical="top"/>
    </xf>
    <xf numFmtId="0" fontId="14" fillId="0" borderId="0" xfId="0" applyFont="1" applyAlignment="1" applyProtection="1">
      <alignment horizontal="left" wrapText="1"/>
    </xf>
    <xf numFmtId="2" fontId="15" fillId="0" borderId="0" xfId="0" applyNumberFormat="1" applyFont="1" applyAlignment="1" applyProtection="1">
      <alignment horizontal="right"/>
    </xf>
    <xf numFmtId="2" fontId="3" fillId="0" borderId="0" xfId="0" applyNumberFormat="1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Protection="1"/>
    <xf numFmtId="0" fontId="19" fillId="0" borderId="1" xfId="0" applyFont="1" applyBorder="1" applyAlignment="1" applyProtection="1">
      <alignment vertical="top"/>
    </xf>
    <xf numFmtId="0" fontId="3" fillId="0" borderId="1" xfId="0" applyFont="1" applyBorder="1" applyProtection="1"/>
    <xf numFmtId="0" fontId="3" fillId="0" borderId="2" xfId="1" applyFont="1" applyBorder="1" applyProtection="1"/>
    <xf numFmtId="4" fontId="3" fillId="0" borderId="2" xfId="1" applyNumberFormat="1" applyFont="1" applyBorder="1" applyAlignment="1" applyProtection="1">
      <alignment horizontal="right"/>
    </xf>
    <xf numFmtId="0" fontId="19" fillId="0" borderId="0" xfId="0" applyFont="1" applyAlignment="1" applyProtection="1">
      <alignment vertical="top"/>
    </xf>
    <xf numFmtId="49" fontId="3" fillId="0" borderId="0" xfId="17" applyNumberFormat="1" applyFont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/>
    </xf>
    <xf numFmtId="9" fontId="3" fillId="0" borderId="1" xfId="0" applyNumberFormat="1" applyFont="1" applyBorder="1" applyProtection="1"/>
    <xf numFmtId="4" fontId="3" fillId="0" borderId="1" xfId="0" applyNumberFormat="1" applyFont="1" applyBorder="1" applyProtection="1"/>
    <xf numFmtId="9" fontId="3" fillId="0" borderId="0" xfId="0" applyNumberFormat="1" applyFont="1" applyProtection="1"/>
    <xf numFmtId="0" fontId="3" fillId="0" borderId="0" xfId="0" applyFont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vertical="top"/>
    </xf>
    <xf numFmtId="0" fontId="3" fillId="0" borderId="3" xfId="0" applyFont="1" applyBorder="1" applyAlignment="1" applyProtection="1">
      <alignment horizontal="right"/>
    </xf>
    <xf numFmtId="0" fontId="3" fillId="0" borderId="3" xfId="0" applyFont="1" applyBorder="1" applyProtection="1"/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Protection="1"/>
    <xf numFmtId="4" fontId="4" fillId="5" borderId="6" xfId="13" applyNumberFormat="1" applyFont="1" applyFill="1" applyBorder="1" applyAlignment="1">
      <alignment horizontal="right" vertical="center"/>
    </xf>
    <xf numFmtId="0" fontId="21" fillId="0" borderId="0" xfId="0" applyFont="1" applyAlignment="1" applyProtection="1">
      <alignment vertical="top"/>
    </xf>
    <xf numFmtId="2" fontId="13" fillId="0" borderId="0" xfId="15" applyNumberFormat="1" applyFont="1" applyProtection="1"/>
    <xf numFmtId="4" fontId="3" fillId="0" borderId="0" xfId="15" applyNumberFormat="1" applyFont="1" applyProtection="1"/>
    <xf numFmtId="0" fontId="4" fillId="0" borderId="0" xfId="15" applyFont="1" applyAlignment="1" applyProtection="1">
      <alignment vertical="top" wrapText="1"/>
    </xf>
    <xf numFmtId="2" fontId="0" fillId="0" borderId="0" xfId="0" applyNumberFormat="1" applyProtection="1"/>
    <xf numFmtId="0" fontId="21" fillId="0" borderId="0" xfId="15" applyFont="1" applyProtection="1"/>
    <xf numFmtId="0" fontId="7" fillId="0" borderId="0" xfId="15" applyFont="1" applyAlignment="1" applyProtection="1">
      <alignment horizontal="justify" vertical="top" wrapText="1"/>
    </xf>
    <xf numFmtId="2" fontId="3" fillId="0" borderId="0" xfId="0" applyNumberFormat="1" applyFont="1" applyAlignment="1" applyProtection="1">
      <alignment vertical="top"/>
    </xf>
    <xf numFmtId="0" fontId="26" fillId="0" borderId="0" xfId="15" applyFont="1" applyProtection="1"/>
    <xf numFmtId="0" fontId="14" fillId="0" borderId="0" xfId="0" applyFont="1" applyAlignment="1" applyProtection="1">
      <alignment vertical="top" wrapText="1"/>
    </xf>
    <xf numFmtId="0" fontId="15" fillId="0" borderId="0" xfId="0" applyFont="1" applyProtection="1"/>
    <xf numFmtId="0" fontId="3" fillId="0" borderId="0" xfId="18" applyFont="1" applyAlignment="1" applyProtection="1">
      <alignment vertical="top" wrapText="1"/>
    </xf>
    <xf numFmtId="0" fontId="3" fillId="0" borderId="0" xfId="0" applyFont="1" applyAlignment="1" applyProtection="1">
      <alignment horizontal="justify"/>
    </xf>
    <xf numFmtId="0" fontId="4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vertical="top"/>
    </xf>
    <xf numFmtId="0" fontId="3" fillId="0" borderId="2" xfId="1" applyFont="1" applyBorder="1" applyAlignment="1" applyProtection="1">
      <alignment vertical="top"/>
    </xf>
    <xf numFmtId="0" fontId="4" fillId="0" borderId="0" xfId="0" applyFont="1" applyAlignment="1" applyProtection="1">
      <alignment horizontal="center"/>
    </xf>
    <xf numFmtId="4" fontId="3" fillId="0" borderId="0" xfId="0" applyNumberFormat="1" applyFont="1" applyAlignment="1" applyProtection="1">
      <alignment horizontal="center" vertical="top"/>
    </xf>
    <xf numFmtId="4" fontId="4" fillId="0" borderId="17" xfId="0" applyNumberFormat="1" applyFont="1" applyBorder="1" applyAlignment="1" applyProtection="1">
      <alignment horizontal="center" vertical="center" textRotation="90" wrapText="1"/>
    </xf>
    <xf numFmtId="0" fontId="4" fillId="0" borderId="0" xfId="0" applyFont="1" applyAlignment="1" applyProtection="1">
      <alignment horizontal="center" vertical="center" wrapText="1"/>
    </xf>
    <xf numFmtId="4" fontId="4" fillId="0" borderId="0" xfId="0" applyNumberFormat="1" applyFont="1" applyAlignment="1" applyProtection="1">
      <alignment horizontal="center" vertical="center" textRotation="90" wrapText="1"/>
    </xf>
    <xf numFmtId="4" fontId="3" fillId="0" borderId="0" xfId="0" applyNumberFormat="1" applyFont="1" applyAlignment="1" applyProtection="1">
      <alignment horizontal="center"/>
    </xf>
    <xf numFmtId="2" fontId="3" fillId="0" borderId="0" xfId="0" applyNumberFormat="1" applyFont="1" applyAlignment="1" applyProtection="1">
      <alignment horizontal="center"/>
    </xf>
    <xf numFmtId="49" fontId="19" fillId="0" borderId="1" xfId="0" applyNumberFormat="1" applyFont="1" applyBorder="1" applyAlignment="1" applyProtection="1">
      <alignment horizontal="left" vertical="top"/>
    </xf>
    <xf numFmtId="2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 vertical="top"/>
    </xf>
    <xf numFmtId="2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center"/>
    </xf>
    <xf numFmtId="49" fontId="19" fillId="0" borderId="2" xfId="0" applyNumberFormat="1" applyFont="1" applyBorder="1" applyAlignment="1" applyProtection="1">
      <alignment horizontal="left" vertical="top"/>
    </xf>
    <xf numFmtId="0" fontId="3" fillId="0" borderId="0" xfId="19" applyFont="1" applyAlignment="1" applyProtection="1">
      <alignment horizontal="center"/>
    </xf>
    <xf numFmtId="4" fontId="3" fillId="0" borderId="0" xfId="19" applyNumberFormat="1" applyFont="1" applyAlignment="1" applyProtection="1">
      <alignment horizontal="center"/>
    </xf>
    <xf numFmtId="0" fontId="19" fillId="0" borderId="0" xfId="0" applyFont="1" applyAlignment="1" applyProtection="1">
      <alignment horizontal="left" vertical="top"/>
    </xf>
    <xf numFmtId="0" fontId="14" fillId="0" borderId="0" xfId="0" applyFont="1" applyAlignment="1" applyProtection="1">
      <alignment horizontal="center" vertical="top"/>
    </xf>
    <xf numFmtId="0" fontId="14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center"/>
    </xf>
    <xf numFmtId="0" fontId="3" fillId="0" borderId="0" xfId="18" applyFont="1" applyAlignment="1" applyProtection="1">
      <alignment horizontal="left" vertical="top" wrapText="1"/>
    </xf>
    <xf numFmtId="0" fontId="28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center"/>
    </xf>
    <xf numFmtId="4" fontId="15" fillId="0" borderId="0" xfId="0" applyNumberFormat="1" applyFont="1" applyAlignment="1" applyProtection="1">
      <alignment horizontal="center"/>
    </xf>
    <xf numFmtId="0" fontId="3" fillId="0" borderId="0" xfId="18" applyFont="1" applyAlignment="1" applyProtection="1">
      <alignment horizontal="left" wrapText="1"/>
    </xf>
    <xf numFmtId="0" fontId="15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 wrapText="1"/>
    </xf>
    <xf numFmtId="0" fontId="29" fillId="0" borderId="0" xfId="0" applyFont="1" applyProtection="1"/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3" borderId="6" xfId="13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4" fillId="3" borderId="6" xfId="13" applyFont="1" applyFill="1" applyBorder="1" applyAlignment="1" applyProtection="1">
      <alignment horizontal="center" vertical="center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4" fontId="4" fillId="0" borderId="6" xfId="13" applyNumberFormat="1" applyFont="1" applyBorder="1" applyAlignment="1" applyProtection="1">
      <alignment horizontal="center" vertical="center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  <xf numFmtId="4" fontId="4" fillId="5" borderId="6" xfId="13" applyNumberFormat="1" applyFont="1" applyFill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Border="1" applyProtection="1"/>
    <xf numFmtId="0" fontId="5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/>
    </xf>
    <xf numFmtId="0" fontId="3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3" borderId="6" xfId="13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top" wrapText="1"/>
    </xf>
    <xf numFmtId="0" fontId="3" fillId="0" borderId="22" xfId="0" applyFont="1" applyBorder="1"/>
    <xf numFmtId="0" fontId="3" fillId="0" borderId="22" xfId="0" applyFont="1" applyBorder="1" applyAlignment="1">
      <alignment horizontal="center"/>
    </xf>
    <xf numFmtId="4" fontId="4" fillId="5" borderId="23" xfId="2" applyNumberFormat="1" applyFont="1" applyFill="1" applyBorder="1" applyAlignment="1" applyProtection="1">
      <alignment horizontal="right"/>
    </xf>
    <xf numFmtId="0" fontId="5" fillId="0" borderId="16" xfId="0" applyFont="1" applyBorder="1" applyAlignment="1">
      <alignment vertical="top" wrapText="1"/>
    </xf>
    <xf numFmtId="0" fontId="21" fillId="0" borderId="16" xfId="0" applyFont="1" applyBorder="1" applyAlignment="1">
      <alignment vertical="top" wrapText="1"/>
    </xf>
    <xf numFmtId="0" fontId="22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4" fillId="0" borderId="19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righ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13" applyFont="1" applyBorder="1" applyAlignment="1">
      <alignment vertical="center" wrapText="1"/>
    </xf>
    <xf numFmtId="0" fontId="3" fillId="0" borderId="6" xfId="13" applyFont="1" applyBorder="1" applyAlignment="1">
      <alignment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3" borderId="6" xfId="13" applyFont="1" applyFill="1" applyBorder="1" applyAlignment="1">
      <alignment horizontal="center" vertical="center" wrapText="1"/>
    </xf>
    <xf numFmtId="0" fontId="3" fillId="0" borderId="6" xfId="13" applyFont="1" applyBorder="1" applyAlignment="1">
      <alignment vertical="center"/>
    </xf>
    <xf numFmtId="0" fontId="4" fillId="0" borderId="6" xfId="13" applyFont="1" applyBorder="1" applyAlignment="1">
      <alignment horizontal="left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top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horizontal="left" vertical="center" wrapText="1"/>
    </xf>
    <xf numFmtId="0" fontId="3" fillId="0" borderId="6" xfId="13" applyFont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right"/>
    </xf>
    <xf numFmtId="0" fontId="3" fillId="0" borderId="7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0" fontId="4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/>
    </xf>
    <xf numFmtId="49" fontId="5" fillId="0" borderId="16" xfId="0" applyNumberFormat="1" applyFont="1" applyBorder="1" applyAlignment="1">
      <alignment horizontal="center" vertical="top"/>
    </xf>
  </cellXfs>
  <cellStyles count="20">
    <cellStyle name="Navadno" xfId="0" builtinId="0"/>
    <cellStyle name="Navadno 15" xfId="3" xr:uid="{00000000-0005-0000-0000-000001000000}"/>
    <cellStyle name="Navadno 16" xfId="4" xr:uid="{00000000-0005-0000-0000-000002000000}"/>
    <cellStyle name="Navadno 2" xfId="16" xr:uid="{3C6C4830-8AFD-49F8-A9DD-18401B53D923}"/>
    <cellStyle name="Navadno 2 50" xfId="5" xr:uid="{00000000-0005-0000-0000-000003000000}"/>
    <cellStyle name="Navadno 49" xfId="6" xr:uid="{00000000-0005-0000-0000-000004000000}"/>
    <cellStyle name="Navadno 50" xfId="7" xr:uid="{00000000-0005-0000-0000-000005000000}"/>
    <cellStyle name="Navadno 51" xfId="11" xr:uid="{00000000-0005-0000-0000-000006000000}"/>
    <cellStyle name="Navadno 52" xfId="9" xr:uid="{00000000-0005-0000-0000-000007000000}"/>
    <cellStyle name="Navadno 53" xfId="10" xr:uid="{00000000-0005-0000-0000-000008000000}"/>
    <cellStyle name="Navadno 54" xfId="8" xr:uid="{00000000-0005-0000-0000-000009000000}"/>
    <cellStyle name="Navadno_POPIS DEL ZA GRADBENA DELA ILOVICA1" xfId="13" xr:uid="{00000000-0005-0000-0000-00000A000000}"/>
    <cellStyle name="Normal_N36023 (2)" xfId="1" xr:uid="{00000000-0005-0000-0000-00000B000000}"/>
    <cellStyle name="Normal_N36023 (2)_popisi_plin_1bar_20090805" xfId="19" xr:uid="{7CA4485F-7D7A-42A5-8FAB-8EB0CE18DD5D}"/>
    <cellStyle name="Normal_PL_SD" xfId="18" xr:uid="{E1631750-3106-466F-A1A4-2266E417B0B7}"/>
    <cellStyle name="Normal_PL_SD_popisi_plin_1bar_20090805" xfId="17" xr:uid="{70E1B6E6-B4A7-44A7-A2EC-8981D6ADBD32}"/>
    <cellStyle name="Normal_SP" xfId="15" xr:uid="{00000000-0005-0000-0000-00000C000000}"/>
    <cellStyle name="Pojasnjevalno besedilo 2" xfId="12" xr:uid="{00000000-0005-0000-0000-00000D000000}"/>
    <cellStyle name="Valuta" xfId="2" builtinId="4"/>
    <cellStyle name="Valuta 2" xfId="14" xr:uid="{00000000-0005-0000-0000-00000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2" name="PoljeZBesedilom 1">
          <a:extLst>
            <a:ext uri="{FF2B5EF4-FFF2-40B4-BE49-F238E27FC236}">
              <a16:creationId xmlns:a16="http://schemas.microsoft.com/office/drawing/2014/main" id="{B638DBD6-CF9A-4E15-AD54-A033661F2B19}"/>
            </a:ext>
          </a:extLst>
        </xdr:cNvPr>
        <xdr:cNvSpPr txBox="1"/>
      </xdr:nvSpPr>
      <xdr:spPr>
        <a:xfrm>
          <a:off x="3878580" y="456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13</xdr:row>
      <xdr:rowOff>0</xdr:rowOff>
    </xdr:from>
    <xdr:ext cx="184731" cy="264560"/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54395502-607F-474F-9B26-E3956BFEFB5C}"/>
            </a:ext>
          </a:extLst>
        </xdr:cNvPr>
        <xdr:cNvSpPr txBox="1"/>
      </xdr:nvSpPr>
      <xdr:spPr>
        <a:xfrm>
          <a:off x="3878580" y="456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4" name="PoljeZBesedilom 3">
          <a:extLst>
            <a:ext uri="{FF2B5EF4-FFF2-40B4-BE49-F238E27FC236}">
              <a16:creationId xmlns:a16="http://schemas.microsoft.com/office/drawing/2014/main" id="{0B8C3028-B933-44E7-931F-F8386A592827}"/>
            </a:ext>
          </a:extLst>
        </xdr:cNvPr>
        <xdr:cNvSpPr txBox="1"/>
      </xdr:nvSpPr>
      <xdr:spPr>
        <a:xfrm>
          <a:off x="3878580" y="6576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5" name="PoljeZBesedilom 4">
          <a:extLst>
            <a:ext uri="{FF2B5EF4-FFF2-40B4-BE49-F238E27FC236}">
              <a16:creationId xmlns:a16="http://schemas.microsoft.com/office/drawing/2014/main" id="{F0B17A70-8F6A-4080-95D2-42514CFBC68C}"/>
            </a:ext>
          </a:extLst>
        </xdr:cNvPr>
        <xdr:cNvSpPr txBox="1"/>
      </xdr:nvSpPr>
      <xdr:spPr>
        <a:xfrm>
          <a:off x="3878580" y="6576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6" name="PoljeZBesedilom 5">
          <a:extLst>
            <a:ext uri="{FF2B5EF4-FFF2-40B4-BE49-F238E27FC236}">
              <a16:creationId xmlns:a16="http://schemas.microsoft.com/office/drawing/2014/main" id="{AEDFC1AF-2284-4E84-A671-4485781EA0DD}"/>
            </a:ext>
          </a:extLst>
        </xdr:cNvPr>
        <xdr:cNvSpPr txBox="1"/>
      </xdr:nvSpPr>
      <xdr:spPr>
        <a:xfrm>
          <a:off x="3878580" y="6911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184731" cy="264560"/>
    <xdr:sp macro="" textlink="">
      <xdr:nvSpPr>
        <xdr:cNvPr id="7" name="PoljeZBesedilom 6">
          <a:extLst>
            <a:ext uri="{FF2B5EF4-FFF2-40B4-BE49-F238E27FC236}">
              <a16:creationId xmlns:a16="http://schemas.microsoft.com/office/drawing/2014/main" id="{0F398768-D892-427F-ACF5-DA721AED0CE3}"/>
            </a:ext>
          </a:extLst>
        </xdr:cNvPr>
        <xdr:cNvSpPr txBox="1"/>
      </xdr:nvSpPr>
      <xdr:spPr>
        <a:xfrm>
          <a:off x="3878580" y="6911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8" name="PoljeZBesedilom 7">
          <a:extLst>
            <a:ext uri="{FF2B5EF4-FFF2-40B4-BE49-F238E27FC236}">
              <a16:creationId xmlns:a16="http://schemas.microsoft.com/office/drawing/2014/main" id="{038AC31C-070D-426C-8D73-154690769753}"/>
            </a:ext>
          </a:extLst>
        </xdr:cNvPr>
        <xdr:cNvSpPr txBox="1"/>
      </xdr:nvSpPr>
      <xdr:spPr>
        <a:xfrm>
          <a:off x="3878580" y="7078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84731" cy="264560"/>
    <xdr:sp macro="" textlink="">
      <xdr:nvSpPr>
        <xdr:cNvPr id="9" name="PoljeZBesedilom 8">
          <a:extLst>
            <a:ext uri="{FF2B5EF4-FFF2-40B4-BE49-F238E27FC236}">
              <a16:creationId xmlns:a16="http://schemas.microsoft.com/office/drawing/2014/main" id="{7CEE8C24-9F49-429B-922C-468EF33D6F2D}"/>
            </a:ext>
          </a:extLst>
        </xdr:cNvPr>
        <xdr:cNvSpPr txBox="1"/>
      </xdr:nvSpPr>
      <xdr:spPr>
        <a:xfrm>
          <a:off x="3878580" y="7078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10" name="PoljeZBesedilom 9">
          <a:extLst>
            <a:ext uri="{FF2B5EF4-FFF2-40B4-BE49-F238E27FC236}">
              <a16:creationId xmlns:a16="http://schemas.microsoft.com/office/drawing/2014/main" id="{5ED08952-ACC2-4365-8C7E-A259D2EAACC3}"/>
            </a:ext>
          </a:extLst>
        </xdr:cNvPr>
        <xdr:cNvSpPr txBox="1"/>
      </xdr:nvSpPr>
      <xdr:spPr>
        <a:xfrm>
          <a:off x="3878580" y="774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24</xdr:row>
      <xdr:rowOff>0</xdr:rowOff>
    </xdr:from>
    <xdr:ext cx="184731" cy="264560"/>
    <xdr:sp macro="" textlink="">
      <xdr:nvSpPr>
        <xdr:cNvPr id="11" name="PoljeZBesedilom 10">
          <a:extLst>
            <a:ext uri="{FF2B5EF4-FFF2-40B4-BE49-F238E27FC236}">
              <a16:creationId xmlns:a16="http://schemas.microsoft.com/office/drawing/2014/main" id="{29E091CD-5278-43C9-B641-F9F0316A46B8}"/>
            </a:ext>
          </a:extLst>
        </xdr:cNvPr>
        <xdr:cNvSpPr txBox="1"/>
      </xdr:nvSpPr>
      <xdr:spPr>
        <a:xfrm>
          <a:off x="3878580" y="7749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2" name="PoljeZBesedilom 11">
          <a:extLst>
            <a:ext uri="{FF2B5EF4-FFF2-40B4-BE49-F238E27FC236}">
              <a16:creationId xmlns:a16="http://schemas.microsoft.com/office/drawing/2014/main" id="{41C45C9F-96D8-483F-A99F-56EBFA32F723}"/>
            </a:ext>
          </a:extLst>
        </xdr:cNvPr>
        <xdr:cNvSpPr txBox="1"/>
      </xdr:nvSpPr>
      <xdr:spPr>
        <a:xfrm>
          <a:off x="3878580" y="8755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3" name="PoljeZBesedilom 12">
          <a:extLst>
            <a:ext uri="{FF2B5EF4-FFF2-40B4-BE49-F238E27FC236}">
              <a16:creationId xmlns:a16="http://schemas.microsoft.com/office/drawing/2014/main" id="{A2A749AA-7163-4D78-B941-F45C467F5C18}"/>
            </a:ext>
          </a:extLst>
        </xdr:cNvPr>
        <xdr:cNvSpPr txBox="1"/>
      </xdr:nvSpPr>
      <xdr:spPr>
        <a:xfrm>
          <a:off x="3878580" y="8755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34</xdr:row>
      <xdr:rowOff>0</xdr:rowOff>
    </xdr:from>
    <xdr:ext cx="184731" cy="264560"/>
    <xdr:sp macro="" textlink="">
      <xdr:nvSpPr>
        <xdr:cNvPr id="14" name="PoljeZBesedilom 13">
          <a:extLst>
            <a:ext uri="{FF2B5EF4-FFF2-40B4-BE49-F238E27FC236}">
              <a16:creationId xmlns:a16="http://schemas.microsoft.com/office/drawing/2014/main" id="{EB55D71D-160F-4F8C-8B93-BDC0BA1E451D}"/>
            </a:ext>
          </a:extLst>
        </xdr:cNvPr>
        <xdr:cNvSpPr txBox="1"/>
      </xdr:nvSpPr>
      <xdr:spPr>
        <a:xfrm>
          <a:off x="3878580" y="95935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34</xdr:row>
      <xdr:rowOff>0</xdr:rowOff>
    </xdr:from>
    <xdr:ext cx="184731" cy="264560"/>
    <xdr:sp macro="" textlink="">
      <xdr:nvSpPr>
        <xdr:cNvPr id="15" name="PoljeZBesedilom 14">
          <a:extLst>
            <a:ext uri="{FF2B5EF4-FFF2-40B4-BE49-F238E27FC236}">
              <a16:creationId xmlns:a16="http://schemas.microsoft.com/office/drawing/2014/main" id="{8A6EC81F-BE65-469E-898A-6D443EAAD53D}"/>
            </a:ext>
          </a:extLst>
        </xdr:cNvPr>
        <xdr:cNvSpPr txBox="1"/>
      </xdr:nvSpPr>
      <xdr:spPr>
        <a:xfrm>
          <a:off x="3878580" y="95935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6" name="PoljeZBesedilom 15">
          <a:extLst>
            <a:ext uri="{FF2B5EF4-FFF2-40B4-BE49-F238E27FC236}">
              <a16:creationId xmlns:a16="http://schemas.microsoft.com/office/drawing/2014/main" id="{C66D5393-75E2-4C1F-8CAD-307E7843CB86}"/>
            </a:ext>
          </a:extLst>
        </xdr:cNvPr>
        <xdr:cNvSpPr txBox="1"/>
      </xdr:nvSpPr>
      <xdr:spPr>
        <a:xfrm>
          <a:off x="3878580" y="116357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7" name="PoljeZBesedilom 16">
          <a:extLst>
            <a:ext uri="{FF2B5EF4-FFF2-40B4-BE49-F238E27FC236}">
              <a16:creationId xmlns:a16="http://schemas.microsoft.com/office/drawing/2014/main" id="{9613D285-8C2C-4A3A-B6CD-AFED60C5905A}"/>
            </a:ext>
          </a:extLst>
        </xdr:cNvPr>
        <xdr:cNvSpPr txBox="1"/>
      </xdr:nvSpPr>
      <xdr:spPr>
        <a:xfrm>
          <a:off x="3878580" y="116357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18" name="PoljeZBesedilom 17">
          <a:extLst>
            <a:ext uri="{FF2B5EF4-FFF2-40B4-BE49-F238E27FC236}">
              <a16:creationId xmlns:a16="http://schemas.microsoft.com/office/drawing/2014/main" id="{DA4F73CE-5103-4B0D-9C97-C505FF955127}"/>
            </a:ext>
          </a:extLst>
        </xdr:cNvPr>
        <xdr:cNvSpPr txBox="1"/>
      </xdr:nvSpPr>
      <xdr:spPr>
        <a:xfrm>
          <a:off x="3878580" y="12138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19" name="PoljeZBesedilom 18">
          <a:extLst>
            <a:ext uri="{FF2B5EF4-FFF2-40B4-BE49-F238E27FC236}">
              <a16:creationId xmlns:a16="http://schemas.microsoft.com/office/drawing/2014/main" id="{AA95B30A-3960-4333-B091-A3A8B0349E33}"/>
            </a:ext>
          </a:extLst>
        </xdr:cNvPr>
        <xdr:cNvSpPr txBox="1"/>
      </xdr:nvSpPr>
      <xdr:spPr>
        <a:xfrm>
          <a:off x="3878580" y="12138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20" name="PoljeZBesedilom 19">
          <a:extLst>
            <a:ext uri="{FF2B5EF4-FFF2-40B4-BE49-F238E27FC236}">
              <a16:creationId xmlns:a16="http://schemas.microsoft.com/office/drawing/2014/main" id="{D7B53F40-C759-4883-85C7-4BFDA5502EFB}"/>
            </a:ext>
          </a:extLst>
        </xdr:cNvPr>
        <xdr:cNvSpPr txBox="1"/>
      </xdr:nvSpPr>
      <xdr:spPr>
        <a:xfrm>
          <a:off x="3878580" y="12138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2</xdr:col>
      <xdr:colOff>0</xdr:colOff>
      <xdr:row>45</xdr:row>
      <xdr:rowOff>0</xdr:rowOff>
    </xdr:from>
    <xdr:ext cx="184731" cy="264560"/>
    <xdr:sp macro="" textlink="">
      <xdr:nvSpPr>
        <xdr:cNvPr id="21" name="PoljeZBesedilom 20">
          <a:extLst>
            <a:ext uri="{FF2B5EF4-FFF2-40B4-BE49-F238E27FC236}">
              <a16:creationId xmlns:a16="http://schemas.microsoft.com/office/drawing/2014/main" id="{ADAB5C70-9A1C-4DC0-AC47-9DAF5F76A694}"/>
            </a:ext>
          </a:extLst>
        </xdr:cNvPr>
        <xdr:cNvSpPr txBox="1"/>
      </xdr:nvSpPr>
      <xdr:spPr>
        <a:xfrm>
          <a:off x="3878580" y="12138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2005\Ostalo%202005\Popisi%202005\plin\popisi_plin_SD_100%20mbar_2005-08-30.xl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l.si\dfs\jpe\home\joze.kozamernik\A-Moje%20prejete%20datoteke\NADZOR\RAZPISI\razpisi-2022\partizanska\JPE-SIR-21-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l.si\dfs\jpe\home\mitja.kotar\ENERGETIKA\projekti2024\LEK_OBNOVA_2024\SD_VO_PA_T1901_T9000_OBNOVA_LEK_InvENERGETIKA%20MK_202305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l.si\dfs\jpe\home\joze.kozamernik\A-Moje%20prejete%20datoteke\NADZOR\RAZPISI\razpisi-2024\kumrovska\SD_VO_REZIDENCA_NJEGO&#352;EVA_BL_APRIL2024_RAZP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_SD"/>
      <sheetName val="plinovodi_SD(100mbar)"/>
      <sheetName val="PP_SD(100mbar)"/>
      <sheetName val="HPR_SD_stara verzij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1-SKLOP"/>
      <sheetName val="S-5056_SD"/>
      <sheetName val="S-5057_SD"/>
      <sheetName val="S-5058_SD"/>
      <sheetName val="S-5059_SD"/>
      <sheetName val="S-5060_SD"/>
      <sheetName val="PP_SON_PE32_SD"/>
      <sheetName val="2-SKLOP"/>
      <sheetName val="N-13531_SD"/>
      <sheetName val="N-13534_SD"/>
      <sheetName val="N-13533_SD"/>
      <sheetName val="PP_SON_PE32_SD (2)"/>
      <sheetName val="PP_TIP1_PE32 SD"/>
      <sheetName val="3-SKLOP"/>
      <sheetName val="N-18301_SD"/>
      <sheetName val="SON PE32_SD"/>
      <sheetName val="4.SKLOP"/>
      <sheetName val="Vroc-priklj_P-4565_SD"/>
      <sheetName val="5-SKLOP"/>
      <sheetName val="S-3141_SD"/>
      <sheetName val="PP_SON_PE32_SD (3)"/>
      <sheetName val="6. SKLOP"/>
      <sheetName val="N-19060_SD"/>
      <sheetName val="SPP_1_SD"/>
      <sheetName val="SPP_2_SD"/>
      <sheetName val="SPP_1-ZNP_SD"/>
      <sheetName val="SPP_2-ZNP_SD"/>
      <sheetName val="SPP_1-NP_SD"/>
      <sheetName val="SPP_2-NP_SD"/>
      <sheetName val="PRIKL. SON_PE 110_SD"/>
      <sheetName val="7-SKLOP"/>
      <sheetName val="Vrocevod_T-600_S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7">
          <cell r="G17">
            <v>0</v>
          </cell>
        </row>
      </sheetData>
      <sheetData sheetId="18"/>
      <sheetData sheetId="19">
        <row r="11">
          <cell r="G11">
            <v>0</v>
          </cell>
        </row>
      </sheetData>
      <sheetData sheetId="20"/>
      <sheetData sheetId="21"/>
      <sheetData sheetId="22">
        <row r="19">
          <cell r="G19">
            <v>0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7">
          <cell r="G7">
            <v>0</v>
          </cell>
        </row>
      </sheetData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_TRASE_SD"/>
      <sheetName val="Vrocevod_T-1901_SD"/>
      <sheetName val="Parovod-T9000_SD"/>
    </sheetNames>
    <sheetDataSet>
      <sheetData sheetId="0"/>
      <sheetData sheetId="1">
        <row r="4">
          <cell r="B4" t="str">
            <v>VEROVŠKOVA ULICA</v>
          </cell>
        </row>
      </sheetData>
      <sheetData sheetId="2">
        <row r="3">
          <cell r="B3" t="str">
            <v>VEROVŠKOVA ULICA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_VO_SD_P4896"/>
      <sheetName val="P4896_Njegoševa_del"/>
      <sheetName val="odcep K2"/>
    </sheetNames>
    <sheetDataSet>
      <sheetData sheetId="0"/>
      <sheetData sheetId="1">
        <row r="3">
          <cell r="B3" t="str">
            <v>PRIKLJUČNI VROČEVOD DN40, DN50/140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5AC3-177C-41A1-80E4-5E9731D465BB}">
  <sheetPr>
    <tabColor rgb="FFC00000"/>
  </sheetPr>
  <dimension ref="A1:G15"/>
  <sheetViews>
    <sheetView tabSelected="1" zoomScaleNormal="100" zoomScaleSheetLayoutView="112" workbookViewId="0">
      <selection activeCell="C34" sqref="C34"/>
    </sheetView>
  </sheetViews>
  <sheetFormatPr defaultRowHeight="12.75" x14ac:dyDescent="0.2"/>
  <cols>
    <col min="1" max="1" width="11.42578125" customWidth="1"/>
    <col min="2" max="2" width="13.42578125" customWidth="1"/>
    <col min="6" max="6" width="19.85546875" customWidth="1"/>
    <col min="7" max="7" width="21.28515625" customWidth="1"/>
    <col min="258" max="258" width="16.140625" customWidth="1"/>
    <col min="262" max="262" width="15.5703125" customWidth="1"/>
    <col min="263" max="263" width="21" customWidth="1"/>
    <col min="514" max="514" width="16.140625" customWidth="1"/>
    <col min="518" max="518" width="15.5703125" customWidth="1"/>
    <col min="519" max="519" width="21" customWidth="1"/>
    <col min="770" max="770" width="16.140625" customWidth="1"/>
    <col min="774" max="774" width="15.5703125" customWidth="1"/>
    <col min="775" max="775" width="21" customWidth="1"/>
    <col min="1026" max="1026" width="16.140625" customWidth="1"/>
    <col min="1030" max="1030" width="15.5703125" customWidth="1"/>
    <col min="1031" max="1031" width="21" customWidth="1"/>
    <col min="1282" max="1282" width="16.140625" customWidth="1"/>
    <col min="1286" max="1286" width="15.5703125" customWidth="1"/>
    <col min="1287" max="1287" width="21" customWidth="1"/>
    <col min="1538" max="1538" width="16.140625" customWidth="1"/>
    <col min="1542" max="1542" width="15.5703125" customWidth="1"/>
    <col min="1543" max="1543" width="21" customWidth="1"/>
    <col min="1794" max="1794" width="16.140625" customWidth="1"/>
    <col min="1798" max="1798" width="15.5703125" customWidth="1"/>
    <col min="1799" max="1799" width="21" customWidth="1"/>
    <col min="2050" max="2050" width="16.140625" customWidth="1"/>
    <col min="2054" max="2054" width="15.5703125" customWidth="1"/>
    <col min="2055" max="2055" width="21" customWidth="1"/>
    <col min="2306" max="2306" width="16.140625" customWidth="1"/>
    <col min="2310" max="2310" width="15.5703125" customWidth="1"/>
    <col min="2311" max="2311" width="21" customWidth="1"/>
    <col min="2562" max="2562" width="16.140625" customWidth="1"/>
    <col min="2566" max="2566" width="15.5703125" customWidth="1"/>
    <col min="2567" max="2567" width="21" customWidth="1"/>
    <col min="2818" max="2818" width="16.140625" customWidth="1"/>
    <col min="2822" max="2822" width="15.5703125" customWidth="1"/>
    <col min="2823" max="2823" width="21" customWidth="1"/>
    <col min="3074" max="3074" width="16.140625" customWidth="1"/>
    <col min="3078" max="3078" width="15.5703125" customWidth="1"/>
    <col min="3079" max="3079" width="21" customWidth="1"/>
    <col min="3330" max="3330" width="16.140625" customWidth="1"/>
    <col min="3334" max="3334" width="15.5703125" customWidth="1"/>
    <col min="3335" max="3335" width="21" customWidth="1"/>
    <col min="3586" max="3586" width="16.140625" customWidth="1"/>
    <col min="3590" max="3590" width="15.5703125" customWidth="1"/>
    <col min="3591" max="3591" width="21" customWidth="1"/>
    <col min="3842" max="3842" width="16.140625" customWidth="1"/>
    <col min="3846" max="3846" width="15.5703125" customWidth="1"/>
    <col min="3847" max="3847" width="21" customWidth="1"/>
    <col min="4098" max="4098" width="16.140625" customWidth="1"/>
    <col min="4102" max="4102" width="15.5703125" customWidth="1"/>
    <col min="4103" max="4103" width="21" customWidth="1"/>
    <col min="4354" max="4354" width="16.140625" customWidth="1"/>
    <col min="4358" max="4358" width="15.5703125" customWidth="1"/>
    <col min="4359" max="4359" width="21" customWidth="1"/>
    <col min="4610" max="4610" width="16.140625" customWidth="1"/>
    <col min="4614" max="4614" width="15.5703125" customWidth="1"/>
    <col min="4615" max="4615" width="21" customWidth="1"/>
    <col min="4866" max="4866" width="16.140625" customWidth="1"/>
    <col min="4870" max="4870" width="15.5703125" customWidth="1"/>
    <col min="4871" max="4871" width="21" customWidth="1"/>
    <col min="5122" max="5122" width="16.140625" customWidth="1"/>
    <col min="5126" max="5126" width="15.5703125" customWidth="1"/>
    <col min="5127" max="5127" width="21" customWidth="1"/>
    <col min="5378" max="5378" width="16.140625" customWidth="1"/>
    <col min="5382" max="5382" width="15.5703125" customWidth="1"/>
    <col min="5383" max="5383" width="21" customWidth="1"/>
    <col min="5634" max="5634" width="16.140625" customWidth="1"/>
    <col min="5638" max="5638" width="15.5703125" customWidth="1"/>
    <col min="5639" max="5639" width="21" customWidth="1"/>
    <col min="5890" max="5890" width="16.140625" customWidth="1"/>
    <col min="5894" max="5894" width="15.5703125" customWidth="1"/>
    <col min="5895" max="5895" width="21" customWidth="1"/>
    <col min="6146" max="6146" width="16.140625" customWidth="1"/>
    <col min="6150" max="6150" width="15.5703125" customWidth="1"/>
    <col min="6151" max="6151" width="21" customWidth="1"/>
    <col min="6402" max="6402" width="16.140625" customWidth="1"/>
    <col min="6406" max="6406" width="15.5703125" customWidth="1"/>
    <col min="6407" max="6407" width="21" customWidth="1"/>
    <col min="6658" max="6658" width="16.140625" customWidth="1"/>
    <col min="6662" max="6662" width="15.5703125" customWidth="1"/>
    <col min="6663" max="6663" width="21" customWidth="1"/>
    <col min="6914" max="6914" width="16.140625" customWidth="1"/>
    <col min="6918" max="6918" width="15.5703125" customWidth="1"/>
    <col min="6919" max="6919" width="21" customWidth="1"/>
    <col min="7170" max="7170" width="16.140625" customWidth="1"/>
    <col min="7174" max="7174" width="15.5703125" customWidth="1"/>
    <col min="7175" max="7175" width="21" customWidth="1"/>
    <col min="7426" max="7426" width="16.140625" customWidth="1"/>
    <col min="7430" max="7430" width="15.5703125" customWidth="1"/>
    <col min="7431" max="7431" width="21" customWidth="1"/>
    <col min="7682" max="7682" width="16.140625" customWidth="1"/>
    <col min="7686" max="7686" width="15.5703125" customWidth="1"/>
    <col min="7687" max="7687" width="21" customWidth="1"/>
    <col min="7938" max="7938" width="16.140625" customWidth="1"/>
    <col min="7942" max="7942" width="15.5703125" customWidth="1"/>
    <col min="7943" max="7943" width="21" customWidth="1"/>
    <col min="8194" max="8194" width="16.140625" customWidth="1"/>
    <col min="8198" max="8198" width="15.5703125" customWidth="1"/>
    <col min="8199" max="8199" width="21" customWidth="1"/>
    <col min="8450" max="8450" width="16.140625" customWidth="1"/>
    <col min="8454" max="8454" width="15.5703125" customWidth="1"/>
    <col min="8455" max="8455" width="21" customWidth="1"/>
    <col min="8706" max="8706" width="16.140625" customWidth="1"/>
    <col min="8710" max="8710" width="15.5703125" customWidth="1"/>
    <col min="8711" max="8711" width="21" customWidth="1"/>
    <col min="8962" max="8962" width="16.140625" customWidth="1"/>
    <col min="8966" max="8966" width="15.5703125" customWidth="1"/>
    <col min="8967" max="8967" width="21" customWidth="1"/>
    <col min="9218" max="9218" width="16.140625" customWidth="1"/>
    <col min="9222" max="9222" width="15.5703125" customWidth="1"/>
    <col min="9223" max="9223" width="21" customWidth="1"/>
    <col min="9474" max="9474" width="16.140625" customWidth="1"/>
    <col min="9478" max="9478" width="15.5703125" customWidth="1"/>
    <col min="9479" max="9479" width="21" customWidth="1"/>
    <col min="9730" max="9730" width="16.140625" customWidth="1"/>
    <col min="9734" max="9734" width="15.5703125" customWidth="1"/>
    <col min="9735" max="9735" width="21" customWidth="1"/>
    <col min="9986" max="9986" width="16.140625" customWidth="1"/>
    <col min="9990" max="9990" width="15.5703125" customWidth="1"/>
    <col min="9991" max="9991" width="21" customWidth="1"/>
    <col min="10242" max="10242" width="16.140625" customWidth="1"/>
    <col min="10246" max="10246" width="15.5703125" customWidth="1"/>
    <col min="10247" max="10247" width="21" customWidth="1"/>
    <col min="10498" max="10498" width="16.140625" customWidth="1"/>
    <col min="10502" max="10502" width="15.5703125" customWidth="1"/>
    <col min="10503" max="10503" width="21" customWidth="1"/>
    <col min="10754" max="10754" width="16.140625" customWidth="1"/>
    <col min="10758" max="10758" width="15.5703125" customWidth="1"/>
    <col min="10759" max="10759" width="21" customWidth="1"/>
    <col min="11010" max="11010" width="16.140625" customWidth="1"/>
    <col min="11014" max="11014" width="15.5703125" customWidth="1"/>
    <col min="11015" max="11015" width="21" customWidth="1"/>
    <col min="11266" max="11266" width="16.140625" customWidth="1"/>
    <col min="11270" max="11270" width="15.5703125" customWidth="1"/>
    <col min="11271" max="11271" width="21" customWidth="1"/>
    <col min="11522" max="11522" width="16.140625" customWidth="1"/>
    <col min="11526" max="11526" width="15.5703125" customWidth="1"/>
    <col min="11527" max="11527" width="21" customWidth="1"/>
    <col min="11778" max="11778" width="16.140625" customWidth="1"/>
    <col min="11782" max="11782" width="15.5703125" customWidth="1"/>
    <col min="11783" max="11783" width="21" customWidth="1"/>
    <col min="12034" max="12034" width="16.140625" customWidth="1"/>
    <col min="12038" max="12038" width="15.5703125" customWidth="1"/>
    <col min="12039" max="12039" width="21" customWidth="1"/>
    <col min="12290" max="12290" width="16.140625" customWidth="1"/>
    <col min="12294" max="12294" width="15.5703125" customWidth="1"/>
    <col min="12295" max="12295" width="21" customWidth="1"/>
    <col min="12546" max="12546" width="16.140625" customWidth="1"/>
    <col min="12550" max="12550" width="15.5703125" customWidth="1"/>
    <col min="12551" max="12551" width="21" customWidth="1"/>
    <col min="12802" max="12802" width="16.140625" customWidth="1"/>
    <col min="12806" max="12806" width="15.5703125" customWidth="1"/>
    <col min="12807" max="12807" width="21" customWidth="1"/>
    <col min="13058" max="13058" width="16.140625" customWidth="1"/>
    <col min="13062" max="13062" width="15.5703125" customWidth="1"/>
    <col min="13063" max="13063" width="21" customWidth="1"/>
    <col min="13314" max="13314" width="16.140625" customWidth="1"/>
    <col min="13318" max="13318" width="15.5703125" customWidth="1"/>
    <col min="13319" max="13319" width="21" customWidth="1"/>
    <col min="13570" max="13570" width="16.140625" customWidth="1"/>
    <col min="13574" max="13574" width="15.5703125" customWidth="1"/>
    <col min="13575" max="13575" width="21" customWidth="1"/>
    <col min="13826" max="13826" width="16.140625" customWidth="1"/>
    <col min="13830" max="13830" width="15.5703125" customWidth="1"/>
    <col min="13831" max="13831" width="21" customWidth="1"/>
    <col min="14082" max="14082" width="16.140625" customWidth="1"/>
    <col min="14086" max="14086" width="15.5703125" customWidth="1"/>
    <col min="14087" max="14087" width="21" customWidth="1"/>
    <col min="14338" max="14338" width="16.140625" customWidth="1"/>
    <col min="14342" max="14342" width="15.5703125" customWidth="1"/>
    <col min="14343" max="14343" width="21" customWidth="1"/>
    <col min="14594" max="14594" width="16.140625" customWidth="1"/>
    <col min="14598" max="14598" width="15.5703125" customWidth="1"/>
    <col min="14599" max="14599" width="21" customWidth="1"/>
    <col min="14850" max="14850" width="16.140625" customWidth="1"/>
    <col min="14854" max="14854" width="15.5703125" customWidth="1"/>
    <col min="14855" max="14855" width="21" customWidth="1"/>
    <col min="15106" max="15106" width="16.140625" customWidth="1"/>
    <col min="15110" max="15110" width="15.5703125" customWidth="1"/>
    <col min="15111" max="15111" width="21" customWidth="1"/>
    <col min="15362" max="15362" width="16.140625" customWidth="1"/>
    <col min="15366" max="15366" width="15.5703125" customWidth="1"/>
    <col min="15367" max="15367" width="21" customWidth="1"/>
    <col min="15618" max="15618" width="16.140625" customWidth="1"/>
    <col min="15622" max="15622" width="15.5703125" customWidth="1"/>
    <col min="15623" max="15623" width="21" customWidth="1"/>
    <col min="15874" max="15874" width="16.140625" customWidth="1"/>
    <col min="15878" max="15878" width="15.5703125" customWidth="1"/>
    <col min="15879" max="15879" width="21" customWidth="1"/>
    <col min="16130" max="16130" width="16.140625" customWidth="1"/>
    <col min="16134" max="16134" width="15.5703125" customWidth="1"/>
    <col min="16135" max="16135" width="21" customWidth="1"/>
  </cols>
  <sheetData>
    <row r="1" spans="1:7" ht="37.5" customHeight="1" x14ac:dyDescent="0.2">
      <c r="A1" s="63"/>
      <c r="B1" s="63"/>
      <c r="C1" s="327" t="s">
        <v>314</v>
      </c>
      <c r="D1" s="328"/>
      <c r="E1" s="328"/>
      <c r="F1" s="328"/>
      <c r="G1" s="329"/>
    </row>
    <row r="2" spans="1:7" ht="26.25" x14ac:dyDescent="0.2">
      <c r="A2" s="63"/>
      <c r="B2" s="63"/>
      <c r="C2" s="64"/>
      <c r="D2" s="65"/>
      <c r="E2" s="65"/>
      <c r="F2" s="65"/>
      <c r="G2" s="65"/>
    </row>
    <row r="3" spans="1:7" ht="18" x14ac:dyDescent="0.25">
      <c r="A3" s="66"/>
      <c r="B3" s="67"/>
      <c r="D3" s="55"/>
      <c r="E3" s="55"/>
      <c r="F3" s="55"/>
      <c r="G3" s="68"/>
    </row>
    <row r="4" spans="1:7" ht="40.5" x14ac:dyDescent="0.2">
      <c r="A4" s="69" t="s">
        <v>315</v>
      </c>
      <c r="B4" s="69" t="s">
        <v>316</v>
      </c>
      <c r="C4" s="330" t="s">
        <v>317</v>
      </c>
      <c r="D4" s="331"/>
      <c r="E4" s="331"/>
      <c r="F4" s="331"/>
      <c r="G4" s="70" t="s">
        <v>318</v>
      </c>
    </row>
    <row r="5" spans="1:7" ht="33.75" customHeight="1" x14ac:dyDescent="0.2">
      <c r="A5" s="380" t="s">
        <v>319</v>
      </c>
      <c r="B5" s="71" t="s">
        <v>323</v>
      </c>
      <c r="C5" s="332" t="s">
        <v>706</v>
      </c>
      <c r="D5" s="333"/>
      <c r="E5" s="333"/>
      <c r="F5" s="334"/>
      <c r="G5" s="72">
        <f>'1- SKLOP'!G6</f>
        <v>0</v>
      </c>
    </row>
    <row r="6" spans="1:7" ht="39.75" customHeight="1" x14ac:dyDescent="0.2">
      <c r="A6" s="380" t="s">
        <v>320</v>
      </c>
      <c r="B6" s="71" t="s">
        <v>324</v>
      </c>
      <c r="C6" s="332" t="s">
        <v>705</v>
      </c>
      <c r="D6" s="333"/>
      <c r="E6" s="333"/>
      <c r="F6" s="334"/>
      <c r="G6" s="72">
        <f>'2- SKLOP _VO'!G6+'2. SK-Rekapitulacija_SD_PO'!G11</f>
        <v>0</v>
      </c>
    </row>
    <row r="7" spans="1:7" ht="35.25" customHeight="1" x14ac:dyDescent="0.2">
      <c r="A7" s="380" t="s">
        <v>321</v>
      </c>
      <c r="B7" s="71" t="s">
        <v>325</v>
      </c>
      <c r="C7" s="325" t="s">
        <v>704</v>
      </c>
      <c r="D7" s="326"/>
      <c r="E7" s="326"/>
      <c r="F7" s="326"/>
      <c r="G7" s="72">
        <f>'3-SKLOP'!G41</f>
        <v>0</v>
      </c>
    </row>
    <row r="8" spans="1:7" ht="32.25" hidden="1" customHeight="1" x14ac:dyDescent="0.2">
      <c r="A8" s="73"/>
      <c r="B8" s="71"/>
      <c r="C8" s="325"/>
      <c r="D8" s="326"/>
      <c r="E8" s="326"/>
      <c r="F8" s="326"/>
      <c r="G8" s="72">
        <f>'[2]4.SKLOP'!G17</f>
        <v>0</v>
      </c>
    </row>
    <row r="9" spans="1:7" ht="32.25" hidden="1" customHeight="1" x14ac:dyDescent="0.2">
      <c r="A9" s="73"/>
      <c r="B9" s="71"/>
      <c r="C9" s="325"/>
      <c r="D9" s="326"/>
      <c r="E9" s="326"/>
      <c r="F9" s="326"/>
      <c r="G9" s="72">
        <f>'[2]5-SKLOP'!G11</f>
        <v>0</v>
      </c>
    </row>
    <row r="10" spans="1:7" ht="49.5" hidden="1" customHeight="1" x14ac:dyDescent="0.2">
      <c r="A10" s="73"/>
      <c r="B10" s="71"/>
      <c r="C10" s="325"/>
      <c r="D10" s="326"/>
      <c r="E10" s="326"/>
      <c r="F10" s="326"/>
      <c r="G10" s="72">
        <f>'[2]6. SKLOP'!G19</f>
        <v>0</v>
      </c>
    </row>
    <row r="11" spans="1:7" ht="32.25" hidden="1" customHeight="1" x14ac:dyDescent="0.2">
      <c r="A11" s="73"/>
      <c r="B11" s="71"/>
      <c r="C11" s="325"/>
      <c r="D11" s="326"/>
      <c r="E11" s="326"/>
      <c r="F11" s="326"/>
      <c r="G11" s="72">
        <f>'[2]7-SKLOP'!G7</f>
        <v>0</v>
      </c>
    </row>
    <row r="12" spans="1:7" ht="17.25" customHeight="1" thickBot="1" x14ac:dyDescent="0.25"/>
    <row r="13" spans="1:7" ht="23.25" customHeight="1" thickBot="1" x14ac:dyDescent="0.3">
      <c r="A13" s="66" t="s">
        <v>322</v>
      </c>
      <c r="B13" s="67"/>
      <c r="D13" s="55"/>
      <c r="E13" s="55"/>
      <c r="F13" s="55"/>
      <c r="G13" s="74">
        <f>SUM(G5:G11)</f>
        <v>0</v>
      </c>
    </row>
    <row r="15" spans="1:7" s="75" customFormat="1" ht="18" x14ac:dyDescent="0.25">
      <c r="A15"/>
      <c r="B15"/>
      <c r="C15"/>
      <c r="D15"/>
      <c r="E15"/>
      <c r="F15"/>
      <c r="G15"/>
    </row>
  </sheetData>
  <sheetProtection algorithmName="SHA-512" hashValue="4w9hMD05UGeR9bie+Gg/cfoplTnSI0rRp9/8WxS6S/VuE2AHmiqZNlI87r3/aMJuuj0DXmIR8EysVt8L+ZzdFQ==" saltValue="XwR06C/pw+uVga9ZJzrcKg==" spinCount="100000" sheet="1" objects="1" scenarios="1"/>
  <mergeCells count="9">
    <mergeCell ref="C8:F8"/>
    <mergeCell ref="C9:F9"/>
    <mergeCell ref="C10:F10"/>
    <mergeCell ref="C11:F11"/>
    <mergeCell ref="C1:G1"/>
    <mergeCell ref="C4:F4"/>
    <mergeCell ref="C5:F5"/>
    <mergeCell ref="C6:F6"/>
    <mergeCell ref="C7:F7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A8DEF-BA93-40F6-8C76-0F4DA13C8F7A}">
  <sheetPr>
    <tabColor rgb="FF7030A0"/>
  </sheetPr>
  <dimension ref="A1:F109"/>
  <sheetViews>
    <sheetView topLeftCell="A12" zoomScaleNormal="100" zoomScaleSheetLayoutView="100" workbookViewId="0">
      <selection activeCell="E26" sqref="E26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4.7109375" style="10" customWidth="1"/>
    <col min="5" max="5" width="11.7109375" style="8" customWidth="1"/>
    <col min="6" max="6" width="12.7109375" style="9" customWidth="1"/>
    <col min="7" max="16384" width="9.140625" style="10"/>
  </cols>
  <sheetData>
    <row r="1" spans="1:6" x14ac:dyDescent="0.2">
      <c r="A1" s="5" t="s">
        <v>26</v>
      </c>
      <c r="B1" s="27" t="s">
        <v>5</v>
      </c>
      <c r="C1" s="6"/>
      <c r="D1" s="7"/>
    </row>
    <row r="2" spans="1:6" x14ac:dyDescent="0.2">
      <c r="A2" s="5" t="s">
        <v>124</v>
      </c>
      <c r="B2" s="27" t="s">
        <v>27</v>
      </c>
      <c r="C2" s="6"/>
      <c r="D2" s="7"/>
    </row>
    <row r="3" spans="1:6" x14ac:dyDescent="0.2">
      <c r="A3" s="5" t="s">
        <v>127</v>
      </c>
      <c r="B3" s="27" t="s">
        <v>454</v>
      </c>
      <c r="C3" s="6"/>
      <c r="D3" s="7"/>
    </row>
    <row r="4" spans="1:6" x14ac:dyDescent="0.2">
      <c r="A4" s="5"/>
      <c r="B4" s="27" t="s">
        <v>455</v>
      </c>
      <c r="C4" s="6"/>
      <c r="D4" s="7"/>
    </row>
    <row r="5" spans="1:6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x14ac:dyDescent="0.2">
      <c r="A6" s="32">
        <v>1</v>
      </c>
      <c r="B6" s="28"/>
      <c r="C6" s="11"/>
      <c r="D6" s="12"/>
      <c r="E6" s="13"/>
      <c r="F6" s="11"/>
    </row>
    <row r="7" spans="1:6" s="36" customFormat="1" x14ac:dyDescent="0.2">
      <c r="A7" s="32"/>
      <c r="B7" s="28"/>
      <c r="C7" s="11"/>
      <c r="D7" s="12"/>
      <c r="E7" s="13"/>
      <c r="F7" s="11"/>
    </row>
    <row r="8" spans="1:6" s="36" customFormat="1" x14ac:dyDescent="0.2">
      <c r="A8" s="127">
        <f>COUNT($A$7:A7)+1</f>
        <v>1</v>
      </c>
      <c r="B8" s="128" t="s">
        <v>352</v>
      </c>
      <c r="C8" s="129"/>
      <c r="D8" s="130"/>
      <c r="E8" s="131"/>
      <c r="F8" s="131"/>
    </row>
    <row r="9" spans="1:6" s="36" customFormat="1" ht="305.10000000000002" customHeight="1" x14ac:dyDescent="0.2">
      <c r="A9" s="127"/>
      <c r="B9" s="162" t="s">
        <v>353</v>
      </c>
      <c r="C9" s="129"/>
      <c r="D9" s="130"/>
      <c r="E9" s="131"/>
      <c r="F9" s="131"/>
    </row>
    <row r="10" spans="1:6" s="36" customFormat="1" x14ac:dyDescent="0.2">
      <c r="A10" s="120"/>
      <c r="B10" s="121" t="s">
        <v>354</v>
      </c>
      <c r="C10" s="122"/>
      <c r="D10" s="122"/>
      <c r="E10" s="242"/>
      <c r="F10" s="242"/>
    </row>
    <row r="11" spans="1:6" s="36" customFormat="1" x14ac:dyDescent="0.2">
      <c r="A11" s="120"/>
      <c r="B11" s="121" t="s">
        <v>29</v>
      </c>
      <c r="C11" s="122"/>
      <c r="D11" s="122"/>
      <c r="E11" s="242"/>
      <c r="F11" s="242"/>
    </row>
    <row r="12" spans="1:6" s="36" customFormat="1" ht="14.25" x14ac:dyDescent="0.2">
      <c r="A12" s="127"/>
      <c r="B12" s="119" t="s">
        <v>456</v>
      </c>
      <c r="C12" s="132">
        <v>15</v>
      </c>
      <c r="D12" s="130" t="s">
        <v>9</v>
      </c>
      <c r="E12" s="45"/>
      <c r="F12" s="131">
        <f t="shared" ref="F12" si="0">C12*E12</f>
        <v>0</v>
      </c>
    </row>
    <row r="13" spans="1:6" s="36" customFormat="1" x14ac:dyDescent="0.2">
      <c r="A13" s="134"/>
      <c r="B13" s="135"/>
      <c r="C13" s="136"/>
      <c r="D13" s="137"/>
      <c r="E13" s="138"/>
      <c r="F13" s="138"/>
    </row>
    <row r="14" spans="1:6" s="36" customFormat="1" x14ac:dyDescent="0.2">
      <c r="A14" s="32"/>
      <c r="B14" s="28"/>
      <c r="C14" s="11"/>
      <c r="D14" s="12"/>
      <c r="E14" s="13"/>
      <c r="F14" s="11"/>
    </row>
    <row r="15" spans="1:6" s="36" customFormat="1" x14ac:dyDescent="0.2">
      <c r="A15" s="127">
        <f>COUNT($A$7:A14)+1</f>
        <v>2</v>
      </c>
      <c r="B15" s="128" t="s">
        <v>356</v>
      </c>
      <c r="C15" s="129"/>
      <c r="D15" s="130"/>
      <c r="E15" s="131"/>
      <c r="F15" s="131"/>
    </row>
    <row r="16" spans="1:6" s="36" customFormat="1" ht="63.75" x14ac:dyDescent="0.2">
      <c r="A16" s="127"/>
      <c r="B16" s="162" t="s">
        <v>357</v>
      </c>
      <c r="C16" s="129"/>
      <c r="D16" s="130"/>
      <c r="E16" s="131"/>
      <c r="F16" s="131"/>
    </row>
    <row r="17" spans="1:6" s="36" customFormat="1" x14ac:dyDescent="0.2">
      <c r="A17" s="120"/>
      <c r="B17" s="121" t="s">
        <v>354</v>
      </c>
      <c r="C17" s="122"/>
      <c r="D17" s="122"/>
      <c r="E17" s="123"/>
      <c r="F17" s="123"/>
    </row>
    <row r="18" spans="1:6" s="36" customFormat="1" x14ac:dyDescent="0.2">
      <c r="A18" s="120"/>
      <c r="B18" s="108" t="s">
        <v>358</v>
      </c>
      <c r="C18" s="122"/>
      <c r="D18" s="122"/>
      <c r="E18" s="123"/>
      <c r="F18" s="123"/>
    </row>
    <row r="19" spans="1:6" s="36" customFormat="1" x14ac:dyDescent="0.2">
      <c r="A19" s="120"/>
      <c r="B19" s="121" t="s">
        <v>29</v>
      </c>
      <c r="C19" s="122"/>
      <c r="D19" s="122"/>
      <c r="E19" s="123"/>
      <c r="F19" s="123"/>
    </row>
    <row r="20" spans="1:6" s="36" customFormat="1" x14ac:dyDescent="0.2">
      <c r="A20" s="127"/>
      <c r="B20" s="119" t="s">
        <v>457</v>
      </c>
      <c r="C20" s="132">
        <v>4</v>
      </c>
      <c r="D20" s="130" t="s">
        <v>1</v>
      </c>
      <c r="E20" s="45"/>
      <c r="F20" s="131">
        <f t="shared" ref="F20" si="1">C20*E20</f>
        <v>0</v>
      </c>
    </row>
    <row r="21" spans="1:6" s="36" customFormat="1" x14ac:dyDescent="0.2">
      <c r="A21" s="134"/>
      <c r="B21" s="135"/>
      <c r="C21" s="136"/>
      <c r="D21" s="137"/>
      <c r="E21" s="138"/>
      <c r="F21" s="138"/>
    </row>
    <row r="22" spans="1:6" s="36" customFormat="1" x14ac:dyDescent="0.2">
      <c r="A22" s="32"/>
      <c r="B22" s="28"/>
      <c r="C22" s="11"/>
      <c r="D22" s="12"/>
      <c r="E22" s="13"/>
      <c r="F22" s="11"/>
    </row>
    <row r="23" spans="1:6" s="36" customFormat="1" x14ac:dyDescent="0.2">
      <c r="A23" s="127">
        <f>COUNT($A$7:A22)+1</f>
        <v>3</v>
      </c>
      <c r="B23" s="128" t="s">
        <v>363</v>
      </c>
      <c r="C23" s="129"/>
      <c r="D23" s="130"/>
      <c r="E23" s="131"/>
      <c r="F23" s="131"/>
    </row>
    <row r="24" spans="1:6" s="36" customFormat="1" ht="51" x14ac:dyDescent="0.2">
      <c r="A24" s="127"/>
      <c r="B24" s="162" t="s">
        <v>364</v>
      </c>
      <c r="C24" s="129"/>
      <c r="D24" s="130"/>
      <c r="E24" s="131"/>
      <c r="F24" s="131"/>
    </row>
    <row r="25" spans="1:6" s="36" customFormat="1" x14ac:dyDescent="0.2">
      <c r="A25" s="243"/>
      <c r="B25" s="121" t="s">
        <v>29</v>
      </c>
      <c r="C25" s="122"/>
      <c r="D25" s="122"/>
      <c r="E25" s="123"/>
      <c r="F25" s="123"/>
    </row>
    <row r="26" spans="1:6" s="36" customFormat="1" x14ac:dyDescent="0.2">
      <c r="A26" s="127"/>
      <c r="B26" s="119" t="s">
        <v>430</v>
      </c>
      <c r="C26" s="132">
        <v>2</v>
      </c>
      <c r="D26" s="130" t="s">
        <v>1</v>
      </c>
      <c r="E26" s="45"/>
      <c r="F26" s="131">
        <f t="shared" ref="F26" si="2">C26*E26</f>
        <v>0</v>
      </c>
    </row>
    <row r="27" spans="1:6" s="36" customFormat="1" x14ac:dyDescent="0.2">
      <c r="A27" s="134"/>
      <c r="B27" s="135"/>
      <c r="C27" s="136"/>
      <c r="D27" s="137"/>
      <c r="E27" s="138"/>
      <c r="F27" s="138"/>
    </row>
    <row r="28" spans="1:6" s="36" customFormat="1" x14ac:dyDescent="0.2">
      <c r="A28" s="32"/>
      <c r="B28" s="28"/>
      <c r="C28" s="11"/>
      <c r="D28" s="12"/>
      <c r="E28" s="13"/>
      <c r="F28" s="11"/>
    </row>
    <row r="29" spans="1:6" s="36" customFormat="1" x14ac:dyDescent="0.2">
      <c r="A29" s="127">
        <f>COUNT($A$7:A28)+1</f>
        <v>4</v>
      </c>
      <c r="B29" s="128" t="s">
        <v>366</v>
      </c>
      <c r="C29" s="129"/>
      <c r="D29" s="130"/>
      <c r="E29" s="131"/>
      <c r="F29" s="131"/>
    </row>
    <row r="30" spans="1:6" s="36" customFormat="1" ht="51" x14ac:dyDescent="0.2">
      <c r="A30" s="127"/>
      <c r="B30" s="162" t="s">
        <v>367</v>
      </c>
      <c r="C30" s="129"/>
      <c r="D30" s="130"/>
      <c r="E30" s="131"/>
      <c r="F30" s="131"/>
    </row>
    <row r="31" spans="1:6" s="36" customFormat="1" x14ac:dyDescent="0.2">
      <c r="A31" s="243"/>
      <c r="B31" s="121" t="s">
        <v>29</v>
      </c>
      <c r="C31" s="122"/>
      <c r="D31" s="122"/>
      <c r="E31" s="123"/>
      <c r="F31" s="123"/>
    </row>
    <row r="32" spans="1:6" s="36" customFormat="1" x14ac:dyDescent="0.2">
      <c r="A32" s="127"/>
      <c r="B32" s="119" t="s">
        <v>431</v>
      </c>
      <c r="C32" s="132">
        <v>2</v>
      </c>
      <c r="D32" s="130" t="s">
        <v>1</v>
      </c>
      <c r="E32" s="45"/>
      <c r="F32" s="131">
        <f t="shared" ref="F32" si="3">C32*E32</f>
        <v>0</v>
      </c>
    </row>
    <row r="33" spans="1:6" s="36" customFormat="1" x14ac:dyDescent="0.2">
      <c r="A33" s="134"/>
      <c r="B33" s="135"/>
      <c r="C33" s="136"/>
      <c r="D33" s="137"/>
      <c r="E33" s="138"/>
      <c r="F33" s="138"/>
    </row>
    <row r="34" spans="1:6" s="36" customFormat="1" x14ac:dyDescent="0.2">
      <c r="A34" s="32"/>
      <c r="B34" s="28"/>
      <c r="C34" s="11"/>
      <c r="D34" s="12"/>
      <c r="E34" s="13"/>
      <c r="F34" s="11"/>
    </row>
    <row r="35" spans="1:6" s="36" customFormat="1" x14ac:dyDescent="0.2">
      <c r="A35" s="127">
        <f>COUNT($A$7:A34)+1</f>
        <v>5</v>
      </c>
      <c r="B35" s="128" t="s">
        <v>369</v>
      </c>
      <c r="C35" s="129"/>
      <c r="D35" s="130"/>
      <c r="E35" s="131"/>
      <c r="F35" s="131"/>
    </row>
    <row r="36" spans="1:6" s="36" customFormat="1" ht="76.5" x14ac:dyDescent="0.2">
      <c r="A36" s="127"/>
      <c r="B36" s="162" t="s">
        <v>370</v>
      </c>
      <c r="C36" s="129"/>
      <c r="D36" s="130"/>
      <c r="E36" s="131"/>
      <c r="F36" s="131"/>
    </row>
    <row r="37" spans="1:6" s="36" customFormat="1" x14ac:dyDescent="0.2">
      <c r="A37" s="243"/>
      <c r="B37" s="121" t="s">
        <v>29</v>
      </c>
      <c r="C37" s="122"/>
      <c r="D37" s="122"/>
      <c r="E37" s="123"/>
      <c r="F37" s="123"/>
    </row>
    <row r="38" spans="1:6" s="36" customFormat="1" x14ac:dyDescent="0.2">
      <c r="A38" s="127"/>
      <c r="B38" s="119" t="s">
        <v>430</v>
      </c>
      <c r="C38" s="132">
        <v>12</v>
      </c>
      <c r="D38" s="130" t="s">
        <v>1</v>
      </c>
      <c r="E38" s="45"/>
      <c r="F38" s="131">
        <f t="shared" ref="F38" si="4">C38*E38</f>
        <v>0</v>
      </c>
    </row>
    <row r="39" spans="1:6" s="36" customFormat="1" x14ac:dyDescent="0.2">
      <c r="A39" s="134"/>
      <c r="B39" s="135"/>
      <c r="C39" s="136"/>
      <c r="D39" s="137"/>
      <c r="E39" s="138"/>
      <c r="F39" s="138"/>
    </row>
    <row r="40" spans="1:6" s="36" customFormat="1" x14ac:dyDescent="0.2">
      <c r="A40" s="32"/>
      <c r="B40" s="28"/>
      <c r="C40" s="11"/>
      <c r="D40" s="12"/>
      <c r="E40" s="13"/>
      <c r="F40" s="11"/>
    </row>
    <row r="41" spans="1:6" s="36" customFormat="1" x14ac:dyDescent="0.2">
      <c r="A41" s="127">
        <f>COUNT($A$7:A40)+1</f>
        <v>6</v>
      </c>
      <c r="B41" s="128" t="s">
        <v>375</v>
      </c>
      <c r="C41" s="129"/>
      <c r="D41" s="130"/>
      <c r="E41" s="131"/>
      <c r="F41" s="131"/>
    </row>
    <row r="42" spans="1:6" s="36" customFormat="1" ht="38.25" x14ac:dyDescent="0.2">
      <c r="A42" s="127"/>
      <c r="B42" s="162" t="s">
        <v>376</v>
      </c>
      <c r="C42" s="129"/>
      <c r="D42" s="130"/>
      <c r="E42" s="131"/>
      <c r="F42" s="131"/>
    </row>
    <row r="43" spans="1:6" s="36" customFormat="1" x14ac:dyDescent="0.2">
      <c r="A43" s="243"/>
      <c r="B43" s="121" t="s">
        <v>29</v>
      </c>
      <c r="C43" s="122"/>
      <c r="D43" s="122"/>
      <c r="E43" s="123"/>
      <c r="F43" s="123"/>
    </row>
    <row r="44" spans="1:6" s="36" customFormat="1" ht="14.25" x14ac:dyDescent="0.2">
      <c r="A44" s="127"/>
      <c r="B44" s="119" t="s">
        <v>377</v>
      </c>
      <c r="C44" s="132">
        <v>12</v>
      </c>
      <c r="D44" s="130" t="s">
        <v>14</v>
      </c>
      <c r="E44" s="45"/>
      <c r="F44" s="131">
        <f>C44*E44</f>
        <v>0</v>
      </c>
    </row>
    <row r="45" spans="1:6" s="36" customFormat="1" x14ac:dyDescent="0.2">
      <c r="A45" s="134"/>
      <c r="B45" s="135"/>
      <c r="C45" s="136"/>
      <c r="D45" s="137"/>
      <c r="E45" s="138"/>
      <c r="F45" s="138"/>
    </row>
    <row r="46" spans="1:6" s="94" customFormat="1" x14ac:dyDescent="0.2">
      <c r="A46" s="32"/>
      <c r="B46" s="28"/>
      <c r="C46" s="11"/>
      <c r="D46" s="12"/>
      <c r="E46" s="13"/>
      <c r="F46" s="11"/>
    </row>
    <row r="47" spans="1:6" s="36" customFormat="1" x14ac:dyDescent="0.2">
      <c r="A47" s="127">
        <f>COUNT($A$5:A46)+1</f>
        <v>8</v>
      </c>
      <c r="B47" s="128" t="s">
        <v>31</v>
      </c>
      <c r="C47" s="129"/>
      <c r="D47" s="130"/>
      <c r="E47" s="131"/>
      <c r="F47" s="131"/>
    </row>
    <row r="48" spans="1:6" s="36" customFormat="1" ht="94.9" customHeight="1" x14ac:dyDescent="0.2">
      <c r="A48" s="127"/>
      <c r="B48" s="162" t="s">
        <v>128</v>
      </c>
      <c r="C48" s="129"/>
      <c r="D48" s="130"/>
      <c r="E48" s="131"/>
      <c r="F48" s="131"/>
    </row>
    <row r="49" spans="1:6" s="36" customFormat="1" x14ac:dyDescent="0.2">
      <c r="A49" s="127"/>
      <c r="B49" s="119" t="s">
        <v>458</v>
      </c>
      <c r="C49" s="132">
        <v>1</v>
      </c>
      <c r="D49" s="130" t="s">
        <v>25</v>
      </c>
      <c r="E49" s="45"/>
      <c r="F49" s="131">
        <f>C49*E49</f>
        <v>0</v>
      </c>
    </row>
    <row r="50" spans="1:6" s="36" customFormat="1" x14ac:dyDescent="0.2">
      <c r="A50" s="134"/>
      <c r="B50" s="135"/>
      <c r="C50" s="136"/>
      <c r="D50" s="137"/>
      <c r="E50" s="138"/>
      <c r="F50" s="138"/>
    </row>
    <row r="51" spans="1:6" s="36" customFormat="1" x14ac:dyDescent="0.2">
      <c r="A51" s="32"/>
      <c r="B51" s="28"/>
      <c r="C51" s="11"/>
      <c r="D51" s="12"/>
      <c r="E51" s="13"/>
      <c r="F51" s="11"/>
    </row>
    <row r="52" spans="1:6" s="36" customFormat="1" x14ac:dyDescent="0.2">
      <c r="A52" s="127">
        <f>COUNT($A$7:A51)+1</f>
        <v>8</v>
      </c>
      <c r="B52" s="128" t="s">
        <v>381</v>
      </c>
      <c r="C52" s="129"/>
      <c r="D52" s="130"/>
      <c r="E52" s="131"/>
      <c r="F52" s="131"/>
    </row>
    <row r="53" spans="1:6" s="36" customFormat="1" ht="76.5" x14ac:dyDescent="0.2">
      <c r="A53" s="127"/>
      <c r="B53" s="162" t="s">
        <v>382</v>
      </c>
      <c r="C53" s="129"/>
      <c r="D53" s="130"/>
      <c r="E53" s="131"/>
      <c r="F53" s="131"/>
    </row>
    <row r="54" spans="1:6" s="36" customFormat="1" x14ac:dyDescent="0.2">
      <c r="A54" s="127"/>
      <c r="B54" s="119"/>
      <c r="C54" s="132">
        <v>1</v>
      </c>
      <c r="D54" s="130" t="s">
        <v>1</v>
      </c>
      <c r="E54" s="45"/>
      <c r="F54" s="131">
        <f>C54*E54</f>
        <v>0</v>
      </c>
    </row>
    <row r="55" spans="1:6" s="36" customFormat="1" x14ac:dyDescent="0.2">
      <c r="A55" s="134"/>
      <c r="B55" s="135"/>
      <c r="C55" s="136"/>
      <c r="D55" s="137"/>
      <c r="E55" s="138"/>
      <c r="F55" s="138"/>
    </row>
    <row r="56" spans="1:6" s="36" customFormat="1" x14ac:dyDescent="0.2">
      <c r="A56" s="32"/>
      <c r="B56" s="28"/>
      <c r="C56" s="11"/>
      <c r="D56" s="12"/>
      <c r="E56" s="13"/>
      <c r="F56" s="11"/>
    </row>
    <row r="57" spans="1:6" s="36" customFormat="1" x14ac:dyDescent="0.2">
      <c r="A57" s="127">
        <f>COUNT($A$5:A56)+1</f>
        <v>10</v>
      </c>
      <c r="B57" s="128" t="s">
        <v>33</v>
      </c>
      <c r="C57" s="129"/>
      <c r="D57" s="130"/>
      <c r="E57" s="131"/>
      <c r="F57" s="131"/>
    </row>
    <row r="58" spans="1:6" s="36" customFormat="1" ht="51" x14ac:dyDescent="0.2">
      <c r="A58" s="127"/>
      <c r="B58" s="162" t="s">
        <v>459</v>
      </c>
      <c r="C58" s="129"/>
      <c r="D58" s="130"/>
      <c r="E58" s="131"/>
      <c r="F58" s="131"/>
    </row>
    <row r="59" spans="1:6" s="36" customFormat="1" ht="14.25" x14ac:dyDescent="0.2">
      <c r="A59" s="127"/>
      <c r="B59" s="119" t="s">
        <v>34</v>
      </c>
      <c r="C59" s="132">
        <v>6.5</v>
      </c>
      <c r="D59" s="130" t="s">
        <v>14</v>
      </c>
      <c r="E59" s="45"/>
      <c r="F59" s="131">
        <f t="shared" ref="F59:F60" si="5">C59*E59</f>
        <v>0</v>
      </c>
    </row>
    <row r="60" spans="1:6" s="36" customFormat="1" ht="14.25" x14ac:dyDescent="0.2">
      <c r="A60" s="127"/>
      <c r="B60" s="119" t="s">
        <v>35</v>
      </c>
      <c r="C60" s="132">
        <v>8</v>
      </c>
      <c r="D60" s="130" t="s">
        <v>14</v>
      </c>
      <c r="E60" s="45"/>
      <c r="F60" s="131">
        <f t="shared" si="5"/>
        <v>0</v>
      </c>
    </row>
    <row r="61" spans="1:6" s="36" customFormat="1" x14ac:dyDescent="0.2">
      <c r="A61" s="134"/>
      <c r="B61" s="135"/>
      <c r="C61" s="136"/>
      <c r="D61" s="137"/>
      <c r="E61" s="138"/>
      <c r="F61" s="138"/>
    </row>
    <row r="62" spans="1:6" s="36" customFormat="1" x14ac:dyDescent="0.2">
      <c r="A62" s="32"/>
      <c r="B62" s="28"/>
      <c r="C62" s="11"/>
      <c r="D62" s="12"/>
      <c r="E62" s="13"/>
      <c r="F62" s="11"/>
    </row>
    <row r="63" spans="1:6" s="36" customFormat="1" x14ac:dyDescent="0.2">
      <c r="A63" s="127">
        <f>COUNT($A$5:A62)+1</f>
        <v>11</v>
      </c>
      <c r="B63" s="128" t="s">
        <v>40</v>
      </c>
      <c r="C63" s="129"/>
      <c r="D63" s="130"/>
      <c r="E63" s="131"/>
      <c r="F63" s="131"/>
    </row>
    <row r="64" spans="1:6" s="36" customFormat="1" ht="38.25" x14ac:dyDescent="0.2">
      <c r="A64" s="127"/>
      <c r="B64" s="162" t="s">
        <v>41</v>
      </c>
      <c r="C64" s="129"/>
      <c r="D64" s="130"/>
      <c r="E64" s="131"/>
      <c r="F64" s="131"/>
    </row>
    <row r="65" spans="1:6" s="36" customFormat="1" x14ac:dyDescent="0.2">
      <c r="A65" s="127"/>
      <c r="B65" s="119" t="s">
        <v>24</v>
      </c>
      <c r="C65" s="132">
        <v>12</v>
      </c>
      <c r="D65" s="130" t="s">
        <v>16</v>
      </c>
      <c r="E65" s="45"/>
      <c r="F65" s="131">
        <f>C65*E65</f>
        <v>0</v>
      </c>
    </row>
    <row r="66" spans="1:6" s="36" customFormat="1" x14ac:dyDescent="0.2">
      <c r="A66" s="134"/>
      <c r="B66" s="135"/>
      <c r="C66" s="136"/>
      <c r="D66" s="137"/>
      <c r="E66" s="138"/>
      <c r="F66" s="138"/>
    </row>
    <row r="67" spans="1:6" s="36" customFormat="1" x14ac:dyDescent="0.2">
      <c r="A67" s="32"/>
      <c r="B67" s="28"/>
      <c r="C67" s="11"/>
      <c r="D67" s="12"/>
      <c r="E67" s="13"/>
      <c r="F67" s="11"/>
    </row>
    <row r="68" spans="1:6" s="36" customFormat="1" x14ac:dyDescent="0.2">
      <c r="A68" s="127">
        <f>COUNT($A$6:A67)+1</f>
        <v>12</v>
      </c>
      <c r="B68" s="128" t="s">
        <v>63</v>
      </c>
      <c r="C68" s="129"/>
      <c r="D68" s="130"/>
      <c r="E68" s="131"/>
      <c r="F68" s="131"/>
    </row>
    <row r="69" spans="1:6" s="36" customFormat="1" ht="38.25" x14ac:dyDescent="0.2">
      <c r="A69" s="127"/>
      <c r="B69" s="119" t="s">
        <v>445</v>
      </c>
      <c r="C69" s="132"/>
      <c r="D69" s="130"/>
      <c r="E69" s="131"/>
      <c r="F69" s="131"/>
    </row>
    <row r="70" spans="1:6" s="36" customFormat="1" x14ac:dyDescent="0.2">
      <c r="A70" s="120"/>
      <c r="B70" s="121" t="s">
        <v>29</v>
      </c>
      <c r="C70" s="122"/>
      <c r="D70" s="122"/>
      <c r="E70" s="123"/>
      <c r="F70" s="123"/>
    </row>
    <row r="71" spans="1:6" s="36" customFormat="1" ht="14.25" x14ac:dyDescent="0.2">
      <c r="A71" s="127"/>
      <c r="B71" s="119" t="s">
        <v>66</v>
      </c>
      <c r="C71" s="132">
        <v>1</v>
      </c>
      <c r="D71" s="130" t="s">
        <v>9</v>
      </c>
      <c r="E71" s="45"/>
      <c r="F71" s="131">
        <f t="shared" ref="F71" si="6">C71*E71</f>
        <v>0</v>
      </c>
    </row>
    <row r="72" spans="1:6" s="36" customFormat="1" x14ac:dyDescent="0.2">
      <c r="A72" s="134"/>
      <c r="B72" s="135"/>
      <c r="C72" s="136"/>
      <c r="D72" s="137"/>
      <c r="E72" s="138"/>
      <c r="F72" s="138"/>
    </row>
    <row r="73" spans="1:6" s="36" customFormat="1" x14ac:dyDescent="0.2">
      <c r="A73" s="32"/>
      <c r="B73" s="28"/>
      <c r="C73" s="11"/>
      <c r="D73" s="12"/>
      <c r="E73" s="13"/>
      <c r="F73" s="11"/>
    </row>
    <row r="74" spans="1:6" s="36" customFormat="1" x14ac:dyDescent="0.2">
      <c r="A74" s="127">
        <f>COUNT($A$7:A73)+1</f>
        <v>12</v>
      </c>
      <c r="B74" s="128" t="s">
        <v>105</v>
      </c>
      <c r="C74" s="129"/>
      <c r="D74" s="130"/>
      <c r="E74" s="131"/>
      <c r="F74" s="131"/>
    </row>
    <row r="75" spans="1:6" s="36" customFormat="1" x14ac:dyDescent="0.2">
      <c r="A75" s="127"/>
      <c r="B75" s="119" t="s">
        <v>106</v>
      </c>
      <c r="C75" s="132"/>
    </row>
    <row r="76" spans="1:6" s="36" customFormat="1" x14ac:dyDescent="0.2">
      <c r="A76" s="127"/>
      <c r="B76" s="119"/>
      <c r="C76" s="132">
        <v>1</v>
      </c>
      <c r="D76" s="130" t="s">
        <v>1</v>
      </c>
      <c r="E76" s="45"/>
      <c r="F76" s="131">
        <f>C76*E76</f>
        <v>0</v>
      </c>
    </row>
    <row r="77" spans="1:6" s="36" customFormat="1" x14ac:dyDescent="0.2">
      <c r="A77" s="134"/>
      <c r="B77" s="135"/>
      <c r="C77" s="136"/>
      <c r="D77" s="137"/>
      <c r="E77" s="138"/>
      <c r="F77" s="138"/>
    </row>
    <row r="78" spans="1:6" s="36" customFormat="1" x14ac:dyDescent="0.2">
      <c r="A78" s="32"/>
      <c r="B78" s="28"/>
      <c r="C78" s="11"/>
      <c r="D78" s="12"/>
      <c r="E78" s="13"/>
      <c r="F78" s="11"/>
    </row>
    <row r="79" spans="1:6" s="36" customFormat="1" x14ac:dyDescent="0.2">
      <c r="A79" s="127">
        <f>COUNT($A$7:A78)+1</f>
        <v>13</v>
      </c>
      <c r="B79" s="128" t="s">
        <v>107</v>
      </c>
      <c r="C79" s="129"/>
      <c r="D79" s="130"/>
      <c r="E79" s="131"/>
      <c r="F79" s="131"/>
    </row>
    <row r="80" spans="1:6" s="36" customFormat="1" x14ac:dyDescent="0.2">
      <c r="A80" s="127"/>
      <c r="B80" s="119" t="s">
        <v>108</v>
      </c>
      <c r="C80" s="132"/>
      <c r="D80" s="130"/>
      <c r="E80" s="131"/>
      <c r="F80" s="131"/>
    </row>
    <row r="81" spans="1:6" s="36" customFormat="1" x14ac:dyDescent="0.2">
      <c r="A81" s="120"/>
      <c r="B81" s="108"/>
      <c r="C81" s="122">
        <v>1</v>
      </c>
      <c r="D81" s="130" t="s">
        <v>1</v>
      </c>
      <c r="E81" s="45"/>
      <c r="F81" s="131">
        <f>C81*E81</f>
        <v>0</v>
      </c>
    </row>
    <row r="82" spans="1:6" s="36" customFormat="1" x14ac:dyDescent="0.2">
      <c r="A82" s="134"/>
      <c r="B82" s="135"/>
      <c r="C82" s="136"/>
      <c r="D82" s="137"/>
      <c r="E82" s="138"/>
      <c r="F82" s="138"/>
    </row>
    <row r="83" spans="1:6" s="36" customFormat="1" x14ac:dyDescent="0.2">
      <c r="A83" s="32"/>
      <c r="B83" s="28"/>
      <c r="C83" s="11"/>
      <c r="D83" s="12"/>
      <c r="E83" s="13"/>
      <c r="F83" s="11"/>
    </row>
    <row r="84" spans="1:6" s="36" customFormat="1" x14ac:dyDescent="0.2">
      <c r="A84" s="127">
        <f>COUNT($A$7:A83)+1</f>
        <v>14</v>
      </c>
      <c r="B84" s="128" t="s">
        <v>109</v>
      </c>
      <c r="C84" s="129"/>
      <c r="D84" s="130"/>
      <c r="E84" s="131"/>
      <c r="F84" s="131"/>
    </row>
    <row r="85" spans="1:6" s="36" customFormat="1" ht="25.5" x14ac:dyDescent="0.2">
      <c r="A85" s="127"/>
      <c r="B85" s="119" t="s">
        <v>110</v>
      </c>
      <c r="C85" s="132"/>
      <c r="D85" s="130"/>
      <c r="E85" s="131"/>
      <c r="F85" s="131"/>
    </row>
    <row r="86" spans="1:6" s="36" customFormat="1" x14ac:dyDescent="0.2">
      <c r="A86" s="127"/>
      <c r="B86" s="119" t="s">
        <v>113</v>
      </c>
      <c r="C86" s="132">
        <v>6</v>
      </c>
      <c r="D86" s="130" t="s">
        <v>1</v>
      </c>
      <c r="E86" s="45"/>
      <c r="F86" s="131">
        <f t="shared" ref="F86" si="7">C86*E86</f>
        <v>0</v>
      </c>
    </row>
    <row r="87" spans="1:6" s="36" customFormat="1" x14ac:dyDescent="0.2">
      <c r="A87" s="134"/>
      <c r="B87" s="135"/>
      <c r="C87" s="136"/>
      <c r="D87" s="137"/>
      <c r="E87" s="138"/>
      <c r="F87" s="138"/>
    </row>
    <row r="88" spans="1:6" s="36" customFormat="1" x14ac:dyDescent="0.2">
      <c r="A88" s="32"/>
      <c r="B88" s="28"/>
      <c r="C88" s="11"/>
      <c r="D88" s="12"/>
      <c r="E88" s="13"/>
      <c r="F88" s="11"/>
    </row>
    <row r="89" spans="1:6" s="36" customFormat="1" x14ac:dyDescent="0.2">
      <c r="A89" s="127">
        <f>COUNT($A$6:A86)+1</f>
        <v>16</v>
      </c>
      <c r="B89" s="128" t="s">
        <v>115</v>
      </c>
      <c r="C89" s="129"/>
      <c r="D89" s="130"/>
      <c r="E89" s="131"/>
      <c r="F89" s="131"/>
    </row>
    <row r="90" spans="1:6" s="36" customFormat="1" x14ac:dyDescent="0.2">
      <c r="A90" s="127"/>
      <c r="B90" s="119" t="s">
        <v>116</v>
      </c>
      <c r="C90" s="132"/>
      <c r="D90" s="130"/>
      <c r="E90" s="131"/>
      <c r="F90" s="131"/>
    </row>
    <row r="91" spans="1:6" s="36" customFormat="1" x14ac:dyDescent="0.2">
      <c r="A91" s="127"/>
      <c r="B91" s="119" t="s">
        <v>113</v>
      </c>
      <c r="C91" s="132">
        <v>4</v>
      </c>
      <c r="D91" s="130" t="s">
        <v>1</v>
      </c>
      <c r="E91" s="45"/>
      <c r="F91" s="131">
        <f t="shared" ref="F91" si="8">C91*E91</f>
        <v>0</v>
      </c>
    </row>
    <row r="92" spans="1:6" s="36" customFormat="1" x14ac:dyDescent="0.2">
      <c r="A92" s="134"/>
      <c r="B92" s="135"/>
      <c r="C92" s="136"/>
      <c r="D92" s="137"/>
      <c r="E92" s="138"/>
      <c r="F92" s="138"/>
    </row>
    <row r="93" spans="1:6" s="36" customFormat="1" x14ac:dyDescent="0.2">
      <c r="A93" s="32"/>
      <c r="B93" s="28"/>
      <c r="C93" s="11"/>
      <c r="D93" s="12"/>
      <c r="E93" s="13"/>
      <c r="F93" s="11"/>
    </row>
    <row r="94" spans="1:6" s="36" customFormat="1" x14ac:dyDescent="0.2">
      <c r="A94" s="127">
        <f>COUNT($A$6:A93)+1</f>
        <v>17</v>
      </c>
      <c r="B94" s="128" t="s">
        <v>117</v>
      </c>
      <c r="C94" s="129"/>
      <c r="D94" s="130"/>
      <c r="E94" s="131"/>
      <c r="F94" s="131"/>
    </row>
    <row r="95" spans="1:6" s="36" customFormat="1" ht="38.25" x14ac:dyDescent="0.2">
      <c r="A95" s="127"/>
      <c r="B95" s="119" t="s">
        <v>414</v>
      </c>
      <c r="C95" s="132"/>
      <c r="D95" s="130"/>
      <c r="E95" s="131"/>
      <c r="F95" s="131"/>
    </row>
    <row r="96" spans="1:6" s="36" customFormat="1" ht="14.25" x14ac:dyDescent="0.2">
      <c r="A96" s="127"/>
      <c r="B96" s="119"/>
      <c r="C96" s="132">
        <v>2</v>
      </c>
      <c r="D96" s="130" t="s">
        <v>14</v>
      </c>
      <c r="E96" s="45"/>
      <c r="F96" s="131">
        <f>C96*E96</f>
        <v>0</v>
      </c>
    </row>
    <row r="97" spans="1:6" s="36" customFormat="1" x14ac:dyDescent="0.2">
      <c r="A97" s="134"/>
      <c r="B97" s="135"/>
      <c r="C97" s="136"/>
      <c r="D97" s="137"/>
      <c r="E97" s="138"/>
      <c r="F97" s="138"/>
    </row>
    <row r="98" spans="1:6" s="36" customFormat="1" x14ac:dyDescent="0.2">
      <c r="A98" s="32"/>
      <c r="B98" s="28"/>
      <c r="C98" s="11"/>
      <c r="D98" s="12"/>
      <c r="E98" s="13"/>
      <c r="F98" s="11"/>
    </row>
    <row r="99" spans="1:6" s="36" customFormat="1" x14ac:dyDescent="0.2">
      <c r="A99" s="127">
        <f>COUNT($A$7:A97)+1</f>
        <v>17</v>
      </c>
      <c r="B99" s="128" t="s">
        <v>118</v>
      </c>
      <c r="C99" s="129"/>
      <c r="D99" s="130"/>
      <c r="E99" s="131"/>
      <c r="F99" s="131"/>
    </row>
    <row r="100" spans="1:6" s="36" customFormat="1" ht="102" x14ac:dyDescent="0.2">
      <c r="A100" s="127"/>
      <c r="B100" s="119" t="s">
        <v>460</v>
      </c>
      <c r="C100" s="132"/>
      <c r="D100" s="130"/>
      <c r="E100" s="131"/>
      <c r="F100" s="131"/>
    </row>
    <row r="101" spans="1:6" s="36" customFormat="1" x14ac:dyDescent="0.2">
      <c r="A101" s="120"/>
      <c r="B101" s="108" t="s">
        <v>29</v>
      </c>
      <c r="C101" s="122"/>
      <c r="D101" s="122"/>
      <c r="E101" s="131"/>
      <c r="F101" s="123"/>
    </row>
    <row r="102" spans="1:6" s="146" customFormat="1" ht="14.25" x14ac:dyDescent="0.2">
      <c r="A102" s="127"/>
      <c r="B102" s="119" t="s">
        <v>461</v>
      </c>
      <c r="C102" s="132">
        <v>2</v>
      </c>
      <c r="D102" s="130" t="s">
        <v>14</v>
      </c>
      <c r="E102" s="45"/>
      <c r="F102" s="131">
        <f>C102*E102</f>
        <v>0</v>
      </c>
    </row>
    <row r="103" spans="1:6" s="36" customFormat="1" x14ac:dyDescent="0.2">
      <c r="A103" s="134"/>
      <c r="B103" s="135"/>
      <c r="C103" s="136"/>
      <c r="D103" s="137"/>
      <c r="E103" s="138"/>
      <c r="F103" s="138"/>
    </row>
    <row r="104" spans="1:6" s="36" customFormat="1" x14ac:dyDescent="0.2">
      <c r="A104" s="32"/>
      <c r="B104" s="28"/>
      <c r="C104" s="11"/>
      <c r="D104" s="12"/>
      <c r="E104" s="13"/>
      <c r="F104" s="11"/>
    </row>
    <row r="105" spans="1:6" s="36" customFormat="1" x14ac:dyDescent="0.2">
      <c r="A105" s="127">
        <f>COUNT($A$7:A104)+1</f>
        <v>18</v>
      </c>
      <c r="B105" s="128" t="s">
        <v>17</v>
      </c>
      <c r="C105" s="129"/>
      <c r="D105" s="130"/>
      <c r="E105" s="131"/>
      <c r="F105" s="131"/>
    </row>
    <row r="106" spans="1:6" s="36" customFormat="1" ht="38.25" x14ac:dyDescent="0.2">
      <c r="A106" s="127"/>
      <c r="B106" s="119" t="s">
        <v>122</v>
      </c>
      <c r="C106" s="132"/>
      <c r="D106" s="130"/>
      <c r="E106" s="131"/>
      <c r="F106" s="131"/>
    </row>
    <row r="107" spans="1:6" s="36" customFormat="1" x14ac:dyDescent="0.2">
      <c r="B107" s="147"/>
      <c r="C107" s="122"/>
      <c r="D107" s="150">
        <v>0.1</v>
      </c>
      <c r="E107" s="123"/>
      <c r="F107" s="131">
        <f>SUM(F12:F103)*D107</f>
        <v>0</v>
      </c>
    </row>
    <row r="108" spans="1:6" s="36" customFormat="1" x14ac:dyDescent="0.2">
      <c r="A108" s="120"/>
      <c r="B108" s="246"/>
      <c r="C108" s="122"/>
      <c r="D108" s="150"/>
      <c r="E108" s="123"/>
      <c r="F108" s="123"/>
    </row>
    <row r="109" spans="1:6" s="36" customFormat="1" x14ac:dyDescent="0.2">
      <c r="A109" s="169"/>
      <c r="B109" s="170" t="s">
        <v>123</v>
      </c>
      <c r="C109" s="171"/>
      <c r="D109" s="172"/>
      <c r="E109" s="173" t="s">
        <v>13</v>
      </c>
      <c r="F109" s="173">
        <f>SUM(F12:F108)</f>
        <v>0</v>
      </c>
    </row>
  </sheetData>
  <sheetProtection algorithmName="SHA-512" hashValue="1Qwu0RN36Ss6XljDtIX0I3/ul+9VtCWrMj2zI9Wg89vgorbaGiDdY+yL8pRI1Y7LKuDe44n/FjlsQkjhmEVs6w==" saltValue="aMouI1KqymkvI3JdqRdTTg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3" manualBreakCount="3">
    <brk id="21" max="5" man="1"/>
    <brk id="50" max="5" man="1"/>
    <brk id="87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4AD28-23FB-4847-B99F-36E9D2B61CD8}">
  <sheetPr>
    <tabColor rgb="FF7030A0"/>
  </sheetPr>
  <dimension ref="A1:F107"/>
  <sheetViews>
    <sheetView topLeftCell="A11" zoomScaleNormal="100" zoomScaleSheetLayoutView="100" workbookViewId="0">
      <selection activeCell="E31" sqref="E31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4.7109375" style="10" customWidth="1"/>
    <col min="5" max="5" width="11.7109375" style="8" customWidth="1"/>
    <col min="6" max="6" width="12.7109375" style="9" customWidth="1"/>
    <col min="7" max="16384" width="9.140625" style="10"/>
  </cols>
  <sheetData>
    <row r="1" spans="1:6" x14ac:dyDescent="0.2">
      <c r="A1" s="5" t="s">
        <v>26</v>
      </c>
      <c r="B1" s="27" t="s">
        <v>5</v>
      </c>
      <c r="C1" s="6"/>
      <c r="D1" s="7"/>
    </row>
    <row r="2" spans="1:6" x14ac:dyDescent="0.2">
      <c r="A2" s="5" t="s">
        <v>124</v>
      </c>
      <c r="B2" s="27" t="s">
        <v>27</v>
      </c>
      <c r="C2" s="6"/>
      <c r="D2" s="7"/>
    </row>
    <row r="3" spans="1:6" x14ac:dyDescent="0.2">
      <c r="A3" s="5" t="s">
        <v>273</v>
      </c>
      <c r="B3" s="27" t="s">
        <v>462</v>
      </c>
      <c r="C3" s="6"/>
      <c r="D3" s="7"/>
    </row>
    <row r="4" spans="1:6" x14ac:dyDescent="0.2">
      <c r="A4" s="5"/>
      <c r="B4" s="27" t="s">
        <v>463</v>
      </c>
      <c r="C4" s="6"/>
      <c r="D4" s="7"/>
    </row>
    <row r="5" spans="1:6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s="36" customFormat="1" x14ac:dyDescent="0.2">
      <c r="A6" s="32"/>
      <c r="B6" s="28"/>
      <c r="C6" s="11"/>
      <c r="D6" s="12"/>
      <c r="E6" s="13"/>
      <c r="F6" s="11"/>
    </row>
    <row r="7" spans="1:6" s="36" customFormat="1" x14ac:dyDescent="0.2">
      <c r="A7" s="127">
        <f>COUNT($A$6:A6)+1</f>
        <v>1</v>
      </c>
      <c r="B7" s="128" t="s">
        <v>352</v>
      </c>
      <c r="C7" s="129"/>
      <c r="D7" s="130"/>
      <c r="E7" s="131"/>
      <c r="F7" s="131"/>
    </row>
    <row r="8" spans="1:6" s="36" customFormat="1" ht="311.64999999999998" customHeight="1" x14ac:dyDescent="0.2">
      <c r="A8" s="127"/>
      <c r="B8" s="162" t="s">
        <v>353</v>
      </c>
      <c r="C8" s="129"/>
      <c r="D8" s="130"/>
      <c r="E8" s="131"/>
      <c r="F8" s="131"/>
    </row>
    <row r="9" spans="1:6" s="36" customFormat="1" x14ac:dyDescent="0.2">
      <c r="A9" s="120"/>
      <c r="B9" s="121" t="s">
        <v>354</v>
      </c>
      <c r="C9" s="122"/>
      <c r="D9" s="122"/>
      <c r="E9" s="242"/>
      <c r="F9" s="242"/>
    </row>
    <row r="10" spans="1:6" s="36" customFormat="1" x14ac:dyDescent="0.2">
      <c r="A10" s="120"/>
      <c r="B10" s="121" t="s">
        <v>29</v>
      </c>
      <c r="C10" s="122"/>
      <c r="D10" s="122"/>
      <c r="E10" s="242"/>
      <c r="F10" s="242"/>
    </row>
    <row r="11" spans="1:6" s="36" customFormat="1" ht="14.25" x14ac:dyDescent="0.2">
      <c r="A11" s="127"/>
      <c r="B11" s="119" t="s">
        <v>456</v>
      </c>
      <c r="C11" s="132">
        <v>28</v>
      </c>
      <c r="D11" s="130" t="s">
        <v>9</v>
      </c>
      <c r="E11" s="45"/>
      <c r="F11" s="131">
        <f t="shared" ref="F11" si="0">C11*E11</f>
        <v>0</v>
      </c>
    </row>
    <row r="12" spans="1:6" s="36" customFormat="1" x14ac:dyDescent="0.2">
      <c r="A12" s="134"/>
      <c r="B12" s="135"/>
      <c r="C12" s="136"/>
      <c r="D12" s="137"/>
      <c r="E12" s="138"/>
      <c r="F12" s="138"/>
    </row>
    <row r="13" spans="1:6" s="36" customFormat="1" x14ac:dyDescent="0.2">
      <c r="A13" s="32"/>
      <c r="B13" s="28"/>
      <c r="C13" s="11"/>
      <c r="D13" s="12"/>
      <c r="E13" s="13"/>
      <c r="F13" s="11"/>
    </row>
    <row r="14" spans="1:6" s="36" customFormat="1" x14ac:dyDescent="0.2">
      <c r="A14" s="127">
        <f>COUNT($A$6:A13)+1</f>
        <v>2</v>
      </c>
      <c r="B14" s="128" t="s">
        <v>356</v>
      </c>
      <c r="C14" s="129"/>
      <c r="D14" s="130"/>
      <c r="E14" s="131"/>
      <c r="F14" s="131"/>
    </row>
    <row r="15" spans="1:6" s="36" customFormat="1" ht="63.75" x14ac:dyDescent="0.2">
      <c r="A15" s="127"/>
      <c r="B15" s="162" t="s">
        <v>357</v>
      </c>
      <c r="C15" s="129"/>
      <c r="D15" s="130"/>
      <c r="E15" s="131"/>
      <c r="F15" s="131"/>
    </row>
    <row r="16" spans="1:6" s="36" customFormat="1" x14ac:dyDescent="0.2">
      <c r="A16" s="120"/>
      <c r="B16" s="121" t="s">
        <v>354</v>
      </c>
      <c r="C16" s="122"/>
      <c r="D16" s="122"/>
      <c r="E16" s="123"/>
      <c r="F16" s="123"/>
    </row>
    <row r="17" spans="1:6" s="36" customFormat="1" x14ac:dyDescent="0.2">
      <c r="A17" s="120"/>
      <c r="B17" s="108" t="s">
        <v>358</v>
      </c>
      <c r="C17" s="122"/>
      <c r="D17" s="122"/>
      <c r="E17" s="123"/>
      <c r="F17" s="123"/>
    </row>
    <row r="18" spans="1:6" s="36" customFormat="1" x14ac:dyDescent="0.2">
      <c r="A18" s="120"/>
      <c r="B18" s="121" t="s">
        <v>29</v>
      </c>
      <c r="C18" s="122"/>
      <c r="D18" s="122"/>
      <c r="E18" s="123"/>
      <c r="F18" s="123"/>
    </row>
    <row r="19" spans="1:6" s="36" customFormat="1" x14ac:dyDescent="0.2">
      <c r="A19" s="127"/>
      <c r="B19" s="119" t="s">
        <v>457</v>
      </c>
      <c r="C19" s="132">
        <v>6</v>
      </c>
      <c r="D19" s="130" t="s">
        <v>1</v>
      </c>
      <c r="E19" s="45"/>
      <c r="F19" s="131">
        <f t="shared" ref="F19" si="1">C19*E19</f>
        <v>0</v>
      </c>
    </row>
    <row r="20" spans="1:6" s="36" customFormat="1" x14ac:dyDescent="0.2">
      <c r="A20" s="134"/>
      <c r="B20" s="135"/>
      <c r="C20" s="136"/>
      <c r="D20" s="137"/>
      <c r="E20" s="138"/>
      <c r="F20" s="138"/>
    </row>
    <row r="21" spans="1:6" s="36" customFormat="1" x14ac:dyDescent="0.2">
      <c r="A21" s="32"/>
      <c r="B21" s="28"/>
      <c r="C21" s="11"/>
      <c r="D21" s="12"/>
      <c r="E21" s="13"/>
      <c r="F21" s="11"/>
    </row>
    <row r="22" spans="1:6" s="36" customFormat="1" x14ac:dyDescent="0.2">
      <c r="A22" s="127">
        <f>COUNT($A$6:A21)+1</f>
        <v>3</v>
      </c>
      <c r="B22" s="128" t="s">
        <v>363</v>
      </c>
      <c r="C22" s="129"/>
      <c r="D22" s="130"/>
      <c r="E22" s="131"/>
      <c r="F22" s="131"/>
    </row>
    <row r="23" spans="1:6" s="36" customFormat="1" ht="51" x14ac:dyDescent="0.2">
      <c r="A23" s="127"/>
      <c r="B23" s="162" t="s">
        <v>364</v>
      </c>
      <c r="C23" s="129"/>
      <c r="D23" s="130"/>
      <c r="E23" s="131"/>
      <c r="F23" s="131"/>
    </row>
    <row r="24" spans="1:6" s="36" customFormat="1" x14ac:dyDescent="0.2">
      <c r="A24" s="243"/>
      <c r="B24" s="121" t="s">
        <v>29</v>
      </c>
      <c r="C24" s="122"/>
      <c r="D24" s="122"/>
      <c r="E24" s="123"/>
      <c r="F24" s="123"/>
    </row>
    <row r="25" spans="1:6" s="36" customFormat="1" x14ac:dyDescent="0.2">
      <c r="A25" s="127"/>
      <c r="B25" s="119" t="s">
        <v>430</v>
      </c>
      <c r="C25" s="132">
        <v>2</v>
      </c>
      <c r="D25" s="130" t="s">
        <v>1</v>
      </c>
      <c r="E25" s="45"/>
      <c r="F25" s="131">
        <f t="shared" ref="F25" si="2">C25*E25</f>
        <v>0</v>
      </c>
    </row>
    <row r="26" spans="1:6" s="36" customFormat="1" x14ac:dyDescent="0.2">
      <c r="A26" s="134"/>
      <c r="B26" s="135"/>
      <c r="C26" s="136"/>
      <c r="D26" s="137"/>
      <c r="E26" s="138"/>
      <c r="F26" s="138"/>
    </row>
    <row r="27" spans="1:6" s="36" customFormat="1" x14ac:dyDescent="0.2">
      <c r="A27" s="32"/>
      <c r="B27" s="28"/>
      <c r="C27" s="11"/>
      <c r="D27" s="12"/>
      <c r="E27" s="13"/>
      <c r="F27" s="11"/>
    </row>
    <row r="28" spans="1:6" s="36" customFormat="1" x14ac:dyDescent="0.2">
      <c r="A28" s="127">
        <f>COUNT($A$6:A27)+1</f>
        <v>4</v>
      </c>
      <c r="B28" s="128" t="s">
        <v>366</v>
      </c>
      <c r="C28" s="129"/>
      <c r="D28" s="130"/>
      <c r="E28" s="131"/>
      <c r="F28" s="131"/>
    </row>
    <row r="29" spans="1:6" s="36" customFormat="1" ht="51" x14ac:dyDescent="0.2">
      <c r="A29" s="127"/>
      <c r="B29" s="162" t="s">
        <v>367</v>
      </c>
      <c r="C29" s="129"/>
      <c r="D29" s="130"/>
      <c r="E29" s="131"/>
      <c r="F29" s="131"/>
    </row>
    <row r="30" spans="1:6" s="36" customFormat="1" x14ac:dyDescent="0.2">
      <c r="A30" s="243"/>
      <c r="B30" s="121" t="s">
        <v>29</v>
      </c>
      <c r="C30" s="122"/>
      <c r="D30" s="122"/>
      <c r="E30" s="123"/>
      <c r="F30" s="123"/>
    </row>
    <row r="31" spans="1:6" s="36" customFormat="1" x14ac:dyDescent="0.2">
      <c r="A31" s="127"/>
      <c r="B31" s="119" t="s">
        <v>431</v>
      </c>
      <c r="C31" s="132">
        <v>2</v>
      </c>
      <c r="D31" s="130" t="s">
        <v>1</v>
      </c>
      <c r="E31" s="45"/>
      <c r="F31" s="131">
        <f t="shared" ref="F31" si="3">C31*E31</f>
        <v>0</v>
      </c>
    </row>
    <row r="32" spans="1:6" s="36" customFormat="1" x14ac:dyDescent="0.2">
      <c r="A32" s="134"/>
      <c r="B32" s="135"/>
      <c r="C32" s="136"/>
      <c r="D32" s="137"/>
      <c r="E32" s="138"/>
      <c r="F32" s="138"/>
    </row>
    <row r="33" spans="1:6" s="36" customFormat="1" x14ac:dyDescent="0.2">
      <c r="A33" s="32"/>
      <c r="B33" s="28"/>
      <c r="C33" s="11"/>
      <c r="D33" s="12"/>
      <c r="E33" s="13"/>
      <c r="F33" s="11"/>
    </row>
    <row r="34" spans="1:6" s="36" customFormat="1" x14ac:dyDescent="0.2">
      <c r="A34" s="127">
        <f>COUNT($A$6:A33)+1</f>
        <v>5</v>
      </c>
      <c r="B34" s="128" t="s">
        <v>369</v>
      </c>
      <c r="C34" s="129"/>
      <c r="D34" s="130"/>
      <c r="E34" s="131"/>
      <c r="F34" s="131"/>
    </row>
    <row r="35" spans="1:6" s="36" customFormat="1" ht="76.5" x14ac:dyDescent="0.2">
      <c r="A35" s="127"/>
      <c r="B35" s="162" t="s">
        <v>370</v>
      </c>
      <c r="C35" s="129"/>
      <c r="D35" s="130"/>
      <c r="E35" s="131"/>
      <c r="F35" s="131"/>
    </row>
    <row r="36" spans="1:6" s="36" customFormat="1" x14ac:dyDescent="0.2">
      <c r="A36" s="243"/>
      <c r="B36" s="121" t="s">
        <v>29</v>
      </c>
      <c r="C36" s="122"/>
      <c r="D36" s="122"/>
      <c r="E36" s="123"/>
      <c r="F36" s="123"/>
    </row>
    <row r="37" spans="1:6" s="36" customFormat="1" x14ac:dyDescent="0.2">
      <c r="A37" s="127"/>
      <c r="B37" s="119" t="s">
        <v>430</v>
      </c>
      <c r="C37" s="132">
        <v>16</v>
      </c>
      <c r="D37" s="130" t="s">
        <v>1</v>
      </c>
      <c r="E37" s="45"/>
      <c r="F37" s="131">
        <f t="shared" ref="F37" si="4">C37*E37</f>
        <v>0</v>
      </c>
    </row>
    <row r="38" spans="1:6" s="36" customFormat="1" x14ac:dyDescent="0.2">
      <c r="A38" s="134"/>
      <c r="B38" s="135"/>
      <c r="C38" s="136"/>
      <c r="D38" s="137"/>
      <c r="E38" s="138"/>
      <c r="F38" s="138"/>
    </row>
    <row r="39" spans="1:6" s="36" customFormat="1" x14ac:dyDescent="0.2">
      <c r="A39" s="32"/>
      <c r="B39" s="28"/>
      <c r="C39" s="11"/>
      <c r="D39" s="12"/>
      <c r="E39" s="13"/>
      <c r="F39" s="11"/>
    </row>
    <row r="40" spans="1:6" s="36" customFormat="1" x14ac:dyDescent="0.2">
      <c r="A40" s="127">
        <f>COUNT($A$6:A39)+1</f>
        <v>6</v>
      </c>
      <c r="B40" s="128" t="s">
        <v>375</v>
      </c>
      <c r="C40" s="129"/>
      <c r="D40" s="130"/>
      <c r="E40" s="131"/>
      <c r="F40" s="131"/>
    </row>
    <row r="41" spans="1:6" s="36" customFormat="1" ht="38.25" x14ac:dyDescent="0.2">
      <c r="A41" s="127"/>
      <c r="B41" s="162" t="s">
        <v>376</v>
      </c>
      <c r="C41" s="129"/>
      <c r="D41" s="130"/>
      <c r="E41" s="131"/>
      <c r="F41" s="131"/>
    </row>
    <row r="42" spans="1:6" s="36" customFormat="1" x14ac:dyDescent="0.2">
      <c r="A42" s="243"/>
      <c r="B42" s="121" t="s">
        <v>29</v>
      </c>
      <c r="C42" s="122"/>
      <c r="D42" s="122"/>
      <c r="E42" s="123"/>
      <c r="F42" s="123"/>
    </row>
    <row r="43" spans="1:6" s="36" customFormat="1" ht="14.25" x14ac:dyDescent="0.2">
      <c r="A43" s="127"/>
      <c r="B43" s="119" t="s">
        <v>377</v>
      </c>
      <c r="C43" s="132">
        <v>19</v>
      </c>
      <c r="D43" s="130" t="s">
        <v>14</v>
      </c>
      <c r="E43" s="45"/>
      <c r="F43" s="131">
        <f>C43*E43</f>
        <v>0</v>
      </c>
    </row>
    <row r="44" spans="1:6" s="36" customFormat="1" x14ac:dyDescent="0.2">
      <c r="A44" s="134"/>
      <c r="B44" s="135"/>
      <c r="C44" s="136"/>
      <c r="D44" s="137"/>
      <c r="E44" s="138"/>
      <c r="F44" s="138"/>
    </row>
    <row r="45" spans="1:6" s="94" customFormat="1" x14ac:dyDescent="0.2">
      <c r="A45" s="32"/>
      <c r="B45" s="28"/>
      <c r="C45" s="11"/>
      <c r="D45" s="12"/>
      <c r="E45" s="13"/>
      <c r="F45" s="11"/>
    </row>
    <row r="46" spans="1:6" s="36" customFormat="1" x14ac:dyDescent="0.2">
      <c r="A46" s="127">
        <f>COUNT($A$6:A45)+1</f>
        <v>7</v>
      </c>
      <c r="B46" s="128" t="s">
        <v>31</v>
      </c>
      <c r="C46" s="129"/>
      <c r="D46" s="130"/>
      <c r="E46" s="131"/>
      <c r="F46" s="131"/>
    </row>
    <row r="47" spans="1:6" s="36" customFormat="1" ht="94.9" customHeight="1" x14ac:dyDescent="0.2">
      <c r="A47" s="127"/>
      <c r="B47" s="162" t="s">
        <v>128</v>
      </c>
      <c r="C47" s="129"/>
      <c r="D47" s="130"/>
      <c r="E47" s="131"/>
      <c r="F47" s="131"/>
    </row>
    <row r="48" spans="1:6" s="36" customFormat="1" x14ac:dyDescent="0.2">
      <c r="A48" s="127"/>
      <c r="B48" s="119" t="s">
        <v>458</v>
      </c>
      <c r="C48" s="132">
        <v>1</v>
      </c>
      <c r="D48" s="130" t="s">
        <v>25</v>
      </c>
      <c r="E48" s="45"/>
      <c r="F48" s="131">
        <f>C48*E48</f>
        <v>0</v>
      </c>
    </row>
    <row r="49" spans="1:6" s="36" customFormat="1" x14ac:dyDescent="0.2">
      <c r="A49" s="32"/>
      <c r="B49" s="28"/>
      <c r="C49" s="11"/>
      <c r="D49" s="12"/>
      <c r="E49" s="13"/>
      <c r="F49" s="11"/>
    </row>
    <row r="50" spans="1:6" s="36" customFormat="1" x14ac:dyDescent="0.2">
      <c r="A50" s="127">
        <f>COUNT($A$6:A49)+1</f>
        <v>8</v>
      </c>
      <c r="B50" s="128" t="s">
        <v>381</v>
      </c>
      <c r="C50" s="129"/>
      <c r="D50" s="130"/>
      <c r="E50" s="131"/>
      <c r="F50" s="131"/>
    </row>
    <row r="51" spans="1:6" s="36" customFormat="1" ht="76.5" x14ac:dyDescent="0.2">
      <c r="A51" s="127"/>
      <c r="B51" s="162" t="s">
        <v>382</v>
      </c>
      <c r="C51" s="129"/>
      <c r="D51" s="130"/>
      <c r="E51" s="131"/>
      <c r="F51" s="131"/>
    </row>
    <row r="52" spans="1:6" s="36" customFormat="1" x14ac:dyDescent="0.2">
      <c r="A52" s="127"/>
      <c r="B52" s="119"/>
      <c r="C52" s="132">
        <v>1</v>
      </c>
      <c r="D52" s="130" t="s">
        <v>1</v>
      </c>
      <c r="E52" s="45"/>
      <c r="F52" s="131">
        <f>C52*E52</f>
        <v>0</v>
      </c>
    </row>
    <row r="53" spans="1:6" s="36" customFormat="1" x14ac:dyDescent="0.2">
      <c r="A53" s="134"/>
      <c r="B53" s="135"/>
      <c r="C53" s="136"/>
      <c r="D53" s="137"/>
      <c r="E53" s="138"/>
      <c r="F53" s="138"/>
    </row>
    <row r="54" spans="1:6" s="36" customFormat="1" x14ac:dyDescent="0.2">
      <c r="A54" s="32"/>
      <c r="B54" s="28"/>
      <c r="C54" s="11"/>
      <c r="D54" s="12"/>
      <c r="E54" s="13"/>
      <c r="F54" s="11"/>
    </row>
    <row r="55" spans="1:6" s="36" customFormat="1" x14ac:dyDescent="0.2">
      <c r="A55" s="127">
        <f>COUNT($A$5:A54)+1</f>
        <v>9</v>
      </c>
      <c r="B55" s="128" t="s">
        <v>33</v>
      </c>
      <c r="C55" s="129"/>
      <c r="D55" s="130"/>
      <c r="E55" s="131"/>
      <c r="F55" s="131"/>
    </row>
    <row r="56" spans="1:6" s="36" customFormat="1" ht="51" x14ac:dyDescent="0.2">
      <c r="A56" s="127"/>
      <c r="B56" s="162" t="s">
        <v>459</v>
      </c>
      <c r="C56" s="129"/>
      <c r="D56" s="130"/>
      <c r="E56" s="131"/>
      <c r="F56" s="131"/>
    </row>
    <row r="57" spans="1:6" s="36" customFormat="1" ht="14.25" x14ac:dyDescent="0.2">
      <c r="A57" s="127"/>
      <c r="B57" s="119" t="s">
        <v>34</v>
      </c>
      <c r="C57" s="132">
        <v>11</v>
      </c>
      <c r="D57" s="130" t="s">
        <v>14</v>
      </c>
      <c r="E57" s="45"/>
      <c r="F57" s="131">
        <f t="shared" ref="F57:F58" si="5">C57*E57</f>
        <v>0</v>
      </c>
    </row>
    <row r="58" spans="1:6" s="36" customFormat="1" ht="14.25" x14ac:dyDescent="0.2">
      <c r="A58" s="127"/>
      <c r="B58" s="119" t="s">
        <v>35</v>
      </c>
      <c r="C58" s="132">
        <v>13.5</v>
      </c>
      <c r="D58" s="130" t="s">
        <v>14</v>
      </c>
      <c r="E58" s="45"/>
      <c r="F58" s="131">
        <f t="shared" si="5"/>
        <v>0</v>
      </c>
    </row>
    <row r="59" spans="1:6" s="36" customFormat="1" x14ac:dyDescent="0.2">
      <c r="A59" s="134"/>
      <c r="B59" s="135"/>
      <c r="C59" s="136"/>
      <c r="D59" s="137"/>
      <c r="E59" s="138"/>
      <c r="F59" s="138"/>
    </row>
    <row r="60" spans="1:6" s="36" customFormat="1" x14ac:dyDescent="0.2">
      <c r="A60" s="32"/>
      <c r="B60" s="28"/>
      <c r="C60" s="11"/>
      <c r="D60" s="12"/>
      <c r="E60" s="13"/>
      <c r="F60" s="11"/>
    </row>
    <row r="61" spans="1:6" s="36" customFormat="1" x14ac:dyDescent="0.2">
      <c r="A61" s="127">
        <f>COUNT($A$5:A60)+1</f>
        <v>10</v>
      </c>
      <c r="B61" s="128" t="s">
        <v>40</v>
      </c>
      <c r="C61" s="129"/>
      <c r="D61" s="130"/>
      <c r="E61" s="131"/>
      <c r="F61" s="131"/>
    </row>
    <row r="62" spans="1:6" s="36" customFormat="1" ht="38.25" x14ac:dyDescent="0.2">
      <c r="A62" s="127"/>
      <c r="B62" s="162" t="s">
        <v>41</v>
      </c>
      <c r="C62" s="129"/>
      <c r="D62" s="130"/>
      <c r="E62" s="131"/>
      <c r="F62" s="131"/>
    </row>
    <row r="63" spans="1:6" s="36" customFormat="1" x14ac:dyDescent="0.2">
      <c r="A63" s="127"/>
      <c r="B63" s="119" t="s">
        <v>24</v>
      </c>
      <c r="C63" s="132">
        <v>21</v>
      </c>
      <c r="D63" s="130" t="s">
        <v>16</v>
      </c>
      <c r="E63" s="45"/>
      <c r="F63" s="131">
        <f>C63*E63</f>
        <v>0</v>
      </c>
    </row>
    <row r="64" spans="1:6" s="36" customFormat="1" x14ac:dyDescent="0.2">
      <c r="A64" s="134"/>
      <c r="B64" s="135"/>
      <c r="C64" s="136"/>
      <c r="D64" s="137"/>
      <c r="E64" s="138"/>
      <c r="F64" s="138"/>
    </row>
    <row r="65" spans="1:6" s="36" customFormat="1" x14ac:dyDescent="0.2">
      <c r="A65" s="32"/>
      <c r="B65" s="28"/>
      <c r="C65" s="11"/>
      <c r="D65" s="12"/>
      <c r="E65" s="13"/>
      <c r="F65" s="11"/>
    </row>
    <row r="66" spans="1:6" s="36" customFormat="1" x14ac:dyDescent="0.2">
      <c r="A66" s="127">
        <f>COUNT($A$6:A65)+1</f>
        <v>11</v>
      </c>
      <c r="B66" s="128" t="s">
        <v>63</v>
      </c>
      <c r="C66" s="129"/>
      <c r="D66" s="130"/>
      <c r="E66" s="131"/>
      <c r="F66" s="131"/>
    </row>
    <row r="67" spans="1:6" s="36" customFormat="1" ht="38.25" x14ac:dyDescent="0.2">
      <c r="A67" s="127"/>
      <c r="B67" s="119" t="s">
        <v>445</v>
      </c>
      <c r="C67" s="132"/>
      <c r="D67" s="130"/>
      <c r="E67" s="131"/>
      <c r="F67" s="131"/>
    </row>
    <row r="68" spans="1:6" s="36" customFormat="1" x14ac:dyDescent="0.2">
      <c r="A68" s="120"/>
      <c r="B68" s="121" t="s">
        <v>29</v>
      </c>
      <c r="C68" s="122"/>
      <c r="D68" s="122"/>
      <c r="E68" s="123"/>
      <c r="F68" s="123"/>
    </row>
    <row r="69" spans="1:6" s="36" customFormat="1" ht="14.25" x14ac:dyDescent="0.2">
      <c r="A69" s="127"/>
      <c r="B69" s="119" t="s">
        <v>66</v>
      </c>
      <c r="C69" s="132">
        <v>1</v>
      </c>
      <c r="D69" s="130" t="s">
        <v>9</v>
      </c>
      <c r="E69" s="45"/>
      <c r="F69" s="131">
        <f t="shared" ref="F69" si="6">C69*E69</f>
        <v>0</v>
      </c>
    </row>
    <row r="70" spans="1:6" s="36" customFormat="1" x14ac:dyDescent="0.2">
      <c r="A70" s="134"/>
      <c r="B70" s="135"/>
      <c r="C70" s="136"/>
      <c r="D70" s="137"/>
      <c r="E70" s="138"/>
      <c r="F70" s="138"/>
    </row>
    <row r="71" spans="1:6" s="36" customFormat="1" x14ac:dyDescent="0.2">
      <c r="A71" s="32"/>
      <c r="B71" s="28"/>
      <c r="C71" s="11"/>
      <c r="D71" s="12"/>
      <c r="E71" s="13"/>
      <c r="F71" s="11"/>
    </row>
    <row r="72" spans="1:6" s="36" customFormat="1" x14ac:dyDescent="0.2">
      <c r="A72" s="127">
        <f>COUNT($A$6:A71)+1</f>
        <v>12</v>
      </c>
      <c r="B72" s="128" t="s">
        <v>105</v>
      </c>
      <c r="C72" s="129"/>
      <c r="D72" s="130"/>
      <c r="E72" s="131"/>
      <c r="F72" s="131"/>
    </row>
    <row r="73" spans="1:6" s="36" customFormat="1" x14ac:dyDescent="0.2">
      <c r="A73" s="127"/>
      <c r="B73" s="119" t="s">
        <v>106</v>
      </c>
      <c r="C73" s="132"/>
    </row>
    <row r="74" spans="1:6" s="36" customFormat="1" x14ac:dyDescent="0.2">
      <c r="A74" s="127"/>
      <c r="B74" s="119"/>
      <c r="C74" s="132">
        <v>1</v>
      </c>
      <c r="D74" s="130" t="s">
        <v>1</v>
      </c>
      <c r="E74" s="45"/>
      <c r="F74" s="131">
        <f>C74*E74</f>
        <v>0</v>
      </c>
    </row>
    <row r="75" spans="1:6" s="36" customFormat="1" x14ac:dyDescent="0.2">
      <c r="A75" s="134"/>
      <c r="B75" s="135"/>
      <c r="C75" s="136"/>
      <c r="D75" s="137"/>
      <c r="E75" s="138"/>
      <c r="F75" s="138"/>
    </row>
    <row r="76" spans="1:6" s="36" customFormat="1" x14ac:dyDescent="0.2">
      <c r="A76" s="32"/>
      <c r="B76" s="28"/>
      <c r="C76" s="11"/>
      <c r="D76" s="12"/>
      <c r="E76" s="13"/>
      <c r="F76" s="11"/>
    </row>
    <row r="77" spans="1:6" s="36" customFormat="1" x14ac:dyDescent="0.2">
      <c r="A77" s="127">
        <f>COUNT($A$6:A76)+1</f>
        <v>13</v>
      </c>
      <c r="B77" s="128" t="s">
        <v>107</v>
      </c>
      <c r="C77" s="129"/>
      <c r="D77" s="130"/>
      <c r="E77" s="131"/>
      <c r="F77" s="131"/>
    </row>
    <row r="78" spans="1:6" s="36" customFormat="1" x14ac:dyDescent="0.2">
      <c r="A78" s="127"/>
      <c r="B78" s="119" t="s">
        <v>108</v>
      </c>
      <c r="C78" s="132"/>
      <c r="D78" s="130"/>
      <c r="E78" s="131"/>
      <c r="F78" s="131"/>
    </row>
    <row r="79" spans="1:6" s="36" customFormat="1" x14ac:dyDescent="0.2">
      <c r="A79" s="120"/>
      <c r="B79" s="108"/>
      <c r="C79" s="122">
        <v>1</v>
      </c>
      <c r="D79" s="130" t="s">
        <v>1</v>
      </c>
      <c r="E79" s="45"/>
      <c r="F79" s="131">
        <f>C79*E79</f>
        <v>0</v>
      </c>
    </row>
    <row r="80" spans="1:6" s="36" customFormat="1" x14ac:dyDescent="0.2">
      <c r="A80" s="134"/>
      <c r="B80" s="135"/>
      <c r="C80" s="136"/>
      <c r="D80" s="137"/>
      <c r="E80" s="138"/>
      <c r="F80" s="138"/>
    </row>
    <row r="81" spans="1:6" s="36" customFormat="1" x14ac:dyDescent="0.2">
      <c r="A81" s="32"/>
      <c r="B81" s="28"/>
      <c r="C81" s="11"/>
      <c r="D81" s="12"/>
      <c r="E81" s="13"/>
      <c r="F81" s="11"/>
    </row>
    <row r="82" spans="1:6" s="36" customFormat="1" x14ac:dyDescent="0.2">
      <c r="A82" s="127">
        <f>COUNT($A$6:A81)+1</f>
        <v>14</v>
      </c>
      <c r="B82" s="128" t="s">
        <v>109</v>
      </c>
      <c r="C82" s="129"/>
      <c r="D82" s="130"/>
      <c r="E82" s="131"/>
      <c r="F82" s="131"/>
    </row>
    <row r="83" spans="1:6" s="36" customFormat="1" ht="25.5" x14ac:dyDescent="0.2">
      <c r="A83" s="127"/>
      <c r="B83" s="119" t="s">
        <v>110</v>
      </c>
      <c r="C83" s="132"/>
      <c r="D83" s="130"/>
      <c r="E83" s="131"/>
      <c r="F83" s="131"/>
    </row>
    <row r="84" spans="1:6" s="36" customFormat="1" x14ac:dyDescent="0.2">
      <c r="A84" s="127"/>
      <c r="B84" s="119" t="s">
        <v>113</v>
      </c>
      <c r="C84" s="132">
        <v>6</v>
      </c>
      <c r="D84" s="130" t="s">
        <v>1</v>
      </c>
      <c r="E84" s="45"/>
      <c r="F84" s="131">
        <f t="shared" ref="F84" si="7">C84*E84</f>
        <v>0</v>
      </c>
    </row>
    <row r="85" spans="1:6" s="36" customFormat="1" x14ac:dyDescent="0.2">
      <c r="A85" s="134"/>
      <c r="B85" s="135"/>
      <c r="C85" s="136"/>
      <c r="D85" s="137"/>
      <c r="E85" s="138"/>
      <c r="F85" s="138"/>
    </row>
    <row r="86" spans="1:6" s="36" customFormat="1" x14ac:dyDescent="0.2">
      <c r="A86" s="32"/>
      <c r="B86" s="28"/>
      <c r="C86" s="11"/>
      <c r="D86" s="12"/>
      <c r="E86" s="13"/>
      <c r="F86" s="11"/>
    </row>
    <row r="87" spans="1:6" s="36" customFormat="1" x14ac:dyDescent="0.2">
      <c r="A87" s="127">
        <f>COUNT($A$6:A84)+1</f>
        <v>15</v>
      </c>
      <c r="B87" s="128" t="s">
        <v>115</v>
      </c>
      <c r="C87" s="129"/>
      <c r="D87" s="130"/>
      <c r="E87" s="131"/>
      <c r="F87" s="131"/>
    </row>
    <row r="88" spans="1:6" s="36" customFormat="1" x14ac:dyDescent="0.2">
      <c r="A88" s="127"/>
      <c r="B88" s="119" t="s">
        <v>116</v>
      </c>
      <c r="C88" s="132"/>
      <c r="D88" s="130"/>
      <c r="E88" s="131"/>
      <c r="F88" s="131"/>
    </row>
    <row r="89" spans="1:6" s="36" customFormat="1" x14ac:dyDescent="0.2">
      <c r="A89" s="127"/>
      <c r="B89" s="119" t="s">
        <v>113</v>
      </c>
      <c r="C89" s="132">
        <v>4</v>
      </c>
      <c r="D89" s="130" t="s">
        <v>1</v>
      </c>
      <c r="E89" s="45"/>
      <c r="F89" s="131">
        <f t="shared" ref="F89" si="8">C89*E89</f>
        <v>0</v>
      </c>
    </row>
    <row r="90" spans="1:6" s="36" customFormat="1" x14ac:dyDescent="0.2">
      <c r="A90" s="134"/>
      <c r="B90" s="135"/>
      <c r="C90" s="136"/>
      <c r="D90" s="137"/>
      <c r="E90" s="138"/>
      <c r="F90" s="138"/>
    </row>
    <row r="91" spans="1:6" s="36" customFormat="1" x14ac:dyDescent="0.2">
      <c r="A91" s="32"/>
      <c r="B91" s="28"/>
      <c r="C91" s="11"/>
      <c r="D91" s="12"/>
      <c r="E91" s="13"/>
      <c r="F91" s="11"/>
    </row>
    <row r="92" spans="1:6" s="36" customFormat="1" x14ac:dyDescent="0.2">
      <c r="A92" s="127">
        <f>COUNT($A$6:A91)+1</f>
        <v>16</v>
      </c>
      <c r="B92" s="128" t="s">
        <v>117</v>
      </c>
      <c r="C92" s="129"/>
      <c r="D92" s="130"/>
      <c r="E92" s="131"/>
      <c r="F92" s="131"/>
    </row>
    <row r="93" spans="1:6" s="36" customFormat="1" ht="38.25" x14ac:dyDescent="0.2">
      <c r="A93" s="127"/>
      <c r="B93" s="119" t="s">
        <v>414</v>
      </c>
      <c r="C93" s="132"/>
      <c r="D93" s="130"/>
      <c r="E93" s="131"/>
      <c r="F93" s="131"/>
    </row>
    <row r="94" spans="1:6" s="36" customFormat="1" ht="14.25" x14ac:dyDescent="0.2">
      <c r="A94" s="127"/>
      <c r="B94" s="119"/>
      <c r="C94" s="132">
        <v>2</v>
      </c>
      <c r="D94" s="130" t="s">
        <v>14</v>
      </c>
      <c r="E94" s="45"/>
      <c r="F94" s="131">
        <f>C94*E94</f>
        <v>0</v>
      </c>
    </row>
    <row r="95" spans="1:6" s="36" customFormat="1" x14ac:dyDescent="0.2">
      <c r="A95" s="134"/>
      <c r="B95" s="135"/>
      <c r="C95" s="136"/>
      <c r="D95" s="137"/>
      <c r="E95" s="138"/>
      <c r="F95" s="138"/>
    </row>
    <row r="96" spans="1:6" s="36" customFormat="1" x14ac:dyDescent="0.2">
      <c r="A96" s="32"/>
      <c r="B96" s="28"/>
      <c r="C96" s="11"/>
      <c r="D96" s="12"/>
      <c r="E96" s="13"/>
      <c r="F96" s="11"/>
    </row>
    <row r="97" spans="1:6" s="36" customFormat="1" x14ac:dyDescent="0.2">
      <c r="A97" s="127">
        <f>COUNT($A$6:A95)+1</f>
        <v>17</v>
      </c>
      <c r="B97" s="128" t="s">
        <v>118</v>
      </c>
      <c r="C97" s="129"/>
      <c r="D97" s="130"/>
      <c r="E97" s="131"/>
      <c r="F97" s="131"/>
    </row>
    <row r="98" spans="1:6" s="36" customFormat="1" ht="102" x14ac:dyDescent="0.2">
      <c r="A98" s="127"/>
      <c r="B98" s="119" t="s">
        <v>460</v>
      </c>
      <c r="C98" s="132"/>
      <c r="D98" s="130"/>
      <c r="E98" s="131"/>
      <c r="F98" s="131"/>
    </row>
    <row r="99" spans="1:6" s="36" customFormat="1" x14ac:dyDescent="0.2">
      <c r="A99" s="120"/>
      <c r="B99" s="108" t="s">
        <v>29</v>
      </c>
      <c r="C99" s="122"/>
      <c r="D99" s="122"/>
      <c r="E99" s="131"/>
      <c r="F99" s="123"/>
    </row>
    <row r="100" spans="1:6" s="146" customFormat="1" ht="14.25" x14ac:dyDescent="0.2">
      <c r="A100" s="127"/>
      <c r="B100" s="119" t="s">
        <v>461</v>
      </c>
      <c r="C100" s="132">
        <v>2</v>
      </c>
      <c r="D100" s="130" t="s">
        <v>14</v>
      </c>
      <c r="E100" s="45"/>
      <c r="F100" s="131">
        <f>C100*E100</f>
        <v>0</v>
      </c>
    </row>
    <row r="101" spans="1:6" s="36" customFormat="1" x14ac:dyDescent="0.2">
      <c r="A101" s="134"/>
      <c r="B101" s="135"/>
      <c r="C101" s="136"/>
      <c r="D101" s="137"/>
      <c r="E101" s="138"/>
      <c r="F101" s="138"/>
    </row>
    <row r="102" spans="1:6" s="36" customFormat="1" x14ac:dyDescent="0.2">
      <c r="A102" s="32"/>
      <c r="B102" s="28"/>
      <c r="C102" s="11"/>
      <c r="D102" s="12"/>
      <c r="E102" s="13"/>
      <c r="F102" s="11"/>
    </row>
    <row r="103" spans="1:6" s="36" customFormat="1" x14ac:dyDescent="0.2">
      <c r="A103" s="127">
        <f>COUNT($A$6:A102)+1</f>
        <v>18</v>
      </c>
      <c r="B103" s="128" t="s">
        <v>17</v>
      </c>
      <c r="C103" s="129"/>
      <c r="D103" s="130"/>
      <c r="E103" s="131"/>
      <c r="F103" s="131"/>
    </row>
    <row r="104" spans="1:6" s="36" customFormat="1" ht="38.25" x14ac:dyDescent="0.2">
      <c r="A104" s="127"/>
      <c r="B104" s="119" t="s">
        <v>122</v>
      </c>
      <c r="C104" s="132"/>
      <c r="D104" s="130"/>
      <c r="E104" s="131"/>
      <c r="F104" s="131"/>
    </row>
    <row r="105" spans="1:6" s="36" customFormat="1" x14ac:dyDescent="0.2">
      <c r="B105" s="147"/>
      <c r="C105" s="122"/>
      <c r="D105" s="150">
        <v>0.1</v>
      </c>
      <c r="E105" s="123"/>
      <c r="F105" s="131">
        <f>SUM(F11:F101)*D105</f>
        <v>0</v>
      </c>
    </row>
    <row r="106" spans="1:6" s="36" customFormat="1" x14ac:dyDescent="0.2">
      <c r="A106" s="120"/>
      <c r="B106" s="246"/>
      <c r="C106" s="122"/>
      <c r="D106" s="150"/>
      <c r="E106" s="123"/>
      <c r="F106" s="123"/>
    </row>
    <row r="107" spans="1:6" s="36" customFormat="1" x14ac:dyDescent="0.2">
      <c r="A107" s="169"/>
      <c r="B107" s="170" t="s">
        <v>123</v>
      </c>
      <c r="C107" s="171"/>
      <c r="D107" s="172"/>
      <c r="E107" s="173" t="s">
        <v>13</v>
      </c>
      <c r="F107" s="173">
        <f>SUM(F11:F106)</f>
        <v>0</v>
      </c>
    </row>
  </sheetData>
  <sheetProtection algorithmName="SHA-512" hashValue="dk/qwF03sIpPO8tvA21yY8JUX1Z637Gciqf33184hD2VlZdZ8tp80KR5R69zTiPIA3oMtsvjFnEt03ODlZeBoQ==" saltValue="UBMYCiTjAwq9iMf4vaOJdw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3" manualBreakCount="3">
    <brk id="20" max="5" man="1"/>
    <brk id="48" max="5" man="1"/>
    <brk id="85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0BB0E-8233-40F0-8000-C6E86BDE2E55}">
  <sheetPr>
    <tabColor rgb="FF7030A0"/>
  </sheetPr>
  <dimension ref="A1:F109"/>
  <sheetViews>
    <sheetView topLeftCell="A12" zoomScaleNormal="100" zoomScaleSheetLayoutView="100" workbookViewId="0">
      <selection activeCell="E32" sqref="E32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4.7109375" style="10" customWidth="1"/>
    <col min="5" max="5" width="11.7109375" style="8" customWidth="1"/>
    <col min="6" max="6" width="12.7109375" style="9" customWidth="1"/>
    <col min="7" max="16384" width="9.140625" style="10"/>
  </cols>
  <sheetData>
    <row r="1" spans="1:6" x14ac:dyDescent="0.2">
      <c r="A1" s="5" t="s">
        <v>26</v>
      </c>
      <c r="B1" s="27" t="s">
        <v>5</v>
      </c>
      <c r="C1" s="6"/>
      <c r="D1" s="7"/>
    </row>
    <row r="2" spans="1:6" x14ac:dyDescent="0.2">
      <c r="A2" s="5" t="s">
        <v>124</v>
      </c>
      <c r="B2" s="27" t="s">
        <v>27</v>
      </c>
      <c r="C2" s="6"/>
      <c r="D2" s="7"/>
    </row>
    <row r="3" spans="1:6" x14ac:dyDescent="0.2">
      <c r="A3" s="5" t="s">
        <v>344</v>
      </c>
      <c r="B3" s="27" t="s">
        <v>464</v>
      </c>
      <c r="C3" s="6"/>
      <c r="D3" s="7"/>
    </row>
    <row r="4" spans="1:6" x14ac:dyDescent="0.2">
      <c r="A4" s="5"/>
      <c r="B4" s="27" t="s">
        <v>465</v>
      </c>
      <c r="C4" s="6"/>
      <c r="D4" s="7"/>
    </row>
    <row r="5" spans="1:6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x14ac:dyDescent="0.2">
      <c r="A6" s="32">
        <v>1</v>
      </c>
      <c r="B6" s="28"/>
      <c r="C6" s="11"/>
      <c r="D6" s="12"/>
      <c r="E6" s="13"/>
      <c r="F6" s="11"/>
    </row>
    <row r="7" spans="1:6" s="36" customFormat="1" x14ac:dyDescent="0.2">
      <c r="A7" s="32"/>
      <c r="B7" s="28"/>
      <c r="C7" s="11"/>
      <c r="D7" s="12"/>
      <c r="E7" s="13"/>
      <c r="F7" s="11"/>
    </row>
    <row r="8" spans="1:6" s="36" customFormat="1" x14ac:dyDescent="0.2">
      <c r="A8" s="127">
        <f>COUNT($A$7:A7)+1</f>
        <v>1</v>
      </c>
      <c r="B8" s="128" t="s">
        <v>352</v>
      </c>
      <c r="C8" s="129"/>
      <c r="D8" s="130"/>
      <c r="E8" s="131"/>
      <c r="F8" s="131"/>
    </row>
    <row r="9" spans="1:6" s="36" customFormat="1" ht="310.14999999999998" customHeight="1" x14ac:dyDescent="0.2">
      <c r="A9" s="127"/>
      <c r="B9" s="162" t="s">
        <v>353</v>
      </c>
      <c r="C9" s="129"/>
      <c r="D9" s="130"/>
      <c r="E9" s="131"/>
      <c r="F9" s="131"/>
    </row>
    <row r="10" spans="1:6" s="36" customFormat="1" x14ac:dyDescent="0.2">
      <c r="A10" s="120"/>
      <c r="B10" s="121" t="s">
        <v>354</v>
      </c>
      <c r="C10" s="122"/>
      <c r="D10" s="122"/>
      <c r="E10" s="242"/>
      <c r="F10" s="242"/>
    </row>
    <row r="11" spans="1:6" s="36" customFormat="1" x14ac:dyDescent="0.2">
      <c r="A11" s="120"/>
      <c r="B11" s="121" t="s">
        <v>29</v>
      </c>
      <c r="C11" s="122"/>
      <c r="D11" s="122"/>
      <c r="E11" s="242"/>
      <c r="F11" s="242"/>
    </row>
    <row r="12" spans="1:6" s="36" customFormat="1" ht="14.25" x14ac:dyDescent="0.2">
      <c r="A12" s="127"/>
      <c r="B12" s="119" t="s">
        <v>456</v>
      </c>
      <c r="C12" s="132">
        <v>38</v>
      </c>
      <c r="D12" s="130" t="s">
        <v>9</v>
      </c>
      <c r="E12" s="45"/>
      <c r="F12" s="131">
        <f t="shared" ref="F12" si="0">C12*E12</f>
        <v>0</v>
      </c>
    </row>
    <row r="13" spans="1:6" s="36" customFormat="1" x14ac:dyDescent="0.2">
      <c r="A13" s="134"/>
      <c r="B13" s="135"/>
      <c r="C13" s="136"/>
      <c r="D13" s="137"/>
      <c r="E13" s="138"/>
      <c r="F13" s="138"/>
    </row>
    <row r="14" spans="1:6" s="36" customFormat="1" x14ac:dyDescent="0.2">
      <c r="A14" s="32"/>
      <c r="B14" s="28"/>
      <c r="C14" s="11"/>
      <c r="D14" s="12"/>
      <c r="E14" s="13"/>
      <c r="F14" s="11"/>
    </row>
    <row r="15" spans="1:6" s="36" customFormat="1" x14ac:dyDescent="0.2">
      <c r="A15" s="127">
        <f>COUNT($A$7:A14)+1</f>
        <v>2</v>
      </c>
      <c r="B15" s="128" t="s">
        <v>356</v>
      </c>
      <c r="C15" s="129"/>
      <c r="D15" s="130"/>
      <c r="E15" s="131"/>
      <c r="F15" s="131"/>
    </row>
    <row r="16" spans="1:6" s="36" customFormat="1" ht="63.75" x14ac:dyDescent="0.2">
      <c r="A16" s="127"/>
      <c r="B16" s="162" t="s">
        <v>357</v>
      </c>
      <c r="C16" s="129"/>
      <c r="D16" s="130"/>
      <c r="E16" s="131"/>
      <c r="F16" s="131"/>
    </row>
    <row r="17" spans="1:6" s="36" customFormat="1" x14ac:dyDescent="0.2">
      <c r="A17" s="120"/>
      <c r="B17" s="121" t="s">
        <v>354</v>
      </c>
      <c r="C17" s="122"/>
      <c r="D17" s="122"/>
      <c r="E17" s="123"/>
      <c r="F17" s="123"/>
    </row>
    <row r="18" spans="1:6" s="36" customFormat="1" x14ac:dyDescent="0.2">
      <c r="A18" s="120"/>
      <c r="B18" s="108" t="s">
        <v>358</v>
      </c>
      <c r="C18" s="122"/>
      <c r="D18" s="122"/>
      <c r="E18" s="123"/>
      <c r="F18" s="123"/>
    </row>
    <row r="19" spans="1:6" s="36" customFormat="1" x14ac:dyDescent="0.2">
      <c r="A19" s="120"/>
      <c r="B19" s="121" t="s">
        <v>29</v>
      </c>
      <c r="C19" s="122"/>
      <c r="D19" s="122"/>
      <c r="E19" s="123"/>
      <c r="F19" s="123"/>
    </row>
    <row r="20" spans="1:6" s="36" customFormat="1" x14ac:dyDescent="0.2">
      <c r="A20" s="127"/>
      <c r="B20" s="119" t="s">
        <v>457</v>
      </c>
      <c r="C20" s="132">
        <v>4</v>
      </c>
      <c r="D20" s="130" t="s">
        <v>1</v>
      </c>
      <c r="E20" s="45"/>
      <c r="F20" s="131">
        <f t="shared" ref="F20" si="1">C20*E20</f>
        <v>0</v>
      </c>
    </row>
    <row r="21" spans="1:6" s="36" customFormat="1" x14ac:dyDescent="0.2">
      <c r="A21" s="134"/>
      <c r="B21" s="135"/>
      <c r="C21" s="136"/>
      <c r="D21" s="137"/>
      <c r="E21" s="138"/>
      <c r="F21" s="138"/>
    </row>
    <row r="22" spans="1:6" s="36" customFormat="1" x14ac:dyDescent="0.2">
      <c r="A22" s="32"/>
      <c r="B22" s="28"/>
      <c r="C22" s="11"/>
      <c r="D22" s="12"/>
      <c r="E22" s="13"/>
      <c r="F22" s="11"/>
    </row>
    <row r="23" spans="1:6" s="36" customFormat="1" x14ac:dyDescent="0.2">
      <c r="A23" s="127">
        <f>COUNT($A$7:A22)+1</f>
        <v>3</v>
      </c>
      <c r="B23" s="128" t="s">
        <v>363</v>
      </c>
      <c r="C23" s="129"/>
      <c r="D23" s="130"/>
      <c r="E23" s="131"/>
      <c r="F23" s="131"/>
    </row>
    <row r="24" spans="1:6" s="36" customFormat="1" ht="51" x14ac:dyDescent="0.2">
      <c r="A24" s="127"/>
      <c r="B24" s="162" t="s">
        <v>364</v>
      </c>
      <c r="C24" s="129"/>
      <c r="D24" s="130"/>
      <c r="E24" s="131"/>
      <c r="F24" s="131"/>
    </row>
    <row r="25" spans="1:6" s="36" customFormat="1" x14ac:dyDescent="0.2">
      <c r="A25" s="243"/>
      <c r="B25" s="121" t="s">
        <v>29</v>
      </c>
      <c r="C25" s="122"/>
      <c r="D25" s="122"/>
      <c r="E25" s="123"/>
      <c r="F25" s="123"/>
    </row>
    <row r="26" spans="1:6" s="36" customFormat="1" x14ac:dyDescent="0.2">
      <c r="A26" s="127"/>
      <c r="B26" s="119" t="s">
        <v>430</v>
      </c>
      <c r="C26" s="132">
        <v>2</v>
      </c>
      <c r="D26" s="130" t="s">
        <v>1</v>
      </c>
      <c r="E26" s="45"/>
      <c r="F26" s="131">
        <f t="shared" ref="F26" si="2">C26*E26</f>
        <v>0</v>
      </c>
    </row>
    <row r="27" spans="1:6" s="36" customFormat="1" x14ac:dyDescent="0.2">
      <c r="A27" s="134"/>
      <c r="B27" s="135"/>
      <c r="C27" s="136"/>
      <c r="D27" s="137"/>
      <c r="E27" s="138"/>
      <c r="F27" s="138"/>
    </row>
    <row r="28" spans="1:6" s="36" customFormat="1" x14ac:dyDescent="0.2">
      <c r="A28" s="32"/>
      <c r="B28" s="28"/>
      <c r="C28" s="11"/>
      <c r="D28" s="12"/>
      <c r="E28" s="13"/>
      <c r="F28" s="11"/>
    </row>
    <row r="29" spans="1:6" s="36" customFormat="1" x14ac:dyDescent="0.2">
      <c r="A29" s="127">
        <f>COUNT($A$7:A28)+1</f>
        <v>4</v>
      </c>
      <c r="B29" s="128" t="s">
        <v>366</v>
      </c>
      <c r="C29" s="129"/>
      <c r="D29" s="130"/>
      <c r="E29" s="131"/>
      <c r="F29" s="131"/>
    </row>
    <row r="30" spans="1:6" s="36" customFormat="1" ht="51" x14ac:dyDescent="0.2">
      <c r="A30" s="127"/>
      <c r="B30" s="162" t="s">
        <v>367</v>
      </c>
      <c r="C30" s="129"/>
      <c r="D30" s="130"/>
      <c r="E30" s="131"/>
      <c r="F30" s="131"/>
    </row>
    <row r="31" spans="1:6" s="36" customFormat="1" x14ac:dyDescent="0.2">
      <c r="A31" s="243"/>
      <c r="B31" s="121" t="s">
        <v>29</v>
      </c>
      <c r="C31" s="122"/>
      <c r="D31" s="122"/>
      <c r="E31" s="123"/>
      <c r="F31" s="123"/>
    </row>
    <row r="32" spans="1:6" s="36" customFormat="1" x14ac:dyDescent="0.2">
      <c r="A32" s="127"/>
      <c r="B32" s="119" t="s">
        <v>431</v>
      </c>
      <c r="C32" s="132">
        <v>2</v>
      </c>
      <c r="D32" s="130" t="s">
        <v>1</v>
      </c>
      <c r="E32" s="45"/>
      <c r="F32" s="131">
        <f t="shared" ref="F32" si="3">C32*E32</f>
        <v>0</v>
      </c>
    </row>
    <row r="33" spans="1:6" s="36" customFormat="1" x14ac:dyDescent="0.2">
      <c r="A33" s="134"/>
      <c r="B33" s="135"/>
      <c r="C33" s="136"/>
      <c r="D33" s="137"/>
      <c r="E33" s="138"/>
      <c r="F33" s="138"/>
    </row>
    <row r="34" spans="1:6" s="36" customFormat="1" x14ac:dyDescent="0.2">
      <c r="A34" s="32"/>
      <c r="B34" s="28"/>
      <c r="C34" s="11"/>
      <c r="D34" s="12"/>
      <c r="E34" s="13"/>
      <c r="F34" s="11"/>
    </row>
    <row r="35" spans="1:6" s="36" customFormat="1" x14ac:dyDescent="0.2">
      <c r="A35" s="127">
        <f>COUNT($A$7:A34)+1</f>
        <v>5</v>
      </c>
      <c r="B35" s="128" t="s">
        <v>369</v>
      </c>
      <c r="C35" s="129"/>
      <c r="D35" s="130"/>
      <c r="E35" s="131"/>
      <c r="F35" s="131"/>
    </row>
    <row r="36" spans="1:6" s="36" customFormat="1" ht="76.5" x14ac:dyDescent="0.2">
      <c r="A36" s="127"/>
      <c r="B36" s="162" t="s">
        <v>370</v>
      </c>
      <c r="C36" s="129"/>
      <c r="D36" s="130"/>
      <c r="E36" s="131"/>
      <c r="F36" s="131"/>
    </row>
    <row r="37" spans="1:6" s="36" customFormat="1" x14ac:dyDescent="0.2">
      <c r="A37" s="243"/>
      <c r="B37" s="121" t="s">
        <v>29</v>
      </c>
      <c r="C37" s="122"/>
      <c r="D37" s="122"/>
      <c r="E37" s="123"/>
      <c r="F37" s="123"/>
    </row>
    <row r="38" spans="1:6" s="36" customFormat="1" x14ac:dyDescent="0.2">
      <c r="A38" s="127"/>
      <c r="B38" s="119" t="s">
        <v>430</v>
      </c>
      <c r="C38" s="132">
        <v>12</v>
      </c>
      <c r="D38" s="130" t="s">
        <v>1</v>
      </c>
      <c r="E38" s="45"/>
      <c r="F38" s="131">
        <f t="shared" ref="F38" si="4">C38*E38</f>
        <v>0</v>
      </c>
    </row>
    <row r="39" spans="1:6" s="36" customFormat="1" x14ac:dyDescent="0.2">
      <c r="A39" s="134"/>
      <c r="B39" s="135"/>
      <c r="C39" s="136"/>
      <c r="D39" s="137"/>
      <c r="E39" s="138"/>
      <c r="F39" s="138"/>
    </row>
    <row r="40" spans="1:6" s="36" customFormat="1" x14ac:dyDescent="0.2">
      <c r="A40" s="32"/>
      <c r="B40" s="28"/>
      <c r="C40" s="11"/>
      <c r="D40" s="12"/>
      <c r="E40" s="13"/>
      <c r="F40" s="11"/>
    </row>
    <row r="41" spans="1:6" s="36" customFormat="1" x14ac:dyDescent="0.2">
      <c r="A41" s="127">
        <f>COUNT($A$7:A40)+1</f>
        <v>6</v>
      </c>
      <c r="B41" s="128" t="s">
        <v>375</v>
      </c>
      <c r="C41" s="129"/>
      <c r="D41" s="130"/>
      <c r="E41" s="131"/>
      <c r="F41" s="131"/>
    </row>
    <row r="42" spans="1:6" s="36" customFormat="1" ht="38.25" x14ac:dyDescent="0.2">
      <c r="A42" s="127"/>
      <c r="B42" s="162" t="s">
        <v>376</v>
      </c>
      <c r="C42" s="129"/>
      <c r="D42" s="130"/>
      <c r="E42" s="131"/>
      <c r="F42" s="131"/>
    </row>
    <row r="43" spans="1:6" s="36" customFormat="1" x14ac:dyDescent="0.2">
      <c r="A43" s="243"/>
      <c r="B43" s="121" t="s">
        <v>29</v>
      </c>
      <c r="C43" s="122"/>
      <c r="D43" s="122"/>
      <c r="E43" s="123"/>
      <c r="F43" s="123"/>
    </row>
    <row r="44" spans="1:6" s="36" customFormat="1" ht="14.25" x14ac:dyDescent="0.2">
      <c r="A44" s="127"/>
      <c r="B44" s="119" t="s">
        <v>377</v>
      </c>
      <c r="C44" s="132">
        <v>18</v>
      </c>
      <c r="D44" s="130" t="s">
        <v>14</v>
      </c>
      <c r="E44" s="45"/>
      <c r="F44" s="131">
        <f>C44*E44</f>
        <v>0</v>
      </c>
    </row>
    <row r="45" spans="1:6" s="36" customFormat="1" x14ac:dyDescent="0.2">
      <c r="A45" s="134"/>
      <c r="B45" s="135"/>
      <c r="C45" s="136"/>
      <c r="D45" s="137"/>
      <c r="E45" s="138"/>
      <c r="F45" s="138"/>
    </row>
    <row r="46" spans="1:6" s="94" customFormat="1" x14ac:dyDescent="0.2">
      <c r="A46" s="32"/>
      <c r="B46" s="28"/>
      <c r="C46" s="11"/>
      <c r="D46" s="12"/>
      <c r="E46" s="13"/>
      <c r="F46" s="11"/>
    </row>
    <row r="47" spans="1:6" s="36" customFormat="1" x14ac:dyDescent="0.2">
      <c r="A47" s="127">
        <f>COUNT($A$5:A46)+1</f>
        <v>8</v>
      </c>
      <c r="B47" s="128" t="s">
        <v>31</v>
      </c>
      <c r="C47" s="129"/>
      <c r="D47" s="130"/>
      <c r="E47" s="131"/>
      <c r="F47" s="131"/>
    </row>
    <row r="48" spans="1:6" s="36" customFormat="1" ht="94.9" customHeight="1" x14ac:dyDescent="0.2">
      <c r="A48" s="127"/>
      <c r="B48" s="162" t="s">
        <v>128</v>
      </c>
      <c r="C48" s="129"/>
      <c r="D48" s="130"/>
      <c r="E48" s="131"/>
      <c r="F48" s="131"/>
    </row>
    <row r="49" spans="1:6" s="36" customFormat="1" ht="15" customHeight="1" x14ac:dyDescent="0.2">
      <c r="A49" s="127"/>
      <c r="B49" s="119" t="s">
        <v>458</v>
      </c>
      <c r="C49" s="132">
        <v>1</v>
      </c>
      <c r="D49" s="130" t="s">
        <v>25</v>
      </c>
      <c r="E49" s="45"/>
      <c r="F49" s="131">
        <f>C49*E49</f>
        <v>0</v>
      </c>
    </row>
    <row r="50" spans="1:6" s="36" customFormat="1" ht="15.75" customHeight="1" x14ac:dyDescent="0.2">
      <c r="A50" s="127"/>
      <c r="B50" s="119"/>
      <c r="C50" s="132"/>
      <c r="D50" s="130"/>
      <c r="E50" s="174"/>
      <c r="F50" s="131"/>
    </row>
    <row r="51" spans="1:6" s="36" customFormat="1" x14ac:dyDescent="0.2">
      <c r="A51" s="32"/>
      <c r="B51" s="28"/>
      <c r="C51" s="11"/>
      <c r="D51" s="12"/>
      <c r="E51" s="13"/>
      <c r="F51" s="11"/>
    </row>
    <row r="52" spans="1:6" s="36" customFormat="1" x14ac:dyDescent="0.2">
      <c r="A52" s="127">
        <f>COUNT($A$7:A51)+1</f>
        <v>8</v>
      </c>
      <c r="B52" s="128" t="s">
        <v>381</v>
      </c>
      <c r="C52" s="129"/>
      <c r="D52" s="130"/>
      <c r="E52" s="131"/>
      <c r="F52" s="131"/>
    </row>
    <row r="53" spans="1:6" s="36" customFormat="1" ht="76.5" x14ac:dyDescent="0.2">
      <c r="A53" s="127"/>
      <c r="B53" s="162" t="s">
        <v>382</v>
      </c>
      <c r="C53" s="129"/>
      <c r="D53" s="130"/>
      <c r="E53" s="131"/>
      <c r="F53" s="131"/>
    </row>
    <row r="54" spans="1:6" s="36" customFormat="1" x14ac:dyDescent="0.2">
      <c r="A54" s="127"/>
      <c r="B54" s="119"/>
      <c r="C54" s="132">
        <v>1</v>
      </c>
      <c r="D54" s="130" t="s">
        <v>1</v>
      </c>
      <c r="E54" s="45"/>
      <c r="F54" s="131">
        <f>C54*E54</f>
        <v>0</v>
      </c>
    </row>
    <row r="55" spans="1:6" s="36" customFormat="1" x14ac:dyDescent="0.2">
      <c r="A55" s="134"/>
      <c r="B55" s="135"/>
      <c r="C55" s="136"/>
      <c r="D55" s="137"/>
      <c r="E55" s="138"/>
      <c r="F55" s="138"/>
    </row>
    <row r="56" spans="1:6" s="36" customFormat="1" x14ac:dyDescent="0.2">
      <c r="A56" s="32"/>
      <c r="B56" s="28"/>
      <c r="C56" s="11"/>
      <c r="D56" s="12"/>
      <c r="E56" s="13"/>
      <c r="F56" s="11"/>
    </row>
    <row r="57" spans="1:6" s="36" customFormat="1" x14ac:dyDescent="0.2">
      <c r="A57" s="127">
        <f>COUNT($A$5:A56)+1</f>
        <v>10</v>
      </c>
      <c r="B57" s="128" t="s">
        <v>33</v>
      </c>
      <c r="C57" s="129"/>
      <c r="D57" s="130"/>
      <c r="E57" s="131"/>
      <c r="F57" s="131"/>
    </row>
    <row r="58" spans="1:6" s="36" customFormat="1" ht="51" x14ac:dyDescent="0.2">
      <c r="A58" s="127"/>
      <c r="B58" s="162" t="s">
        <v>466</v>
      </c>
      <c r="C58" s="129"/>
      <c r="D58" s="130"/>
      <c r="E58" s="131"/>
      <c r="F58" s="131"/>
    </row>
    <row r="59" spans="1:6" s="36" customFormat="1" ht="14.25" x14ac:dyDescent="0.2">
      <c r="A59" s="127"/>
      <c r="B59" s="119" t="s">
        <v>34</v>
      </c>
      <c r="C59" s="132">
        <v>13.5</v>
      </c>
      <c r="D59" s="130" t="s">
        <v>14</v>
      </c>
      <c r="E59" s="45"/>
      <c r="F59" s="131">
        <f t="shared" ref="F59:F60" si="5">C59*E59</f>
        <v>0</v>
      </c>
    </row>
    <row r="60" spans="1:6" s="36" customFormat="1" ht="14.25" x14ac:dyDescent="0.2">
      <c r="A60" s="127"/>
      <c r="B60" s="119" t="s">
        <v>35</v>
      </c>
      <c r="C60" s="132">
        <v>16.5</v>
      </c>
      <c r="D60" s="130" t="s">
        <v>14</v>
      </c>
      <c r="E60" s="45"/>
      <c r="F60" s="131">
        <f t="shared" si="5"/>
        <v>0</v>
      </c>
    </row>
    <row r="61" spans="1:6" s="36" customFormat="1" x14ac:dyDescent="0.2">
      <c r="A61" s="134"/>
      <c r="B61" s="135"/>
      <c r="C61" s="136"/>
      <c r="D61" s="137"/>
      <c r="E61" s="138"/>
      <c r="F61" s="138"/>
    </row>
    <row r="62" spans="1:6" s="36" customFormat="1" x14ac:dyDescent="0.2">
      <c r="A62" s="32"/>
      <c r="B62" s="28"/>
      <c r="C62" s="11"/>
      <c r="D62" s="12"/>
      <c r="E62" s="13"/>
      <c r="F62" s="11"/>
    </row>
    <row r="63" spans="1:6" s="36" customFormat="1" x14ac:dyDescent="0.2">
      <c r="A63" s="127">
        <f>COUNT($A$5:A62)+1</f>
        <v>11</v>
      </c>
      <c r="B63" s="128" t="s">
        <v>40</v>
      </c>
      <c r="C63" s="129"/>
      <c r="D63" s="130"/>
      <c r="E63" s="131"/>
      <c r="F63" s="131"/>
    </row>
    <row r="64" spans="1:6" s="36" customFormat="1" ht="38.25" x14ac:dyDescent="0.2">
      <c r="A64" s="127"/>
      <c r="B64" s="162" t="s">
        <v>41</v>
      </c>
      <c r="C64" s="129"/>
      <c r="D64" s="130"/>
      <c r="E64" s="131"/>
      <c r="F64" s="131"/>
    </row>
    <row r="65" spans="1:6" s="36" customFormat="1" x14ac:dyDescent="0.2">
      <c r="A65" s="127"/>
      <c r="B65" s="119" t="s">
        <v>24</v>
      </c>
      <c r="C65" s="132">
        <v>24</v>
      </c>
      <c r="D65" s="130" t="s">
        <v>16</v>
      </c>
      <c r="E65" s="45"/>
      <c r="F65" s="131">
        <f>C65*E65</f>
        <v>0</v>
      </c>
    </row>
    <row r="66" spans="1:6" s="36" customFormat="1" x14ac:dyDescent="0.2">
      <c r="A66" s="134"/>
      <c r="B66" s="135"/>
      <c r="C66" s="136"/>
      <c r="D66" s="137"/>
      <c r="E66" s="138"/>
      <c r="F66" s="138"/>
    </row>
    <row r="67" spans="1:6" s="36" customFormat="1" x14ac:dyDescent="0.2">
      <c r="A67" s="32"/>
      <c r="B67" s="28"/>
      <c r="C67" s="11"/>
      <c r="D67" s="12"/>
      <c r="E67" s="13"/>
      <c r="F67" s="11"/>
    </row>
    <row r="68" spans="1:6" s="36" customFormat="1" x14ac:dyDescent="0.2">
      <c r="A68" s="127">
        <f>COUNT($A$6:A67)+1</f>
        <v>12</v>
      </c>
      <c r="B68" s="128" t="s">
        <v>63</v>
      </c>
      <c r="C68" s="129"/>
      <c r="D68" s="130"/>
      <c r="E68" s="131"/>
      <c r="F68" s="131"/>
    </row>
    <row r="69" spans="1:6" s="36" customFormat="1" ht="38.25" x14ac:dyDescent="0.2">
      <c r="A69" s="127"/>
      <c r="B69" s="119" t="s">
        <v>445</v>
      </c>
      <c r="C69" s="132"/>
      <c r="D69" s="130"/>
      <c r="E69" s="131"/>
      <c r="F69" s="131"/>
    </row>
    <row r="70" spans="1:6" s="36" customFormat="1" x14ac:dyDescent="0.2">
      <c r="A70" s="120"/>
      <c r="B70" s="121" t="s">
        <v>29</v>
      </c>
      <c r="C70" s="122"/>
      <c r="D70" s="122"/>
      <c r="E70" s="123"/>
      <c r="F70" s="123"/>
    </row>
    <row r="71" spans="1:6" s="36" customFormat="1" ht="14.25" x14ac:dyDescent="0.2">
      <c r="A71" s="127"/>
      <c r="B71" s="119" t="s">
        <v>66</v>
      </c>
      <c r="C71" s="132">
        <v>1</v>
      </c>
      <c r="D71" s="130" t="s">
        <v>9</v>
      </c>
      <c r="E71" s="45"/>
      <c r="F71" s="131">
        <f t="shared" ref="F71" si="6">C71*E71</f>
        <v>0</v>
      </c>
    </row>
    <row r="72" spans="1:6" s="36" customFormat="1" x14ac:dyDescent="0.2">
      <c r="A72" s="134"/>
      <c r="B72" s="135"/>
      <c r="C72" s="136"/>
      <c r="D72" s="137"/>
      <c r="E72" s="138"/>
      <c r="F72" s="138"/>
    </row>
    <row r="73" spans="1:6" s="36" customFormat="1" x14ac:dyDescent="0.2">
      <c r="A73" s="32"/>
      <c r="B73" s="28"/>
      <c r="C73" s="11"/>
      <c r="D73" s="12"/>
      <c r="E73" s="13"/>
      <c r="F73" s="11"/>
    </row>
    <row r="74" spans="1:6" s="36" customFormat="1" x14ac:dyDescent="0.2">
      <c r="A74" s="127">
        <f>COUNT($A$7:A73)+1</f>
        <v>12</v>
      </c>
      <c r="B74" s="128" t="s">
        <v>105</v>
      </c>
      <c r="C74" s="129"/>
      <c r="D74" s="130"/>
      <c r="E74" s="131"/>
      <c r="F74" s="131"/>
    </row>
    <row r="75" spans="1:6" s="36" customFormat="1" x14ac:dyDescent="0.2">
      <c r="A75" s="127"/>
      <c r="B75" s="119" t="s">
        <v>106</v>
      </c>
      <c r="C75" s="132"/>
    </row>
    <row r="76" spans="1:6" s="36" customFormat="1" x14ac:dyDescent="0.2">
      <c r="A76" s="127"/>
      <c r="B76" s="119"/>
      <c r="C76" s="132">
        <v>1</v>
      </c>
      <c r="D76" s="130" t="s">
        <v>1</v>
      </c>
      <c r="E76" s="45"/>
      <c r="F76" s="131">
        <f>C76*E76</f>
        <v>0</v>
      </c>
    </row>
    <row r="77" spans="1:6" s="36" customFormat="1" x14ac:dyDescent="0.2">
      <c r="A77" s="134"/>
      <c r="B77" s="135"/>
      <c r="C77" s="136"/>
      <c r="D77" s="137"/>
      <c r="E77" s="138"/>
      <c r="F77" s="138"/>
    </row>
    <row r="78" spans="1:6" s="36" customFormat="1" x14ac:dyDescent="0.2">
      <c r="A78" s="32"/>
      <c r="B78" s="28"/>
      <c r="C78" s="11"/>
      <c r="D78" s="12"/>
      <c r="E78" s="13"/>
      <c r="F78" s="11"/>
    </row>
    <row r="79" spans="1:6" s="36" customFormat="1" x14ac:dyDescent="0.2">
      <c r="A79" s="127">
        <f>COUNT($A$7:A78)+1</f>
        <v>13</v>
      </c>
      <c r="B79" s="128" t="s">
        <v>107</v>
      </c>
      <c r="C79" s="129"/>
      <c r="D79" s="130"/>
      <c r="E79" s="131"/>
      <c r="F79" s="131"/>
    </row>
    <row r="80" spans="1:6" s="36" customFormat="1" x14ac:dyDescent="0.2">
      <c r="A80" s="127"/>
      <c r="B80" s="119" t="s">
        <v>108</v>
      </c>
      <c r="C80" s="132"/>
      <c r="D80" s="130"/>
      <c r="E80" s="131"/>
      <c r="F80" s="131"/>
    </row>
    <row r="81" spans="1:6" s="36" customFormat="1" x14ac:dyDescent="0.2">
      <c r="A81" s="120"/>
      <c r="B81" s="108"/>
      <c r="C81" s="122">
        <v>1</v>
      </c>
      <c r="D81" s="130" t="s">
        <v>1</v>
      </c>
      <c r="E81" s="45"/>
      <c r="F81" s="131">
        <f>C81*E81</f>
        <v>0</v>
      </c>
    </row>
    <row r="82" spans="1:6" s="36" customFormat="1" x14ac:dyDescent="0.2">
      <c r="A82" s="134"/>
      <c r="B82" s="135"/>
      <c r="C82" s="136"/>
      <c r="D82" s="137"/>
      <c r="E82" s="138"/>
      <c r="F82" s="138"/>
    </row>
    <row r="83" spans="1:6" s="36" customFormat="1" x14ac:dyDescent="0.2">
      <c r="A83" s="32"/>
      <c r="B83" s="28"/>
      <c r="C83" s="11"/>
      <c r="D83" s="12"/>
      <c r="E83" s="13"/>
      <c r="F83" s="11"/>
    </row>
    <row r="84" spans="1:6" s="36" customFormat="1" x14ac:dyDescent="0.2">
      <c r="A84" s="127">
        <f>COUNT($A$7:A83)+1</f>
        <v>14</v>
      </c>
      <c r="B84" s="128" t="s">
        <v>109</v>
      </c>
      <c r="C84" s="129"/>
      <c r="D84" s="130"/>
      <c r="E84" s="131"/>
      <c r="F84" s="131"/>
    </row>
    <row r="85" spans="1:6" s="36" customFormat="1" ht="25.5" x14ac:dyDescent="0.2">
      <c r="A85" s="127"/>
      <c r="B85" s="119" t="s">
        <v>110</v>
      </c>
      <c r="C85" s="132"/>
      <c r="D85" s="130"/>
      <c r="E85" s="131"/>
      <c r="F85" s="131"/>
    </row>
    <row r="86" spans="1:6" s="36" customFormat="1" x14ac:dyDescent="0.2">
      <c r="A86" s="127"/>
      <c r="B86" s="119" t="s">
        <v>113</v>
      </c>
      <c r="C86" s="132">
        <v>6</v>
      </c>
      <c r="D86" s="130" t="s">
        <v>1</v>
      </c>
      <c r="E86" s="45"/>
      <c r="F86" s="131">
        <f t="shared" ref="F86" si="7">C86*E86</f>
        <v>0</v>
      </c>
    </row>
    <row r="87" spans="1:6" s="36" customFormat="1" x14ac:dyDescent="0.2">
      <c r="A87" s="134"/>
      <c r="B87" s="135"/>
      <c r="C87" s="136"/>
      <c r="D87" s="137"/>
      <c r="E87" s="138"/>
      <c r="F87" s="138"/>
    </row>
    <row r="88" spans="1:6" s="36" customFormat="1" x14ac:dyDescent="0.2">
      <c r="A88" s="32"/>
      <c r="B88" s="28"/>
      <c r="C88" s="11"/>
      <c r="D88" s="12"/>
      <c r="E88" s="13"/>
      <c r="F88" s="11"/>
    </row>
    <row r="89" spans="1:6" s="36" customFormat="1" x14ac:dyDescent="0.2">
      <c r="A89" s="127">
        <f>COUNT($A$6:A86)+1</f>
        <v>16</v>
      </c>
      <c r="B89" s="128" t="s">
        <v>115</v>
      </c>
      <c r="C89" s="129"/>
      <c r="D89" s="130"/>
      <c r="E89" s="131"/>
      <c r="F89" s="131"/>
    </row>
    <row r="90" spans="1:6" s="36" customFormat="1" x14ac:dyDescent="0.2">
      <c r="A90" s="127"/>
      <c r="B90" s="119" t="s">
        <v>116</v>
      </c>
      <c r="C90" s="132"/>
      <c r="D90" s="130"/>
      <c r="E90" s="131"/>
      <c r="F90" s="131"/>
    </row>
    <row r="91" spans="1:6" s="36" customFormat="1" x14ac:dyDescent="0.2">
      <c r="A91" s="127"/>
      <c r="B91" s="119" t="s">
        <v>113</v>
      </c>
      <c r="C91" s="132">
        <v>4</v>
      </c>
      <c r="D91" s="130" t="s">
        <v>1</v>
      </c>
      <c r="E91" s="45"/>
      <c r="F91" s="131">
        <f t="shared" ref="F91" si="8">C91*E91</f>
        <v>0</v>
      </c>
    </row>
    <row r="92" spans="1:6" s="36" customFormat="1" x14ac:dyDescent="0.2">
      <c r="A92" s="134"/>
      <c r="B92" s="135"/>
      <c r="C92" s="136"/>
      <c r="D92" s="137"/>
      <c r="E92" s="138"/>
      <c r="F92" s="138"/>
    </row>
    <row r="93" spans="1:6" s="36" customFormat="1" x14ac:dyDescent="0.2">
      <c r="A93" s="32"/>
      <c r="B93" s="28"/>
      <c r="C93" s="11"/>
      <c r="D93" s="12"/>
      <c r="E93" s="13"/>
      <c r="F93" s="11"/>
    </row>
    <row r="94" spans="1:6" s="36" customFormat="1" x14ac:dyDescent="0.2">
      <c r="A94" s="127">
        <f>COUNT($A$6:A93)+1</f>
        <v>17</v>
      </c>
      <c r="B94" s="128" t="s">
        <v>117</v>
      </c>
      <c r="C94" s="129"/>
      <c r="D94" s="130"/>
      <c r="E94" s="131"/>
      <c r="F94" s="131"/>
    </row>
    <row r="95" spans="1:6" s="36" customFormat="1" ht="38.25" x14ac:dyDescent="0.2">
      <c r="A95" s="127"/>
      <c r="B95" s="119" t="s">
        <v>414</v>
      </c>
      <c r="C95" s="132"/>
      <c r="D95" s="130"/>
      <c r="E95" s="131"/>
      <c r="F95" s="131"/>
    </row>
    <row r="96" spans="1:6" s="36" customFormat="1" ht="14.25" x14ac:dyDescent="0.2">
      <c r="A96" s="127"/>
      <c r="B96" s="119"/>
      <c r="C96" s="132">
        <v>2</v>
      </c>
      <c r="D96" s="130" t="s">
        <v>14</v>
      </c>
      <c r="E96" s="45"/>
      <c r="F96" s="131">
        <f>C96*E96</f>
        <v>0</v>
      </c>
    </row>
    <row r="97" spans="1:6" s="36" customFormat="1" x14ac:dyDescent="0.2">
      <c r="A97" s="134"/>
      <c r="B97" s="135"/>
      <c r="C97" s="136"/>
      <c r="D97" s="137"/>
      <c r="E97" s="138"/>
      <c r="F97" s="138"/>
    </row>
    <row r="98" spans="1:6" s="36" customFormat="1" x14ac:dyDescent="0.2">
      <c r="A98" s="32"/>
      <c r="B98" s="28"/>
      <c r="C98" s="11"/>
      <c r="D98" s="12"/>
      <c r="E98" s="13"/>
      <c r="F98" s="11"/>
    </row>
    <row r="99" spans="1:6" s="36" customFormat="1" x14ac:dyDescent="0.2">
      <c r="A99" s="127">
        <f>A94+1</f>
        <v>18</v>
      </c>
      <c r="B99" s="128" t="s">
        <v>118</v>
      </c>
      <c r="C99" s="129"/>
      <c r="D99" s="130"/>
      <c r="E99" s="131"/>
      <c r="F99" s="131"/>
    </row>
    <row r="100" spans="1:6" s="36" customFormat="1" ht="102" x14ac:dyDescent="0.2">
      <c r="A100" s="127"/>
      <c r="B100" s="119" t="s">
        <v>460</v>
      </c>
      <c r="C100" s="132"/>
      <c r="D100" s="130"/>
      <c r="E100" s="131"/>
      <c r="F100" s="131"/>
    </row>
    <row r="101" spans="1:6" s="36" customFormat="1" x14ac:dyDescent="0.2">
      <c r="A101" s="120"/>
      <c r="B101" s="108" t="s">
        <v>29</v>
      </c>
      <c r="C101" s="122"/>
      <c r="D101" s="122"/>
      <c r="E101" s="131"/>
      <c r="F101" s="123"/>
    </row>
    <row r="102" spans="1:6" s="146" customFormat="1" ht="14.25" x14ac:dyDescent="0.2">
      <c r="A102" s="127"/>
      <c r="B102" s="119" t="s">
        <v>461</v>
      </c>
      <c r="C102" s="132">
        <v>2</v>
      </c>
      <c r="D102" s="130" t="s">
        <v>14</v>
      </c>
      <c r="E102" s="45"/>
      <c r="F102" s="131">
        <f>C102*E102</f>
        <v>0</v>
      </c>
    </row>
    <row r="103" spans="1:6" s="36" customFormat="1" x14ac:dyDescent="0.2">
      <c r="A103" s="134"/>
      <c r="B103" s="135"/>
      <c r="C103" s="136"/>
      <c r="D103" s="137"/>
      <c r="E103" s="138"/>
      <c r="F103" s="138"/>
    </row>
    <row r="104" spans="1:6" s="36" customFormat="1" x14ac:dyDescent="0.2">
      <c r="A104" s="32"/>
      <c r="B104" s="28"/>
      <c r="C104" s="11"/>
      <c r="D104" s="12"/>
      <c r="E104" s="13"/>
      <c r="F104" s="11"/>
    </row>
    <row r="105" spans="1:6" s="36" customFormat="1" x14ac:dyDescent="0.2">
      <c r="A105" s="127">
        <f>A99+1</f>
        <v>19</v>
      </c>
      <c r="B105" s="128" t="s">
        <v>17</v>
      </c>
      <c r="C105" s="129"/>
      <c r="D105" s="130"/>
      <c r="E105" s="131"/>
      <c r="F105" s="131"/>
    </row>
    <row r="106" spans="1:6" s="36" customFormat="1" ht="38.25" x14ac:dyDescent="0.2">
      <c r="A106" s="127"/>
      <c r="B106" s="119" t="s">
        <v>122</v>
      </c>
      <c r="C106" s="132"/>
      <c r="D106" s="130"/>
      <c r="E106" s="131"/>
      <c r="F106" s="131"/>
    </row>
    <row r="107" spans="1:6" s="36" customFormat="1" x14ac:dyDescent="0.2">
      <c r="B107" s="147"/>
      <c r="C107" s="122"/>
      <c r="D107" s="150">
        <v>0.1</v>
      </c>
      <c r="E107" s="123"/>
      <c r="F107" s="131">
        <f>SUM(F12:F103)*D107</f>
        <v>0</v>
      </c>
    </row>
    <row r="108" spans="1:6" s="36" customFormat="1" x14ac:dyDescent="0.2">
      <c r="A108" s="120"/>
      <c r="B108" s="246"/>
      <c r="C108" s="122"/>
      <c r="D108" s="150"/>
      <c r="E108" s="123"/>
      <c r="F108" s="123"/>
    </row>
    <row r="109" spans="1:6" s="36" customFormat="1" x14ac:dyDescent="0.2">
      <c r="A109" s="169"/>
      <c r="B109" s="170" t="s">
        <v>123</v>
      </c>
      <c r="C109" s="171"/>
      <c r="D109" s="172"/>
      <c r="E109" s="173" t="s">
        <v>13</v>
      </c>
      <c r="F109" s="173">
        <f>SUM(F12:F108)</f>
        <v>0</v>
      </c>
    </row>
  </sheetData>
  <sheetProtection algorithmName="SHA-512" hashValue="ObzHAXB4sY1ld8ja1tCJlm5AaCS1bCMFJb8CoIJL2rxSfIwB1K0UbUl5DcHUFgyT704uhFOx4xb9Vp7jEwLP4w==" saltValue="mD6yxxMbkJi4AD3e5VwzwA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3" manualBreakCount="3">
    <brk id="21" max="5" man="1"/>
    <brk id="50" max="5" man="1"/>
    <brk id="87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F0822-66BB-4B96-9493-11F634E13732}">
  <sheetPr>
    <tabColor rgb="FF7030A0"/>
  </sheetPr>
  <dimension ref="A1:F128"/>
  <sheetViews>
    <sheetView topLeftCell="A10" zoomScaleNormal="100" zoomScaleSheetLayoutView="91" workbookViewId="0">
      <selection activeCell="E30" sqref="E30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4.7109375" style="10" customWidth="1"/>
    <col min="5" max="5" width="11.7109375" style="8" customWidth="1"/>
    <col min="6" max="6" width="12.7109375" style="9" customWidth="1"/>
    <col min="7" max="16384" width="9.140625" style="10"/>
  </cols>
  <sheetData>
    <row r="1" spans="1:6" x14ac:dyDescent="0.2">
      <c r="A1" s="5" t="s">
        <v>26</v>
      </c>
      <c r="B1" s="27" t="s">
        <v>5</v>
      </c>
      <c r="C1" s="6"/>
      <c r="D1" s="7"/>
    </row>
    <row r="2" spans="1:6" x14ac:dyDescent="0.2">
      <c r="A2" s="5" t="s">
        <v>124</v>
      </c>
      <c r="B2" s="27" t="s">
        <v>27</v>
      </c>
      <c r="C2" s="6"/>
      <c r="D2" s="7"/>
    </row>
    <row r="3" spans="1:6" x14ac:dyDescent="0.2">
      <c r="A3" s="5" t="s">
        <v>347</v>
      </c>
      <c r="B3" s="27" t="s">
        <v>467</v>
      </c>
      <c r="C3" s="6"/>
      <c r="D3" s="7"/>
    </row>
    <row r="4" spans="1:6" x14ac:dyDescent="0.2">
      <c r="A4" s="5"/>
      <c r="B4" s="27" t="s">
        <v>348</v>
      </c>
      <c r="C4" s="6"/>
      <c r="D4" s="7"/>
    </row>
    <row r="5" spans="1:6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x14ac:dyDescent="0.2">
      <c r="A6" s="32">
        <v>1</v>
      </c>
      <c r="B6" s="28"/>
      <c r="C6" s="11"/>
      <c r="D6" s="12"/>
      <c r="E6" s="13"/>
      <c r="F6" s="11"/>
    </row>
    <row r="7" spans="1:6" s="36" customFormat="1" x14ac:dyDescent="0.2">
      <c r="A7" s="127">
        <f>COUNT(A6+1)</f>
        <v>1</v>
      </c>
      <c r="B7" s="128" t="s">
        <v>352</v>
      </c>
      <c r="C7" s="129"/>
      <c r="D7" s="130"/>
      <c r="E7" s="131"/>
      <c r="F7" s="131"/>
    </row>
    <row r="8" spans="1:6" s="36" customFormat="1" ht="322.35000000000002" customHeight="1" x14ac:dyDescent="0.2">
      <c r="A8" s="127"/>
      <c r="B8" s="162" t="s">
        <v>468</v>
      </c>
      <c r="C8" s="129"/>
      <c r="D8" s="130"/>
      <c r="E8" s="131"/>
      <c r="F8" s="131"/>
    </row>
    <row r="9" spans="1:6" s="36" customFormat="1" x14ac:dyDescent="0.2">
      <c r="A9" s="127"/>
      <c r="B9" s="162"/>
      <c r="C9" s="129"/>
      <c r="D9" s="130"/>
      <c r="E9" s="131"/>
      <c r="F9" s="131"/>
    </row>
    <row r="10" spans="1:6" s="36" customFormat="1" ht="14.25" x14ac:dyDescent="0.2">
      <c r="A10" s="127"/>
      <c r="B10" s="119" t="s">
        <v>469</v>
      </c>
      <c r="C10" s="132">
        <v>39</v>
      </c>
      <c r="D10" s="130" t="s">
        <v>9</v>
      </c>
      <c r="E10" s="45"/>
      <c r="F10" s="131">
        <f t="shared" ref="F10" si="0">C10*E10</f>
        <v>0</v>
      </c>
    </row>
    <row r="11" spans="1:6" s="36" customFormat="1" x14ac:dyDescent="0.2">
      <c r="A11" s="134"/>
      <c r="B11" s="135"/>
      <c r="C11" s="136"/>
      <c r="D11" s="137"/>
      <c r="E11" s="138"/>
      <c r="F11" s="138"/>
    </row>
    <row r="12" spans="1:6" s="36" customFormat="1" x14ac:dyDescent="0.2">
      <c r="A12" s="32"/>
      <c r="B12" s="28"/>
      <c r="C12" s="11"/>
      <c r="D12" s="12"/>
      <c r="E12" s="13"/>
      <c r="F12" s="11"/>
    </row>
    <row r="13" spans="1:6" s="36" customFormat="1" x14ac:dyDescent="0.2">
      <c r="A13" s="127">
        <f>COUNT($A$7:A11)+1</f>
        <v>2</v>
      </c>
      <c r="B13" s="128" t="s">
        <v>470</v>
      </c>
      <c r="C13" s="129"/>
      <c r="D13" s="130"/>
      <c r="E13" s="131"/>
      <c r="F13" s="131"/>
    </row>
    <row r="14" spans="1:6" s="36" customFormat="1" ht="63.75" x14ac:dyDescent="0.2">
      <c r="A14" s="127"/>
      <c r="B14" s="162" t="s">
        <v>357</v>
      </c>
      <c r="C14" s="129"/>
      <c r="D14" s="130"/>
      <c r="E14" s="131"/>
      <c r="F14" s="131"/>
    </row>
    <row r="15" spans="1:6" s="36" customFormat="1" x14ac:dyDescent="0.2">
      <c r="A15" s="126"/>
      <c r="B15" s="121" t="s">
        <v>471</v>
      </c>
      <c r="C15" s="122"/>
      <c r="D15" s="122"/>
      <c r="E15" s="123"/>
      <c r="F15" s="123"/>
    </row>
    <row r="16" spans="1:6" s="36" customFormat="1" x14ac:dyDescent="0.2">
      <c r="A16" s="120"/>
      <c r="B16" s="108" t="s">
        <v>358</v>
      </c>
      <c r="C16" s="122"/>
      <c r="D16" s="122"/>
      <c r="E16" s="123"/>
      <c r="F16" s="123"/>
    </row>
    <row r="17" spans="1:6" s="36" customFormat="1" x14ac:dyDescent="0.2">
      <c r="A17" s="243"/>
      <c r="B17" s="121" t="s">
        <v>29</v>
      </c>
      <c r="C17" s="122"/>
      <c r="D17" s="122"/>
      <c r="E17" s="123"/>
      <c r="F17" s="123"/>
    </row>
    <row r="18" spans="1:6" s="36" customFormat="1" ht="14.25" x14ac:dyDescent="0.2">
      <c r="A18" s="127"/>
      <c r="B18" s="119" t="s">
        <v>472</v>
      </c>
      <c r="C18" s="132">
        <v>4</v>
      </c>
      <c r="D18" s="130" t="s">
        <v>1</v>
      </c>
      <c r="E18" s="45"/>
      <c r="F18" s="131">
        <f t="shared" ref="F18" si="1">C18*E18</f>
        <v>0</v>
      </c>
    </row>
    <row r="19" spans="1:6" s="36" customFormat="1" x14ac:dyDescent="0.2">
      <c r="A19" s="134"/>
      <c r="B19" s="135"/>
      <c r="C19" s="136"/>
      <c r="D19" s="137"/>
      <c r="E19" s="138"/>
      <c r="F19" s="138"/>
    </row>
    <row r="20" spans="1:6" s="36" customFormat="1" x14ac:dyDescent="0.2">
      <c r="A20" s="32"/>
      <c r="B20" s="28"/>
      <c r="C20" s="11"/>
      <c r="D20" s="12"/>
      <c r="E20" s="13"/>
      <c r="F20" s="11"/>
    </row>
    <row r="21" spans="1:6" s="36" customFormat="1" x14ac:dyDescent="0.2">
      <c r="A21" s="127">
        <f>COUNT($A$7:A20)+1</f>
        <v>3</v>
      </c>
      <c r="B21" s="128" t="s">
        <v>363</v>
      </c>
      <c r="C21" s="129"/>
      <c r="D21" s="130"/>
      <c r="E21" s="131"/>
      <c r="F21" s="131"/>
    </row>
    <row r="22" spans="1:6" s="36" customFormat="1" ht="51" x14ac:dyDescent="0.2">
      <c r="A22" s="127"/>
      <c r="B22" s="162" t="s">
        <v>473</v>
      </c>
      <c r="C22" s="129"/>
      <c r="D22" s="130"/>
      <c r="E22" s="131"/>
      <c r="F22" s="131"/>
    </row>
    <row r="23" spans="1:6" s="36" customFormat="1" x14ac:dyDescent="0.2">
      <c r="A23" s="243"/>
      <c r="B23" s="121" t="s">
        <v>29</v>
      </c>
      <c r="C23" s="122"/>
      <c r="D23" s="122"/>
      <c r="E23" s="123"/>
      <c r="F23" s="123"/>
    </row>
    <row r="24" spans="1:6" s="36" customFormat="1" x14ac:dyDescent="0.2">
      <c r="A24" s="127"/>
      <c r="B24" s="119" t="s">
        <v>474</v>
      </c>
      <c r="C24" s="132">
        <v>2</v>
      </c>
      <c r="D24" s="130" t="s">
        <v>1</v>
      </c>
      <c r="E24" s="45"/>
      <c r="F24" s="131">
        <f t="shared" ref="F24" si="2">C24*E24</f>
        <v>0</v>
      </c>
    </row>
    <row r="25" spans="1:6" s="36" customFormat="1" x14ac:dyDescent="0.2">
      <c r="A25" s="134"/>
      <c r="B25" s="135"/>
      <c r="C25" s="136"/>
      <c r="D25" s="137"/>
      <c r="E25" s="138"/>
      <c r="F25" s="138"/>
    </row>
    <row r="26" spans="1:6" s="36" customFormat="1" x14ac:dyDescent="0.2">
      <c r="A26" s="32"/>
      <c r="B26" s="28"/>
      <c r="C26" s="11"/>
      <c r="D26" s="12"/>
      <c r="E26" s="13"/>
      <c r="F26" s="11"/>
    </row>
    <row r="27" spans="1:6" s="36" customFormat="1" x14ac:dyDescent="0.2">
      <c r="A27" s="127">
        <f>COUNT($A$7:A26)+1</f>
        <v>4</v>
      </c>
      <c r="B27" s="128" t="s">
        <v>366</v>
      </c>
      <c r="C27" s="129"/>
      <c r="D27" s="130"/>
      <c r="E27" s="131"/>
      <c r="F27" s="131"/>
    </row>
    <row r="28" spans="1:6" s="36" customFormat="1" ht="51" x14ac:dyDescent="0.2">
      <c r="A28" s="127"/>
      <c r="B28" s="162" t="s">
        <v>475</v>
      </c>
      <c r="C28" s="129"/>
      <c r="D28" s="130"/>
      <c r="E28" s="131"/>
      <c r="F28" s="131"/>
    </row>
    <row r="29" spans="1:6" s="36" customFormat="1" x14ac:dyDescent="0.2">
      <c r="A29" s="243"/>
      <c r="B29" s="121" t="s">
        <v>29</v>
      </c>
      <c r="C29" s="122"/>
      <c r="D29" s="122"/>
      <c r="E29" s="123"/>
      <c r="F29" s="123"/>
    </row>
    <row r="30" spans="1:6" s="36" customFormat="1" x14ac:dyDescent="0.2">
      <c r="A30" s="127"/>
      <c r="B30" s="119" t="s">
        <v>476</v>
      </c>
      <c r="C30" s="132">
        <v>2</v>
      </c>
      <c r="D30" s="130" t="s">
        <v>1</v>
      </c>
      <c r="E30" s="45"/>
      <c r="F30" s="131">
        <f t="shared" ref="F30" si="3">C30*E30</f>
        <v>0</v>
      </c>
    </row>
    <row r="31" spans="1:6" s="36" customFormat="1" x14ac:dyDescent="0.2">
      <c r="A31" s="134"/>
      <c r="B31" s="135"/>
      <c r="C31" s="136"/>
      <c r="D31" s="137"/>
      <c r="E31" s="138"/>
      <c r="F31" s="138"/>
    </row>
    <row r="32" spans="1:6" s="36" customFormat="1" x14ac:dyDescent="0.2">
      <c r="A32" s="32"/>
      <c r="B32" s="28"/>
      <c r="C32" s="11"/>
      <c r="D32" s="12"/>
      <c r="E32" s="13"/>
      <c r="F32" s="11"/>
    </row>
    <row r="33" spans="1:6" s="36" customFormat="1" x14ac:dyDescent="0.2">
      <c r="A33" s="127">
        <f>COUNT($A$7:A32)+1</f>
        <v>5</v>
      </c>
      <c r="B33" s="128" t="s">
        <v>369</v>
      </c>
      <c r="C33" s="129"/>
      <c r="D33" s="130"/>
      <c r="E33" s="131"/>
      <c r="F33" s="131"/>
    </row>
    <row r="34" spans="1:6" s="36" customFormat="1" ht="76.5" x14ac:dyDescent="0.2">
      <c r="A34" s="127"/>
      <c r="B34" s="162" t="s">
        <v>477</v>
      </c>
      <c r="C34" s="129"/>
      <c r="D34" s="130"/>
      <c r="E34" s="131"/>
      <c r="F34" s="131"/>
    </row>
    <row r="35" spans="1:6" s="36" customFormat="1" x14ac:dyDescent="0.2">
      <c r="A35" s="243"/>
      <c r="B35" s="121" t="s">
        <v>29</v>
      </c>
      <c r="C35" s="122"/>
      <c r="D35" s="122"/>
      <c r="E35" s="123"/>
      <c r="F35" s="123"/>
    </row>
    <row r="36" spans="1:6" s="36" customFormat="1" x14ac:dyDescent="0.2">
      <c r="A36" s="127"/>
      <c r="B36" s="119" t="s">
        <v>474</v>
      </c>
      <c r="C36" s="132">
        <v>10</v>
      </c>
      <c r="D36" s="130" t="s">
        <v>1</v>
      </c>
      <c r="E36" s="45"/>
      <c r="F36" s="131">
        <f t="shared" ref="F36" si="4">C36*E36</f>
        <v>0</v>
      </c>
    </row>
    <row r="37" spans="1:6" s="36" customFormat="1" x14ac:dyDescent="0.2">
      <c r="A37" s="134"/>
      <c r="B37" s="135"/>
      <c r="C37" s="136"/>
      <c r="D37" s="137"/>
      <c r="E37" s="138"/>
      <c r="F37" s="138"/>
    </row>
    <row r="38" spans="1:6" s="36" customFormat="1" x14ac:dyDescent="0.2">
      <c r="A38" s="32"/>
      <c r="B38" s="28"/>
      <c r="C38" s="11"/>
      <c r="D38" s="12"/>
      <c r="E38" s="13"/>
      <c r="F38" s="11"/>
    </row>
    <row r="39" spans="1:6" s="36" customFormat="1" x14ac:dyDescent="0.2">
      <c r="A39" s="127">
        <f>COUNT($A$6:A38)+1</f>
        <v>7</v>
      </c>
      <c r="B39" s="128" t="s">
        <v>371</v>
      </c>
      <c r="C39" s="129"/>
      <c r="D39" s="130"/>
      <c r="E39" s="131"/>
      <c r="F39" s="131"/>
    </row>
    <row r="40" spans="1:6" s="36" customFormat="1" ht="76.5" x14ac:dyDescent="0.2">
      <c r="A40" s="127"/>
      <c r="B40" s="162" t="s">
        <v>372</v>
      </c>
      <c r="C40" s="129"/>
      <c r="D40" s="130"/>
      <c r="E40" s="131"/>
      <c r="F40" s="131"/>
    </row>
    <row r="41" spans="1:6" s="36" customFormat="1" x14ac:dyDescent="0.2">
      <c r="A41" s="243"/>
      <c r="B41" s="121" t="s">
        <v>29</v>
      </c>
      <c r="C41" s="122"/>
      <c r="D41" s="122"/>
      <c r="E41" s="123"/>
      <c r="F41" s="123"/>
    </row>
    <row r="42" spans="1:6" s="36" customFormat="1" x14ac:dyDescent="0.2">
      <c r="A42" s="127"/>
      <c r="B42" s="119" t="s">
        <v>478</v>
      </c>
      <c r="C42" s="132">
        <v>2</v>
      </c>
      <c r="D42" s="130" t="s">
        <v>1</v>
      </c>
      <c r="E42" s="45"/>
      <c r="F42" s="131">
        <f t="shared" ref="F42" si="5">C42*E42</f>
        <v>0</v>
      </c>
    </row>
    <row r="43" spans="1:6" s="36" customFormat="1" x14ac:dyDescent="0.2">
      <c r="A43" s="134"/>
      <c r="B43" s="135"/>
      <c r="C43" s="136"/>
      <c r="D43" s="137"/>
      <c r="E43" s="138"/>
      <c r="F43" s="138"/>
    </row>
    <row r="44" spans="1:6" s="36" customFormat="1" x14ac:dyDescent="0.2">
      <c r="A44" s="32"/>
      <c r="B44" s="28"/>
      <c r="C44" s="11"/>
      <c r="D44" s="12"/>
      <c r="E44" s="13"/>
      <c r="F44" s="11"/>
    </row>
    <row r="45" spans="1:6" s="36" customFormat="1" x14ac:dyDescent="0.2">
      <c r="A45" s="127">
        <f>COUNT($A$7:A44)+1</f>
        <v>7</v>
      </c>
      <c r="B45" s="128" t="s">
        <v>375</v>
      </c>
      <c r="C45" s="129"/>
      <c r="D45" s="130"/>
      <c r="E45" s="131"/>
      <c r="F45" s="131"/>
    </row>
    <row r="46" spans="1:6" s="36" customFormat="1" ht="38.25" x14ac:dyDescent="0.2">
      <c r="A46" s="127"/>
      <c r="B46" s="162" t="s">
        <v>376</v>
      </c>
      <c r="C46" s="129"/>
      <c r="D46" s="130"/>
      <c r="E46" s="131"/>
      <c r="F46" s="131"/>
    </row>
    <row r="47" spans="1:6" s="36" customFormat="1" x14ac:dyDescent="0.2">
      <c r="A47" s="243"/>
      <c r="B47" s="121" t="s">
        <v>29</v>
      </c>
      <c r="C47" s="122"/>
      <c r="D47" s="122"/>
      <c r="E47" s="123"/>
      <c r="F47" s="123"/>
    </row>
    <row r="48" spans="1:6" s="36" customFormat="1" ht="14.25" x14ac:dyDescent="0.2">
      <c r="A48" s="127"/>
      <c r="B48" s="119" t="s">
        <v>377</v>
      </c>
      <c r="C48" s="132">
        <v>7.5</v>
      </c>
      <c r="D48" s="130" t="s">
        <v>14</v>
      </c>
      <c r="E48" s="45"/>
      <c r="F48" s="131">
        <f>C48*E48</f>
        <v>0</v>
      </c>
    </row>
    <row r="49" spans="1:6" s="36" customFormat="1" x14ac:dyDescent="0.2">
      <c r="A49" s="134"/>
      <c r="B49" s="135"/>
      <c r="C49" s="136"/>
      <c r="D49" s="137"/>
      <c r="E49" s="138"/>
      <c r="F49" s="138"/>
    </row>
    <row r="50" spans="1:6" s="36" customFormat="1" x14ac:dyDescent="0.2">
      <c r="A50" s="32"/>
      <c r="B50" s="28"/>
      <c r="C50" s="11"/>
      <c r="D50" s="12"/>
      <c r="E50" s="13"/>
      <c r="F50" s="11"/>
    </row>
    <row r="51" spans="1:6" s="36" customFormat="1" x14ac:dyDescent="0.2">
      <c r="A51" s="127">
        <f>COUNT($A$7:A50)+1</f>
        <v>8</v>
      </c>
      <c r="B51" s="128" t="s">
        <v>381</v>
      </c>
      <c r="C51" s="129"/>
      <c r="D51" s="130"/>
      <c r="E51" s="131"/>
      <c r="F51" s="131"/>
    </row>
    <row r="52" spans="1:6" s="36" customFormat="1" ht="76.5" x14ac:dyDescent="0.2">
      <c r="A52" s="127"/>
      <c r="B52" s="162" t="s">
        <v>382</v>
      </c>
      <c r="C52" s="129"/>
      <c r="D52" s="130"/>
      <c r="E52" s="131"/>
      <c r="F52" s="131"/>
    </row>
    <row r="53" spans="1:6" s="36" customFormat="1" x14ac:dyDescent="0.2">
      <c r="A53" s="127"/>
      <c r="B53" s="119"/>
      <c r="C53" s="132">
        <v>1</v>
      </c>
      <c r="D53" s="130" t="s">
        <v>1</v>
      </c>
      <c r="E53" s="45"/>
      <c r="F53" s="131">
        <f>C53*E53</f>
        <v>0</v>
      </c>
    </row>
    <row r="54" spans="1:6" s="36" customFormat="1" x14ac:dyDescent="0.2">
      <c r="A54" s="134"/>
      <c r="B54" s="135"/>
      <c r="C54" s="136"/>
      <c r="D54" s="137"/>
      <c r="E54" s="138"/>
      <c r="F54" s="138"/>
    </row>
    <row r="55" spans="1:6" s="36" customFormat="1" x14ac:dyDescent="0.2">
      <c r="A55" s="32"/>
      <c r="B55" s="28"/>
      <c r="C55" s="11"/>
      <c r="D55" s="12"/>
      <c r="E55" s="13"/>
      <c r="F55" s="11"/>
    </row>
    <row r="56" spans="1:6" s="36" customFormat="1" x14ac:dyDescent="0.2">
      <c r="A56" s="127">
        <f>COUNT($A$5:A55)+1</f>
        <v>10</v>
      </c>
      <c r="B56" s="128" t="s">
        <v>33</v>
      </c>
      <c r="C56" s="129"/>
      <c r="D56" s="130"/>
      <c r="E56" s="131"/>
      <c r="F56" s="131"/>
    </row>
    <row r="57" spans="1:6" s="36" customFormat="1" ht="51" x14ac:dyDescent="0.2">
      <c r="A57" s="127"/>
      <c r="B57" s="162" t="s">
        <v>479</v>
      </c>
      <c r="C57" s="129"/>
      <c r="D57" s="130"/>
      <c r="E57" s="131"/>
      <c r="F57" s="131"/>
    </row>
    <row r="58" spans="1:6" s="36" customFormat="1" ht="14.25" x14ac:dyDescent="0.2">
      <c r="A58" s="127"/>
      <c r="B58" s="119" t="s">
        <v>34</v>
      </c>
      <c r="C58" s="132">
        <v>9</v>
      </c>
      <c r="D58" s="130" t="s">
        <v>14</v>
      </c>
      <c r="E58" s="45"/>
      <c r="F58" s="131">
        <f t="shared" ref="F58:F59" si="6">C58*E58</f>
        <v>0</v>
      </c>
    </row>
    <row r="59" spans="1:6" s="36" customFormat="1" ht="14.25" x14ac:dyDescent="0.2">
      <c r="A59" s="127"/>
      <c r="B59" s="119" t="s">
        <v>36</v>
      </c>
      <c r="C59" s="132">
        <v>11.5</v>
      </c>
      <c r="D59" s="130" t="s">
        <v>14</v>
      </c>
      <c r="E59" s="45"/>
      <c r="F59" s="131">
        <f t="shared" si="6"/>
        <v>0</v>
      </c>
    </row>
    <row r="60" spans="1:6" s="36" customFormat="1" x14ac:dyDescent="0.2">
      <c r="A60" s="134"/>
      <c r="B60" s="135"/>
      <c r="C60" s="136"/>
      <c r="D60" s="137"/>
      <c r="E60" s="138"/>
      <c r="F60" s="138"/>
    </row>
    <row r="61" spans="1:6" s="36" customFormat="1" x14ac:dyDescent="0.2">
      <c r="A61" s="32"/>
      <c r="B61" s="28"/>
      <c r="C61" s="11"/>
      <c r="D61" s="12"/>
      <c r="E61" s="13"/>
      <c r="F61" s="11"/>
    </row>
    <row r="62" spans="1:6" s="36" customFormat="1" x14ac:dyDescent="0.2">
      <c r="A62" s="127">
        <f>COUNT($A$5:A61)+1</f>
        <v>11</v>
      </c>
      <c r="B62" s="128" t="s">
        <v>38</v>
      </c>
      <c r="C62" s="129"/>
      <c r="D62" s="130"/>
      <c r="E62" s="131"/>
      <c r="F62" s="131"/>
    </row>
    <row r="63" spans="1:6" s="36" customFormat="1" ht="38.25" x14ac:dyDescent="0.2">
      <c r="A63" s="127"/>
      <c r="B63" s="162" t="s">
        <v>39</v>
      </c>
      <c r="C63" s="129"/>
      <c r="D63" s="130"/>
      <c r="E63" s="131"/>
      <c r="F63" s="131"/>
    </row>
    <row r="64" spans="1:6" s="36" customFormat="1" ht="14.25" x14ac:dyDescent="0.2">
      <c r="A64" s="127"/>
      <c r="B64" s="119"/>
      <c r="C64" s="132">
        <v>1</v>
      </c>
      <c r="D64" s="130" t="s">
        <v>14</v>
      </c>
      <c r="E64" s="45"/>
      <c r="F64" s="131">
        <f>C64*E64</f>
        <v>0</v>
      </c>
    </row>
    <row r="65" spans="1:6" s="36" customFormat="1" x14ac:dyDescent="0.2">
      <c r="A65" s="134"/>
      <c r="B65" s="135"/>
      <c r="C65" s="136"/>
      <c r="D65" s="137"/>
      <c r="E65" s="138"/>
      <c r="F65" s="138"/>
    </row>
    <row r="66" spans="1:6" s="36" customFormat="1" x14ac:dyDescent="0.2">
      <c r="A66" s="32"/>
      <c r="B66" s="28"/>
      <c r="C66" s="11"/>
      <c r="D66" s="12"/>
      <c r="E66" s="13"/>
      <c r="F66" s="11"/>
    </row>
    <row r="67" spans="1:6" s="36" customFormat="1" x14ac:dyDescent="0.2">
      <c r="A67" s="127">
        <f>COUNT($A$5:A66)+1</f>
        <v>12</v>
      </c>
      <c r="B67" s="128" t="s">
        <v>40</v>
      </c>
      <c r="C67" s="129"/>
      <c r="D67" s="130"/>
      <c r="E67" s="131"/>
      <c r="F67" s="131"/>
    </row>
    <row r="68" spans="1:6" s="36" customFormat="1" ht="38.25" x14ac:dyDescent="0.2">
      <c r="A68" s="127"/>
      <c r="B68" s="162" t="s">
        <v>41</v>
      </c>
      <c r="C68" s="129"/>
      <c r="D68" s="130"/>
      <c r="E68" s="131"/>
      <c r="F68" s="131"/>
    </row>
    <row r="69" spans="1:6" s="36" customFormat="1" x14ac:dyDescent="0.2">
      <c r="A69" s="127"/>
      <c r="B69" s="119" t="s">
        <v>44</v>
      </c>
      <c r="C69" s="132">
        <v>22</v>
      </c>
      <c r="D69" s="130" t="s">
        <v>16</v>
      </c>
      <c r="E69" s="45"/>
      <c r="F69" s="131">
        <f t="shared" ref="F69" si="7">C69*E69</f>
        <v>0</v>
      </c>
    </row>
    <row r="70" spans="1:6" s="36" customFormat="1" x14ac:dyDescent="0.2">
      <c r="A70" s="134"/>
      <c r="B70" s="135"/>
      <c r="C70" s="136"/>
      <c r="D70" s="137"/>
      <c r="E70" s="138"/>
      <c r="F70" s="138"/>
    </row>
    <row r="71" spans="1:6" s="36" customFormat="1" x14ac:dyDescent="0.2">
      <c r="A71" s="32"/>
      <c r="B71" s="28"/>
      <c r="C71" s="11"/>
      <c r="D71" s="12"/>
      <c r="E71" s="13"/>
      <c r="F71" s="11"/>
    </row>
    <row r="72" spans="1:6" s="36" customFormat="1" x14ac:dyDescent="0.2">
      <c r="A72" s="127">
        <f>COUNT($A$6:A71)+1</f>
        <v>13</v>
      </c>
      <c r="B72" s="128" t="s">
        <v>63</v>
      </c>
      <c r="C72" s="129"/>
      <c r="D72" s="130"/>
      <c r="E72" s="131"/>
      <c r="F72" s="131"/>
    </row>
    <row r="73" spans="1:6" s="36" customFormat="1" ht="38.25" x14ac:dyDescent="0.2">
      <c r="A73" s="127"/>
      <c r="B73" s="119" t="s">
        <v>445</v>
      </c>
      <c r="C73" s="132"/>
      <c r="D73" s="130"/>
      <c r="E73" s="131"/>
      <c r="F73" s="131"/>
    </row>
    <row r="74" spans="1:6" s="36" customFormat="1" x14ac:dyDescent="0.2">
      <c r="A74" s="120"/>
      <c r="B74" s="121" t="s">
        <v>29</v>
      </c>
      <c r="C74" s="122"/>
      <c r="D74" s="122"/>
      <c r="E74" s="123"/>
      <c r="F74" s="123"/>
    </row>
    <row r="75" spans="1:6" s="36" customFormat="1" ht="14.25" x14ac:dyDescent="0.2">
      <c r="A75" s="127"/>
      <c r="B75" s="119" t="s">
        <v>64</v>
      </c>
      <c r="C75" s="132">
        <v>1</v>
      </c>
      <c r="D75" s="130" t="s">
        <v>9</v>
      </c>
      <c r="E75" s="45"/>
      <c r="F75" s="131">
        <f t="shared" ref="F75" si="8">C75*E75</f>
        <v>0</v>
      </c>
    </row>
    <row r="76" spans="1:6" s="36" customFormat="1" x14ac:dyDescent="0.2">
      <c r="A76" s="134"/>
      <c r="B76" s="135"/>
      <c r="C76" s="136"/>
      <c r="D76" s="137"/>
      <c r="E76" s="138"/>
      <c r="F76" s="138"/>
    </row>
    <row r="77" spans="1:6" s="36" customFormat="1" x14ac:dyDescent="0.2">
      <c r="A77" s="32"/>
      <c r="B77" s="28"/>
      <c r="C77" s="11"/>
      <c r="D77" s="12"/>
      <c r="E77" s="13"/>
      <c r="F77" s="11"/>
    </row>
    <row r="78" spans="1:6" s="36" customFormat="1" x14ac:dyDescent="0.2">
      <c r="A78" s="127">
        <f>COUNT($A$7:A77)+1</f>
        <v>13</v>
      </c>
      <c r="B78" s="128" t="s">
        <v>77</v>
      </c>
      <c r="C78" s="129"/>
      <c r="D78" s="130"/>
      <c r="E78" s="131"/>
      <c r="F78" s="131"/>
    </row>
    <row r="79" spans="1:6" s="36" customFormat="1" ht="38.25" x14ac:dyDescent="0.2">
      <c r="A79" s="127"/>
      <c r="B79" s="119" t="s">
        <v>78</v>
      </c>
      <c r="C79" s="132"/>
      <c r="D79" s="130"/>
      <c r="E79" s="131"/>
      <c r="F79" s="131"/>
    </row>
    <row r="80" spans="1:6" s="36" customFormat="1" x14ac:dyDescent="0.2">
      <c r="A80" s="126"/>
      <c r="B80" s="121" t="s">
        <v>30</v>
      </c>
      <c r="C80" s="122"/>
      <c r="D80" s="122"/>
      <c r="E80" s="123"/>
      <c r="F80" s="123"/>
    </row>
    <row r="81" spans="1:6" s="36" customFormat="1" x14ac:dyDescent="0.2">
      <c r="A81" s="127"/>
      <c r="B81" s="119" t="s">
        <v>480</v>
      </c>
      <c r="C81" s="132">
        <v>2</v>
      </c>
      <c r="D81" s="130" t="s">
        <v>1</v>
      </c>
      <c r="E81" s="45"/>
      <c r="F81" s="131">
        <f t="shared" ref="F81:F82" si="9">C81*E81</f>
        <v>0</v>
      </c>
    </row>
    <row r="82" spans="1:6" s="36" customFormat="1" x14ac:dyDescent="0.2">
      <c r="A82" s="127"/>
      <c r="B82" s="119" t="s">
        <v>481</v>
      </c>
      <c r="C82" s="132">
        <v>2</v>
      </c>
      <c r="D82" s="130" t="s">
        <v>1</v>
      </c>
      <c r="E82" s="45"/>
      <c r="F82" s="131">
        <f t="shared" si="9"/>
        <v>0</v>
      </c>
    </row>
    <row r="83" spans="1:6" s="36" customFormat="1" x14ac:dyDescent="0.2">
      <c r="A83" s="134"/>
      <c r="B83" s="135"/>
      <c r="C83" s="136"/>
      <c r="D83" s="137"/>
      <c r="E83" s="138"/>
      <c r="F83" s="138"/>
    </row>
    <row r="84" spans="1:6" s="36" customFormat="1" x14ac:dyDescent="0.2">
      <c r="A84" s="32"/>
      <c r="B84" s="28"/>
      <c r="C84" s="11"/>
      <c r="D84" s="12"/>
      <c r="E84" s="13"/>
      <c r="F84" s="11"/>
    </row>
    <row r="85" spans="1:6" s="36" customFormat="1" x14ac:dyDescent="0.2">
      <c r="A85" s="127">
        <f>COUNT($A$7:A83)+1</f>
        <v>14</v>
      </c>
      <c r="B85" s="128" t="s">
        <v>482</v>
      </c>
      <c r="C85" s="129"/>
      <c r="D85" s="130"/>
      <c r="E85" s="131"/>
      <c r="F85" s="131"/>
    </row>
    <row r="86" spans="1:6" s="36" customFormat="1" ht="51" x14ac:dyDescent="0.2">
      <c r="A86" s="127"/>
      <c r="B86" s="119" t="s">
        <v>483</v>
      </c>
      <c r="C86" s="132"/>
      <c r="D86" s="130"/>
      <c r="E86" s="131"/>
      <c r="F86" s="131"/>
    </row>
    <row r="87" spans="1:6" s="36" customFormat="1" x14ac:dyDescent="0.2">
      <c r="A87" s="120"/>
      <c r="B87" s="121" t="s">
        <v>30</v>
      </c>
      <c r="C87" s="122"/>
      <c r="D87" s="122"/>
      <c r="E87" s="123"/>
      <c r="F87" s="123"/>
    </row>
    <row r="88" spans="1:6" s="36" customFormat="1" x14ac:dyDescent="0.2">
      <c r="A88" s="127"/>
      <c r="B88" s="119" t="s">
        <v>484</v>
      </c>
      <c r="C88" s="132">
        <v>1</v>
      </c>
      <c r="D88" s="130" t="s">
        <v>1</v>
      </c>
      <c r="E88" s="45"/>
      <c r="F88" s="131">
        <f t="shared" ref="F88" si="10">C88*E88</f>
        <v>0</v>
      </c>
    </row>
    <row r="89" spans="1:6" s="36" customFormat="1" x14ac:dyDescent="0.2">
      <c r="A89" s="134"/>
      <c r="B89" s="135"/>
      <c r="C89" s="136"/>
      <c r="D89" s="137"/>
      <c r="E89" s="138"/>
      <c r="F89" s="138"/>
    </row>
    <row r="90" spans="1:6" s="36" customFormat="1" x14ac:dyDescent="0.2">
      <c r="A90" s="32"/>
      <c r="B90" s="28"/>
      <c r="C90" s="11"/>
      <c r="D90" s="12"/>
      <c r="E90" s="13"/>
      <c r="F90" s="11"/>
    </row>
    <row r="91" spans="1:6" s="36" customFormat="1" x14ac:dyDescent="0.2">
      <c r="A91" s="127">
        <f>COUNT($A$7:A90)+1</f>
        <v>15</v>
      </c>
      <c r="B91" s="128" t="s">
        <v>105</v>
      </c>
      <c r="C91" s="129"/>
      <c r="D91" s="130"/>
      <c r="E91" s="131"/>
      <c r="F91" s="131"/>
    </row>
    <row r="92" spans="1:6" s="36" customFormat="1" x14ac:dyDescent="0.2">
      <c r="A92" s="127"/>
      <c r="B92" s="119" t="s">
        <v>106</v>
      </c>
      <c r="C92" s="132"/>
    </row>
    <row r="93" spans="1:6" s="36" customFormat="1" x14ac:dyDescent="0.2">
      <c r="A93" s="127"/>
      <c r="B93" s="119"/>
      <c r="C93" s="132">
        <v>1</v>
      </c>
      <c r="D93" s="130" t="s">
        <v>1</v>
      </c>
      <c r="E93" s="45"/>
      <c r="F93" s="131">
        <f>C93*E93</f>
        <v>0</v>
      </c>
    </row>
    <row r="94" spans="1:6" s="36" customFormat="1" x14ac:dyDescent="0.2">
      <c r="A94" s="134"/>
      <c r="B94" s="135"/>
      <c r="C94" s="136"/>
      <c r="D94" s="137"/>
      <c r="E94" s="138"/>
      <c r="F94" s="138"/>
    </row>
    <row r="95" spans="1:6" s="36" customFormat="1" x14ac:dyDescent="0.2">
      <c r="A95" s="32"/>
      <c r="B95" s="28"/>
      <c r="C95" s="11"/>
      <c r="D95" s="12"/>
      <c r="E95" s="13"/>
      <c r="F95" s="11"/>
    </row>
    <row r="96" spans="1:6" s="36" customFormat="1" x14ac:dyDescent="0.2">
      <c r="A96" s="127">
        <f>COUNT($A$7:A95)+1</f>
        <v>16</v>
      </c>
      <c r="B96" s="128" t="s">
        <v>107</v>
      </c>
      <c r="C96" s="129"/>
      <c r="D96" s="130"/>
      <c r="E96" s="131"/>
      <c r="F96" s="131"/>
    </row>
    <row r="97" spans="1:6" s="36" customFormat="1" x14ac:dyDescent="0.2">
      <c r="A97" s="127"/>
      <c r="B97" s="119" t="s">
        <v>108</v>
      </c>
      <c r="C97" s="132"/>
      <c r="D97" s="130"/>
      <c r="E97" s="131"/>
      <c r="F97" s="131"/>
    </row>
    <row r="98" spans="1:6" s="36" customFormat="1" x14ac:dyDescent="0.2">
      <c r="A98" s="120"/>
      <c r="B98" s="108"/>
      <c r="C98" s="122">
        <v>1</v>
      </c>
      <c r="D98" s="130" t="s">
        <v>1</v>
      </c>
      <c r="E98" s="45"/>
      <c r="F98" s="131">
        <f>C98*E98</f>
        <v>0</v>
      </c>
    </row>
    <row r="99" spans="1:6" s="36" customFormat="1" x14ac:dyDescent="0.2">
      <c r="A99" s="134"/>
      <c r="B99" s="135"/>
      <c r="C99" s="136"/>
      <c r="D99" s="137"/>
      <c r="E99" s="138"/>
      <c r="F99" s="138"/>
    </row>
    <row r="100" spans="1:6" s="36" customFormat="1" x14ac:dyDescent="0.2">
      <c r="A100" s="32"/>
      <c r="B100" s="28"/>
      <c r="C100" s="11"/>
      <c r="D100" s="12"/>
      <c r="E100" s="13"/>
      <c r="F100" s="11"/>
    </row>
    <row r="101" spans="1:6" s="36" customFormat="1" x14ac:dyDescent="0.2">
      <c r="A101" s="127">
        <f>COUNT($A$7:A100)+1</f>
        <v>17</v>
      </c>
      <c r="B101" s="128" t="s">
        <v>109</v>
      </c>
      <c r="C101" s="129"/>
      <c r="D101" s="130"/>
      <c r="E101" s="131"/>
      <c r="F101" s="131"/>
    </row>
    <row r="102" spans="1:6" s="36" customFormat="1" ht="25.5" x14ac:dyDescent="0.2">
      <c r="A102" s="127"/>
      <c r="B102" s="119" t="s">
        <v>110</v>
      </c>
      <c r="C102" s="132"/>
      <c r="D102" s="130"/>
      <c r="E102" s="131"/>
      <c r="F102" s="131"/>
    </row>
    <row r="103" spans="1:6" s="36" customFormat="1" x14ac:dyDescent="0.2">
      <c r="A103" s="127"/>
      <c r="B103" s="119" t="s">
        <v>412</v>
      </c>
      <c r="C103" s="132">
        <v>6</v>
      </c>
      <c r="D103" s="130" t="s">
        <v>1</v>
      </c>
      <c r="E103" s="45"/>
      <c r="F103" s="131">
        <f t="shared" ref="F103:F104" si="11">C103*E103</f>
        <v>0</v>
      </c>
    </row>
    <row r="104" spans="1:6" s="36" customFormat="1" x14ac:dyDescent="0.2">
      <c r="A104" s="127"/>
      <c r="B104" s="119" t="s">
        <v>413</v>
      </c>
      <c r="C104" s="132">
        <v>2</v>
      </c>
      <c r="D104" s="130" t="s">
        <v>1</v>
      </c>
      <c r="E104" s="45"/>
      <c r="F104" s="131">
        <f t="shared" si="11"/>
        <v>0</v>
      </c>
    </row>
    <row r="105" spans="1:6" s="36" customFormat="1" x14ac:dyDescent="0.2">
      <c r="A105" s="134"/>
      <c r="B105" s="135"/>
      <c r="C105" s="136"/>
      <c r="D105" s="137"/>
      <c r="E105" s="138"/>
      <c r="F105" s="138"/>
    </row>
    <row r="106" spans="1:6" s="36" customFormat="1" x14ac:dyDescent="0.2">
      <c r="A106" s="32"/>
      <c r="B106" s="28"/>
      <c r="C106" s="11"/>
      <c r="D106" s="12"/>
      <c r="E106" s="13"/>
      <c r="F106" s="11"/>
    </row>
    <row r="107" spans="1:6" s="36" customFormat="1" x14ac:dyDescent="0.2">
      <c r="A107" s="127">
        <f>COUNT($A$6:A104)+1</f>
        <v>19</v>
      </c>
      <c r="B107" s="128" t="s">
        <v>115</v>
      </c>
      <c r="C107" s="129"/>
      <c r="D107" s="130"/>
      <c r="E107" s="131"/>
      <c r="F107" s="131"/>
    </row>
    <row r="108" spans="1:6" s="36" customFormat="1" x14ac:dyDescent="0.2">
      <c r="A108" s="127"/>
      <c r="B108" s="119" t="s">
        <v>116</v>
      </c>
      <c r="C108" s="132"/>
      <c r="D108" s="130"/>
      <c r="E108" s="131"/>
      <c r="F108" s="131"/>
    </row>
    <row r="109" spans="1:6" s="36" customFormat="1" x14ac:dyDescent="0.2">
      <c r="A109" s="127"/>
      <c r="B109" s="119" t="s">
        <v>412</v>
      </c>
      <c r="C109" s="132">
        <v>2</v>
      </c>
      <c r="D109" s="130" t="s">
        <v>1</v>
      </c>
      <c r="E109" s="45"/>
      <c r="F109" s="131">
        <f t="shared" ref="F109" si="12">C109*E109</f>
        <v>0</v>
      </c>
    </row>
    <row r="110" spans="1:6" s="36" customFormat="1" x14ac:dyDescent="0.2">
      <c r="A110" s="134"/>
      <c r="B110" s="135"/>
      <c r="C110" s="136"/>
      <c r="D110" s="137"/>
      <c r="E110" s="138"/>
      <c r="F110" s="138"/>
    </row>
    <row r="111" spans="1:6" s="36" customFormat="1" x14ac:dyDescent="0.2">
      <c r="A111" s="32"/>
      <c r="B111" s="28"/>
      <c r="C111" s="11"/>
      <c r="D111" s="12"/>
      <c r="E111" s="13"/>
      <c r="F111" s="11"/>
    </row>
    <row r="112" spans="1:6" s="36" customFormat="1" x14ac:dyDescent="0.2">
      <c r="A112" s="127">
        <f>COUNT($A$6:A111)+1</f>
        <v>20</v>
      </c>
      <c r="B112" s="128" t="s">
        <v>117</v>
      </c>
      <c r="C112" s="129"/>
      <c r="D112" s="130"/>
      <c r="E112" s="131"/>
      <c r="F112" s="131"/>
    </row>
    <row r="113" spans="1:6" s="36" customFormat="1" ht="38.25" x14ac:dyDescent="0.2">
      <c r="A113" s="127"/>
      <c r="B113" s="119" t="s">
        <v>414</v>
      </c>
      <c r="C113" s="132"/>
      <c r="D113" s="130"/>
      <c r="E113" s="131"/>
      <c r="F113" s="131"/>
    </row>
    <row r="114" spans="1:6" s="36" customFormat="1" ht="14.25" x14ac:dyDescent="0.2">
      <c r="A114" s="127"/>
      <c r="B114" s="119"/>
      <c r="C114" s="132">
        <v>0.5</v>
      </c>
      <c r="D114" s="130" t="s">
        <v>14</v>
      </c>
      <c r="E114" s="45"/>
      <c r="F114" s="131">
        <f>C114*E114</f>
        <v>0</v>
      </c>
    </row>
    <row r="115" spans="1:6" s="36" customFormat="1" x14ac:dyDescent="0.2">
      <c r="A115" s="134"/>
      <c r="B115" s="135"/>
      <c r="C115" s="136"/>
      <c r="D115" s="137"/>
      <c r="E115" s="138"/>
      <c r="F115" s="138"/>
    </row>
    <row r="116" spans="1:6" s="248" customFormat="1" x14ac:dyDescent="0.2">
      <c r="A116" s="32"/>
      <c r="B116" s="28"/>
      <c r="C116" s="11"/>
      <c r="D116" s="12"/>
      <c r="E116" s="13"/>
      <c r="F116" s="11"/>
    </row>
    <row r="117" spans="1:6" s="248" customFormat="1" x14ac:dyDescent="0.2">
      <c r="A117" s="127">
        <f>COUNT($A$6:A116)+1</f>
        <v>21</v>
      </c>
      <c r="B117" s="128" t="s">
        <v>118</v>
      </c>
      <c r="C117" s="129"/>
      <c r="D117" s="130"/>
      <c r="E117" s="131"/>
      <c r="F117" s="131"/>
    </row>
    <row r="118" spans="1:6" s="248" customFormat="1" ht="76.5" x14ac:dyDescent="0.2">
      <c r="A118" s="127"/>
      <c r="B118" s="119" t="s">
        <v>485</v>
      </c>
      <c r="C118" s="132"/>
      <c r="D118" s="130"/>
      <c r="E118" s="131"/>
      <c r="F118" s="131"/>
    </row>
    <row r="119" spans="1:6" s="248" customFormat="1" x14ac:dyDescent="0.2">
      <c r="A119" s="120"/>
      <c r="B119" s="108" t="s">
        <v>29</v>
      </c>
      <c r="C119" s="122"/>
      <c r="D119" s="122"/>
      <c r="E119" s="123"/>
      <c r="F119" s="123"/>
    </row>
    <row r="120" spans="1:6" s="248" customFormat="1" x14ac:dyDescent="0.2">
      <c r="A120" s="127"/>
      <c r="B120" s="119" t="s">
        <v>486</v>
      </c>
      <c r="C120" s="132">
        <v>1</v>
      </c>
      <c r="D120" s="130" t="s">
        <v>16</v>
      </c>
      <c r="E120" s="45"/>
      <c r="F120" s="131">
        <f>C120*E120</f>
        <v>0</v>
      </c>
    </row>
    <row r="121" spans="1:6" s="248" customFormat="1" x14ac:dyDescent="0.2">
      <c r="A121" s="127"/>
      <c r="B121" s="119" t="s">
        <v>487</v>
      </c>
      <c r="C121" s="132">
        <v>1</v>
      </c>
      <c r="D121" s="130" t="s">
        <v>16</v>
      </c>
      <c r="E121" s="45"/>
      <c r="F121" s="131">
        <f>C121*E121</f>
        <v>0</v>
      </c>
    </row>
    <row r="122" spans="1:6" s="248" customFormat="1" x14ac:dyDescent="0.2">
      <c r="A122" s="134"/>
      <c r="B122" s="135"/>
      <c r="C122" s="136"/>
      <c r="D122" s="137"/>
      <c r="E122" s="138"/>
      <c r="F122" s="138"/>
    </row>
    <row r="123" spans="1:6" s="36" customFormat="1" x14ac:dyDescent="0.2">
      <c r="A123" s="32"/>
      <c r="B123" s="28"/>
      <c r="C123" s="11"/>
      <c r="D123" s="12"/>
      <c r="E123" s="13"/>
      <c r="F123" s="11"/>
    </row>
    <row r="124" spans="1:6" s="36" customFormat="1" x14ac:dyDescent="0.2">
      <c r="A124" s="127">
        <f>COUNT($A$7:A123)+1</f>
        <v>21</v>
      </c>
      <c r="B124" s="128" t="s">
        <v>17</v>
      </c>
      <c r="C124" s="129"/>
      <c r="D124" s="130"/>
      <c r="E124" s="131"/>
      <c r="F124" s="131"/>
    </row>
    <row r="125" spans="1:6" s="36" customFormat="1" ht="38.25" x14ac:dyDescent="0.2">
      <c r="A125" s="127"/>
      <c r="B125" s="119" t="s">
        <v>122</v>
      </c>
      <c r="C125" s="132"/>
      <c r="D125" s="130"/>
      <c r="E125" s="131"/>
      <c r="F125" s="131"/>
    </row>
    <row r="126" spans="1:6" s="36" customFormat="1" x14ac:dyDescent="0.2">
      <c r="B126" s="147"/>
      <c r="C126" s="122"/>
      <c r="D126" s="150">
        <v>0.1</v>
      </c>
      <c r="E126" s="123"/>
      <c r="F126" s="131">
        <f>SUM(F10:F122)*D126</f>
        <v>0</v>
      </c>
    </row>
    <row r="127" spans="1:6" s="36" customFormat="1" x14ac:dyDescent="0.2">
      <c r="A127" s="120"/>
      <c r="B127" s="246"/>
      <c r="C127" s="122"/>
      <c r="D127" s="150"/>
      <c r="E127" s="123"/>
      <c r="F127" s="123"/>
    </row>
    <row r="128" spans="1:6" s="36" customFormat="1" x14ac:dyDescent="0.2">
      <c r="A128" s="169"/>
      <c r="B128" s="170" t="s">
        <v>123</v>
      </c>
      <c r="C128" s="171"/>
      <c r="D128" s="172"/>
      <c r="E128" s="173" t="s">
        <v>13</v>
      </c>
      <c r="F128" s="173">
        <f>SUM(F10:F127)</f>
        <v>0</v>
      </c>
    </row>
  </sheetData>
  <sheetProtection algorithmName="SHA-512" hashValue="yxIfmKxHCyuWGvUFXokeFh6Ir1PUckW3q42xUCN4blTl57bJThOLbq232oGnDlkXoGZ2E6T5gtbJyPoeyKK6NA==" saltValue="E88xITlX3axDtabeZcXLKA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4" manualBreakCount="4">
    <brk id="19" max="5" man="1"/>
    <brk id="49" max="5" man="1"/>
    <brk id="83" max="5" man="1"/>
    <brk id="122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AF060-E5DC-4A0A-8CE8-84763451E72B}">
  <sheetPr>
    <tabColor rgb="FFFFC000"/>
  </sheetPr>
  <dimension ref="A1:G33"/>
  <sheetViews>
    <sheetView showGridLines="0" zoomScaleNormal="100" zoomScaleSheetLayoutView="100" workbookViewId="0">
      <selection activeCell="G11" sqref="G11"/>
    </sheetView>
  </sheetViews>
  <sheetFormatPr defaultColWidth="8.85546875" defaultRowHeight="12.75" x14ac:dyDescent="0.2"/>
  <cols>
    <col min="1" max="1" width="6.140625" style="148" customWidth="1"/>
    <col min="2" max="2" width="5.5703125" style="148" customWidth="1"/>
    <col min="3" max="3" width="34.42578125" style="148" customWidth="1"/>
    <col min="4" max="4" width="10" style="148" customWidth="1"/>
    <col min="5" max="5" width="11.140625" style="148" bestFit="1" customWidth="1"/>
    <col min="6" max="6" width="10" style="148" bestFit="1" customWidth="1"/>
    <col min="7" max="7" width="16.42578125" style="130" bestFit="1" customWidth="1"/>
    <col min="8" max="16384" width="8.85546875" style="148"/>
  </cols>
  <sheetData>
    <row r="1" spans="1:7" ht="27" customHeight="1" x14ac:dyDescent="0.2">
      <c r="A1" s="292" t="s">
        <v>2</v>
      </c>
      <c r="B1" s="292"/>
      <c r="C1" s="292"/>
      <c r="D1" s="292"/>
      <c r="E1" s="292"/>
      <c r="F1" s="292"/>
      <c r="G1" s="292"/>
    </row>
    <row r="2" spans="1:7" ht="15" customHeight="1" x14ac:dyDescent="0.2">
      <c r="A2" s="358" t="s">
        <v>20</v>
      </c>
      <c r="B2" s="358"/>
      <c r="C2" s="358"/>
      <c r="D2" s="358"/>
      <c r="E2" s="358"/>
      <c r="F2" s="358"/>
      <c r="G2" s="358"/>
    </row>
    <row r="3" spans="1:7" ht="15" customHeight="1" x14ac:dyDescent="0.2">
      <c r="A3" s="359" t="s">
        <v>488</v>
      </c>
      <c r="B3" s="358"/>
      <c r="C3" s="358"/>
      <c r="D3" s="358"/>
      <c r="E3" s="358"/>
      <c r="F3" s="358"/>
      <c r="G3" s="358"/>
    </row>
    <row r="4" spans="1:7" ht="15" customHeight="1" x14ac:dyDescent="0.2">
      <c r="A4" s="358"/>
      <c r="B4" s="358"/>
      <c r="C4" s="358"/>
      <c r="D4" s="358"/>
      <c r="E4" s="358"/>
      <c r="F4" s="358"/>
      <c r="G4" s="358"/>
    </row>
    <row r="5" spans="1:7" x14ac:dyDescent="0.2">
      <c r="A5" s="293"/>
      <c r="B5" s="293"/>
      <c r="C5" s="293"/>
      <c r="D5" s="293"/>
      <c r="E5" s="293"/>
      <c r="F5" s="293"/>
      <c r="G5" s="294"/>
    </row>
    <row r="6" spans="1:7" ht="25.5" x14ac:dyDescent="0.2">
      <c r="A6" s="295" t="s">
        <v>18</v>
      </c>
      <c r="B6" s="360" t="s">
        <v>27</v>
      </c>
      <c r="C6" s="360"/>
      <c r="D6" s="360"/>
      <c r="E6" s="360"/>
      <c r="F6" s="360"/>
      <c r="G6" s="296" t="s">
        <v>19</v>
      </c>
    </row>
    <row r="7" spans="1:7" ht="12.95" customHeight="1" x14ac:dyDescent="0.2">
      <c r="A7" s="297"/>
      <c r="B7" s="300"/>
      <c r="C7" s="301"/>
      <c r="D7" s="301"/>
      <c r="E7" s="301"/>
      <c r="F7" s="302"/>
      <c r="G7" s="298"/>
    </row>
    <row r="8" spans="1:7" ht="12.95" customHeight="1" x14ac:dyDescent="0.2">
      <c r="A8" s="297" t="s">
        <v>489</v>
      </c>
      <c r="B8" s="361" t="s">
        <v>490</v>
      </c>
      <c r="C8" s="361"/>
      <c r="D8" s="361"/>
      <c r="E8" s="361"/>
      <c r="F8" s="361"/>
      <c r="G8" s="299">
        <f>+G22</f>
        <v>0</v>
      </c>
    </row>
    <row r="9" spans="1:7" ht="12.95" customHeight="1" x14ac:dyDescent="0.2">
      <c r="A9" s="297" t="s">
        <v>491</v>
      </c>
      <c r="B9" s="356" t="s">
        <v>492</v>
      </c>
      <c r="C9" s="357"/>
      <c r="D9" s="357"/>
      <c r="E9" s="357"/>
      <c r="F9" s="357"/>
      <c r="G9" s="299">
        <f>+G32</f>
        <v>0</v>
      </c>
    </row>
    <row r="10" spans="1:7" ht="12.95" customHeight="1" x14ac:dyDescent="0.2">
      <c r="A10" s="297"/>
      <c r="B10" s="356"/>
      <c r="C10" s="357"/>
      <c r="D10" s="357"/>
      <c r="E10" s="357"/>
      <c r="F10" s="357"/>
      <c r="G10" s="299"/>
    </row>
    <row r="11" spans="1:7" ht="12.95" customHeight="1" x14ac:dyDescent="0.2">
      <c r="A11" s="297"/>
      <c r="B11" s="356" t="s">
        <v>493</v>
      </c>
      <c r="C11" s="357"/>
      <c r="D11" s="357"/>
      <c r="E11" s="357"/>
      <c r="F11" s="362"/>
      <c r="G11" s="303">
        <f>+SUM(G8:G9)</f>
        <v>0</v>
      </c>
    </row>
    <row r="12" spans="1:7" ht="12.95" customHeight="1" x14ac:dyDescent="0.2">
      <c r="A12" s="297"/>
      <c r="B12" s="300"/>
      <c r="C12" s="301"/>
      <c r="D12" s="301"/>
      <c r="E12" s="301"/>
      <c r="F12" s="301"/>
      <c r="G12" s="299"/>
    </row>
    <row r="13" spans="1:7" ht="13.5" thickBot="1" x14ac:dyDescent="0.25">
      <c r="A13" s="304"/>
      <c r="B13" s="305"/>
      <c r="C13" s="306"/>
      <c r="D13" s="306"/>
      <c r="E13" s="306"/>
      <c r="F13" s="306"/>
      <c r="G13" s="307"/>
    </row>
    <row r="14" spans="1:7" x14ac:dyDescent="0.2">
      <c r="A14" s="308"/>
      <c r="B14" s="308"/>
      <c r="C14" s="308"/>
      <c r="D14" s="308"/>
      <c r="E14" s="308"/>
      <c r="F14" s="308"/>
      <c r="G14" s="308"/>
    </row>
    <row r="15" spans="1:7" ht="15.75" x14ac:dyDescent="0.2">
      <c r="A15" s="309" t="s">
        <v>494</v>
      </c>
      <c r="C15" s="219"/>
      <c r="D15" s="219"/>
    </row>
    <row r="16" spans="1:7" x14ac:dyDescent="0.2">
      <c r="A16" s="363" t="s">
        <v>490</v>
      </c>
      <c r="B16" s="364"/>
      <c r="C16" s="364"/>
      <c r="D16" s="364"/>
      <c r="E16" s="364"/>
      <c r="F16" s="364"/>
      <c r="G16" s="365"/>
    </row>
    <row r="17" spans="1:7" ht="25.5" x14ac:dyDescent="0.2">
      <c r="A17" s="366" t="s">
        <v>15</v>
      </c>
      <c r="B17" s="368" t="s">
        <v>495</v>
      </c>
      <c r="C17" s="369"/>
      <c r="D17" s="366" t="s">
        <v>496</v>
      </c>
      <c r="E17" s="366" t="s">
        <v>497</v>
      </c>
      <c r="F17" s="310" t="s">
        <v>498</v>
      </c>
      <c r="G17" s="310" t="s">
        <v>3</v>
      </c>
    </row>
    <row r="18" spans="1:7" x14ac:dyDescent="0.2">
      <c r="A18" s="367"/>
      <c r="B18" s="370"/>
      <c r="C18" s="371"/>
      <c r="D18" s="367"/>
      <c r="E18" s="367"/>
      <c r="F18" s="311" t="s">
        <v>4</v>
      </c>
      <c r="G18" s="311" t="s">
        <v>12</v>
      </c>
    </row>
    <row r="19" spans="1:7" x14ac:dyDescent="0.2">
      <c r="A19" s="312" t="s">
        <v>499</v>
      </c>
      <c r="B19" s="375" t="s">
        <v>500</v>
      </c>
      <c r="C19" s="373"/>
      <c r="D19" s="313" t="s">
        <v>501</v>
      </c>
      <c r="E19" s="313">
        <v>110</v>
      </c>
      <c r="F19" s="313">
        <v>56</v>
      </c>
      <c r="G19" s="76">
        <f>'N-12110_1_SD'!F78</f>
        <v>0</v>
      </c>
    </row>
    <row r="20" spans="1:7" x14ac:dyDescent="0.2">
      <c r="A20" s="312" t="s">
        <v>502</v>
      </c>
      <c r="B20" s="375" t="s">
        <v>503</v>
      </c>
      <c r="C20" s="373"/>
      <c r="D20" s="313" t="s">
        <v>501</v>
      </c>
      <c r="E20" s="313">
        <v>110</v>
      </c>
      <c r="F20" s="313">
        <v>290</v>
      </c>
      <c r="G20" s="76">
        <f>'N-12110_2_SD'!F67</f>
        <v>0</v>
      </c>
    </row>
    <row r="21" spans="1:7" ht="25.5" x14ac:dyDescent="0.2">
      <c r="A21" s="312" t="s">
        <v>504</v>
      </c>
      <c r="B21" s="375" t="s">
        <v>505</v>
      </c>
      <c r="C21" s="373"/>
      <c r="D21" s="313" t="s">
        <v>501</v>
      </c>
      <c r="E21" s="314" t="s">
        <v>506</v>
      </c>
      <c r="F21" s="314" t="s">
        <v>507</v>
      </c>
      <c r="G21" s="76">
        <f>'N-12010_SD'!F87</f>
        <v>0</v>
      </c>
    </row>
    <row r="22" spans="1:7" x14ac:dyDescent="0.2">
      <c r="A22" s="374" t="s">
        <v>508</v>
      </c>
      <c r="B22" s="374"/>
      <c r="C22" s="374"/>
      <c r="D22" s="374"/>
      <c r="E22" s="374"/>
      <c r="F22" s="374"/>
      <c r="G22" s="77">
        <f>SUM(G19:G21)</f>
        <v>0</v>
      </c>
    </row>
    <row r="23" spans="1:7" x14ac:dyDescent="0.2">
      <c r="A23" s="189"/>
      <c r="B23" s="189"/>
      <c r="C23" s="189"/>
      <c r="D23" s="189"/>
      <c r="E23" s="189"/>
      <c r="F23" s="189"/>
      <c r="G23" s="3"/>
    </row>
    <row r="24" spans="1:7" x14ac:dyDescent="0.2">
      <c r="A24" s="189"/>
      <c r="B24" s="189"/>
      <c r="C24" s="189"/>
      <c r="D24" s="189"/>
      <c r="E24" s="189"/>
      <c r="F24" s="189"/>
      <c r="G24" s="3"/>
    </row>
    <row r="25" spans="1:7" x14ac:dyDescent="0.2">
      <c r="A25" s="363" t="s">
        <v>509</v>
      </c>
      <c r="B25" s="364"/>
      <c r="C25" s="364"/>
      <c r="D25" s="364"/>
      <c r="E25" s="364"/>
      <c r="F25" s="364"/>
      <c r="G25" s="365"/>
    </row>
    <row r="26" spans="1:7" ht="38.25" x14ac:dyDescent="0.2">
      <c r="A26" s="366" t="s">
        <v>15</v>
      </c>
      <c r="B26" s="368" t="s">
        <v>510</v>
      </c>
      <c r="C26" s="369"/>
      <c r="D26" s="366" t="s">
        <v>496</v>
      </c>
      <c r="E26" s="366" t="s">
        <v>497</v>
      </c>
      <c r="F26" s="310" t="s">
        <v>511</v>
      </c>
      <c r="G26" s="310" t="s">
        <v>3</v>
      </c>
    </row>
    <row r="27" spans="1:7" x14ac:dyDescent="0.2">
      <c r="A27" s="367"/>
      <c r="B27" s="370"/>
      <c r="C27" s="371"/>
      <c r="D27" s="367"/>
      <c r="E27" s="367"/>
      <c r="F27" s="311" t="s">
        <v>512</v>
      </c>
      <c r="G27" s="311" t="s">
        <v>12</v>
      </c>
    </row>
    <row r="28" spans="1:7" ht="27.75" customHeight="1" x14ac:dyDescent="0.2">
      <c r="A28" s="312" t="s">
        <v>513</v>
      </c>
      <c r="B28" s="372" t="s">
        <v>514</v>
      </c>
      <c r="C28" s="373"/>
      <c r="D28" s="315" t="s">
        <v>515</v>
      </c>
      <c r="E28" s="314" t="s">
        <v>516</v>
      </c>
      <c r="F28" s="316">
        <f>1</f>
        <v>1</v>
      </c>
      <c r="G28" s="78">
        <f>PP_SON_PE32_SD_P4129!F87</f>
        <v>0</v>
      </c>
    </row>
    <row r="29" spans="1:7" ht="27.75" customHeight="1" x14ac:dyDescent="0.2">
      <c r="A29" s="312" t="s">
        <v>517</v>
      </c>
      <c r="B29" s="372" t="s">
        <v>518</v>
      </c>
      <c r="C29" s="373"/>
      <c r="D29" s="315" t="s">
        <v>515</v>
      </c>
      <c r="E29" s="314" t="s">
        <v>516</v>
      </c>
      <c r="F29" s="316">
        <f>1</f>
        <v>1</v>
      </c>
      <c r="G29" s="78">
        <f>PP_SON_PE32_SD_P4130!F91</f>
        <v>0</v>
      </c>
    </row>
    <row r="30" spans="1:7" ht="27.75" customHeight="1" x14ac:dyDescent="0.2">
      <c r="A30" s="312" t="s">
        <v>519</v>
      </c>
      <c r="B30" s="372" t="s">
        <v>520</v>
      </c>
      <c r="C30" s="373"/>
      <c r="D30" s="315" t="s">
        <v>515</v>
      </c>
      <c r="E30" s="314" t="s">
        <v>516</v>
      </c>
      <c r="F30" s="316">
        <f>1</f>
        <v>1</v>
      </c>
      <c r="G30" s="78">
        <f>PP_SON_PE32_SD_P25794!F86</f>
        <v>0</v>
      </c>
    </row>
    <row r="31" spans="1:7" x14ac:dyDescent="0.2">
      <c r="A31" s="317"/>
      <c r="B31" s="317"/>
      <c r="C31" s="317"/>
      <c r="D31" s="317"/>
      <c r="E31" s="317"/>
      <c r="F31" s="317"/>
      <c r="G31" s="77"/>
    </row>
    <row r="32" spans="1:7" x14ac:dyDescent="0.2">
      <c r="A32" s="374" t="s">
        <v>521</v>
      </c>
      <c r="B32" s="374"/>
      <c r="C32" s="374"/>
      <c r="D32" s="374"/>
      <c r="E32" s="374"/>
      <c r="F32" s="374"/>
      <c r="G32" s="77">
        <f>SUM(G28:G31)</f>
        <v>0</v>
      </c>
    </row>
    <row r="33" spans="1:7" x14ac:dyDescent="0.2">
      <c r="A33" s="189"/>
      <c r="B33" s="189"/>
      <c r="C33" s="189"/>
      <c r="D33" s="189"/>
      <c r="E33" s="189"/>
      <c r="F33" s="189"/>
      <c r="G33" s="3"/>
    </row>
  </sheetData>
  <sheetProtection algorithmName="SHA-512" hashValue="8DH01HBhrpK8hKh5HStHK0o/TmRBNli4RgIXAmHZ8haL9d3aa3/0rLxsgHzr/fEnUZ3hOBPgipYghO4E9n4MyA==" saltValue="B20cXK3s/Xu0kEE9gUnXnw==" spinCount="100000" sheet="1" objects="1" scenarios="1"/>
  <mergeCells count="25">
    <mergeCell ref="B28:C28"/>
    <mergeCell ref="B29:C29"/>
    <mergeCell ref="B30:C30"/>
    <mergeCell ref="A32:F32"/>
    <mergeCell ref="B19:C19"/>
    <mergeCell ref="B20:C20"/>
    <mergeCell ref="B21:C21"/>
    <mergeCell ref="A22:F22"/>
    <mergeCell ref="A25:G25"/>
    <mergeCell ref="A26:A27"/>
    <mergeCell ref="B26:C27"/>
    <mergeCell ref="D26:D27"/>
    <mergeCell ref="E26:E27"/>
    <mergeCell ref="B11:F11"/>
    <mergeCell ref="A16:G16"/>
    <mergeCell ref="A17:A18"/>
    <mergeCell ref="B17:C18"/>
    <mergeCell ref="D17:D18"/>
    <mergeCell ref="E17:E18"/>
    <mergeCell ref="B10:F10"/>
    <mergeCell ref="A2:G2"/>
    <mergeCell ref="A3:G4"/>
    <mergeCell ref="B6:F6"/>
    <mergeCell ref="B8:F8"/>
    <mergeCell ref="B9:F9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D9812-0464-4291-8D7D-BF315CF86C2C}">
  <sheetPr>
    <tabColor rgb="FFFFFF00"/>
  </sheetPr>
  <dimension ref="A1:F78"/>
  <sheetViews>
    <sheetView topLeftCell="A9" zoomScaleNormal="100" zoomScaleSheetLayoutView="95" workbookViewId="0">
      <selection activeCell="E20" sqref="E20"/>
    </sheetView>
  </sheetViews>
  <sheetFormatPr defaultColWidth="9.140625" defaultRowHeight="12.75" x14ac:dyDescent="0.2"/>
  <cols>
    <col min="1" max="1" width="5.7109375" style="232" customWidth="1"/>
    <col min="2" max="2" width="50.7109375" style="10" customWidth="1"/>
    <col min="3" max="3" width="7.7109375" style="129" customWidth="1"/>
    <col min="4" max="4" width="4.7109375" style="148" customWidth="1"/>
    <col min="5" max="5" width="11.7109375" style="207" customWidth="1"/>
    <col min="6" max="6" width="12.7109375" style="207" customWidth="1"/>
    <col min="7" max="16384" width="9.140625" style="148"/>
  </cols>
  <sheetData>
    <row r="1" spans="1:6" x14ac:dyDescent="0.2">
      <c r="A1" s="187" t="s">
        <v>522</v>
      </c>
      <c r="B1" s="188" t="s">
        <v>5</v>
      </c>
      <c r="C1" s="189"/>
      <c r="D1" s="190"/>
      <c r="E1" s="191"/>
      <c r="F1" s="191"/>
    </row>
    <row r="2" spans="1:6" x14ac:dyDescent="0.2">
      <c r="A2" s="187" t="s">
        <v>523</v>
      </c>
      <c r="B2" s="188" t="s">
        <v>27</v>
      </c>
      <c r="C2" s="189"/>
      <c r="D2" s="190"/>
      <c r="E2" s="191"/>
      <c r="F2" s="191"/>
    </row>
    <row r="3" spans="1:6" x14ac:dyDescent="0.2">
      <c r="A3" s="187" t="s">
        <v>499</v>
      </c>
      <c r="B3" s="188" t="s">
        <v>524</v>
      </c>
      <c r="C3" s="189"/>
      <c r="D3" s="190"/>
      <c r="E3" s="191"/>
      <c r="F3" s="191"/>
    </row>
    <row r="4" spans="1:6" x14ac:dyDescent="0.2">
      <c r="A4" s="187"/>
      <c r="B4" s="27" t="s">
        <v>525</v>
      </c>
      <c r="C4" s="189"/>
      <c r="D4" s="190"/>
      <c r="E4" s="191"/>
      <c r="F4" s="191"/>
    </row>
    <row r="5" spans="1:6" s="10" customFormat="1" ht="76.5" x14ac:dyDescent="0.2">
      <c r="A5" s="39" t="s">
        <v>0</v>
      </c>
      <c r="B5" s="192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x14ac:dyDescent="0.2">
      <c r="A6" s="198"/>
      <c r="B6" s="12"/>
      <c r="C6" s="200"/>
      <c r="D6" s="212"/>
      <c r="E6" s="213"/>
      <c r="F6" s="213"/>
    </row>
    <row r="7" spans="1:6" x14ac:dyDescent="0.2">
      <c r="A7" s="204">
        <f>COUNT($A$6:A6)+1</f>
        <v>1</v>
      </c>
      <c r="B7" s="218" t="s">
        <v>526</v>
      </c>
      <c r="C7" s="132"/>
    </row>
    <row r="8" spans="1:6" ht="25.5" x14ac:dyDescent="0.2">
      <c r="A8" s="204"/>
      <c r="B8" s="251" t="s">
        <v>527</v>
      </c>
      <c r="C8" s="132"/>
    </row>
    <row r="9" spans="1:6" ht="14.25" x14ac:dyDescent="0.2">
      <c r="A9" s="204"/>
      <c r="B9" s="224" t="s">
        <v>528</v>
      </c>
      <c r="C9" s="132">
        <v>56</v>
      </c>
      <c r="D9" s="252" t="s">
        <v>9</v>
      </c>
      <c r="E9" s="45"/>
      <c r="F9" s="131">
        <f>C9*E9</f>
        <v>0</v>
      </c>
    </row>
    <row r="10" spans="1:6" ht="14.25" x14ac:dyDescent="0.2">
      <c r="A10" s="204"/>
      <c r="B10" s="224" t="s">
        <v>529</v>
      </c>
      <c r="C10" s="132">
        <v>2</v>
      </c>
      <c r="D10" s="252" t="s">
        <v>9</v>
      </c>
      <c r="E10" s="45"/>
      <c r="F10" s="131">
        <f>C10*E10</f>
        <v>0</v>
      </c>
    </row>
    <row r="11" spans="1:6" x14ac:dyDescent="0.2">
      <c r="A11" s="209"/>
      <c r="B11" s="220"/>
      <c r="C11" s="136"/>
      <c r="D11" s="211"/>
      <c r="E11" s="138"/>
      <c r="F11" s="138"/>
    </row>
    <row r="12" spans="1:6" x14ac:dyDescent="0.2">
      <c r="A12" s="198"/>
      <c r="B12" s="199"/>
      <c r="C12" s="200"/>
      <c r="D12" s="201"/>
      <c r="E12" s="174"/>
      <c r="F12" s="174"/>
    </row>
    <row r="13" spans="1:6" ht="14.25" x14ac:dyDescent="0.2">
      <c r="A13" s="127">
        <f>COUNT($A$6:A12)+1</f>
        <v>2</v>
      </c>
      <c r="B13" s="218" t="s">
        <v>530</v>
      </c>
      <c r="C13" s="132"/>
    </row>
    <row r="14" spans="1:6" ht="14.25" x14ac:dyDescent="0.2">
      <c r="A14" s="204"/>
      <c r="B14" s="166" t="s">
        <v>531</v>
      </c>
      <c r="C14" s="132"/>
    </row>
    <row r="15" spans="1:6" x14ac:dyDescent="0.2">
      <c r="A15" s="204"/>
      <c r="B15" s="224" t="s">
        <v>532</v>
      </c>
      <c r="C15" s="132">
        <v>1</v>
      </c>
      <c r="D15" s="148" t="s">
        <v>1</v>
      </c>
      <c r="E15" s="45"/>
      <c r="F15" s="131">
        <f t="shared" ref="F15" si="0">C15*E15</f>
        <v>0</v>
      </c>
    </row>
    <row r="16" spans="1:6" x14ac:dyDescent="0.2">
      <c r="A16" s="209"/>
      <c r="B16" s="220"/>
      <c r="C16" s="136"/>
      <c r="D16" s="221"/>
      <c r="E16" s="138"/>
      <c r="F16" s="138"/>
    </row>
    <row r="17" spans="1:6" x14ac:dyDescent="0.2">
      <c r="A17" s="198"/>
      <c r="B17" s="12"/>
      <c r="C17" s="200"/>
      <c r="D17" s="212"/>
      <c r="E17" s="213"/>
      <c r="F17" s="213"/>
    </row>
    <row r="18" spans="1:6" ht="14.25" x14ac:dyDescent="0.2">
      <c r="A18" s="127">
        <f>COUNT($A$6:A17)+1</f>
        <v>3</v>
      </c>
      <c r="B18" s="218" t="s">
        <v>533</v>
      </c>
      <c r="C18" s="132"/>
    </row>
    <row r="19" spans="1:6" ht="15" customHeight="1" x14ac:dyDescent="0.2">
      <c r="A19" s="204"/>
      <c r="B19" s="166" t="s">
        <v>534</v>
      </c>
      <c r="C19" s="132"/>
    </row>
    <row r="20" spans="1:6" x14ac:dyDescent="0.2">
      <c r="A20" s="204"/>
      <c r="B20" s="224" t="s">
        <v>532</v>
      </c>
      <c r="C20" s="132">
        <v>6</v>
      </c>
      <c r="D20" s="148" t="s">
        <v>1</v>
      </c>
      <c r="E20" s="45"/>
      <c r="F20" s="131">
        <f t="shared" ref="F20" si="1">C20*E20</f>
        <v>0</v>
      </c>
    </row>
    <row r="21" spans="1:6" x14ac:dyDescent="0.2">
      <c r="A21" s="209"/>
      <c r="B21" s="220"/>
      <c r="C21" s="136"/>
      <c r="D21" s="221"/>
      <c r="E21" s="138"/>
      <c r="F21" s="138"/>
    </row>
    <row r="22" spans="1:6" x14ac:dyDescent="0.2">
      <c r="A22" s="253"/>
      <c r="B22" s="254"/>
      <c r="C22" s="200"/>
      <c r="D22" s="212"/>
      <c r="E22" s="213"/>
      <c r="F22" s="213"/>
    </row>
    <row r="23" spans="1:6" x14ac:dyDescent="0.2">
      <c r="A23" s="127">
        <f>COUNT($A$6:A22)+1</f>
        <v>4</v>
      </c>
      <c r="B23" s="218" t="s">
        <v>535</v>
      </c>
      <c r="C23" s="132"/>
    </row>
    <row r="24" spans="1:6" x14ac:dyDescent="0.2">
      <c r="A24" s="204"/>
      <c r="B24" s="166" t="s">
        <v>536</v>
      </c>
      <c r="C24" s="132"/>
    </row>
    <row r="25" spans="1:6" x14ac:dyDescent="0.2">
      <c r="A25" s="204"/>
      <c r="B25" s="224" t="s">
        <v>537</v>
      </c>
      <c r="C25" s="132">
        <v>1</v>
      </c>
      <c r="D25" s="148" t="s">
        <v>1</v>
      </c>
      <c r="E25" s="45"/>
      <c r="F25" s="131">
        <f t="shared" ref="F25" si="2">C25*E25</f>
        <v>0</v>
      </c>
    </row>
    <row r="26" spans="1:6" x14ac:dyDescent="0.2">
      <c r="A26" s="209"/>
      <c r="B26" s="220"/>
      <c r="C26" s="136"/>
      <c r="D26" s="221"/>
      <c r="E26" s="138"/>
      <c r="F26" s="138"/>
    </row>
    <row r="27" spans="1:6" x14ac:dyDescent="0.2">
      <c r="A27" s="198"/>
      <c r="B27" s="12"/>
      <c r="C27" s="200"/>
      <c r="D27" s="212"/>
      <c r="E27" s="213"/>
      <c r="F27" s="213"/>
    </row>
    <row r="28" spans="1:6" x14ac:dyDescent="0.2">
      <c r="A28" s="127">
        <f>COUNT($A$6:A27)+1</f>
        <v>5</v>
      </c>
      <c r="B28" s="218" t="s">
        <v>538</v>
      </c>
      <c r="C28" s="132"/>
    </row>
    <row r="29" spans="1:6" x14ac:dyDescent="0.2">
      <c r="A29" s="204"/>
      <c r="B29" s="166" t="s">
        <v>539</v>
      </c>
      <c r="C29" s="132"/>
    </row>
    <row r="30" spans="1:6" x14ac:dyDescent="0.2">
      <c r="A30" s="204"/>
      <c r="B30" s="224" t="s">
        <v>540</v>
      </c>
      <c r="C30" s="132">
        <v>1</v>
      </c>
      <c r="D30" s="148" t="s">
        <v>1</v>
      </c>
      <c r="E30" s="45"/>
      <c r="F30" s="131">
        <f t="shared" ref="F30" si="3">C30*E30</f>
        <v>0</v>
      </c>
    </row>
    <row r="31" spans="1:6" x14ac:dyDescent="0.2">
      <c r="A31" s="209"/>
      <c r="B31" s="220"/>
      <c r="C31" s="136"/>
      <c r="D31" s="221"/>
      <c r="E31" s="138"/>
      <c r="F31" s="138"/>
    </row>
    <row r="32" spans="1:6" x14ac:dyDescent="0.2">
      <c r="A32" s="198"/>
      <c r="B32" s="12"/>
      <c r="C32" s="200"/>
      <c r="D32" s="212"/>
      <c r="E32" s="213"/>
      <c r="F32" s="213"/>
    </row>
    <row r="33" spans="1:6" x14ac:dyDescent="0.2">
      <c r="A33" s="127">
        <f>COUNT($A$6:A32)+1</f>
        <v>6</v>
      </c>
      <c r="B33" s="218" t="s">
        <v>541</v>
      </c>
      <c r="C33" s="132"/>
    </row>
    <row r="34" spans="1:6" ht="25.5" x14ac:dyDescent="0.2">
      <c r="A34" s="204"/>
      <c r="B34" s="166" t="s">
        <v>542</v>
      </c>
      <c r="C34" s="132"/>
    </row>
    <row r="35" spans="1:6" x14ac:dyDescent="0.2">
      <c r="A35" s="204"/>
      <c r="B35" s="224" t="s">
        <v>543</v>
      </c>
      <c r="C35" s="132">
        <v>29</v>
      </c>
      <c r="D35" s="148" t="s">
        <v>1</v>
      </c>
      <c r="E35" s="45"/>
      <c r="F35" s="131">
        <f t="shared" ref="F35:F36" si="4">C35*E35</f>
        <v>0</v>
      </c>
    </row>
    <row r="36" spans="1:6" x14ac:dyDescent="0.2">
      <c r="A36" s="204"/>
      <c r="B36" s="224" t="s">
        <v>544</v>
      </c>
      <c r="C36" s="132">
        <v>2</v>
      </c>
      <c r="D36" s="148" t="s">
        <v>1</v>
      </c>
      <c r="E36" s="45"/>
      <c r="F36" s="131">
        <f t="shared" si="4"/>
        <v>0</v>
      </c>
    </row>
    <row r="37" spans="1:6" x14ac:dyDescent="0.2">
      <c r="A37" s="209"/>
      <c r="B37" s="220"/>
      <c r="C37" s="136"/>
      <c r="D37" s="221"/>
      <c r="E37" s="138"/>
      <c r="F37" s="138"/>
    </row>
    <row r="38" spans="1:6" x14ac:dyDescent="0.2">
      <c r="A38" s="198"/>
      <c r="B38" s="12"/>
      <c r="C38" s="200"/>
      <c r="D38" s="212"/>
      <c r="E38" s="174"/>
      <c r="F38" s="213"/>
    </row>
    <row r="39" spans="1:6" x14ac:dyDescent="0.2">
      <c r="A39" s="127">
        <f>COUNT($A$6:A38)+1</f>
        <v>7</v>
      </c>
      <c r="B39" s="218" t="s">
        <v>545</v>
      </c>
      <c r="C39" s="132"/>
      <c r="E39" s="131"/>
    </row>
    <row r="40" spans="1:6" ht="25.5" x14ac:dyDescent="0.2">
      <c r="A40" s="204"/>
      <c r="B40" s="166" t="s">
        <v>546</v>
      </c>
      <c r="C40" s="132"/>
    </row>
    <row r="41" spans="1:6" x14ac:dyDescent="0.2">
      <c r="A41" s="204"/>
      <c r="B41" s="224" t="s">
        <v>547</v>
      </c>
      <c r="C41" s="132">
        <v>1</v>
      </c>
      <c r="D41" s="148" t="s">
        <v>1</v>
      </c>
      <c r="E41" s="45"/>
      <c r="F41" s="131">
        <f t="shared" ref="F41" si="5">C41*E41</f>
        <v>0</v>
      </c>
    </row>
    <row r="42" spans="1:6" x14ac:dyDescent="0.2">
      <c r="A42" s="209"/>
      <c r="B42" s="220"/>
      <c r="C42" s="136"/>
      <c r="D42" s="221"/>
      <c r="E42" s="138"/>
      <c r="F42" s="138"/>
    </row>
    <row r="43" spans="1:6" x14ac:dyDescent="0.2">
      <c r="A43" s="198"/>
      <c r="B43" s="199"/>
      <c r="C43" s="200"/>
      <c r="D43" s="212"/>
      <c r="E43" s="174"/>
      <c r="F43" s="174"/>
    </row>
    <row r="44" spans="1:6" x14ac:dyDescent="0.2">
      <c r="A44" s="127">
        <f>COUNT($A$6:A43)+1</f>
        <v>8</v>
      </c>
      <c r="B44" s="218" t="s">
        <v>548</v>
      </c>
      <c r="C44" s="132"/>
    </row>
    <row r="45" spans="1:6" ht="38.25" x14ac:dyDescent="0.2">
      <c r="A45" s="204"/>
      <c r="B45" s="166" t="s">
        <v>549</v>
      </c>
      <c r="C45" s="132"/>
    </row>
    <row r="46" spans="1:6" x14ac:dyDescent="0.2">
      <c r="A46" s="204"/>
      <c r="B46" s="224" t="s">
        <v>532</v>
      </c>
      <c r="C46" s="132">
        <v>1</v>
      </c>
      <c r="D46" s="148" t="s">
        <v>1</v>
      </c>
      <c r="E46" s="45"/>
      <c r="F46" s="131">
        <f>C46*E46</f>
        <v>0</v>
      </c>
    </row>
    <row r="47" spans="1:6" x14ac:dyDescent="0.2">
      <c r="A47" s="209"/>
      <c r="B47" s="220"/>
      <c r="C47" s="136"/>
      <c r="D47" s="221"/>
      <c r="E47" s="138"/>
      <c r="F47" s="138"/>
    </row>
    <row r="48" spans="1:6" x14ac:dyDescent="0.2">
      <c r="A48" s="198"/>
      <c r="B48" s="199"/>
      <c r="C48" s="200"/>
      <c r="D48" s="212"/>
      <c r="E48" s="174"/>
      <c r="F48" s="174"/>
    </row>
    <row r="49" spans="1:6" x14ac:dyDescent="0.2">
      <c r="A49" s="127">
        <f>COUNT($A$6:A48)+1</f>
        <v>9</v>
      </c>
      <c r="B49" s="218" t="s">
        <v>550</v>
      </c>
      <c r="C49" s="132"/>
    </row>
    <row r="50" spans="1:6" ht="25.5" x14ac:dyDescent="0.2">
      <c r="A50" s="204"/>
      <c r="B50" s="166" t="s">
        <v>551</v>
      </c>
      <c r="C50" s="132"/>
    </row>
    <row r="51" spans="1:6" x14ac:dyDescent="0.2">
      <c r="A51" s="204"/>
      <c r="B51" s="10" t="s">
        <v>552</v>
      </c>
      <c r="C51" s="132">
        <v>2</v>
      </c>
      <c r="D51" s="148" t="s">
        <v>1</v>
      </c>
      <c r="E51" s="45"/>
      <c r="F51" s="131">
        <f>C51*E51</f>
        <v>0</v>
      </c>
    </row>
    <row r="52" spans="1:6" x14ac:dyDescent="0.2">
      <c r="A52" s="209"/>
      <c r="B52" s="227"/>
      <c r="C52" s="136"/>
      <c r="D52" s="221"/>
      <c r="E52" s="138"/>
      <c r="F52" s="138"/>
    </row>
    <row r="53" spans="1:6" x14ac:dyDescent="0.2">
      <c r="A53" s="198"/>
      <c r="B53" s="12"/>
      <c r="C53" s="200"/>
      <c r="D53" s="212"/>
      <c r="E53" s="213"/>
      <c r="F53" s="213"/>
    </row>
    <row r="54" spans="1:6" x14ac:dyDescent="0.2">
      <c r="A54" s="127">
        <f>COUNT($A$6:A51)+1</f>
        <v>10</v>
      </c>
      <c r="B54" s="218" t="s">
        <v>553</v>
      </c>
      <c r="C54" s="132"/>
    </row>
    <row r="55" spans="1:6" ht="102" x14ac:dyDescent="0.2">
      <c r="A55" s="204"/>
      <c r="B55" s="166" t="s">
        <v>554</v>
      </c>
      <c r="C55" s="132"/>
    </row>
    <row r="56" spans="1:6" x14ac:dyDescent="0.2">
      <c r="A56" s="204"/>
      <c r="C56" s="132">
        <v>1</v>
      </c>
      <c r="D56" s="148" t="s">
        <v>1</v>
      </c>
      <c r="E56" s="45"/>
      <c r="F56" s="131">
        <f>C56*E56</f>
        <v>0</v>
      </c>
    </row>
    <row r="57" spans="1:6" x14ac:dyDescent="0.2">
      <c r="A57" s="209"/>
      <c r="B57" s="227"/>
      <c r="C57" s="136"/>
      <c r="D57" s="221"/>
      <c r="E57" s="138"/>
      <c r="F57" s="138"/>
    </row>
    <row r="58" spans="1:6" x14ac:dyDescent="0.2">
      <c r="A58" s="198"/>
      <c r="B58" s="255"/>
      <c r="C58" s="198"/>
      <c r="D58" s="255"/>
      <c r="E58" s="198"/>
      <c r="F58" s="255"/>
    </row>
    <row r="59" spans="1:6" x14ac:dyDescent="0.2">
      <c r="A59" s="127">
        <f>COUNT($A$6:A58)+1</f>
        <v>11</v>
      </c>
      <c r="B59" s="128" t="s">
        <v>300</v>
      </c>
      <c r="C59" s="132"/>
      <c r="D59" s="130"/>
      <c r="E59" s="131"/>
      <c r="F59" s="129"/>
    </row>
    <row r="60" spans="1:6" ht="38.25" x14ac:dyDescent="0.2">
      <c r="A60" s="204"/>
      <c r="B60" s="119" t="s">
        <v>301</v>
      </c>
      <c r="C60" s="132"/>
      <c r="D60" s="130"/>
      <c r="E60" s="131"/>
      <c r="F60" s="129"/>
    </row>
    <row r="61" spans="1:6" x14ac:dyDescent="0.2">
      <c r="A61" s="204"/>
      <c r="B61" s="119" t="s">
        <v>555</v>
      </c>
      <c r="C61" s="132">
        <v>2</v>
      </c>
      <c r="D61" s="130" t="s">
        <v>1</v>
      </c>
      <c r="E61" s="45"/>
      <c r="F61" s="131">
        <f>C61*E61</f>
        <v>0</v>
      </c>
    </row>
    <row r="62" spans="1:6" x14ac:dyDescent="0.2">
      <c r="A62" s="204"/>
      <c r="B62" s="224"/>
      <c r="C62" s="132"/>
      <c r="E62" s="131"/>
      <c r="F62" s="131"/>
    </row>
    <row r="63" spans="1:6" x14ac:dyDescent="0.2">
      <c r="A63" s="198"/>
      <c r="B63" s="12"/>
      <c r="C63" s="226"/>
      <c r="D63" s="212"/>
      <c r="E63" s="174"/>
      <c r="F63" s="174"/>
    </row>
    <row r="64" spans="1:6" x14ac:dyDescent="0.2">
      <c r="A64" s="127">
        <f>COUNT($A$6:A62)+1</f>
        <v>12</v>
      </c>
      <c r="B64" s="218" t="s">
        <v>556</v>
      </c>
      <c r="F64" s="131"/>
    </row>
    <row r="65" spans="1:6" ht="25.5" x14ac:dyDescent="0.2">
      <c r="A65" s="204"/>
      <c r="B65" s="166" t="s">
        <v>299</v>
      </c>
      <c r="F65" s="131"/>
    </row>
    <row r="66" spans="1:6" ht="14.25" x14ac:dyDescent="0.2">
      <c r="A66" s="204"/>
      <c r="C66" s="129">
        <v>56</v>
      </c>
      <c r="D66" s="252" t="s">
        <v>9</v>
      </c>
      <c r="E66" s="45"/>
      <c r="F66" s="131">
        <f>C66*E66</f>
        <v>0</v>
      </c>
    </row>
    <row r="67" spans="1:6" x14ac:dyDescent="0.2">
      <c r="A67" s="209"/>
      <c r="B67" s="227"/>
      <c r="C67" s="228"/>
      <c r="D67" s="221"/>
      <c r="E67" s="230"/>
      <c r="F67" s="138"/>
    </row>
    <row r="68" spans="1:6" x14ac:dyDescent="0.2">
      <c r="A68" s="198"/>
      <c r="B68" s="12"/>
      <c r="C68" s="226"/>
      <c r="D68" s="212"/>
      <c r="E68" s="213"/>
      <c r="F68" s="174"/>
    </row>
    <row r="69" spans="1:6" x14ac:dyDescent="0.2">
      <c r="A69" s="127">
        <f>COUNT($A$6:A67)+1</f>
        <v>13</v>
      </c>
      <c r="B69" s="218" t="s">
        <v>303</v>
      </c>
      <c r="F69" s="131"/>
    </row>
    <row r="70" spans="1:6" ht="38.25" x14ac:dyDescent="0.2">
      <c r="A70" s="204"/>
      <c r="B70" s="166" t="s">
        <v>304</v>
      </c>
    </row>
    <row r="71" spans="1:6" x14ac:dyDescent="0.2">
      <c r="A71" s="204"/>
      <c r="D71" s="231">
        <v>0.02</v>
      </c>
      <c r="E71" s="131"/>
      <c r="F71" s="131">
        <f>D71*(SUM(F9:F66))</f>
        <v>0</v>
      </c>
    </row>
    <row r="72" spans="1:6" x14ac:dyDescent="0.2">
      <c r="A72" s="209"/>
      <c r="B72" s="227"/>
      <c r="C72" s="228"/>
      <c r="D72" s="221"/>
      <c r="E72" s="138"/>
      <c r="F72" s="138"/>
    </row>
    <row r="73" spans="1:6" x14ac:dyDescent="0.2">
      <c r="A73" s="198"/>
      <c r="B73" s="12"/>
      <c r="C73" s="226"/>
      <c r="D73" s="212"/>
      <c r="E73" s="174"/>
      <c r="F73" s="174"/>
    </row>
    <row r="74" spans="1:6" x14ac:dyDescent="0.2">
      <c r="A74" s="127">
        <f>COUNT($A$6:A72)+1</f>
        <v>14</v>
      </c>
      <c r="B74" s="218" t="s">
        <v>305</v>
      </c>
      <c r="E74" s="131"/>
      <c r="F74" s="131"/>
    </row>
    <row r="75" spans="1:6" ht="38.25" x14ac:dyDescent="0.2">
      <c r="A75" s="204"/>
      <c r="B75" s="119" t="s">
        <v>306</v>
      </c>
      <c r="F75" s="131"/>
    </row>
    <row r="76" spans="1:6" x14ac:dyDescent="0.2">
      <c r="D76" s="231">
        <v>0.1</v>
      </c>
      <c r="F76" s="131">
        <f>D76*(SUM(F9:F66))</f>
        <v>0</v>
      </c>
    </row>
    <row r="77" spans="1:6" x14ac:dyDescent="0.2">
      <c r="A77" s="233"/>
      <c r="B77" s="227"/>
      <c r="C77" s="228"/>
      <c r="D77" s="221"/>
      <c r="E77" s="138"/>
      <c r="F77" s="138"/>
    </row>
    <row r="78" spans="1:6" x14ac:dyDescent="0.2">
      <c r="A78" s="172"/>
      <c r="B78" s="234" t="s">
        <v>307</v>
      </c>
      <c r="C78" s="235"/>
      <c r="D78" s="236"/>
      <c r="E78" s="237" t="s">
        <v>13</v>
      </c>
      <c r="F78" s="238">
        <f>SUM(F9:F77)</f>
        <v>0</v>
      </c>
    </row>
  </sheetData>
  <sheetProtection algorithmName="SHA-512" hashValue="tJCpYxRygMvDr03LZuXdNo0bcibBoMsgPsSE4Ziv0xCX5GFUp+9aByJupznJr3CvrBtiFo8yrcB8UjXEZiHmRA==" saltValue="5CVTNx9UY9TatQPRbbhsyw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55F3B-69A2-445E-8458-4C63DA6B0DE6}">
  <sheetPr>
    <tabColor rgb="FFFFFF00"/>
  </sheetPr>
  <dimension ref="A1:F67"/>
  <sheetViews>
    <sheetView showGridLines="0" topLeftCell="A9" zoomScaleNormal="100" zoomScaleSheetLayoutView="86" workbookViewId="0">
      <selection activeCell="E34" sqref="E34"/>
    </sheetView>
  </sheetViews>
  <sheetFormatPr defaultColWidth="9.140625" defaultRowHeight="12.75" x14ac:dyDescent="0.2"/>
  <cols>
    <col min="1" max="1" width="5.7109375" style="232" customWidth="1"/>
    <col min="2" max="2" width="50.7109375" style="10" customWidth="1"/>
    <col min="3" max="3" width="7.7109375" style="129" customWidth="1"/>
    <col min="4" max="4" width="4.7109375" style="148" customWidth="1"/>
    <col min="5" max="5" width="11.7109375" style="207" customWidth="1"/>
    <col min="6" max="6" width="12.7109375" style="207" customWidth="1"/>
    <col min="7" max="16384" width="9.140625" style="148"/>
  </cols>
  <sheetData>
    <row r="1" spans="1:6" x14ac:dyDescent="0.2">
      <c r="A1" s="187" t="s">
        <v>522</v>
      </c>
      <c r="B1" s="188" t="s">
        <v>5</v>
      </c>
      <c r="C1" s="189"/>
      <c r="D1" s="190"/>
      <c r="E1" s="191"/>
      <c r="F1" s="191"/>
    </row>
    <row r="2" spans="1:6" x14ac:dyDescent="0.2">
      <c r="A2" s="187" t="s">
        <v>523</v>
      </c>
      <c r="B2" s="188" t="s">
        <v>27</v>
      </c>
      <c r="C2" s="189"/>
      <c r="D2" s="190"/>
      <c r="E2" s="191"/>
      <c r="F2" s="191"/>
    </row>
    <row r="3" spans="1:6" x14ac:dyDescent="0.2">
      <c r="A3" s="187" t="s">
        <v>499</v>
      </c>
      <c r="B3" s="188" t="s">
        <v>524</v>
      </c>
      <c r="C3" s="189"/>
      <c r="D3" s="190"/>
      <c r="E3" s="191"/>
      <c r="F3" s="191"/>
    </row>
    <row r="4" spans="1:6" x14ac:dyDescent="0.2">
      <c r="A4" s="187"/>
      <c r="B4" s="188" t="s">
        <v>557</v>
      </c>
      <c r="C4" s="189"/>
      <c r="D4" s="190"/>
      <c r="E4" s="191"/>
      <c r="F4" s="191"/>
    </row>
    <row r="5" spans="1:6" s="10" customFormat="1" ht="76.5" x14ac:dyDescent="0.2">
      <c r="A5" s="39" t="s">
        <v>0</v>
      </c>
      <c r="B5" s="192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x14ac:dyDescent="0.2">
      <c r="A6" s="198"/>
      <c r="B6" s="12"/>
      <c r="C6" s="200"/>
      <c r="D6" s="212"/>
      <c r="E6" s="213"/>
      <c r="F6" s="213"/>
    </row>
    <row r="7" spans="1:6" x14ac:dyDescent="0.2">
      <c r="A7" s="204">
        <f>COUNT($A$6:A6)+1</f>
        <v>1</v>
      </c>
      <c r="B7" s="218" t="s">
        <v>526</v>
      </c>
      <c r="C7" s="132"/>
    </row>
    <row r="8" spans="1:6" ht="25.5" x14ac:dyDescent="0.2">
      <c r="A8" s="204"/>
      <c r="B8" s="251" t="s">
        <v>527</v>
      </c>
      <c r="C8" s="132"/>
    </row>
    <row r="9" spans="1:6" ht="14.25" x14ac:dyDescent="0.2">
      <c r="A9" s="204"/>
      <c r="B9" s="224" t="s">
        <v>528</v>
      </c>
      <c r="C9" s="132">
        <v>290</v>
      </c>
      <c r="D9" s="252" t="s">
        <v>9</v>
      </c>
      <c r="E9" s="45"/>
      <c r="F9" s="131">
        <f>C9*E9</f>
        <v>0</v>
      </c>
    </row>
    <row r="10" spans="1:6" x14ac:dyDescent="0.2">
      <c r="A10" s="209"/>
      <c r="B10" s="220"/>
      <c r="C10" s="136"/>
      <c r="D10" s="211"/>
      <c r="E10" s="138"/>
      <c r="F10" s="138"/>
    </row>
    <row r="11" spans="1:6" x14ac:dyDescent="0.2">
      <c r="A11" s="198"/>
      <c r="B11" s="199"/>
      <c r="C11" s="200"/>
      <c r="D11" s="201"/>
      <c r="E11" s="174"/>
      <c r="F11" s="174"/>
    </row>
    <row r="12" spans="1:6" ht="14.25" x14ac:dyDescent="0.2">
      <c r="A12" s="127">
        <f>COUNT($A$6:A11)+1</f>
        <v>2</v>
      </c>
      <c r="B12" s="218" t="s">
        <v>530</v>
      </c>
      <c r="C12" s="132"/>
    </row>
    <row r="13" spans="1:6" ht="14.25" x14ac:dyDescent="0.2">
      <c r="A13" s="204"/>
      <c r="B13" s="166" t="s">
        <v>531</v>
      </c>
      <c r="C13" s="132"/>
    </row>
    <row r="14" spans="1:6" x14ac:dyDescent="0.2">
      <c r="A14" s="204"/>
      <c r="B14" s="224" t="s">
        <v>532</v>
      </c>
      <c r="C14" s="132">
        <v>5</v>
      </c>
      <c r="D14" s="148" t="s">
        <v>1</v>
      </c>
      <c r="E14" s="45"/>
      <c r="F14" s="131">
        <f t="shared" ref="F14" si="0">C14*E14</f>
        <v>0</v>
      </c>
    </row>
    <row r="15" spans="1:6" x14ac:dyDescent="0.2">
      <c r="A15" s="209"/>
      <c r="B15" s="220"/>
      <c r="C15" s="136"/>
      <c r="D15" s="221"/>
      <c r="E15" s="138"/>
      <c r="F15" s="138"/>
    </row>
    <row r="16" spans="1:6" x14ac:dyDescent="0.2">
      <c r="A16" s="198"/>
      <c r="B16" s="12"/>
      <c r="C16" s="200"/>
      <c r="D16" s="212"/>
      <c r="E16" s="213"/>
      <c r="F16" s="213"/>
    </row>
    <row r="17" spans="1:6" ht="14.25" x14ac:dyDescent="0.2">
      <c r="A17" s="127">
        <f>COUNT($A$6:A16)+1</f>
        <v>3</v>
      </c>
      <c r="B17" s="218" t="s">
        <v>533</v>
      </c>
      <c r="C17" s="132"/>
    </row>
    <row r="18" spans="1:6" ht="14.25" x14ac:dyDescent="0.2">
      <c r="A18" s="204"/>
      <c r="B18" s="166" t="s">
        <v>534</v>
      </c>
      <c r="C18" s="132"/>
    </row>
    <row r="19" spans="1:6" x14ac:dyDescent="0.2">
      <c r="A19" s="204"/>
      <c r="B19" s="224" t="s">
        <v>532</v>
      </c>
      <c r="C19" s="132">
        <v>6</v>
      </c>
      <c r="D19" s="148" t="s">
        <v>1</v>
      </c>
      <c r="E19" s="45"/>
      <c r="F19" s="131">
        <f t="shared" ref="F19" si="1">C19*E19</f>
        <v>0</v>
      </c>
    </row>
    <row r="20" spans="1:6" x14ac:dyDescent="0.2">
      <c r="A20" s="209"/>
      <c r="B20" s="220"/>
      <c r="C20" s="136"/>
      <c r="D20" s="221"/>
      <c r="E20" s="138"/>
      <c r="F20" s="138"/>
    </row>
    <row r="21" spans="1:6" x14ac:dyDescent="0.2">
      <c r="A21" s="198"/>
      <c r="B21" s="12"/>
      <c r="C21" s="200"/>
      <c r="D21" s="212"/>
      <c r="E21" s="213"/>
      <c r="F21" s="213"/>
    </row>
    <row r="22" spans="1:6" x14ac:dyDescent="0.2">
      <c r="A22" s="127">
        <f>COUNT($A$6:A21)+1</f>
        <v>4</v>
      </c>
      <c r="B22" s="218" t="s">
        <v>541</v>
      </c>
      <c r="C22" s="132"/>
    </row>
    <row r="23" spans="1:6" ht="25.5" x14ac:dyDescent="0.2">
      <c r="A23" s="204"/>
      <c r="B23" s="166" t="s">
        <v>542</v>
      </c>
      <c r="C23" s="132"/>
    </row>
    <row r="24" spans="1:6" x14ac:dyDescent="0.2">
      <c r="A24" s="204"/>
      <c r="B24" s="224" t="s">
        <v>543</v>
      </c>
      <c r="C24" s="132">
        <v>53</v>
      </c>
      <c r="D24" s="148" t="s">
        <v>1</v>
      </c>
      <c r="E24" s="45"/>
      <c r="F24" s="131">
        <f t="shared" ref="F24" si="2">C24*E24</f>
        <v>0</v>
      </c>
    </row>
    <row r="25" spans="1:6" x14ac:dyDescent="0.2">
      <c r="A25" s="209"/>
      <c r="B25" s="220"/>
      <c r="C25" s="136"/>
      <c r="D25" s="221"/>
      <c r="E25" s="138"/>
      <c r="F25" s="138"/>
    </row>
    <row r="26" spans="1:6" x14ac:dyDescent="0.2">
      <c r="A26" s="198"/>
      <c r="B26" s="12"/>
      <c r="C26" s="200"/>
      <c r="D26" s="212"/>
      <c r="E26" s="174"/>
      <c r="F26" s="213"/>
    </row>
    <row r="27" spans="1:6" x14ac:dyDescent="0.2">
      <c r="A27" s="127">
        <f>COUNT($A$6:A26)+1</f>
        <v>5</v>
      </c>
      <c r="B27" s="218" t="s">
        <v>545</v>
      </c>
      <c r="C27" s="132"/>
      <c r="E27" s="131"/>
    </row>
    <row r="28" spans="1:6" ht="25.5" x14ac:dyDescent="0.2">
      <c r="A28" s="204"/>
      <c r="B28" s="166" t="s">
        <v>546</v>
      </c>
      <c r="C28" s="132"/>
    </row>
    <row r="29" spans="1:6" x14ac:dyDescent="0.2">
      <c r="A29" s="204"/>
      <c r="B29" s="224" t="s">
        <v>547</v>
      </c>
      <c r="C29" s="132">
        <v>4</v>
      </c>
      <c r="D29" s="148" t="s">
        <v>1</v>
      </c>
      <c r="E29" s="45"/>
      <c r="F29" s="131">
        <f t="shared" ref="F29" si="3">C29*E29</f>
        <v>0</v>
      </c>
    </row>
    <row r="30" spans="1:6" x14ac:dyDescent="0.2">
      <c r="A30" s="209"/>
      <c r="B30" s="220"/>
      <c r="C30" s="136"/>
      <c r="D30" s="221"/>
      <c r="E30" s="138"/>
      <c r="F30" s="138"/>
    </row>
    <row r="31" spans="1:6" x14ac:dyDescent="0.2">
      <c r="A31" s="198"/>
      <c r="B31" s="12"/>
      <c r="C31" s="200"/>
      <c r="D31" s="212"/>
      <c r="E31" s="174"/>
      <c r="F31" s="213"/>
    </row>
    <row r="32" spans="1:6" x14ac:dyDescent="0.2">
      <c r="A32" s="127">
        <f>COUNT($A$6:A31)+1</f>
        <v>6</v>
      </c>
      <c r="B32" s="218" t="s">
        <v>558</v>
      </c>
      <c r="C32" s="132"/>
      <c r="E32" s="131"/>
    </row>
    <row r="33" spans="1:6" ht="25.5" x14ac:dyDescent="0.2">
      <c r="A33" s="204"/>
      <c r="B33" s="166" t="s">
        <v>559</v>
      </c>
      <c r="C33" s="132"/>
    </row>
    <row r="34" spans="1:6" x14ac:dyDescent="0.2">
      <c r="A34" s="204"/>
      <c r="B34" s="224" t="s">
        <v>560</v>
      </c>
      <c r="C34" s="132">
        <v>1</v>
      </c>
      <c r="D34" s="148" t="s">
        <v>1</v>
      </c>
      <c r="E34" s="45"/>
      <c r="F34" s="131">
        <f t="shared" ref="F34:F35" si="4">C34*E34</f>
        <v>0</v>
      </c>
    </row>
    <row r="35" spans="1:6" x14ac:dyDescent="0.2">
      <c r="A35" s="204"/>
      <c r="B35" s="224" t="s">
        <v>547</v>
      </c>
      <c r="C35" s="132">
        <v>3</v>
      </c>
      <c r="D35" s="148" t="s">
        <v>1</v>
      </c>
      <c r="E35" s="45"/>
      <c r="F35" s="131">
        <f t="shared" si="4"/>
        <v>0</v>
      </c>
    </row>
    <row r="36" spans="1:6" x14ac:dyDescent="0.2">
      <c r="A36" s="209"/>
      <c r="B36" s="220"/>
      <c r="C36" s="136"/>
      <c r="D36" s="221"/>
      <c r="E36" s="138"/>
      <c r="F36" s="138"/>
    </row>
    <row r="37" spans="1:6" x14ac:dyDescent="0.2">
      <c r="A37" s="198"/>
      <c r="B37" s="199"/>
      <c r="C37" s="200"/>
      <c r="D37" s="212"/>
      <c r="E37" s="174"/>
      <c r="F37" s="174"/>
    </row>
    <row r="38" spans="1:6" x14ac:dyDescent="0.2">
      <c r="A38" s="127">
        <f>COUNT($A$6:A37)+1</f>
        <v>7</v>
      </c>
      <c r="B38" s="218" t="s">
        <v>548</v>
      </c>
      <c r="C38" s="132"/>
    </row>
    <row r="39" spans="1:6" ht="38.25" x14ac:dyDescent="0.2">
      <c r="A39" s="204"/>
      <c r="B39" s="166" t="s">
        <v>549</v>
      </c>
      <c r="C39" s="132"/>
    </row>
    <row r="40" spans="1:6" x14ac:dyDescent="0.2">
      <c r="A40" s="204"/>
      <c r="B40" s="224" t="s">
        <v>532</v>
      </c>
      <c r="C40" s="132">
        <v>1</v>
      </c>
      <c r="D40" s="148" t="s">
        <v>1</v>
      </c>
      <c r="E40" s="45"/>
      <c r="F40" s="131">
        <f>C40*E40</f>
        <v>0</v>
      </c>
    </row>
    <row r="41" spans="1:6" x14ac:dyDescent="0.2">
      <c r="A41" s="209"/>
      <c r="B41" s="220"/>
      <c r="C41" s="136"/>
      <c r="D41" s="221"/>
      <c r="E41" s="138"/>
      <c r="F41" s="138"/>
    </row>
    <row r="42" spans="1:6" x14ac:dyDescent="0.2">
      <c r="A42" s="198"/>
      <c r="B42" s="199"/>
      <c r="C42" s="200"/>
      <c r="D42" s="212"/>
      <c r="E42" s="174"/>
      <c r="F42" s="174"/>
    </row>
    <row r="43" spans="1:6" x14ac:dyDescent="0.2">
      <c r="A43" s="127">
        <f>COUNT($A$6:A42)+1</f>
        <v>8</v>
      </c>
      <c r="B43" s="218" t="s">
        <v>550</v>
      </c>
      <c r="C43" s="132"/>
    </row>
    <row r="44" spans="1:6" ht="25.5" x14ac:dyDescent="0.2">
      <c r="A44" s="204"/>
      <c r="B44" s="166" t="s">
        <v>551</v>
      </c>
      <c r="C44" s="132"/>
    </row>
    <row r="45" spans="1:6" x14ac:dyDescent="0.2">
      <c r="A45" s="204"/>
      <c r="B45" s="10" t="s">
        <v>552</v>
      </c>
      <c r="C45" s="132">
        <v>5</v>
      </c>
      <c r="D45" s="148" t="s">
        <v>1</v>
      </c>
      <c r="E45" s="45"/>
      <c r="F45" s="131">
        <f>C45*E45</f>
        <v>0</v>
      </c>
    </row>
    <row r="46" spans="1:6" x14ac:dyDescent="0.2">
      <c r="A46" s="209"/>
      <c r="B46" s="227"/>
      <c r="C46" s="136"/>
      <c r="D46" s="221"/>
      <c r="E46" s="138"/>
      <c r="F46" s="138"/>
    </row>
    <row r="47" spans="1:6" x14ac:dyDescent="0.2">
      <c r="A47" s="198"/>
      <c r="B47" s="12"/>
      <c r="C47" s="200"/>
      <c r="D47" s="212"/>
      <c r="E47" s="213"/>
      <c r="F47" s="213"/>
    </row>
    <row r="48" spans="1:6" x14ac:dyDescent="0.2">
      <c r="A48" s="127">
        <f>COUNT($A$6:A45)+1</f>
        <v>9</v>
      </c>
      <c r="B48" s="218" t="s">
        <v>553</v>
      </c>
      <c r="C48" s="132"/>
    </row>
    <row r="49" spans="1:6" ht="107.25" customHeight="1" x14ac:dyDescent="0.2">
      <c r="A49" s="204"/>
      <c r="B49" s="166" t="s">
        <v>554</v>
      </c>
      <c r="C49" s="132"/>
    </row>
    <row r="50" spans="1:6" x14ac:dyDescent="0.2">
      <c r="A50" s="204"/>
      <c r="C50" s="132">
        <v>4</v>
      </c>
      <c r="D50" s="148" t="s">
        <v>1</v>
      </c>
      <c r="E50" s="45"/>
      <c r="F50" s="131">
        <f>C50*E50</f>
        <v>0</v>
      </c>
    </row>
    <row r="51" spans="1:6" x14ac:dyDescent="0.2">
      <c r="A51" s="209"/>
      <c r="B51" s="227"/>
      <c r="C51" s="136"/>
      <c r="D51" s="221"/>
      <c r="E51" s="138"/>
      <c r="F51" s="138"/>
    </row>
    <row r="52" spans="1:6" x14ac:dyDescent="0.2">
      <c r="A52" s="204"/>
      <c r="B52" s="224"/>
      <c r="C52" s="132"/>
      <c r="E52" s="131"/>
      <c r="F52" s="131"/>
    </row>
    <row r="53" spans="1:6" x14ac:dyDescent="0.2">
      <c r="A53" s="127">
        <f>COUNT($A$6:A51)+1</f>
        <v>10</v>
      </c>
      <c r="B53" s="128" t="s">
        <v>300</v>
      </c>
      <c r="C53" s="132"/>
      <c r="D53" s="130"/>
      <c r="E53" s="131"/>
      <c r="F53" s="129"/>
    </row>
    <row r="54" spans="1:6" ht="38.25" x14ac:dyDescent="0.2">
      <c r="A54" s="204"/>
      <c r="B54" s="119" t="s">
        <v>301</v>
      </c>
      <c r="C54" s="132"/>
      <c r="D54" s="130"/>
      <c r="E54" s="131"/>
      <c r="F54" s="129"/>
    </row>
    <row r="55" spans="1:6" x14ac:dyDescent="0.2">
      <c r="A55" s="204"/>
      <c r="B55" s="119" t="s">
        <v>555</v>
      </c>
      <c r="C55" s="132">
        <v>5</v>
      </c>
      <c r="D55" s="130" t="s">
        <v>1</v>
      </c>
      <c r="E55" s="45"/>
      <c r="F55" s="131">
        <f>C55*E55</f>
        <v>0</v>
      </c>
    </row>
    <row r="56" spans="1:6" x14ac:dyDescent="0.2">
      <c r="A56" s="204"/>
      <c r="B56" s="224"/>
      <c r="C56" s="132"/>
      <c r="E56" s="132"/>
      <c r="F56" s="131"/>
    </row>
    <row r="57" spans="1:6" x14ac:dyDescent="0.2">
      <c r="A57" s="198"/>
      <c r="B57" s="12"/>
      <c r="C57" s="226"/>
      <c r="D57" s="212"/>
      <c r="E57" s="226"/>
      <c r="F57" s="174"/>
    </row>
    <row r="58" spans="1:6" x14ac:dyDescent="0.2">
      <c r="A58" s="127">
        <f>COUNT($A$6:A56)+1</f>
        <v>11</v>
      </c>
      <c r="B58" s="218" t="s">
        <v>556</v>
      </c>
      <c r="F58" s="131"/>
    </row>
    <row r="59" spans="1:6" ht="25.5" x14ac:dyDescent="0.2">
      <c r="A59" s="204"/>
      <c r="B59" s="166" t="s">
        <v>299</v>
      </c>
      <c r="E59" s="129"/>
      <c r="F59" s="131"/>
    </row>
    <row r="60" spans="1:6" ht="14.25" x14ac:dyDescent="0.2">
      <c r="A60" s="204"/>
      <c r="C60" s="129">
        <v>290</v>
      </c>
      <c r="D60" s="252" t="s">
        <v>9</v>
      </c>
      <c r="E60" s="45"/>
      <c r="F60" s="131">
        <f>C60*E60</f>
        <v>0</v>
      </c>
    </row>
    <row r="61" spans="1:6" x14ac:dyDescent="0.2">
      <c r="A61" s="209"/>
      <c r="B61" s="227"/>
      <c r="C61" s="228"/>
      <c r="D61" s="221"/>
      <c r="E61" s="230"/>
      <c r="F61" s="138"/>
    </row>
    <row r="62" spans="1:6" x14ac:dyDescent="0.2">
      <c r="A62" s="198"/>
      <c r="B62" s="12"/>
      <c r="C62" s="226"/>
      <c r="D62" s="212"/>
      <c r="E62" s="174"/>
      <c r="F62" s="174"/>
    </row>
    <row r="63" spans="1:6" x14ac:dyDescent="0.2">
      <c r="A63" s="127">
        <f>COUNT($A$6:A61)+1</f>
        <v>12</v>
      </c>
      <c r="B63" s="218" t="s">
        <v>305</v>
      </c>
      <c r="E63" s="131"/>
      <c r="F63" s="131"/>
    </row>
    <row r="64" spans="1:6" ht="38.25" x14ac:dyDescent="0.2">
      <c r="A64" s="204"/>
      <c r="B64" s="119" t="s">
        <v>306</v>
      </c>
      <c r="F64" s="131"/>
    </row>
    <row r="65" spans="1:6" x14ac:dyDescent="0.2">
      <c r="D65" s="231">
        <v>0.1</v>
      </c>
      <c r="F65" s="131">
        <f>D65*(SUM(F9:F60))</f>
        <v>0</v>
      </c>
    </row>
    <row r="66" spans="1:6" x14ac:dyDescent="0.2">
      <c r="A66" s="233"/>
      <c r="B66" s="227"/>
      <c r="C66" s="228"/>
      <c r="D66" s="221"/>
      <c r="E66" s="138"/>
      <c r="F66" s="138"/>
    </row>
    <row r="67" spans="1:6" x14ac:dyDescent="0.2">
      <c r="A67" s="172"/>
      <c r="B67" s="234" t="s">
        <v>307</v>
      </c>
      <c r="C67" s="235"/>
      <c r="D67" s="236"/>
      <c r="E67" s="237" t="s">
        <v>13</v>
      </c>
      <c r="F67" s="238">
        <f>SUM(F9:F66)</f>
        <v>0</v>
      </c>
    </row>
  </sheetData>
  <sheetProtection algorithmName="SHA-512" hashValue="xcqOJq714jVU2xMnpuHE+kkYSM7iD/vGFDzSoNsBOspMjcFGGimBPWU7ztFjrzF3RLShAEx/gKekm8B0qHMOtQ==" saltValue="71AoEVyPPz0106NG6s/tGw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33E7-B97C-46B0-B582-87FAB70C1A46}">
  <sheetPr>
    <tabColor rgb="FFFFFF00"/>
  </sheetPr>
  <dimension ref="A1:F337"/>
  <sheetViews>
    <sheetView showGridLines="0" topLeftCell="A9" zoomScaleNormal="100" zoomScaleSheetLayoutView="95" workbookViewId="0">
      <selection activeCell="E16" sqref="E16"/>
    </sheetView>
  </sheetViews>
  <sheetFormatPr defaultColWidth="9.140625" defaultRowHeight="12.75" x14ac:dyDescent="0.2"/>
  <cols>
    <col min="1" max="1" width="5.7109375" style="232" customWidth="1"/>
    <col min="2" max="2" width="50.7109375" style="10" customWidth="1"/>
    <col min="3" max="3" width="7.7109375" style="129" customWidth="1"/>
    <col min="4" max="4" width="4.7109375" style="148" customWidth="1"/>
    <col min="5" max="5" width="11.7109375" style="207" customWidth="1"/>
    <col min="6" max="6" width="12.7109375" style="207" customWidth="1"/>
    <col min="7" max="16384" width="9.140625" style="148"/>
  </cols>
  <sheetData>
    <row r="1" spans="1:6" x14ac:dyDescent="0.2">
      <c r="A1" s="187" t="s">
        <v>522</v>
      </c>
      <c r="B1" s="188" t="s">
        <v>5</v>
      </c>
      <c r="C1" s="189"/>
      <c r="D1" s="190"/>
      <c r="E1" s="191"/>
      <c r="F1" s="191"/>
    </row>
    <row r="2" spans="1:6" x14ac:dyDescent="0.2">
      <c r="A2" s="187" t="s">
        <v>523</v>
      </c>
      <c r="B2" s="188" t="s">
        <v>27</v>
      </c>
      <c r="C2" s="189"/>
      <c r="D2" s="190"/>
      <c r="E2" s="191"/>
      <c r="F2" s="191"/>
    </row>
    <row r="3" spans="1:6" x14ac:dyDescent="0.2">
      <c r="A3" s="187" t="s">
        <v>504</v>
      </c>
      <c r="B3" s="27" t="s">
        <v>561</v>
      </c>
      <c r="C3" s="189"/>
      <c r="D3" s="190"/>
      <c r="E3" s="191"/>
      <c r="F3" s="191"/>
    </row>
    <row r="4" spans="1:6" x14ac:dyDescent="0.2">
      <c r="A4" s="187"/>
      <c r="B4" s="27" t="s">
        <v>562</v>
      </c>
      <c r="C4" s="189"/>
      <c r="D4" s="190"/>
      <c r="E4" s="191"/>
      <c r="F4" s="191"/>
    </row>
    <row r="5" spans="1:6" s="10" customFormat="1" ht="76.5" x14ac:dyDescent="0.2">
      <c r="A5" s="39" t="s">
        <v>0</v>
      </c>
      <c r="B5" s="192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x14ac:dyDescent="0.2">
      <c r="A6" s="198"/>
      <c r="B6" s="12"/>
      <c r="C6" s="200"/>
      <c r="D6" s="212"/>
      <c r="E6" s="213"/>
      <c r="F6" s="213"/>
    </row>
    <row r="7" spans="1:6" x14ac:dyDescent="0.2">
      <c r="A7" s="204">
        <f>COUNT($A$6:A6)+1</f>
        <v>1</v>
      </c>
      <c r="B7" s="218" t="s">
        <v>526</v>
      </c>
      <c r="C7" s="132"/>
    </row>
    <row r="8" spans="1:6" ht="25.5" x14ac:dyDescent="0.2">
      <c r="A8" s="204"/>
      <c r="B8" s="251" t="s">
        <v>527</v>
      </c>
      <c r="C8" s="132"/>
    </row>
    <row r="9" spans="1:6" ht="14.25" x14ac:dyDescent="0.2">
      <c r="A9" s="204"/>
      <c r="B9" s="224" t="s">
        <v>563</v>
      </c>
      <c r="C9" s="132">
        <v>8</v>
      </c>
      <c r="D9" s="252" t="s">
        <v>9</v>
      </c>
      <c r="E9" s="45"/>
      <c r="F9" s="131">
        <f>C9*E9</f>
        <v>0</v>
      </c>
    </row>
    <row r="10" spans="1:6" ht="14.25" x14ac:dyDescent="0.2">
      <c r="A10" s="204"/>
      <c r="B10" s="224" t="s">
        <v>529</v>
      </c>
      <c r="C10" s="132">
        <v>7</v>
      </c>
      <c r="D10" s="252" t="s">
        <v>9</v>
      </c>
      <c r="E10" s="45"/>
      <c r="F10" s="131">
        <f>C10*E10</f>
        <v>0</v>
      </c>
    </row>
    <row r="11" spans="1:6" x14ac:dyDescent="0.2">
      <c r="A11" s="209"/>
      <c r="B11" s="220"/>
      <c r="C11" s="136"/>
      <c r="D11" s="211"/>
      <c r="E11" s="138"/>
      <c r="F11" s="138"/>
    </row>
    <row r="12" spans="1:6" x14ac:dyDescent="0.2">
      <c r="A12" s="198"/>
      <c r="B12" s="199"/>
      <c r="C12" s="200"/>
      <c r="D12" s="201"/>
      <c r="E12" s="174"/>
      <c r="F12" s="174"/>
    </row>
    <row r="13" spans="1:6" ht="14.25" x14ac:dyDescent="0.2">
      <c r="A13" s="127">
        <f>COUNT($A$6:A12)+1</f>
        <v>2</v>
      </c>
      <c r="B13" s="218" t="s">
        <v>530</v>
      </c>
      <c r="C13" s="132"/>
    </row>
    <row r="14" spans="1:6" ht="14.25" x14ac:dyDescent="0.2">
      <c r="A14" s="204"/>
      <c r="B14" s="166" t="s">
        <v>531</v>
      </c>
      <c r="C14" s="132"/>
    </row>
    <row r="15" spans="1:6" x14ac:dyDescent="0.2">
      <c r="A15" s="204"/>
      <c r="B15" s="224" t="s">
        <v>564</v>
      </c>
      <c r="C15" s="132">
        <v>1</v>
      </c>
      <c r="D15" s="148" t="s">
        <v>1</v>
      </c>
      <c r="E15" s="45"/>
      <c r="F15" s="131">
        <f t="shared" ref="F15:F16" si="0">C15*E15</f>
        <v>0</v>
      </c>
    </row>
    <row r="16" spans="1:6" x14ac:dyDescent="0.2">
      <c r="A16" s="204"/>
      <c r="B16" s="224" t="s">
        <v>565</v>
      </c>
      <c r="C16" s="132">
        <v>1</v>
      </c>
      <c r="D16" s="148" t="s">
        <v>1</v>
      </c>
      <c r="E16" s="45"/>
      <c r="F16" s="131">
        <f t="shared" si="0"/>
        <v>0</v>
      </c>
    </row>
    <row r="17" spans="1:6" x14ac:dyDescent="0.2">
      <c r="A17" s="209"/>
      <c r="B17" s="220"/>
      <c r="C17" s="136"/>
      <c r="D17" s="221"/>
      <c r="E17" s="138"/>
      <c r="F17" s="138"/>
    </row>
    <row r="18" spans="1:6" x14ac:dyDescent="0.2">
      <c r="A18" s="198"/>
      <c r="B18" s="12"/>
      <c r="C18" s="200"/>
      <c r="D18" s="212"/>
      <c r="E18" s="213"/>
      <c r="F18" s="213"/>
    </row>
    <row r="19" spans="1:6" ht="14.25" x14ac:dyDescent="0.2">
      <c r="A19" s="127">
        <f>COUNT($A$6:A18)+1</f>
        <v>3</v>
      </c>
      <c r="B19" s="218" t="s">
        <v>533</v>
      </c>
      <c r="C19" s="132"/>
    </row>
    <row r="20" spans="1:6" ht="14.25" x14ac:dyDescent="0.2">
      <c r="A20" s="204"/>
      <c r="B20" s="166" t="s">
        <v>534</v>
      </c>
      <c r="C20" s="132"/>
    </row>
    <row r="21" spans="1:6" x14ac:dyDescent="0.2">
      <c r="A21" s="204"/>
      <c r="B21" s="224" t="s">
        <v>564</v>
      </c>
      <c r="C21" s="132">
        <v>1</v>
      </c>
      <c r="D21" s="148" t="s">
        <v>1</v>
      </c>
      <c r="E21" s="45"/>
      <c r="F21" s="131">
        <f t="shared" ref="F21:F22" si="1">C21*E21</f>
        <v>0</v>
      </c>
    </row>
    <row r="22" spans="1:6" x14ac:dyDescent="0.2">
      <c r="A22" s="204"/>
      <c r="B22" s="224" t="s">
        <v>565</v>
      </c>
      <c r="C22" s="132">
        <v>1</v>
      </c>
      <c r="D22" s="148" t="s">
        <v>1</v>
      </c>
      <c r="E22" s="45"/>
      <c r="F22" s="131">
        <f t="shared" si="1"/>
        <v>0</v>
      </c>
    </row>
    <row r="23" spans="1:6" x14ac:dyDescent="0.2">
      <c r="A23" s="209"/>
      <c r="B23" s="220"/>
      <c r="C23" s="136"/>
      <c r="D23" s="221"/>
      <c r="E23" s="138"/>
      <c r="F23" s="138"/>
    </row>
    <row r="24" spans="1:6" x14ac:dyDescent="0.2">
      <c r="A24" s="198"/>
      <c r="B24" s="12"/>
      <c r="C24" s="200"/>
      <c r="D24" s="212"/>
      <c r="E24" s="213"/>
      <c r="F24" s="213"/>
    </row>
    <row r="25" spans="1:6" x14ac:dyDescent="0.2">
      <c r="A25" s="127">
        <f>COUNT($A$6:A24)+1</f>
        <v>4</v>
      </c>
      <c r="B25" s="218" t="s">
        <v>538</v>
      </c>
      <c r="C25" s="132"/>
    </row>
    <row r="26" spans="1:6" x14ac:dyDescent="0.2">
      <c r="A26" s="204"/>
      <c r="B26" s="166" t="s">
        <v>539</v>
      </c>
      <c r="C26" s="132"/>
    </row>
    <row r="27" spans="1:6" x14ac:dyDescent="0.2">
      <c r="A27" s="204"/>
      <c r="B27" s="224" t="s">
        <v>540</v>
      </c>
      <c r="C27" s="132">
        <v>1</v>
      </c>
      <c r="D27" s="148" t="s">
        <v>1</v>
      </c>
      <c r="E27" s="45"/>
      <c r="F27" s="131">
        <f t="shared" ref="F27" si="2">C27*E27</f>
        <v>0</v>
      </c>
    </row>
    <row r="28" spans="1:6" x14ac:dyDescent="0.2">
      <c r="A28" s="209"/>
      <c r="B28" s="220"/>
      <c r="C28" s="136"/>
      <c r="D28" s="221"/>
      <c r="E28" s="138"/>
      <c r="F28" s="138"/>
    </row>
    <row r="29" spans="1:6" x14ac:dyDescent="0.2">
      <c r="A29" s="198"/>
      <c r="B29" s="199"/>
      <c r="C29" s="200"/>
      <c r="D29" s="212"/>
      <c r="E29" s="174"/>
      <c r="F29" s="174"/>
    </row>
    <row r="30" spans="1:6" x14ac:dyDescent="0.2">
      <c r="A30" s="127">
        <f>COUNT($A$6:A28)+1</f>
        <v>5</v>
      </c>
      <c r="B30" s="218" t="s">
        <v>566</v>
      </c>
      <c r="C30" s="132"/>
    </row>
    <row r="31" spans="1:6" x14ac:dyDescent="0.2">
      <c r="A31" s="204"/>
      <c r="B31" s="166" t="s">
        <v>567</v>
      </c>
      <c r="C31" s="132"/>
    </row>
    <row r="32" spans="1:6" x14ac:dyDescent="0.2">
      <c r="A32" s="204"/>
      <c r="B32" s="224" t="s">
        <v>568</v>
      </c>
      <c r="C32" s="132">
        <v>1</v>
      </c>
      <c r="D32" s="148" t="s">
        <v>1</v>
      </c>
      <c r="E32" s="45"/>
      <c r="F32" s="131">
        <f>C32*E32</f>
        <v>0</v>
      </c>
    </row>
    <row r="33" spans="1:6" x14ac:dyDescent="0.2">
      <c r="A33" s="209"/>
      <c r="B33" s="220"/>
      <c r="C33" s="136"/>
      <c r="D33" s="221"/>
      <c r="E33" s="138"/>
      <c r="F33" s="138"/>
    </row>
    <row r="34" spans="1:6" x14ac:dyDescent="0.2">
      <c r="A34" s="198"/>
      <c r="B34" s="12"/>
      <c r="C34" s="200"/>
      <c r="D34" s="212"/>
      <c r="E34" s="213"/>
      <c r="F34" s="213"/>
    </row>
    <row r="35" spans="1:6" x14ac:dyDescent="0.2">
      <c r="A35" s="127">
        <f>COUNT($A$6:A34)+1</f>
        <v>6</v>
      </c>
      <c r="B35" s="218" t="s">
        <v>569</v>
      </c>
      <c r="C35" s="132"/>
    </row>
    <row r="36" spans="1:6" x14ac:dyDescent="0.2">
      <c r="A36" s="204"/>
      <c r="B36" s="166" t="s">
        <v>570</v>
      </c>
      <c r="C36" s="132"/>
    </row>
    <row r="37" spans="1:6" x14ac:dyDescent="0.2">
      <c r="A37" s="204"/>
      <c r="B37" s="224" t="s">
        <v>571</v>
      </c>
      <c r="C37" s="132">
        <v>1</v>
      </c>
      <c r="D37" s="148" t="s">
        <v>1</v>
      </c>
      <c r="E37" s="45"/>
      <c r="F37" s="131">
        <f>C37*E37</f>
        <v>0</v>
      </c>
    </row>
    <row r="38" spans="1:6" x14ac:dyDescent="0.2">
      <c r="A38" s="204"/>
      <c r="B38" s="224" t="s">
        <v>572</v>
      </c>
      <c r="C38" s="132">
        <v>1</v>
      </c>
      <c r="D38" s="148" t="s">
        <v>1</v>
      </c>
      <c r="E38" s="45"/>
      <c r="F38" s="131">
        <f>C38*E38</f>
        <v>0</v>
      </c>
    </row>
    <row r="39" spans="1:6" x14ac:dyDescent="0.2">
      <c r="A39" s="209"/>
      <c r="B39" s="220"/>
      <c r="C39" s="136"/>
      <c r="D39" s="221"/>
      <c r="E39" s="138"/>
      <c r="F39" s="138"/>
    </row>
    <row r="40" spans="1:6" x14ac:dyDescent="0.2">
      <c r="A40" s="198"/>
      <c r="B40" s="12"/>
      <c r="C40" s="200"/>
      <c r="D40" s="212"/>
      <c r="E40" s="213"/>
      <c r="F40" s="213"/>
    </row>
    <row r="41" spans="1:6" x14ac:dyDescent="0.2">
      <c r="A41" s="127">
        <f>COUNT($A$6:A40)+1</f>
        <v>7</v>
      </c>
      <c r="B41" s="218" t="s">
        <v>541</v>
      </c>
      <c r="C41" s="132"/>
    </row>
    <row r="42" spans="1:6" ht="25.5" x14ac:dyDescent="0.2">
      <c r="A42" s="204"/>
      <c r="B42" s="166" t="s">
        <v>542</v>
      </c>
      <c r="C42" s="132"/>
    </row>
    <row r="43" spans="1:6" x14ac:dyDescent="0.2">
      <c r="A43" s="204"/>
      <c r="B43" s="224" t="s">
        <v>543</v>
      </c>
      <c r="C43" s="132">
        <v>1</v>
      </c>
      <c r="D43" s="148" t="s">
        <v>1</v>
      </c>
      <c r="E43" s="45"/>
      <c r="F43" s="131">
        <f t="shared" ref="F43:F45" si="3">C43*E43</f>
        <v>0</v>
      </c>
    </row>
    <row r="44" spans="1:6" x14ac:dyDescent="0.2">
      <c r="A44" s="204"/>
      <c r="B44" s="224" t="s">
        <v>573</v>
      </c>
      <c r="C44" s="132">
        <v>4</v>
      </c>
      <c r="D44" s="148" t="s">
        <v>1</v>
      </c>
      <c r="E44" s="45"/>
      <c r="F44" s="131">
        <f t="shared" si="3"/>
        <v>0</v>
      </c>
    </row>
    <row r="45" spans="1:6" x14ac:dyDescent="0.2">
      <c r="A45" s="204"/>
      <c r="B45" s="224" t="s">
        <v>565</v>
      </c>
      <c r="C45" s="132">
        <v>6</v>
      </c>
      <c r="D45" s="148" t="s">
        <v>1</v>
      </c>
      <c r="E45" s="45"/>
      <c r="F45" s="131">
        <f t="shared" si="3"/>
        <v>0</v>
      </c>
    </row>
    <row r="46" spans="1:6" x14ac:dyDescent="0.2">
      <c r="A46" s="209"/>
      <c r="B46" s="220"/>
      <c r="C46" s="136"/>
      <c r="D46" s="221"/>
      <c r="E46" s="138"/>
      <c r="F46" s="138"/>
    </row>
    <row r="47" spans="1:6" x14ac:dyDescent="0.2">
      <c r="A47" s="198"/>
      <c r="B47" s="12"/>
      <c r="C47" s="200"/>
      <c r="D47" s="212"/>
      <c r="E47" s="174"/>
      <c r="F47" s="213"/>
    </row>
    <row r="48" spans="1:6" x14ac:dyDescent="0.2">
      <c r="A48" s="127">
        <f>COUNT($A$6:A47)+1</f>
        <v>8</v>
      </c>
      <c r="B48" s="218" t="s">
        <v>545</v>
      </c>
      <c r="C48" s="132"/>
      <c r="E48" s="131"/>
    </row>
    <row r="49" spans="1:6" ht="25.5" x14ac:dyDescent="0.2">
      <c r="A49" s="204"/>
      <c r="B49" s="166" t="s">
        <v>546</v>
      </c>
      <c r="C49" s="132"/>
    </row>
    <row r="50" spans="1:6" x14ac:dyDescent="0.2">
      <c r="A50" s="204"/>
      <c r="B50" s="224" t="s">
        <v>574</v>
      </c>
      <c r="C50" s="132">
        <v>1</v>
      </c>
      <c r="D50" s="148" t="s">
        <v>1</v>
      </c>
      <c r="E50" s="45"/>
      <c r="F50" s="131">
        <f t="shared" ref="F50" si="4">C50*E50</f>
        <v>0</v>
      </c>
    </row>
    <row r="51" spans="1:6" x14ac:dyDescent="0.2">
      <c r="A51" s="209"/>
      <c r="B51" s="220"/>
      <c r="C51" s="136"/>
      <c r="D51" s="221"/>
      <c r="E51" s="138"/>
      <c r="F51" s="138"/>
    </row>
    <row r="52" spans="1:6" x14ac:dyDescent="0.2">
      <c r="A52" s="198"/>
      <c r="B52" s="199"/>
      <c r="C52" s="200"/>
      <c r="D52" s="212"/>
      <c r="E52" s="174"/>
      <c r="F52" s="174"/>
    </row>
    <row r="53" spans="1:6" x14ac:dyDescent="0.2">
      <c r="A53" s="127">
        <f>COUNT($A$6:A52)+1</f>
        <v>9</v>
      </c>
      <c r="B53" s="218" t="s">
        <v>548</v>
      </c>
      <c r="C53" s="132"/>
    </row>
    <row r="54" spans="1:6" ht="38.25" x14ac:dyDescent="0.2">
      <c r="A54" s="204"/>
      <c r="B54" s="166" t="s">
        <v>549</v>
      </c>
      <c r="C54" s="132"/>
    </row>
    <row r="55" spans="1:6" x14ac:dyDescent="0.2">
      <c r="A55" s="204"/>
      <c r="B55" s="224" t="s">
        <v>565</v>
      </c>
      <c r="C55" s="132">
        <v>1</v>
      </c>
      <c r="D55" s="148" t="s">
        <v>1</v>
      </c>
      <c r="E55" s="45"/>
      <c r="F55" s="131">
        <f>C55*E55</f>
        <v>0</v>
      </c>
    </row>
    <row r="56" spans="1:6" x14ac:dyDescent="0.2">
      <c r="A56" s="209"/>
      <c r="B56" s="220"/>
      <c r="C56" s="136"/>
      <c r="D56" s="221"/>
      <c r="E56" s="138"/>
      <c r="F56" s="138"/>
    </row>
    <row r="57" spans="1:6" x14ac:dyDescent="0.2">
      <c r="A57" s="198"/>
      <c r="B57" s="199"/>
      <c r="C57" s="200"/>
      <c r="D57" s="212"/>
      <c r="E57" s="174"/>
      <c r="F57" s="174"/>
    </row>
    <row r="58" spans="1:6" x14ac:dyDescent="0.2">
      <c r="A58" s="127">
        <f>COUNT($A$6:A57)+1</f>
        <v>10</v>
      </c>
      <c r="B58" s="218" t="s">
        <v>550</v>
      </c>
      <c r="C58" s="132"/>
    </row>
    <row r="59" spans="1:6" ht="25.5" x14ac:dyDescent="0.2">
      <c r="A59" s="204"/>
      <c r="B59" s="166" t="s">
        <v>551</v>
      </c>
      <c r="C59" s="132"/>
    </row>
    <row r="60" spans="1:6" x14ac:dyDescent="0.2">
      <c r="A60" s="204"/>
      <c r="B60" s="10" t="s">
        <v>552</v>
      </c>
      <c r="C60" s="132">
        <v>2</v>
      </c>
      <c r="D60" s="148" t="s">
        <v>1</v>
      </c>
      <c r="E60" s="45"/>
      <c r="F60" s="131">
        <f>C60*E60</f>
        <v>0</v>
      </c>
    </row>
    <row r="61" spans="1:6" x14ac:dyDescent="0.2">
      <c r="A61" s="209"/>
      <c r="B61" s="227"/>
      <c r="C61" s="136"/>
      <c r="D61" s="221"/>
      <c r="E61" s="138"/>
      <c r="F61" s="138"/>
    </row>
    <row r="62" spans="1:6" x14ac:dyDescent="0.2">
      <c r="A62" s="198"/>
      <c r="B62" s="12"/>
      <c r="C62" s="200"/>
      <c r="D62" s="212"/>
      <c r="E62" s="174"/>
      <c r="F62" s="174"/>
    </row>
    <row r="63" spans="1:6" x14ac:dyDescent="0.2">
      <c r="A63" s="127">
        <f>COUNT($A$6:A61)+1</f>
        <v>11</v>
      </c>
      <c r="B63" s="218" t="s">
        <v>575</v>
      </c>
      <c r="C63" s="132"/>
      <c r="E63" s="148"/>
    </row>
    <row r="64" spans="1:6" ht="102" x14ac:dyDescent="0.2">
      <c r="A64" s="204"/>
      <c r="B64" s="166" t="s">
        <v>576</v>
      </c>
      <c r="C64" s="132"/>
    </row>
    <row r="65" spans="1:6" x14ac:dyDescent="0.2">
      <c r="A65" s="204"/>
      <c r="C65" s="132">
        <v>1</v>
      </c>
      <c r="D65" s="148" t="s">
        <v>1</v>
      </c>
      <c r="E65" s="45"/>
      <c r="F65" s="131">
        <f>C65*E65</f>
        <v>0</v>
      </c>
    </row>
    <row r="66" spans="1:6" x14ac:dyDescent="0.2">
      <c r="A66" s="209"/>
      <c r="B66" s="227"/>
      <c r="C66" s="136"/>
      <c r="D66" s="221"/>
      <c r="E66" s="138"/>
      <c r="F66" s="138"/>
    </row>
    <row r="67" spans="1:6" x14ac:dyDescent="0.2">
      <c r="A67" s="204"/>
      <c r="B67" s="224"/>
      <c r="C67" s="132"/>
      <c r="E67" s="131"/>
      <c r="F67" s="131"/>
    </row>
    <row r="68" spans="1:6" x14ac:dyDescent="0.2">
      <c r="A68" s="127">
        <f>COUNT($A$6:A66)+1</f>
        <v>12</v>
      </c>
      <c r="B68" s="128" t="s">
        <v>300</v>
      </c>
      <c r="C68" s="132"/>
      <c r="D68" s="130"/>
      <c r="E68" s="131"/>
      <c r="F68" s="129"/>
    </row>
    <row r="69" spans="1:6" ht="38.25" x14ac:dyDescent="0.2">
      <c r="A69" s="204"/>
      <c r="B69" s="119" t="s">
        <v>301</v>
      </c>
      <c r="C69" s="132"/>
      <c r="D69" s="130"/>
      <c r="E69" s="131"/>
      <c r="F69" s="129"/>
    </row>
    <row r="70" spans="1:6" x14ac:dyDescent="0.2">
      <c r="A70" s="204"/>
      <c r="B70" s="119" t="s">
        <v>577</v>
      </c>
      <c r="C70" s="132">
        <v>2</v>
      </c>
      <c r="D70" s="130" t="s">
        <v>1</v>
      </c>
      <c r="E70" s="45"/>
      <c r="F70" s="131">
        <f>C70*E70</f>
        <v>0</v>
      </c>
    </row>
    <row r="71" spans="1:6" x14ac:dyDescent="0.2">
      <c r="A71" s="204"/>
      <c r="B71" s="224"/>
      <c r="C71" s="132"/>
      <c r="E71" s="131"/>
      <c r="F71" s="131"/>
    </row>
    <row r="72" spans="1:6" x14ac:dyDescent="0.2">
      <c r="A72" s="198"/>
      <c r="B72" s="12"/>
      <c r="C72" s="226"/>
      <c r="D72" s="212"/>
      <c r="E72" s="174"/>
      <c r="F72" s="174"/>
    </row>
    <row r="73" spans="1:6" x14ac:dyDescent="0.2">
      <c r="A73" s="127">
        <f>COUNT($A$6:A71)+1</f>
        <v>13</v>
      </c>
      <c r="B73" s="218" t="s">
        <v>556</v>
      </c>
      <c r="F73" s="131"/>
    </row>
    <row r="74" spans="1:6" ht="25.5" x14ac:dyDescent="0.2">
      <c r="A74" s="204"/>
      <c r="B74" s="166" t="s">
        <v>299</v>
      </c>
      <c r="F74" s="131"/>
    </row>
    <row r="75" spans="1:6" ht="14.25" x14ac:dyDescent="0.2">
      <c r="A75" s="204"/>
      <c r="C75" s="129">
        <v>15</v>
      </c>
      <c r="D75" s="252" t="s">
        <v>9</v>
      </c>
      <c r="E75" s="45"/>
      <c r="F75" s="131">
        <f>C75*E75</f>
        <v>0</v>
      </c>
    </row>
    <row r="76" spans="1:6" x14ac:dyDescent="0.2">
      <c r="A76" s="209"/>
      <c r="B76" s="227"/>
      <c r="C76" s="228"/>
      <c r="D76" s="221"/>
      <c r="E76" s="230"/>
      <c r="F76" s="138"/>
    </row>
    <row r="77" spans="1:6" x14ac:dyDescent="0.2">
      <c r="A77" s="198"/>
      <c r="B77" s="12"/>
      <c r="C77" s="226"/>
      <c r="D77" s="212"/>
      <c r="E77" s="213"/>
      <c r="F77" s="174"/>
    </row>
    <row r="78" spans="1:6" x14ac:dyDescent="0.2">
      <c r="A78" s="127">
        <f>COUNT($A$6:A76)+1</f>
        <v>14</v>
      </c>
      <c r="B78" s="218" t="s">
        <v>303</v>
      </c>
      <c r="F78" s="131"/>
    </row>
    <row r="79" spans="1:6" ht="38.25" x14ac:dyDescent="0.2">
      <c r="A79" s="204"/>
      <c r="B79" s="166" t="s">
        <v>304</v>
      </c>
    </row>
    <row r="80" spans="1:6" x14ac:dyDescent="0.2">
      <c r="A80" s="204"/>
      <c r="D80" s="231">
        <v>0.02</v>
      </c>
      <c r="E80" s="131"/>
      <c r="F80" s="131">
        <f>D80*(SUM(F9:F75))</f>
        <v>0</v>
      </c>
    </row>
    <row r="81" spans="1:6" hidden="1" x14ac:dyDescent="0.2">
      <c r="A81" s="209"/>
      <c r="B81" s="227"/>
      <c r="C81" s="228"/>
      <c r="D81" s="221"/>
      <c r="E81" s="138"/>
      <c r="F81" s="138"/>
    </row>
    <row r="82" spans="1:6" x14ac:dyDescent="0.2">
      <c r="A82" s="198"/>
      <c r="B82" s="12"/>
      <c r="C82" s="226"/>
      <c r="D82" s="212"/>
      <c r="E82" s="174"/>
      <c r="F82" s="174"/>
    </row>
    <row r="83" spans="1:6" x14ac:dyDescent="0.2">
      <c r="A83" s="127">
        <f>COUNT($A$6:A81)+1</f>
        <v>15</v>
      </c>
      <c r="B83" s="218" t="s">
        <v>305</v>
      </c>
      <c r="E83" s="131"/>
      <c r="F83" s="131"/>
    </row>
    <row r="84" spans="1:6" ht="38.25" x14ac:dyDescent="0.2">
      <c r="A84" s="204"/>
      <c r="B84" s="119" t="s">
        <v>306</v>
      </c>
      <c r="F84" s="131"/>
    </row>
    <row r="85" spans="1:6" x14ac:dyDescent="0.2">
      <c r="D85" s="231">
        <v>0.1</v>
      </c>
      <c r="F85" s="131">
        <f>D85*(SUM(F9:F75))</f>
        <v>0</v>
      </c>
    </row>
    <row r="86" spans="1:6" x14ac:dyDescent="0.2">
      <c r="A86" s="233"/>
      <c r="B86" s="227"/>
      <c r="C86" s="228"/>
      <c r="D86" s="221"/>
      <c r="E86" s="138"/>
      <c r="F86" s="138"/>
    </row>
    <row r="87" spans="1:6" x14ac:dyDescent="0.2">
      <c r="A87" s="172"/>
      <c r="B87" s="234" t="s">
        <v>307</v>
      </c>
      <c r="C87" s="235"/>
      <c r="D87" s="236"/>
      <c r="E87" s="237" t="s">
        <v>13</v>
      </c>
      <c r="F87" s="238">
        <f>SUM(F9:F86)</f>
        <v>0</v>
      </c>
    </row>
    <row r="91" spans="1:6" x14ac:dyDescent="0.2">
      <c r="B91" s="148"/>
      <c r="C91" s="148"/>
      <c r="E91" s="148"/>
      <c r="F91" s="148"/>
    </row>
    <row r="92" spans="1:6" x14ac:dyDescent="0.2">
      <c r="A92" s="148"/>
      <c r="B92" s="148"/>
      <c r="C92" s="148"/>
      <c r="E92" s="148"/>
      <c r="F92" s="148"/>
    </row>
    <row r="93" spans="1:6" x14ac:dyDescent="0.2">
      <c r="A93" s="148"/>
      <c r="B93" s="148"/>
      <c r="C93" s="148"/>
      <c r="E93" s="148"/>
      <c r="F93" s="148"/>
    </row>
    <row r="94" spans="1:6" x14ac:dyDescent="0.2">
      <c r="A94" s="148"/>
      <c r="B94" s="148"/>
      <c r="C94" s="148"/>
      <c r="E94" s="148"/>
      <c r="F94" s="148"/>
    </row>
    <row r="95" spans="1:6" x14ac:dyDescent="0.2">
      <c r="A95" s="148"/>
      <c r="B95" s="148"/>
      <c r="C95" s="148"/>
      <c r="E95" s="148"/>
      <c r="F95" s="148"/>
    </row>
    <row r="96" spans="1:6" x14ac:dyDescent="0.2">
      <c r="A96" s="148"/>
      <c r="B96" s="148"/>
      <c r="C96" s="148"/>
      <c r="E96" s="148"/>
      <c r="F96" s="148"/>
    </row>
    <row r="97" s="148" customFormat="1" x14ac:dyDescent="0.2"/>
    <row r="98" s="148" customFormat="1" x14ac:dyDescent="0.2"/>
    <row r="99" s="148" customFormat="1" x14ac:dyDescent="0.2"/>
    <row r="100" s="148" customFormat="1" x14ac:dyDescent="0.2"/>
    <row r="101" s="148" customFormat="1" x14ac:dyDescent="0.2"/>
    <row r="102" s="148" customFormat="1" x14ac:dyDescent="0.2"/>
    <row r="103" s="148" customFormat="1" x14ac:dyDescent="0.2"/>
    <row r="104" s="148" customFormat="1" x14ac:dyDescent="0.2"/>
    <row r="105" s="148" customFormat="1" x14ac:dyDescent="0.2"/>
    <row r="106" s="148" customFormat="1" x14ac:dyDescent="0.2"/>
    <row r="107" s="148" customFormat="1" x14ac:dyDescent="0.2"/>
    <row r="108" s="148" customFormat="1" x14ac:dyDescent="0.2"/>
    <row r="109" s="148" customFormat="1" x14ac:dyDescent="0.2"/>
    <row r="110" s="148" customFormat="1" x14ac:dyDescent="0.2"/>
    <row r="111" s="148" customFormat="1" x14ac:dyDescent="0.2"/>
    <row r="112" s="148" customFormat="1" x14ac:dyDescent="0.2"/>
    <row r="113" s="148" customFormat="1" x14ac:dyDescent="0.2"/>
    <row r="114" s="148" customFormat="1" x14ac:dyDescent="0.2"/>
    <row r="115" s="148" customFormat="1" x14ac:dyDescent="0.2"/>
    <row r="116" s="148" customFormat="1" x14ac:dyDescent="0.2"/>
    <row r="117" s="148" customFormat="1" x14ac:dyDescent="0.2"/>
    <row r="118" s="148" customFormat="1" x14ac:dyDescent="0.2"/>
    <row r="119" s="148" customFormat="1" x14ac:dyDescent="0.2"/>
    <row r="120" s="148" customFormat="1" x14ac:dyDescent="0.2"/>
    <row r="121" s="148" customFormat="1" x14ac:dyDescent="0.2"/>
    <row r="122" s="148" customFormat="1" x14ac:dyDescent="0.2"/>
    <row r="123" s="148" customFormat="1" x14ac:dyDescent="0.2"/>
    <row r="124" s="148" customFormat="1" x14ac:dyDescent="0.2"/>
    <row r="125" s="148" customFormat="1" x14ac:dyDescent="0.2"/>
    <row r="126" s="148" customFormat="1" x14ac:dyDescent="0.2"/>
    <row r="127" s="148" customFormat="1" x14ac:dyDescent="0.2"/>
    <row r="128" s="148" customFormat="1" x14ac:dyDescent="0.2"/>
    <row r="129" s="148" customFormat="1" x14ac:dyDescent="0.2"/>
    <row r="130" s="148" customFormat="1" x14ac:dyDescent="0.2"/>
    <row r="131" s="148" customFormat="1" x14ac:dyDescent="0.2"/>
    <row r="132" s="148" customFormat="1" x14ac:dyDescent="0.2"/>
    <row r="133" s="148" customFormat="1" x14ac:dyDescent="0.2"/>
    <row r="134" s="148" customFormat="1" x14ac:dyDescent="0.2"/>
    <row r="135" s="148" customFormat="1" x14ac:dyDescent="0.2"/>
    <row r="136" s="148" customFormat="1" x14ac:dyDescent="0.2"/>
    <row r="137" s="148" customFormat="1" x14ac:dyDescent="0.2"/>
    <row r="138" s="148" customFormat="1" x14ac:dyDescent="0.2"/>
    <row r="139" s="148" customFormat="1" x14ac:dyDescent="0.2"/>
    <row r="140" s="148" customFormat="1" x14ac:dyDescent="0.2"/>
    <row r="141" s="148" customFormat="1" x14ac:dyDescent="0.2"/>
    <row r="142" s="148" customFormat="1" x14ac:dyDescent="0.2"/>
    <row r="143" s="148" customFormat="1" x14ac:dyDescent="0.2"/>
    <row r="144" s="148" customFormat="1" x14ac:dyDescent="0.2"/>
    <row r="145" s="148" customFormat="1" x14ac:dyDescent="0.2"/>
    <row r="146" s="148" customFormat="1" x14ac:dyDescent="0.2"/>
    <row r="147" s="148" customFormat="1" x14ac:dyDescent="0.2"/>
    <row r="148" s="148" customFormat="1" x14ac:dyDescent="0.2"/>
    <row r="149" s="148" customFormat="1" x14ac:dyDescent="0.2"/>
    <row r="150" s="148" customFormat="1" x14ac:dyDescent="0.2"/>
    <row r="151" s="148" customFormat="1" x14ac:dyDescent="0.2"/>
    <row r="152" s="148" customFormat="1" x14ac:dyDescent="0.2"/>
    <row r="153" s="148" customFormat="1" x14ac:dyDescent="0.2"/>
    <row r="154" s="148" customFormat="1" x14ac:dyDescent="0.2"/>
    <row r="155" s="148" customFormat="1" x14ac:dyDescent="0.2"/>
    <row r="156" s="148" customFormat="1" x14ac:dyDescent="0.2"/>
    <row r="157" s="148" customFormat="1" x14ac:dyDescent="0.2"/>
    <row r="158" s="148" customFormat="1" x14ac:dyDescent="0.2"/>
    <row r="159" s="148" customFormat="1" x14ac:dyDescent="0.2"/>
    <row r="160" s="148" customFormat="1" x14ac:dyDescent="0.2"/>
    <row r="161" s="148" customFormat="1" x14ac:dyDescent="0.2"/>
    <row r="162" s="148" customFormat="1" x14ac:dyDescent="0.2"/>
    <row r="163" s="148" customFormat="1" x14ac:dyDescent="0.2"/>
    <row r="164" s="148" customFormat="1" x14ac:dyDescent="0.2"/>
    <row r="165" s="148" customFormat="1" x14ac:dyDescent="0.2"/>
    <row r="166" s="148" customFormat="1" x14ac:dyDescent="0.2"/>
    <row r="167" s="148" customFormat="1" x14ac:dyDescent="0.2"/>
    <row r="168" s="148" customFormat="1" x14ac:dyDescent="0.2"/>
    <row r="169" s="148" customFormat="1" x14ac:dyDescent="0.2"/>
    <row r="170" s="148" customFormat="1" x14ac:dyDescent="0.2"/>
    <row r="171" s="148" customFormat="1" x14ac:dyDescent="0.2"/>
    <row r="172" s="148" customFormat="1" x14ac:dyDescent="0.2"/>
    <row r="173" s="148" customFormat="1" x14ac:dyDescent="0.2"/>
    <row r="174" s="148" customFormat="1" x14ac:dyDescent="0.2"/>
    <row r="175" s="148" customFormat="1" x14ac:dyDescent="0.2"/>
    <row r="176" s="148" customFormat="1" x14ac:dyDescent="0.2"/>
    <row r="177" s="148" customFormat="1" x14ac:dyDescent="0.2"/>
    <row r="178" s="148" customFormat="1" x14ac:dyDescent="0.2"/>
    <row r="179" s="148" customFormat="1" x14ac:dyDescent="0.2"/>
    <row r="180" s="148" customFormat="1" x14ac:dyDescent="0.2"/>
    <row r="181" s="148" customFormat="1" x14ac:dyDescent="0.2"/>
    <row r="182" s="148" customFormat="1" x14ac:dyDescent="0.2"/>
    <row r="183" s="148" customFormat="1" x14ac:dyDescent="0.2"/>
    <row r="184" s="148" customFormat="1" x14ac:dyDescent="0.2"/>
    <row r="185" s="148" customFormat="1" x14ac:dyDescent="0.2"/>
    <row r="186" s="148" customFormat="1" x14ac:dyDescent="0.2"/>
    <row r="187" s="148" customFormat="1" x14ac:dyDescent="0.2"/>
    <row r="188" s="148" customFormat="1" x14ac:dyDescent="0.2"/>
    <row r="189" s="148" customFormat="1" x14ac:dyDescent="0.2"/>
    <row r="190" s="148" customFormat="1" x14ac:dyDescent="0.2"/>
    <row r="191" s="148" customFormat="1" x14ac:dyDescent="0.2"/>
    <row r="192" s="148" customFormat="1" x14ac:dyDescent="0.2"/>
    <row r="193" s="148" customFormat="1" x14ac:dyDescent="0.2"/>
    <row r="194" s="148" customFormat="1" x14ac:dyDescent="0.2"/>
    <row r="195" s="148" customFormat="1" x14ac:dyDescent="0.2"/>
    <row r="196" s="148" customFormat="1" x14ac:dyDescent="0.2"/>
    <row r="197" s="148" customFormat="1" x14ac:dyDescent="0.2"/>
    <row r="198" s="148" customFormat="1" x14ac:dyDescent="0.2"/>
    <row r="199" s="148" customFormat="1" x14ac:dyDescent="0.2"/>
    <row r="200" s="148" customFormat="1" x14ac:dyDescent="0.2"/>
    <row r="201" s="148" customFormat="1" x14ac:dyDescent="0.2"/>
    <row r="202" s="148" customFormat="1" x14ac:dyDescent="0.2"/>
    <row r="203" s="148" customFormat="1" x14ac:dyDescent="0.2"/>
    <row r="204" s="148" customFormat="1" x14ac:dyDescent="0.2"/>
    <row r="205" s="148" customFormat="1" x14ac:dyDescent="0.2"/>
    <row r="206" s="148" customFormat="1" x14ac:dyDescent="0.2"/>
    <row r="207" s="148" customFormat="1" x14ac:dyDescent="0.2"/>
    <row r="208" s="148" customFormat="1" x14ac:dyDescent="0.2"/>
    <row r="209" s="148" customFormat="1" x14ac:dyDescent="0.2"/>
    <row r="210" s="148" customFormat="1" x14ac:dyDescent="0.2"/>
    <row r="211" s="148" customFormat="1" x14ac:dyDescent="0.2"/>
    <row r="212" s="148" customFormat="1" x14ac:dyDescent="0.2"/>
    <row r="213" s="148" customFormat="1" x14ac:dyDescent="0.2"/>
    <row r="214" s="148" customFormat="1" x14ac:dyDescent="0.2"/>
    <row r="215" s="148" customFormat="1" x14ac:dyDescent="0.2"/>
    <row r="216" s="148" customFormat="1" x14ac:dyDescent="0.2"/>
    <row r="217" s="148" customFormat="1" x14ac:dyDescent="0.2"/>
    <row r="218" s="148" customFormat="1" x14ac:dyDescent="0.2"/>
    <row r="219" s="148" customFormat="1" x14ac:dyDescent="0.2"/>
    <row r="220" s="148" customFormat="1" x14ac:dyDescent="0.2"/>
    <row r="221" s="148" customFormat="1" x14ac:dyDescent="0.2"/>
    <row r="222" s="148" customFormat="1" x14ac:dyDescent="0.2"/>
    <row r="223" s="148" customFormat="1" x14ac:dyDescent="0.2"/>
    <row r="224" s="148" customFormat="1" x14ac:dyDescent="0.2"/>
    <row r="225" s="148" customFormat="1" x14ac:dyDescent="0.2"/>
    <row r="226" s="148" customFormat="1" x14ac:dyDescent="0.2"/>
    <row r="227" s="148" customFormat="1" x14ac:dyDescent="0.2"/>
    <row r="228" s="148" customFormat="1" x14ac:dyDescent="0.2"/>
    <row r="229" s="148" customFormat="1" x14ac:dyDescent="0.2"/>
    <row r="230" s="148" customFormat="1" x14ac:dyDescent="0.2"/>
    <row r="231" s="148" customFormat="1" x14ac:dyDescent="0.2"/>
    <row r="232" s="148" customFormat="1" x14ac:dyDescent="0.2"/>
    <row r="233" s="148" customFormat="1" x14ac:dyDescent="0.2"/>
    <row r="234" s="148" customFormat="1" x14ac:dyDescent="0.2"/>
    <row r="235" s="148" customFormat="1" x14ac:dyDescent="0.2"/>
    <row r="236" s="148" customFormat="1" x14ac:dyDescent="0.2"/>
    <row r="237" s="148" customFormat="1" x14ac:dyDescent="0.2"/>
    <row r="238" s="148" customFormat="1" x14ac:dyDescent="0.2"/>
    <row r="239" s="148" customFormat="1" x14ac:dyDescent="0.2"/>
    <row r="240" s="148" customFormat="1" x14ac:dyDescent="0.2"/>
    <row r="241" s="148" customFormat="1" x14ac:dyDescent="0.2"/>
    <row r="242" s="148" customFormat="1" x14ac:dyDescent="0.2"/>
    <row r="243" s="148" customFormat="1" x14ac:dyDescent="0.2"/>
    <row r="244" s="148" customFormat="1" x14ac:dyDescent="0.2"/>
    <row r="245" s="148" customFormat="1" x14ac:dyDescent="0.2"/>
    <row r="246" s="148" customFormat="1" x14ac:dyDescent="0.2"/>
    <row r="247" s="148" customFormat="1" x14ac:dyDescent="0.2"/>
    <row r="248" s="148" customFormat="1" x14ac:dyDescent="0.2"/>
    <row r="249" s="148" customFormat="1" x14ac:dyDescent="0.2"/>
    <row r="250" s="148" customFormat="1" x14ac:dyDescent="0.2"/>
    <row r="251" s="148" customFormat="1" x14ac:dyDescent="0.2"/>
    <row r="252" s="148" customFormat="1" x14ac:dyDescent="0.2"/>
    <row r="253" s="148" customFormat="1" x14ac:dyDescent="0.2"/>
    <row r="254" s="148" customFormat="1" x14ac:dyDescent="0.2"/>
    <row r="255" s="148" customFormat="1" x14ac:dyDescent="0.2"/>
    <row r="256" s="148" customFormat="1" x14ac:dyDescent="0.2"/>
    <row r="257" s="148" customFormat="1" x14ac:dyDescent="0.2"/>
    <row r="258" s="148" customFormat="1" x14ac:dyDescent="0.2"/>
    <row r="259" s="148" customFormat="1" x14ac:dyDescent="0.2"/>
    <row r="260" s="148" customFormat="1" x14ac:dyDescent="0.2"/>
    <row r="261" s="148" customFormat="1" x14ac:dyDescent="0.2"/>
    <row r="262" s="148" customFormat="1" x14ac:dyDescent="0.2"/>
    <row r="263" s="148" customFormat="1" x14ac:dyDescent="0.2"/>
    <row r="264" s="148" customFormat="1" x14ac:dyDescent="0.2"/>
    <row r="265" s="148" customFormat="1" x14ac:dyDescent="0.2"/>
    <row r="266" s="148" customFormat="1" x14ac:dyDescent="0.2"/>
    <row r="267" s="148" customFormat="1" x14ac:dyDescent="0.2"/>
    <row r="268" s="148" customFormat="1" x14ac:dyDescent="0.2"/>
    <row r="269" s="148" customFormat="1" x14ac:dyDescent="0.2"/>
    <row r="270" s="148" customFormat="1" x14ac:dyDescent="0.2"/>
    <row r="271" s="148" customFormat="1" x14ac:dyDescent="0.2"/>
    <row r="272" s="148" customFormat="1" x14ac:dyDescent="0.2"/>
    <row r="273" s="148" customFormat="1" x14ac:dyDescent="0.2"/>
    <row r="274" s="148" customFormat="1" x14ac:dyDescent="0.2"/>
    <row r="275" s="148" customFormat="1" x14ac:dyDescent="0.2"/>
    <row r="276" s="148" customFormat="1" x14ac:dyDescent="0.2"/>
    <row r="277" s="148" customFormat="1" x14ac:dyDescent="0.2"/>
    <row r="278" s="148" customFormat="1" x14ac:dyDescent="0.2"/>
    <row r="279" s="148" customFormat="1" x14ac:dyDescent="0.2"/>
    <row r="280" s="148" customFormat="1" x14ac:dyDescent="0.2"/>
    <row r="281" s="148" customFormat="1" x14ac:dyDescent="0.2"/>
    <row r="282" s="148" customFormat="1" x14ac:dyDescent="0.2"/>
    <row r="283" s="148" customFormat="1" x14ac:dyDescent="0.2"/>
    <row r="284" s="148" customFormat="1" x14ac:dyDescent="0.2"/>
    <row r="285" s="148" customFormat="1" x14ac:dyDescent="0.2"/>
    <row r="286" s="148" customFormat="1" x14ac:dyDescent="0.2"/>
    <row r="287" s="148" customFormat="1" x14ac:dyDescent="0.2"/>
    <row r="288" s="148" customFormat="1" x14ac:dyDescent="0.2"/>
    <row r="289" s="148" customFormat="1" x14ac:dyDescent="0.2"/>
    <row r="290" s="148" customFormat="1" x14ac:dyDescent="0.2"/>
    <row r="291" s="148" customFormat="1" x14ac:dyDescent="0.2"/>
    <row r="292" s="148" customFormat="1" x14ac:dyDescent="0.2"/>
    <row r="293" s="148" customFormat="1" x14ac:dyDescent="0.2"/>
    <row r="294" s="148" customFormat="1" x14ac:dyDescent="0.2"/>
    <row r="295" s="148" customFormat="1" x14ac:dyDescent="0.2"/>
    <row r="296" s="148" customFormat="1" x14ac:dyDescent="0.2"/>
    <row r="297" s="148" customFormat="1" x14ac:dyDescent="0.2"/>
    <row r="298" s="148" customFormat="1" x14ac:dyDescent="0.2"/>
    <row r="299" s="148" customFormat="1" x14ac:dyDescent="0.2"/>
    <row r="300" s="148" customFormat="1" x14ac:dyDescent="0.2"/>
    <row r="301" s="148" customFormat="1" x14ac:dyDescent="0.2"/>
    <row r="302" s="148" customFormat="1" x14ac:dyDescent="0.2"/>
    <row r="303" s="148" customFormat="1" x14ac:dyDescent="0.2"/>
    <row r="304" s="148" customFormat="1" x14ac:dyDescent="0.2"/>
    <row r="305" s="148" customFormat="1" x14ac:dyDescent="0.2"/>
    <row r="306" s="148" customFormat="1" x14ac:dyDescent="0.2"/>
    <row r="307" s="148" customFormat="1" x14ac:dyDescent="0.2"/>
    <row r="308" s="148" customFormat="1" x14ac:dyDescent="0.2"/>
    <row r="309" s="148" customFormat="1" x14ac:dyDescent="0.2"/>
    <row r="310" s="148" customFormat="1" x14ac:dyDescent="0.2"/>
    <row r="311" s="148" customFormat="1" x14ac:dyDescent="0.2"/>
    <row r="312" s="148" customFormat="1" x14ac:dyDescent="0.2"/>
    <row r="313" s="148" customFormat="1" x14ac:dyDescent="0.2"/>
    <row r="314" s="148" customFormat="1" x14ac:dyDescent="0.2"/>
    <row r="315" s="148" customFormat="1" x14ac:dyDescent="0.2"/>
    <row r="316" s="148" customFormat="1" x14ac:dyDescent="0.2"/>
    <row r="317" s="148" customFormat="1" x14ac:dyDescent="0.2"/>
    <row r="318" s="148" customFormat="1" x14ac:dyDescent="0.2"/>
    <row r="319" s="148" customFormat="1" x14ac:dyDescent="0.2"/>
    <row r="320" s="148" customFormat="1" x14ac:dyDescent="0.2"/>
    <row r="321" spans="1:6" x14ac:dyDescent="0.2">
      <c r="A321" s="148"/>
      <c r="B321" s="148"/>
      <c r="C321" s="148"/>
      <c r="E321" s="148"/>
      <c r="F321" s="148"/>
    </row>
    <row r="322" spans="1:6" x14ac:dyDescent="0.2">
      <c r="A322" s="148"/>
      <c r="B322" s="148"/>
      <c r="C322" s="148"/>
      <c r="E322" s="148"/>
      <c r="F322" s="148"/>
    </row>
    <row r="323" spans="1:6" x14ac:dyDescent="0.2">
      <c r="A323" s="148"/>
      <c r="B323" s="148"/>
      <c r="C323" s="148"/>
      <c r="E323" s="148"/>
      <c r="F323" s="148"/>
    </row>
    <row r="324" spans="1:6" x14ac:dyDescent="0.2">
      <c r="A324" s="148"/>
      <c r="B324" s="148"/>
      <c r="C324" s="148"/>
      <c r="E324" s="148"/>
      <c r="F324" s="148"/>
    </row>
    <row r="325" spans="1:6" x14ac:dyDescent="0.2">
      <c r="A325" s="148"/>
      <c r="B325" s="148"/>
      <c r="C325" s="148"/>
      <c r="E325" s="148"/>
      <c r="F325" s="148"/>
    </row>
    <row r="326" spans="1:6" x14ac:dyDescent="0.2">
      <c r="A326" s="148"/>
      <c r="B326" s="148"/>
      <c r="C326" s="148"/>
      <c r="E326" s="148"/>
      <c r="F326" s="148"/>
    </row>
    <row r="327" spans="1:6" x14ac:dyDescent="0.2">
      <c r="A327" s="148"/>
      <c r="B327" s="148"/>
      <c r="C327" s="148"/>
      <c r="E327" s="148"/>
      <c r="F327" s="148"/>
    </row>
    <row r="328" spans="1:6" x14ac:dyDescent="0.2">
      <c r="A328" s="148"/>
      <c r="B328" s="148"/>
      <c r="C328" s="148"/>
      <c r="E328" s="148"/>
      <c r="F328" s="148"/>
    </row>
    <row r="329" spans="1:6" x14ac:dyDescent="0.2">
      <c r="A329" s="148"/>
      <c r="B329" s="148"/>
      <c r="C329" s="148"/>
      <c r="E329" s="148"/>
      <c r="F329" s="148"/>
    </row>
    <row r="330" spans="1:6" x14ac:dyDescent="0.2">
      <c r="A330" s="148"/>
      <c r="B330" s="148"/>
      <c r="C330" s="148"/>
      <c r="E330" s="148"/>
      <c r="F330" s="148"/>
    </row>
    <row r="331" spans="1:6" x14ac:dyDescent="0.2">
      <c r="A331" s="148"/>
      <c r="B331" s="148"/>
      <c r="C331" s="148"/>
      <c r="E331" s="148"/>
      <c r="F331" s="148"/>
    </row>
    <row r="332" spans="1:6" x14ac:dyDescent="0.2">
      <c r="A332" s="148"/>
      <c r="B332" s="148"/>
      <c r="C332" s="148"/>
      <c r="E332" s="148"/>
      <c r="F332" s="148"/>
    </row>
    <row r="333" spans="1:6" x14ac:dyDescent="0.2">
      <c r="A333" s="148"/>
      <c r="B333" s="148"/>
      <c r="C333" s="148"/>
      <c r="E333" s="148"/>
      <c r="F333" s="148"/>
    </row>
    <row r="334" spans="1:6" x14ac:dyDescent="0.2">
      <c r="A334" s="148"/>
      <c r="B334" s="148"/>
      <c r="C334" s="148"/>
      <c r="E334" s="148"/>
      <c r="F334" s="148"/>
    </row>
    <row r="335" spans="1:6" x14ac:dyDescent="0.2">
      <c r="A335" s="148"/>
      <c r="B335" s="148"/>
      <c r="C335" s="148"/>
      <c r="E335" s="148"/>
      <c r="F335" s="148"/>
    </row>
    <row r="336" spans="1:6" x14ac:dyDescent="0.2">
      <c r="B336" s="148"/>
      <c r="C336" s="148"/>
      <c r="E336" s="148"/>
      <c r="F336" s="148"/>
    </row>
    <row r="337" spans="2:6" x14ac:dyDescent="0.2">
      <c r="B337" s="148"/>
      <c r="C337" s="148"/>
      <c r="E337" s="148"/>
      <c r="F337" s="148"/>
    </row>
  </sheetData>
  <sheetProtection algorithmName="SHA-512" hashValue="JnJT9u9WwNzLzxmTi50NbSEcztHyLf6MfN3PXBd4SnqP4jOUNBLvxVuLVOccLLE2ZajM399gkIaMm9vS6n+7/w==" saltValue="XdtQP4/aWRWK7fhZ8yOP+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1" manualBreakCount="1">
    <brk id="46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987AC-A750-4C37-AFB7-A2E48FBEBB0A}">
  <sheetPr>
    <tabColor rgb="FFFFFF00"/>
  </sheetPr>
  <dimension ref="A1:I87"/>
  <sheetViews>
    <sheetView topLeftCell="A11" zoomScaleNormal="100" zoomScaleSheetLayoutView="89" workbookViewId="0">
      <selection activeCell="E26" sqref="E26"/>
    </sheetView>
  </sheetViews>
  <sheetFormatPr defaultColWidth="9" defaultRowHeight="12.75" x14ac:dyDescent="0.2"/>
  <cols>
    <col min="1" max="1" width="5.7109375" style="232" customWidth="1"/>
    <col min="2" max="2" width="50.7109375" style="208" customWidth="1"/>
    <col min="3" max="3" width="7.7109375" style="130" customWidth="1"/>
    <col min="4" max="4" width="4.7109375" style="130" customWidth="1"/>
    <col min="5" max="5" width="11.7109375" style="261" customWidth="1"/>
    <col min="6" max="6" width="12.7109375" style="261" customWidth="1"/>
    <col min="7" max="256" width="9" style="148"/>
    <col min="257" max="257" width="6.7109375" style="148" bestFit="1" customWidth="1"/>
    <col min="258" max="258" width="41.28515625" style="148" customWidth="1"/>
    <col min="259" max="259" width="6" style="148" bestFit="1" customWidth="1"/>
    <col min="260" max="260" width="3.7109375" style="148" customWidth="1"/>
    <col min="261" max="261" width="15.28515625" style="148" customWidth="1"/>
    <col min="262" max="262" width="13.42578125" style="148" customWidth="1"/>
    <col min="263" max="512" width="9" style="148"/>
    <col min="513" max="513" width="6.7109375" style="148" bestFit="1" customWidth="1"/>
    <col min="514" max="514" width="41.28515625" style="148" customWidth="1"/>
    <col min="515" max="515" width="6" style="148" bestFit="1" customWidth="1"/>
    <col min="516" max="516" width="3.7109375" style="148" customWidth="1"/>
    <col min="517" max="517" width="15.28515625" style="148" customWidth="1"/>
    <col min="518" max="518" width="13.42578125" style="148" customWidth="1"/>
    <col min="519" max="768" width="9" style="148"/>
    <col min="769" max="769" width="6.7109375" style="148" bestFit="1" customWidth="1"/>
    <col min="770" max="770" width="41.28515625" style="148" customWidth="1"/>
    <col min="771" max="771" width="6" style="148" bestFit="1" customWidth="1"/>
    <col min="772" max="772" width="3.7109375" style="148" customWidth="1"/>
    <col min="773" max="773" width="15.28515625" style="148" customWidth="1"/>
    <col min="774" max="774" width="13.42578125" style="148" customWidth="1"/>
    <col min="775" max="1024" width="9" style="148"/>
    <col min="1025" max="1025" width="6.7109375" style="148" bestFit="1" customWidth="1"/>
    <col min="1026" max="1026" width="41.28515625" style="148" customWidth="1"/>
    <col min="1027" max="1027" width="6" style="148" bestFit="1" customWidth="1"/>
    <col min="1028" max="1028" width="3.7109375" style="148" customWidth="1"/>
    <col min="1029" max="1029" width="15.28515625" style="148" customWidth="1"/>
    <col min="1030" max="1030" width="13.42578125" style="148" customWidth="1"/>
    <col min="1031" max="1280" width="9" style="148"/>
    <col min="1281" max="1281" width="6.7109375" style="148" bestFit="1" customWidth="1"/>
    <col min="1282" max="1282" width="41.28515625" style="148" customWidth="1"/>
    <col min="1283" max="1283" width="6" style="148" bestFit="1" customWidth="1"/>
    <col min="1284" max="1284" width="3.7109375" style="148" customWidth="1"/>
    <col min="1285" max="1285" width="15.28515625" style="148" customWidth="1"/>
    <col min="1286" max="1286" width="13.42578125" style="148" customWidth="1"/>
    <col min="1287" max="1536" width="9" style="148"/>
    <col min="1537" max="1537" width="6.7109375" style="148" bestFit="1" customWidth="1"/>
    <col min="1538" max="1538" width="41.28515625" style="148" customWidth="1"/>
    <col min="1539" max="1539" width="6" style="148" bestFit="1" customWidth="1"/>
    <col min="1540" max="1540" width="3.7109375" style="148" customWidth="1"/>
    <col min="1541" max="1541" width="15.28515625" style="148" customWidth="1"/>
    <col min="1542" max="1542" width="13.42578125" style="148" customWidth="1"/>
    <col min="1543" max="1792" width="9" style="148"/>
    <col min="1793" max="1793" width="6.7109375" style="148" bestFit="1" customWidth="1"/>
    <col min="1794" max="1794" width="41.28515625" style="148" customWidth="1"/>
    <col min="1795" max="1795" width="6" style="148" bestFit="1" customWidth="1"/>
    <col min="1796" max="1796" width="3.7109375" style="148" customWidth="1"/>
    <col min="1797" max="1797" width="15.28515625" style="148" customWidth="1"/>
    <col min="1798" max="1798" width="13.42578125" style="148" customWidth="1"/>
    <col min="1799" max="2048" width="9" style="148"/>
    <col min="2049" max="2049" width="6.7109375" style="148" bestFit="1" customWidth="1"/>
    <col min="2050" max="2050" width="41.28515625" style="148" customWidth="1"/>
    <col min="2051" max="2051" width="6" style="148" bestFit="1" customWidth="1"/>
    <col min="2052" max="2052" width="3.7109375" style="148" customWidth="1"/>
    <col min="2053" max="2053" width="15.28515625" style="148" customWidth="1"/>
    <col min="2054" max="2054" width="13.42578125" style="148" customWidth="1"/>
    <col min="2055" max="2304" width="9" style="148"/>
    <col min="2305" max="2305" width="6.7109375" style="148" bestFit="1" customWidth="1"/>
    <col min="2306" max="2306" width="41.28515625" style="148" customWidth="1"/>
    <col min="2307" max="2307" width="6" style="148" bestFit="1" customWidth="1"/>
    <col min="2308" max="2308" width="3.7109375" style="148" customWidth="1"/>
    <col min="2309" max="2309" width="15.28515625" style="148" customWidth="1"/>
    <col min="2310" max="2310" width="13.42578125" style="148" customWidth="1"/>
    <col min="2311" max="2560" width="9" style="148"/>
    <col min="2561" max="2561" width="6.7109375" style="148" bestFit="1" customWidth="1"/>
    <col min="2562" max="2562" width="41.28515625" style="148" customWidth="1"/>
    <col min="2563" max="2563" width="6" style="148" bestFit="1" customWidth="1"/>
    <col min="2564" max="2564" width="3.7109375" style="148" customWidth="1"/>
    <col min="2565" max="2565" width="15.28515625" style="148" customWidth="1"/>
    <col min="2566" max="2566" width="13.42578125" style="148" customWidth="1"/>
    <col min="2567" max="2816" width="9" style="148"/>
    <col min="2817" max="2817" width="6.7109375" style="148" bestFit="1" customWidth="1"/>
    <col min="2818" max="2818" width="41.28515625" style="148" customWidth="1"/>
    <col min="2819" max="2819" width="6" style="148" bestFit="1" customWidth="1"/>
    <col min="2820" max="2820" width="3.7109375" style="148" customWidth="1"/>
    <col min="2821" max="2821" width="15.28515625" style="148" customWidth="1"/>
    <col min="2822" max="2822" width="13.42578125" style="148" customWidth="1"/>
    <col min="2823" max="3072" width="9" style="148"/>
    <col min="3073" max="3073" width="6.7109375" style="148" bestFit="1" customWidth="1"/>
    <col min="3074" max="3074" width="41.28515625" style="148" customWidth="1"/>
    <col min="3075" max="3075" width="6" style="148" bestFit="1" customWidth="1"/>
    <col min="3076" max="3076" width="3.7109375" style="148" customWidth="1"/>
    <col min="3077" max="3077" width="15.28515625" style="148" customWidth="1"/>
    <col min="3078" max="3078" width="13.42578125" style="148" customWidth="1"/>
    <col min="3079" max="3328" width="9" style="148"/>
    <col min="3329" max="3329" width="6.7109375" style="148" bestFit="1" customWidth="1"/>
    <col min="3330" max="3330" width="41.28515625" style="148" customWidth="1"/>
    <col min="3331" max="3331" width="6" style="148" bestFit="1" customWidth="1"/>
    <col min="3332" max="3332" width="3.7109375" style="148" customWidth="1"/>
    <col min="3333" max="3333" width="15.28515625" style="148" customWidth="1"/>
    <col min="3334" max="3334" width="13.42578125" style="148" customWidth="1"/>
    <col min="3335" max="3584" width="9" style="148"/>
    <col min="3585" max="3585" width="6.7109375" style="148" bestFit="1" customWidth="1"/>
    <col min="3586" max="3586" width="41.28515625" style="148" customWidth="1"/>
    <col min="3587" max="3587" width="6" style="148" bestFit="1" customWidth="1"/>
    <col min="3588" max="3588" width="3.7109375" style="148" customWidth="1"/>
    <col min="3589" max="3589" width="15.28515625" style="148" customWidth="1"/>
    <col min="3590" max="3590" width="13.42578125" style="148" customWidth="1"/>
    <col min="3591" max="3840" width="9" style="148"/>
    <col min="3841" max="3841" width="6.7109375" style="148" bestFit="1" customWidth="1"/>
    <col min="3842" max="3842" width="41.28515625" style="148" customWidth="1"/>
    <col min="3843" max="3843" width="6" style="148" bestFit="1" customWidth="1"/>
    <col min="3844" max="3844" width="3.7109375" style="148" customWidth="1"/>
    <col min="3845" max="3845" width="15.28515625" style="148" customWidth="1"/>
    <col min="3846" max="3846" width="13.42578125" style="148" customWidth="1"/>
    <col min="3847" max="4096" width="9" style="148"/>
    <col min="4097" max="4097" width="6.7109375" style="148" bestFit="1" customWidth="1"/>
    <col min="4098" max="4098" width="41.28515625" style="148" customWidth="1"/>
    <col min="4099" max="4099" width="6" style="148" bestFit="1" customWidth="1"/>
    <col min="4100" max="4100" width="3.7109375" style="148" customWidth="1"/>
    <col min="4101" max="4101" width="15.28515625" style="148" customWidth="1"/>
    <col min="4102" max="4102" width="13.42578125" style="148" customWidth="1"/>
    <col min="4103" max="4352" width="9" style="148"/>
    <col min="4353" max="4353" width="6.7109375" style="148" bestFit="1" customWidth="1"/>
    <col min="4354" max="4354" width="41.28515625" style="148" customWidth="1"/>
    <col min="4355" max="4355" width="6" style="148" bestFit="1" customWidth="1"/>
    <col min="4356" max="4356" width="3.7109375" style="148" customWidth="1"/>
    <col min="4357" max="4357" width="15.28515625" style="148" customWidth="1"/>
    <col min="4358" max="4358" width="13.42578125" style="148" customWidth="1"/>
    <col min="4359" max="4608" width="9" style="148"/>
    <col min="4609" max="4609" width="6.7109375" style="148" bestFit="1" customWidth="1"/>
    <col min="4610" max="4610" width="41.28515625" style="148" customWidth="1"/>
    <col min="4611" max="4611" width="6" style="148" bestFit="1" customWidth="1"/>
    <col min="4612" max="4612" width="3.7109375" style="148" customWidth="1"/>
    <col min="4613" max="4613" width="15.28515625" style="148" customWidth="1"/>
    <col min="4614" max="4614" width="13.42578125" style="148" customWidth="1"/>
    <col min="4615" max="4864" width="9" style="148"/>
    <col min="4865" max="4865" width="6.7109375" style="148" bestFit="1" customWidth="1"/>
    <col min="4866" max="4866" width="41.28515625" style="148" customWidth="1"/>
    <col min="4867" max="4867" width="6" style="148" bestFit="1" customWidth="1"/>
    <col min="4868" max="4868" width="3.7109375" style="148" customWidth="1"/>
    <col min="4869" max="4869" width="15.28515625" style="148" customWidth="1"/>
    <col min="4870" max="4870" width="13.42578125" style="148" customWidth="1"/>
    <col min="4871" max="5120" width="9" style="148"/>
    <col min="5121" max="5121" width="6.7109375" style="148" bestFit="1" customWidth="1"/>
    <col min="5122" max="5122" width="41.28515625" style="148" customWidth="1"/>
    <col min="5123" max="5123" width="6" style="148" bestFit="1" customWidth="1"/>
    <col min="5124" max="5124" width="3.7109375" style="148" customWidth="1"/>
    <col min="5125" max="5125" width="15.28515625" style="148" customWidth="1"/>
    <col min="5126" max="5126" width="13.42578125" style="148" customWidth="1"/>
    <col min="5127" max="5376" width="9" style="148"/>
    <col min="5377" max="5377" width="6.7109375" style="148" bestFit="1" customWidth="1"/>
    <col min="5378" max="5378" width="41.28515625" style="148" customWidth="1"/>
    <col min="5379" max="5379" width="6" style="148" bestFit="1" customWidth="1"/>
    <col min="5380" max="5380" width="3.7109375" style="148" customWidth="1"/>
    <col min="5381" max="5381" width="15.28515625" style="148" customWidth="1"/>
    <col min="5382" max="5382" width="13.42578125" style="148" customWidth="1"/>
    <col min="5383" max="5632" width="9" style="148"/>
    <col min="5633" max="5633" width="6.7109375" style="148" bestFit="1" customWidth="1"/>
    <col min="5634" max="5634" width="41.28515625" style="148" customWidth="1"/>
    <col min="5635" max="5635" width="6" style="148" bestFit="1" customWidth="1"/>
    <col min="5636" max="5636" width="3.7109375" style="148" customWidth="1"/>
    <col min="5637" max="5637" width="15.28515625" style="148" customWidth="1"/>
    <col min="5638" max="5638" width="13.42578125" style="148" customWidth="1"/>
    <col min="5639" max="5888" width="9" style="148"/>
    <col min="5889" max="5889" width="6.7109375" style="148" bestFit="1" customWidth="1"/>
    <col min="5890" max="5890" width="41.28515625" style="148" customWidth="1"/>
    <col min="5891" max="5891" width="6" style="148" bestFit="1" customWidth="1"/>
    <col min="5892" max="5892" width="3.7109375" style="148" customWidth="1"/>
    <col min="5893" max="5893" width="15.28515625" style="148" customWidth="1"/>
    <col min="5894" max="5894" width="13.42578125" style="148" customWidth="1"/>
    <col min="5895" max="6144" width="9" style="148"/>
    <col min="6145" max="6145" width="6.7109375" style="148" bestFit="1" customWidth="1"/>
    <col min="6146" max="6146" width="41.28515625" style="148" customWidth="1"/>
    <col min="6147" max="6147" width="6" style="148" bestFit="1" customWidth="1"/>
    <col min="6148" max="6148" width="3.7109375" style="148" customWidth="1"/>
    <col min="6149" max="6149" width="15.28515625" style="148" customWidth="1"/>
    <col min="6150" max="6150" width="13.42578125" style="148" customWidth="1"/>
    <col min="6151" max="6400" width="9" style="148"/>
    <col min="6401" max="6401" width="6.7109375" style="148" bestFit="1" customWidth="1"/>
    <col min="6402" max="6402" width="41.28515625" style="148" customWidth="1"/>
    <col min="6403" max="6403" width="6" style="148" bestFit="1" customWidth="1"/>
    <col min="6404" max="6404" width="3.7109375" style="148" customWidth="1"/>
    <col min="6405" max="6405" width="15.28515625" style="148" customWidth="1"/>
    <col min="6406" max="6406" width="13.42578125" style="148" customWidth="1"/>
    <col min="6407" max="6656" width="9" style="148"/>
    <col min="6657" max="6657" width="6.7109375" style="148" bestFit="1" customWidth="1"/>
    <col min="6658" max="6658" width="41.28515625" style="148" customWidth="1"/>
    <col min="6659" max="6659" width="6" style="148" bestFit="1" customWidth="1"/>
    <col min="6660" max="6660" width="3.7109375" style="148" customWidth="1"/>
    <col min="6661" max="6661" width="15.28515625" style="148" customWidth="1"/>
    <col min="6662" max="6662" width="13.42578125" style="148" customWidth="1"/>
    <col min="6663" max="6912" width="9" style="148"/>
    <col min="6913" max="6913" width="6.7109375" style="148" bestFit="1" customWidth="1"/>
    <col min="6914" max="6914" width="41.28515625" style="148" customWidth="1"/>
    <col min="6915" max="6915" width="6" style="148" bestFit="1" customWidth="1"/>
    <col min="6916" max="6916" width="3.7109375" style="148" customWidth="1"/>
    <col min="6917" max="6917" width="15.28515625" style="148" customWidth="1"/>
    <col min="6918" max="6918" width="13.42578125" style="148" customWidth="1"/>
    <col min="6919" max="7168" width="9" style="148"/>
    <col min="7169" max="7169" width="6.7109375" style="148" bestFit="1" customWidth="1"/>
    <col min="7170" max="7170" width="41.28515625" style="148" customWidth="1"/>
    <col min="7171" max="7171" width="6" style="148" bestFit="1" customWidth="1"/>
    <col min="7172" max="7172" width="3.7109375" style="148" customWidth="1"/>
    <col min="7173" max="7173" width="15.28515625" style="148" customWidth="1"/>
    <col min="7174" max="7174" width="13.42578125" style="148" customWidth="1"/>
    <col min="7175" max="7424" width="9" style="148"/>
    <col min="7425" max="7425" width="6.7109375" style="148" bestFit="1" customWidth="1"/>
    <col min="7426" max="7426" width="41.28515625" style="148" customWidth="1"/>
    <col min="7427" max="7427" width="6" style="148" bestFit="1" customWidth="1"/>
    <col min="7428" max="7428" width="3.7109375" style="148" customWidth="1"/>
    <col min="7429" max="7429" width="15.28515625" style="148" customWidth="1"/>
    <col min="7430" max="7430" width="13.42578125" style="148" customWidth="1"/>
    <col min="7431" max="7680" width="9" style="148"/>
    <col min="7681" max="7681" width="6.7109375" style="148" bestFit="1" customWidth="1"/>
    <col min="7682" max="7682" width="41.28515625" style="148" customWidth="1"/>
    <col min="7683" max="7683" width="6" style="148" bestFit="1" customWidth="1"/>
    <col min="7684" max="7684" width="3.7109375" style="148" customWidth="1"/>
    <col min="7685" max="7685" width="15.28515625" style="148" customWidth="1"/>
    <col min="7686" max="7686" width="13.42578125" style="148" customWidth="1"/>
    <col min="7687" max="7936" width="9" style="148"/>
    <col min="7937" max="7937" width="6.7109375" style="148" bestFit="1" customWidth="1"/>
    <col min="7938" max="7938" width="41.28515625" style="148" customWidth="1"/>
    <col min="7939" max="7939" width="6" style="148" bestFit="1" customWidth="1"/>
    <col min="7940" max="7940" width="3.7109375" style="148" customWidth="1"/>
    <col min="7941" max="7941" width="15.28515625" style="148" customWidth="1"/>
    <col min="7942" max="7942" width="13.42578125" style="148" customWidth="1"/>
    <col min="7943" max="8192" width="9" style="148"/>
    <col min="8193" max="8193" width="6.7109375" style="148" bestFit="1" customWidth="1"/>
    <col min="8194" max="8194" width="41.28515625" style="148" customWidth="1"/>
    <col min="8195" max="8195" width="6" style="148" bestFit="1" customWidth="1"/>
    <col min="8196" max="8196" width="3.7109375" style="148" customWidth="1"/>
    <col min="8197" max="8197" width="15.28515625" style="148" customWidth="1"/>
    <col min="8198" max="8198" width="13.42578125" style="148" customWidth="1"/>
    <col min="8199" max="8448" width="9" style="148"/>
    <col min="8449" max="8449" width="6.7109375" style="148" bestFit="1" customWidth="1"/>
    <col min="8450" max="8450" width="41.28515625" style="148" customWidth="1"/>
    <col min="8451" max="8451" width="6" style="148" bestFit="1" customWidth="1"/>
    <col min="8452" max="8452" width="3.7109375" style="148" customWidth="1"/>
    <col min="8453" max="8453" width="15.28515625" style="148" customWidth="1"/>
    <col min="8454" max="8454" width="13.42578125" style="148" customWidth="1"/>
    <col min="8455" max="8704" width="9" style="148"/>
    <col min="8705" max="8705" width="6.7109375" style="148" bestFit="1" customWidth="1"/>
    <col min="8706" max="8706" width="41.28515625" style="148" customWidth="1"/>
    <col min="8707" max="8707" width="6" style="148" bestFit="1" customWidth="1"/>
    <col min="8708" max="8708" width="3.7109375" style="148" customWidth="1"/>
    <col min="8709" max="8709" width="15.28515625" style="148" customWidth="1"/>
    <col min="8710" max="8710" width="13.42578125" style="148" customWidth="1"/>
    <col min="8711" max="8960" width="9" style="148"/>
    <col min="8961" max="8961" width="6.7109375" style="148" bestFit="1" customWidth="1"/>
    <col min="8962" max="8962" width="41.28515625" style="148" customWidth="1"/>
    <col min="8963" max="8963" width="6" style="148" bestFit="1" customWidth="1"/>
    <col min="8964" max="8964" width="3.7109375" style="148" customWidth="1"/>
    <col min="8965" max="8965" width="15.28515625" style="148" customWidth="1"/>
    <col min="8966" max="8966" width="13.42578125" style="148" customWidth="1"/>
    <col min="8967" max="9216" width="9" style="148"/>
    <col min="9217" max="9217" width="6.7109375" style="148" bestFit="1" customWidth="1"/>
    <col min="9218" max="9218" width="41.28515625" style="148" customWidth="1"/>
    <col min="9219" max="9219" width="6" style="148" bestFit="1" customWidth="1"/>
    <col min="9220" max="9220" width="3.7109375" style="148" customWidth="1"/>
    <col min="9221" max="9221" width="15.28515625" style="148" customWidth="1"/>
    <col min="9222" max="9222" width="13.42578125" style="148" customWidth="1"/>
    <col min="9223" max="9472" width="9" style="148"/>
    <col min="9473" max="9473" width="6.7109375" style="148" bestFit="1" customWidth="1"/>
    <col min="9474" max="9474" width="41.28515625" style="148" customWidth="1"/>
    <col min="9475" max="9475" width="6" style="148" bestFit="1" customWidth="1"/>
    <col min="9476" max="9476" width="3.7109375" style="148" customWidth="1"/>
    <col min="9477" max="9477" width="15.28515625" style="148" customWidth="1"/>
    <col min="9478" max="9478" width="13.42578125" style="148" customWidth="1"/>
    <col min="9479" max="9728" width="9" style="148"/>
    <col min="9729" max="9729" width="6.7109375" style="148" bestFit="1" customWidth="1"/>
    <col min="9730" max="9730" width="41.28515625" style="148" customWidth="1"/>
    <col min="9731" max="9731" width="6" style="148" bestFit="1" customWidth="1"/>
    <col min="9732" max="9732" width="3.7109375" style="148" customWidth="1"/>
    <col min="9733" max="9733" width="15.28515625" style="148" customWidth="1"/>
    <col min="9734" max="9734" width="13.42578125" style="148" customWidth="1"/>
    <col min="9735" max="9984" width="9" style="148"/>
    <col min="9985" max="9985" width="6.7109375" style="148" bestFit="1" customWidth="1"/>
    <col min="9986" max="9986" width="41.28515625" style="148" customWidth="1"/>
    <col min="9987" max="9987" width="6" style="148" bestFit="1" customWidth="1"/>
    <col min="9988" max="9988" width="3.7109375" style="148" customWidth="1"/>
    <col min="9989" max="9989" width="15.28515625" style="148" customWidth="1"/>
    <col min="9990" max="9990" width="13.42578125" style="148" customWidth="1"/>
    <col min="9991" max="10240" width="9" style="148"/>
    <col min="10241" max="10241" width="6.7109375" style="148" bestFit="1" customWidth="1"/>
    <col min="10242" max="10242" width="41.28515625" style="148" customWidth="1"/>
    <col min="10243" max="10243" width="6" style="148" bestFit="1" customWidth="1"/>
    <col min="10244" max="10244" width="3.7109375" style="148" customWidth="1"/>
    <col min="10245" max="10245" width="15.28515625" style="148" customWidth="1"/>
    <col min="10246" max="10246" width="13.42578125" style="148" customWidth="1"/>
    <col min="10247" max="10496" width="9" style="148"/>
    <col min="10497" max="10497" width="6.7109375" style="148" bestFit="1" customWidth="1"/>
    <col min="10498" max="10498" width="41.28515625" style="148" customWidth="1"/>
    <col min="10499" max="10499" width="6" style="148" bestFit="1" customWidth="1"/>
    <col min="10500" max="10500" width="3.7109375" style="148" customWidth="1"/>
    <col min="10501" max="10501" width="15.28515625" style="148" customWidth="1"/>
    <col min="10502" max="10502" width="13.42578125" style="148" customWidth="1"/>
    <col min="10503" max="10752" width="9" style="148"/>
    <col min="10753" max="10753" width="6.7109375" style="148" bestFit="1" customWidth="1"/>
    <col min="10754" max="10754" width="41.28515625" style="148" customWidth="1"/>
    <col min="10755" max="10755" width="6" style="148" bestFit="1" customWidth="1"/>
    <col min="10756" max="10756" width="3.7109375" style="148" customWidth="1"/>
    <col min="10757" max="10757" width="15.28515625" style="148" customWidth="1"/>
    <col min="10758" max="10758" width="13.42578125" style="148" customWidth="1"/>
    <col min="10759" max="11008" width="9" style="148"/>
    <col min="11009" max="11009" width="6.7109375" style="148" bestFit="1" customWidth="1"/>
    <col min="11010" max="11010" width="41.28515625" style="148" customWidth="1"/>
    <col min="11011" max="11011" width="6" style="148" bestFit="1" customWidth="1"/>
    <col min="11012" max="11012" width="3.7109375" style="148" customWidth="1"/>
    <col min="11013" max="11013" width="15.28515625" style="148" customWidth="1"/>
    <col min="11014" max="11014" width="13.42578125" style="148" customWidth="1"/>
    <col min="11015" max="11264" width="9" style="148"/>
    <col min="11265" max="11265" width="6.7109375" style="148" bestFit="1" customWidth="1"/>
    <col min="11266" max="11266" width="41.28515625" style="148" customWidth="1"/>
    <col min="11267" max="11267" width="6" style="148" bestFit="1" customWidth="1"/>
    <col min="11268" max="11268" width="3.7109375" style="148" customWidth="1"/>
    <col min="11269" max="11269" width="15.28515625" style="148" customWidth="1"/>
    <col min="11270" max="11270" width="13.42578125" style="148" customWidth="1"/>
    <col min="11271" max="11520" width="9" style="148"/>
    <col min="11521" max="11521" width="6.7109375" style="148" bestFit="1" customWidth="1"/>
    <col min="11522" max="11522" width="41.28515625" style="148" customWidth="1"/>
    <col min="11523" max="11523" width="6" style="148" bestFit="1" customWidth="1"/>
    <col min="11524" max="11524" width="3.7109375" style="148" customWidth="1"/>
    <col min="11525" max="11525" width="15.28515625" style="148" customWidth="1"/>
    <col min="11526" max="11526" width="13.42578125" style="148" customWidth="1"/>
    <col min="11527" max="11776" width="9" style="148"/>
    <col min="11777" max="11777" width="6.7109375" style="148" bestFit="1" customWidth="1"/>
    <col min="11778" max="11778" width="41.28515625" style="148" customWidth="1"/>
    <col min="11779" max="11779" width="6" style="148" bestFit="1" customWidth="1"/>
    <col min="11780" max="11780" width="3.7109375" style="148" customWidth="1"/>
    <col min="11781" max="11781" width="15.28515625" style="148" customWidth="1"/>
    <col min="11782" max="11782" width="13.42578125" style="148" customWidth="1"/>
    <col min="11783" max="12032" width="9" style="148"/>
    <col min="12033" max="12033" width="6.7109375" style="148" bestFit="1" customWidth="1"/>
    <col min="12034" max="12034" width="41.28515625" style="148" customWidth="1"/>
    <col min="12035" max="12035" width="6" style="148" bestFit="1" customWidth="1"/>
    <col min="12036" max="12036" width="3.7109375" style="148" customWidth="1"/>
    <col min="12037" max="12037" width="15.28515625" style="148" customWidth="1"/>
    <col min="12038" max="12038" width="13.42578125" style="148" customWidth="1"/>
    <col min="12039" max="12288" width="9" style="148"/>
    <col min="12289" max="12289" width="6.7109375" style="148" bestFit="1" customWidth="1"/>
    <col min="12290" max="12290" width="41.28515625" style="148" customWidth="1"/>
    <col min="12291" max="12291" width="6" style="148" bestFit="1" customWidth="1"/>
    <col min="12292" max="12292" width="3.7109375" style="148" customWidth="1"/>
    <col min="12293" max="12293" width="15.28515625" style="148" customWidth="1"/>
    <col min="12294" max="12294" width="13.42578125" style="148" customWidth="1"/>
    <col min="12295" max="12544" width="9" style="148"/>
    <col min="12545" max="12545" width="6.7109375" style="148" bestFit="1" customWidth="1"/>
    <col min="12546" max="12546" width="41.28515625" style="148" customWidth="1"/>
    <col min="12547" max="12547" width="6" style="148" bestFit="1" customWidth="1"/>
    <col min="12548" max="12548" width="3.7109375" style="148" customWidth="1"/>
    <col min="12549" max="12549" width="15.28515625" style="148" customWidth="1"/>
    <col min="12550" max="12550" width="13.42578125" style="148" customWidth="1"/>
    <col min="12551" max="12800" width="9" style="148"/>
    <col min="12801" max="12801" width="6.7109375" style="148" bestFit="1" customWidth="1"/>
    <col min="12802" max="12802" width="41.28515625" style="148" customWidth="1"/>
    <col min="12803" max="12803" width="6" style="148" bestFit="1" customWidth="1"/>
    <col min="12804" max="12804" width="3.7109375" style="148" customWidth="1"/>
    <col min="12805" max="12805" width="15.28515625" style="148" customWidth="1"/>
    <col min="12806" max="12806" width="13.42578125" style="148" customWidth="1"/>
    <col min="12807" max="13056" width="9" style="148"/>
    <col min="13057" max="13057" width="6.7109375" style="148" bestFit="1" customWidth="1"/>
    <col min="13058" max="13058" width="41.28515625" style="148" customWidth="1"/>
    <col min="13059" max="13059" width="6" style="148" bestFit="1" customWidth="1"/>
    <col min="13060" max="13060" width="3.7109375" style="148" customWidth="1"/>
    <col min="13061" max="13061" width="15.28515625" style="148" customWidth="1"/>
    <col min="13062" max="13062" width="13.42578125" style="148" customWidth="1"/>
    <col min="13063" max="13312" width="9" style="148"/>
    <col min="13313" max="13313" width="6.7109375" style="148" bestFit="1" customWidth="1"/>
    <col min="13314" max="13314" width="41.28515625" style="148" customWidth="1"/>
    <col min="13315" max="13315" width="6" style="148" bestFit="1" customWidth="1"/>
    <col min="13316" max="13316" width="3.7109375" style="148" customWidth="1"/>
    <col min="13317" max="13317" width="15.28515625" style="148" customWidth="1"/>
    <col min="13318" max="13318" width="13.42578125" style="148" customWidth="1"/>
    <col min="13319" max="13568" width="9" style="148"/>
    <col min="13569" max="13569" width="6.7109375" style="148" bestFit="1" customWidth="1"/>
    <col min="13570" max="13570" width="41.28515625" style="148" customWidth="1"/>
    <col min="13571" max="13571" width="6" style="148" bestFit="1" customWidth="1"/>
    <col min="13572" max="13572" width="3.7109375" style="148" customWidth="1"/>
    <col min="13573" max="13573" width="15.28515625" style="148" customWidth="1"/>
    <col min="13574" max="13574" width="13.42578125" style="148" customWidth="1"/>
    <col min="13575" max="13824" width="9" style="148"/>
    <col min="13825" max="13825" width="6.7109375" style="148" bestFit="1" customWidth="1"/>
    <col min="13826" max="13826" width="41.28515625" style="148" customWidth="1"/>
    <col min="13827" max="13827" width="6" style="148" bestFit="1" customWidth="1"/>
    <col min="13828" max="13828" width="3.7109375" style="148" customWidth="1"/>
    <col min="13829" max="13829" width="15.28515625" style="148" customWidth="1"/>
    <col min="13830" max="13830" width="13.42578125" style="148" customWidth="1"/>
    <col min="13831" max="14080" width="9" style="148"/>
    <col min="14081" max="14081" width="6.7109375" style="148" bestFit="1" customWidth="1"/>
    <col min="14082" max="14082" width="41.28515625" style="148" customWidth="1"/>
    <col min="14083" max="14083" width="6" style="148" bestFit="1" customWidth="1"/>
    <col min="14084" max="14084" width="3.7109375" style="148" customWidth="1"/>
    <col min="14085" max="14085" width="15.28515625" style="148" customWidth="1"/>
    <col min="14086" max="14086" width="13.42578125" style="148" customWidth="1"/>
    <col min="14087" max="14336" width="9" style="148"/>
    <col min="14337" max="14337" width="6.7109375" style="148" bestFit="1" customWidth="1"/>
    <col min="14338" max="14338" width="41.28515625" style="148" customWidth="1"/>
    <col min="14339" max="14339" width="6" style="148" bestFit="1" customWidth="1"/>
    <col min="14340" max="14340" width="3.7109375" style="148" customWidth="1"/>
    <col min="14341" max="14341" width="15.28515625" style="148" customWidth="1"/>
    <col min="14342" max="14342" width="13.42578125" style="148" customWidth="1"/>
    <col min="14343" max="14592" width="9" style="148"/>
    <col min="14593" max="14593" width="6.7109375" style="148" bestFit="1" customWidth="1"/>
    <col min="14594" max="14594" width="41.28515625" style="148" customWidth="1"/>
    <col min="14595" max="14595" width="6" style="148" bestFit="1" customWidth="1"/>
    <col min="14596" max="14596" width="3.7109375" style="148" customWidth="1"/>
    <col min="14597" max="14597" width="15.28515625" style="148" customWidth="1"/>
    <col min="14598" max="14598" width="13.42578125" style="148" customWidth="1"/>
    <col min="14599" max="14848" width="9" style="148"/>
    <col min="14849" max="14849" width="6.7109375" style="148" bestFit="1" customWidth="1"/>
    <col min="14850" max="14850" width="41.28515625" style="148" customWidth="1"/>
    <col min="14851" max="14851" width="6" style="148" bestFit="1" customWidth="1"/>
    <col min="14852" max="14852" width="3.7109375" style="148" customWidth="1"/>
    <col min="14853" max="14853" width="15.28515625" style="148" customWidth="1"/>
    <col min="14854" max="14854" width="13.42578125" style="148" customWidth="1"/>
    <col min="14855" max="15104" width="9" style="148"/>
    <col min="15105" max="15105" width="6.7109375" style="148" bestFit="1" customWidth="1"/>
    <col min="15106" max="15106" width="41.28515625" style="148" customWidth="1"/>
    <col min="15107" max="15107" width="6" style="148" bestFit="1" customWidth="1"/>
    <col min="15108" max="15108" width="3.7109375" style="148" customWidth="1"/>
    <col min="15109" max="15109" width="15.28515625" style="148" customWidth="1"/>
    <col min="15110" max="15110" width="13.42578125" style="148" customWidth="1"/>
    <col min="15111" max="15360" width="9" style="148"/>
    <col min="15361" max="15361" width="6.7109375" style="148" bestFit="1" customWidth="1"/>
    <col min="15362" max="15362" width="41.28515625" style="148" customWidth="1"/>
    <col min="15363" max="15363" width="6" style="148" bestFit="1" customWidth="1"/>
    <col min="15364" max="15364" width="3.7109375" style="148" customWidth="1"/>
    <col min="15365" max="15365" width="15.28515625" style="148" customWidth="1"/>
    <col min="15366" max="15366" width="13.42578125" style="148" customWidth="1"/>
    <col min="15367" max="15616" width="9" style="148"/>
    <col min="15617" max="15617" width="6.7109375" style="148" bestFit="1" customWidth="1"/>
    <col min="15618" max="15618" width="41.28515625" style="148" customWidth="1"/>
    <col min="15619" max="15619" width="6" style="148" bestFit="1" customWidth="1"/>
    <col min="15620" max="15620" width="3.7109375" style="148" customWidth="1"/>
    <col min="15621" max="15621" width="15.28515625" style="148" customWidth="1"/>
    <col min="15622" max="15622" width="13.42578125" style="148" customWidth="1"/>
    <col min="15623" max="15872" width="9" style="148"/>
    <col min="15873" max="15873" width="6.7109375" style="148" bestFit="1" customWidth="1"/>
    <col min="15874" max="15874" width="41.28515625" style="148" customWidth="1"/>
    <col min="15875" max="15875" width="6" style="148" bestFit="1" customWidth="1"/>
    <col min="15876" max="15876" width="3.7109375" style="148" customWidth="1"/>
    <col min="15877" max="15877" width="15.28515625" style="148" customWidth="1"/>
    <col min="15878" max="15878" width="13.42578125" style="148" customWidth="1"/>
    <col min="15879" max="16128" width="9" style="148"/>
    <col min="16129" max="16129" width="6.7109375" style="148" bestFit="1" customWidth="1"/>
    <col min="16130" max="16130" width="41.28515625" style="148" customWidth="1"/>
    <col min="16131" max="16131" width="6" style="148" bestFit="1" customWidth="1"/>
    <col min="16132" max="16132" width="3.7109375" style="148" customWidth="1"/>
    <col min="16133" max="16133" width="15.28515625" style="148" customWidth="1"/>
    <col min="16134" max="16134" width="13.42578125" style="148" customWidth="1"/>
    <col min="16135" max="16384" width="9" style="148"/>
  </cols>
  <sheetData>
    <row r="1" spans="1:6" x14ac:dyDescent="0.2">
      <c r="A1" s="187" t="s">
        <v>522</v>
      </c>
      <c r="B1" s="188" t="s">
        <v>5</v>
      </c>
      <c r="C1" s="256"/>
      <c r="D1" s="256"/>
      <c r="E1" s="203"/>
      <c r="F1" s="203"/>
    </row>
    <row r="2" spans="1:6" x14ac:dyDescent="0.2">
      <c r="A2" s="187" t="s">
        <v>523</v>
      </c>
      <c r="B2" s="188" t="s">
        <v>27</v>
      </c>
      <c r="C2" s="256"/>
      <c r="D2" s="256"/>
      <c r="E2" s="203"/>
      <c r="F2" s="203"/>
    </row>
    <row r="3" spans="1:6" x14ac:dyDescent="0.2">
      <c r="A3" s="187" t="s">
        <v>513</v>
      </c>
      <c r="B3" s="188" t="s">
        <v>578</v>
      </c>
      <c r="C3" s="376"/>
      <c r="D3" s="377"/>
      <c r="E3" s="257"/>
      <c r="F3" s="232"/>
    </row>
    <row r="4" spans="1:6" x14ac:dyDescent="0.2">
      <c r="A4" s="187"/>
      <c r="B4" s="188" t="s">
        <v>579</v>
      </c>
      <c r="C4" s="204"/>
      <c r="D4" s="204"/>
      <c r="E4" s="257"/>
      <c r="F4" s="232"/>
    </row>
    <row r="5" spans="1:6" s="10" customFormat="1" ht="76.5" x14ac:dyDescent="0.2">
      <c r="A5" s="39" t="s">
        <v>0</v>
      </c>
      <c r="B5" s="192" t="s">
        <v>8</v>
      </c>
      <c r="C5" s="41" t="s">
        <v>6</v>
      </c>
      <c r="D5" s="41" t="s">
        <v>7</v>
      </c>
      <c r="E5" s="258" t="s">
        <v>10</v>
      </c>
      <c r="F5" s="258" t="s">
        <v>11</v>
      </c>
    </row>
    <row r="6" spans="1:6" s="10" customFormat="1" x14ac:dyDescent="0.2">
      <c r="A6" s="156"/>
      <c r="B6" s="259"/>
      <c r="C6" s="157"/>
      <c r="D6" s="157"/>
      <c r="E6" s="260"/>
      <c r="F6" s="260"/>
    </row>
    <row r="7" spans="1:6" x14ac:dyDescent="0.2">
      <c r="A7" s="79" t="s">
        <v>580</v>
      </c>
      <c r="B7" s="80" t="s">
        <v>581</v>
      </c>
      <c r="C7" s="81"/>
      <c r="D7" s="81"/>
      <c r="E7" s="82"/>
      <c r="F7" s="82"/>
    </row>
    <row r="8" spans="1:6" x14ac:dyDescent="0.2">
      <c r="A8" s="79"/>
      <c r="B8" s="80"/>
      <c r="C8" s="81"/>
      <c r="D8" s="81"/>
      <c r="E8" s="82"/>
      <c r="F8" s="82"/>
    </row>
    <row r="9" spans="1:6" x14ac:dyDescent="0.2">
      <c r="A9" s="204">
        <f>COUNT(A6+1)</f>
        <v>1</v>
      </c>
      <c r="B9" s="202" t="s">
        <v>582</v>
      </c>
      <c r="C9" s="256"/>
      <c r="D9" s="256"/>
      <c r="E9" s="203"/>
      <c r="F9" s="203"/>
    </row>
    <row r="10" spans="1:6" ht="25.5" x14ac:dyDescent="0.2">
      <c r="A10" s="204"/>
      <c r="B10" s="205" t="s">
        <v>583</v>
      </c>
    </row>
    <row r="11" spans="1:6" ht="14.25" x14ac:dyDescent="0.2">
      <c r="A11" s="204"/>
      <c r="B11" s="214" t="s">
        <v>584</v>
      </c>
      <c r="C11" s="262">
        <v>5</v>
      </c>
      <c r="D11" s="130" t="s">
        <v>9</v>
      </c>
      <c r="E11" s="83"/>
      <c r="F11" s="261">
        <f>C11*E11</f>
        <v>0</v>
      </c>
    </row>
    <row r="12" spans="1:6" x14ac:dyDescent="0.2">
      <c r="A12" s="209"/>
      <c r="B12" s="263"/>
      <c r="C12" s="264"/>
      <c r="D12" s="137"/>
      <c r="E12" s="265"/>
      <c r="F12" s="265"/>
    </row>
    <row r="13" spans="1:6" x14ac:dyDescent="0.2">
      <c r="A13" s="198"/>
      <c r="B13" s="266"/>
      <c r="C13" s="267"/>
      <c r="D13" s="268"/>
      <c r="E13" s="84"/>
      <c r="F13" s="269"/>
    </row>
    <row r="14" spans="1:6" x14ac:dyDescent="0.2">
      <c r="A14" s="204">
        <f>COUNT($A$9:A12)+1</f>
        <v>2</v>
      </c>
      <c r="B14" s="202" t="s">
        <v>558</v>
      </c>
      <c r="C14" s="262"/>
      <c r="E14" s="85"/>
    </row>
    <row r="15" spans="1:6" ht="25.5" x14ac:dyDescent="0.2">
      <c r="A15" s="204"/>
      <c r="B15" s="119" t="s">
        <v>559</v>
      </c>
      <c r="C15" s="262"/>
      <c r="E15" s="85"/>
    </row>
    <row r="16" spans="1:6" x14ac:dyDescent="0.2">
      <c r="A16" s="204"/>
      <c r="B16" s="214" t="s">
        <v>585</v>
      </c>
      <c r="C16" s="262">
        <v>1</v>
      </c>
      <c r="D16" s="130" t="s">
        <v>1</v>
      </c>
      <c r="E16" s="83"/>
      <c r="F16" s="261">
        <f t="shared" ref="F16" si="0">C16*E16</f>
        <v>0</v>
      </c>
    </row>
    <row r="17" spans="1:6" x14ac:dyDescent="0.2">
      <c r="A17" s="209"/>
      <c r="B17" s="263"/>
      <c r="C17" s="264"/>
      <c r="D17" s="137"/>
      <c r="E17" s="265"/>
      <c r="F17" s="265"/>
    </row>
    <row r="18" spans="1:6" x14ac:dyDescent="0.2">
      <c r="A18" s="198"/>
      <c r="B18" s="270"/>
      <c r="C18" s="267"/>
      <c r="D18" s="268"/>
      <c r="E18" s="84"/>
      <c r="F18" s="269"/>
    </row>
    <row r="19" spans="1:6" x14ac:dyDescent="0.2">
      <c r="A19" s="204">
        <f>COUNT($A$9:A18)+1</f>
        <v>3</v>
      </c>
      <c r="B19" s="27" t="s">
        <v>586</v>
      </c>
      <c r="C19" s="262"/>
      <c r="D19" s="271"/>
      <c r="F19" s="272"/>
    </row>
    <row r="20" spans="1:6" ht="38.25" x14ac:dyDescent="0.2">
      <c r="A20" s="204"/>
      <c r="B20" s="119" t="s">
        <v>587</v>
      </c>
      <c r="C20" s="262"/>
    </row>
    <row r="21" spans="1:6" x14ac:dyDescent="0.2">
      <c r="A21" s="204"/>
      <c r="B21" s="273" t="s">
        <v>588</v>
      </c>
      <c r="C21" s="262">
        <v>1</v>
      </c>
      <c r="D21" s="130" t="s">
        <v>1</v>
      </c>
      <c r="E21" s="83"/>
      <c r="F21" s="261">
        <f>C21*E21</f>
        <v>0</v>
      </c>
    </row>
    <row r="22" spans="1:6" x14ac:dyDescent="0.2">
      <c r="A22" s="209"/>
      <c r="B22" s="210"/>
      <c r="C22" s="264"/>
      <c r="D22" s="137"/>
      <c r="E22" s="265"/>
      <c r="F22" s="265"/>
    </row>
    <row r="23" spans="1:6" x14ac:dyDescent="0.2">
      <c r="A23" s="198"/>
      <c r="B23" s="266" t="s">
        <v>421</v>
      </c>
      <c r="C23" s="267"/>
      <c r="D23" s="268"/>
      <c r="E23" s="84"/>
      <c r="F23" s="269"/>
    </row>
    <row r="24" spans="1:6" x14ac:dyDescent="0.2">
      <c r="A24" s="204">
        <f>COUNT($A$9:A23)+1</f>
        <v>4</v>
      </c>
      <c r="B24" s="202" t="s">
        <v>541</v>
      </c>
      <c r="C24" s="262"/>
      <c r="E24" s="85"/>
    </row>
    <row r="25" spans="1:6" ht="25.5" x14ac:dyDescent="0.2">
      <c r="A25" s="204"/>
      <c r="B25" s="119" t="s">
        <v>542</v>
      </c>
      <c r="C25" s="262"/>
      <c r="E25" s="85"/>
    </row>
    <row r="26" spans="1:6" x14ac:dyDescent="0.2">
      <c r="A26" s="204"/>
      <c r="B26" s="214" t="s">
        <v>589</v>
      </c>
      <c r="C26" s="262">
        <v>2</v>
      </c>
      <c r="D26" s="130" t="s">
        <v>1</v>
      </c>
      <c r="E26" s="83"/>
      <c r="F26" s="261">
        <f>C26*E26</f>
        <v>0</v>
      </c>
    </row>
    <row r="27" spans="1:6" x14ac:dyDescent="0.2">
      <c r="A27" s="209"/>
      <c r="B27" s="263"/>
      <c r="C27" s="264"/>
      <c r="D27" s="137"/>
      <c r="E27" s="265"/>
      <c r="F27" s="265"/>
    </row>
    <row r="28" spans="1:6" x14ac:dyDescent="0.2">
      <c r="A28" s="198"/>
      <c r="B28" s="270"/>
      <c r="C28" s="267"/>
      <c r="D28" s="268"/>
      <c r="E28" s="84"/>
      <c r="F28" s="269"/>
    </row>
    <row r="29" spans="1:6" x14ac:dyDescent="0.2">
      <c r="A29" s="204">
        <f>COUNT($A$9:A28)+1</f>
        <v>5</v>
      </c>
      <c r="B29" s="202" t="s">
        <v>590</v>
      </c>
      <c r="C29" s="262"/>
      <c r="E29" s="85"/>
    </row>
    <row r="30" spans="1:6" ht="165.75" x14ac:dyDescent="0.2">
      <c r="A30" s="204"/>
      <c r="B30" s="225" t="s">
        <v>591</v>
      </c>
      <c r="C30" s="262"/>
      <c r="E30" s="130"/>
      <c r="F30" s="130"/>
    </row>
    <row r="31" spans="1:6" x14ac:dyDescent="0.2">
      <c r="A31" s="204"/>
      <c r="B31" s="214" t="s">
        <v>592</v>
      </c>
      <c r="C31" s="262">
        <v>1</v>
      </c>
      <c r="D31" s="130" t="s">
        <v>1</v>
      </c>
      <c r="E31" s="83"/>
      <c r="F31" s="261">
        <f>C31*E31</f>
        <v>0</v>
      </c>
    </row>
    <row r="32" spans="1:6" x14ac:dyDescent="0.2">
      <c r="A32" s="209"/>
      <c r="B32" s="263"/>
      <c r="C32" s="264"/>
      <c r="D32" s="137"/>
      <c r="E32" s="265"/>
      <c r="F32" s="265"/>
    </row>
    <row r="33" spans="1:9" x14ac:dyDescent="0.2">
      <c r="A33" s="198"/>
      <c r="B33" s="266"/>
      <c r="C33" s="267"/>
      <c r="D33" s="268"/>
      <c r="E33" s="269"/>
      <c r="F33" s="269"/>
    </row>
    <row r="34" spans="1:9" x14ac:dyDescent="0.2">
      <c r="A34" s="204">
        <f>COUNT($A$9:A32)+1</f>
        <v>6</v>
      </c>
      <c r="B34" s="202" t="s">
        <v>107</v>
      </c>
      <c r="C34" s="262"/>
    </row>
    <row r="35" spans="1:9" ht="38.25" x14ac:dyDescent="0.2">
      <c r="A35" s="204"/>
      <c r="B35" s="225" t="s">
        <v>593</v>
      </c>
      <c r="C35" s="262"/>
    </row>
    <row r="36" spans="1:9" ht="14.25" x14ac:dyDescent="0.2">
      <c r="A36" s="204"/>
      <c r="C36" s="262">
        <v>5</v>
      </c>
      <c r="D36" s="130" t="s">
        <v>9</v>
      </c>
      <c r="E36" s="83"/>
      <c r="F36" s="261">
        <f>C36*E36</f>
        <v>0</v>
      </c>
    </row>
    <row r="37" spans="1:9" x14ac:dyDescent="0.2">
      <c r="A37" s="204"/>
      <c r="C37" s="262"/>
      <c r="E37" s="208"/>
    </row>
    <row r="38" spans="1:9" x14ac:dyDescent="0.2">
      <c r="A38" s="204" t="s">
        <v>594</v>
      </c>
      <c r="B38" s="202" t="s">
        <v>595</v>
      </c>
      <c r="C38" s="262"/>
      <c r="E38" s="208"/>
    </row>
    <row r="39" spans="1:9" x14ac:dyDescent="0.2">
      <c r="A39" s="204"/>
      <c r="C39" s="262"/>
      <c r="E39" s="208"/>
    </row>
    <row r="40" spans="1:9" x14ac:dyDescent="0.2">
      <c r="A40" s="274">
        <f>COUNT(A39)+1</f>
        <v>1</v>
      </c>
      <c r="B40" s="275" t="s">
        <v>596</v>
      </c>
      <c r="C40" s="276"/>
      <c r="D40" s="250"/>
      <c r="E40" s="161"/>
      <c r="F40" s="161"/>
      <c r="I40" s="207"/>
    </row>
    <row r="41" spans="1:9" ht="51.75" customHeight="1" x14ac:dyDescent="0.2">
      <c r="A41" s="277"/>
      <c r="B41" s="278" t="s">
        <v>597</v>
      </c>
      <c r="C41" s="276"/>
      <c r="D41" s="250"/>
      <c r="E41" s="161"/>
      <c r="F41" s="161"/>
      <c r="I41" s="207"/>
    </row>
    <row r="42" spans="1:9" ht="14.25" x14ac:dyDescent="0.2">
      <c r="A42" s="277"/>
      <c r="B42" s="279" t="s">
        <v>598</v>
      </c>
      <c r="C42" s="280">
        <v>2</v>
      </c>
      <c r="D42" s="280" t="s">
        <v>181</v>
      </c>
      <c r="E42" s="86"/>
      <c r="F42" s="281">
        <f t="shared" ref="F42:F43" si="1">C42*E42</f>
        <v>0</v>
      </c>
      <c r="G42" s="161"/>
      <c r="I42" s="207"/>
    </row>
    <row r="43" spans="1:9" ht="14.25" x14ac:dyDescent="0.2">
      <c r="A43" s="277"/>
      <c r="B43" s="279" t="s">
        <v>599</v>
      </c>
      <c r="C43" s="280">
        <v>1</v>
      </c>
      <c r="D43" s="280" t="s">
        <v>181</v>
      </c>
      <c r="E43" s="86"/>
      <c r="F43" s="281">
        <f t="shared" si="1"/>
        <v>0</v>
      </c>
      <c r="I43" s="207"/>
    </row>
    <row r="44" spans="1:9" x14ac:dyDescent="0.2">
      <c r="A44" s="277"/>
      <c r="B44" s="279"/>
      <c r="C44" s="280"/>
      <c r="D44" s="280"/>
      <c r="E44" s="281"/>
      <c r="F44" s="281"/>
      <c r="I44" s="207"/>
    </row>
    <row r="45" spans="1:9" x14ac:dyDescent="0.2">
      <c r="A45" s="274">
        <f>COUNT($A$39:A44)+1</f>
        <v>2</v>
      </c>
      <c r="B45" s="275" t="s">
        <v>600</v>
      </c>
      <c r="C45" s="280"/>
      <c r="D45" s="280"/>
      <c r="E45" s="281"/>
      <c r="F45" s="281"/>
      <c r="I45" s="207"/>
    </row>
    <row r="46" spans="1:9" x14ac:dyDescent="0.2">
      <c r="A46" s="274"/>
      <c r="B46" s="278" t="s">
        <v>600</v>
      </c>
      <c r="C46" s="280"/>
      <c r="D46" s="280"/>
      <c r="E46" s="281"/>
      <c r="F46" s="281"/>
      <c r="I46" s="207"/>
    </row>
    <row r="47" spans="1:9" x14ac:dyDescent="0.2">
      <c r="A47" s="274"/>
      <c r="B47" s="279" t="s">
        <v>72</v>
      </c>
      <c r="C47" s="280">
        <v>2</v>
      </c>
      <c r="D47" s="280" t="s">
        <v>16</v>
      </c>
      <c r="E47" s="86"/>
      <c r="F47" s="281">
        <f t="shared" ref="F47" si="2">C47*E47</f>
        <v>0</v>
      </c>
      <c r="I47" s="207"/>
    </row>
    <row r="48" spans="1:9" x14ac:dyDescent="0.2">
      <c r="A48" s="274"/>
      <c r="B48" s="279"/>
      <c r="C48" s="280"/>
      <c r="D48" s="280"/>
      <c r="E48" s="281"/>
      <c r="F48" s="281"/>
      <c r="I48" s="207"/>
    </row>
    <row r="49" spans="1:9" x14ac:dyDescent="0.2">
      <c r="A49" s="274">
        <f>COUNT($A$39:A48)+1</f>
        <v>3</v>
      </c>
      <c r="B49" s="275" t="s">
        <v>601</v>
      </c>
      <c r="C49" s="280"/>
      <c r="D49" s="280"/>
      <c r="E49" s="281"/>
      <c r="F49" s="281"/>
      <c r="I49" s="207"/>
    </row>
    <row r="50" spans="1:9" ht="39.75" customHeight="1" x14ac:dyDescent="0.2">
      <c r="A50" s="274"/>
      <c r="B50" s="282" t="s">
        <v>602</v>
      </c>
      <c r="C50" s="280"/>
      <c r="D50" s="280"/>
      <c r="E50" s="281"/>
      <c r="F50" s="281"/>
      <c r="I50" s="207"/>
    </row>
    <row r="51" spans="1:9" x14ac:dyDescent="0.2">
      <c r="A51" s="274"/>
      <c r="B51" s="279" t="s">
        <v>603</v>
      </c>
      <c r="C51" s="280">
        <v>4</v>
      </c>
      <c r="D51" s="280" t="s">
        <v>1</v>
      </c>
      <c r="E51" s="86"/>
      <c r="F51" s="281">
        <f t="shared" ref="F51:F52" si="3">C51*E51</f>
        <v>0</v>
      </c>
      <c r="I51" s="207"/>
    </row>
    <row r="52" spans="1:9" x14ac:dyDescent="0.2">
      <c r="A52" s="274"/>
      <c r="B52" s="279" t="s">
        <v>604</v>
      </c>
      <c r="C52" s="280">
        <v>1</v>
      </c>
      <c r="D52" s="280" t="s">
        <v>1</v>
      </c>
      <c r="E52" s="86"/>
      <c r="F52" s="281">
        <f t="shared" si="3"/>
        <v>0</v>
      </c>
      <c r="I52" s="207"/>
    </row>
    <row r="53" spans="1:9" x14ac:dyDescent="0.2">
      <c r="A53" s="274"/>
      <c r="B53" s="279"/>
      <c r="C53" s="280"/>
      <c r="D53" s="280"/>
      <c r="E53" s="281"/>
      <c r="F53" s="281"/>
      <c r="I53" s="207"/>
    </row>
    <row r="54" spans="1:9" x14ac:dyDescent="0.2">
      <c r="A54" s="274">
        <f>COUNT($A$39:A53)+1</f>
        <v>4</v>
      </c>
      <c r="B54" s="275" t="s">
        <v>605</v>
      </c>
      <c r="C54" s="280"/>
      <c r="D54" s="280"/>
      <c r="E54" s="281"/>
      <c r="F54" s="281"/>
      <c r="I54" s="207"/>
    </row>
    <row r="55" spans="1:9" ht="25.5" x14ac:dyDescent="0.2">
      <c r="A55" s="274"/>
      <c r="B55" s="282" t="s">
        <v>606</v>
      </c>
      <c r="C55" s="280"/>
      <c r="D55" s="280"/>
      <c r="E55" s="281"/>
      <c r="F55" s="281"/>
      <c r="I55" s="207"/>
    </row>
    <row r="56" spans="1:9" x14ac:dyDescent="0.2">
      <c r="A56" s="274"/>
      <c r="B56" s="279" t="s">
        <v>607</v>
      </c>
      <c r="C56" s="280">
        <v>1</v>
      </c>
      <c r="D56" s="280" t="s">
        <v>1</v>
      </c>
      <c r="E56" s="86"/>
      <c r="F56" s="281">
        <f>C56*E56</f>
        <v>0</v>
      </c>
      <c r="I56" s="207"/>
    </row>
    <row r="57" spans="1:9" x14ac:dyDescent="0.2">
      <c r="A57" s="274"/>
      <c r="B57" s="283"/>
      <c r="C57" s="280"/>
      <c r="D57" s="280"/>
      <c r="E57" s="281"/>
      <c r="F57" s="281"/>
      <c r="I57" s="207"/>
    </row>
    <row r="58" spans="1:9" x14ac:dyDescent="0.2">
      <c r="A58" s="274">
        <f>COUNT($A$39:A57)+1</f>
        <v>5</v>
      </c>
      <c r="B58" s="275" t="s">
        <v>608</v>
      </c>
      <c r="C58" s="280"/>
      <c r="D58" s="280"/>
      <c r="E58" s="281"/>
      <c r="F58" s="281"/>
      <c r="I58" s="207"/>
    </row>
    <row r="59" spans="1:9" ht="38.25" x14ac:dyDescent="0.2">
      <c r="A59" s="274"/>
      <c r="B59" s="282" t="s">
        <v>609</v>
      </c>
      <c r="C59" s="280"/>
      <c r="D59" s="280"/>
      <c r="E59" s="281"/>
      <c r="F59" s="281"/>
      <c r="I59" s="207"/>
    </row>
    <row r="60" spans="1:9" x14ac:dyDescent="0.2">
      <c r="A60" s="274"/>
      <c r="B60" s="279" t="s">
        <v>112</v>
      </c>
      <c r="C60" s="280">
        <v>1</v>
      </c>
      <c r="D60" s="280" t="s">
        <v>1</v>
      </c>
      <c r="E60" s="86"/>
      <c r="F60" s="281">
        <f>C60*E60</f>
        <v>0</v>
      </c>
      <c r="I60" s="207"/>
    </row>
    <row r="61" spans="1:9" x14ac:dyDescent="0.2">
      <c r="A61" s="274"/>
      <c r="B61" s="279"/>
      <c r="C61" s="280"/>
      <c r="D61" s="280"/>
      <c r="E61" s="281"/>
      <c r="F61" s="281"/>
      <c r="I61" s="207"/>
    </row>
    <row r="62" spans="1:9" x14ac:dyDescent="0.2">
      <c r="A62" s="274">
        <f>COUNT($A$39:A61)+1</f>
        <v>6</v>
      </c>
      <c r="B62" s="188" t="s">
        <v>610</v>
      </c>
      <c r="C62" s="280"/>
      <c r="D62" s="280"/>
      <c r="E62" s="281"/>
      <c r="F62" s="281"/>
      <c r="I62" s="207"/>
    </row>
    <row r="63" spans="1:9" x14ac:dyDescent="0.2">
      <c r="A63" s="274"/>
      <c r="B63" s="282" t="s">
        <v>611</v>
      </c>
      <c r="C63" s="280"/>
      <c r="D63" s="280"/>
      <c r="E63" s="281"/>
      <c r="F63" s="281"/>
      <c r="I63" s="207"/>
    </row>
    <row r="64" spans="1:9" x14ac:dyDescent="0.2">
      <c r="A64" s="274"/>
      <c r="B64" s="283" t="s">
        <v>111</v>
      </c>
      <c r="C64" s="280">
        <v>3</v>
      </c>
      <c r="D64" s="280" t="s">
        <v>1</v>
      </c>
      <c r="E64" s="86"/>
      <c r="F64" s="281">
        <f>C64*E64</f>
        <v>0</v>
      </c>
      <c r="I64" s="207"/>
    </row>
    <row r="65" spans="1:9" x14ac:dyDescent="0.2">
      <c r="A65" s="274"/>
      <c r="B65" s="283" t="s">
        <v>413</v>
      </c>
      <c r="C65" s="280">
        <v>1</v>
      </c>
      <c r="D65" s="280" t="s">
        <v>1</v>
      </c>
      <c r="E65" s="86"/>
      <c r="F65" s="281">
        <f>C65*E65</f>
        <v>0</v>
      </c>
      <c r="I65" s="207"/>
    </row>
    <row r="66" spans="1:9" x14ac:dyDescent="0.2">
      <c r="A66" s="274"/>
      <c r="B66" s="283"/>
      <c r="C66" s="280"/>
      <c r="D66" s="280"/>
      <c r="E66" s="281"/>
      <c r="F66" s="281"/>
      <c r="I66" s="207"/>
    </row>
    <row r="67" spans="1:9" x14ac:dyDescent="0.2">
      <c r="A67" s="274">
        <f>COUNT($A$39:A66)+1</f>
        <v>7</v>
      </c>
      <c r="B67" s="275" t="s">
        <v>612</v>
      </c>
      <c r="C67" s="280"/>
      <c r="D67" s="280"/>
      <c r="E67" s="281"/>
      <c r="F67" s="281"/>
      <c r="I67" s="207"/>
    </row>
    <row r="68" spans="1:9" ht="25.5" x14ac:dyDescent="0.2">
      <c r="A68" s="274"/>
      <c r="B68" s="282" t="s">
        <v>613</v>
      </c>
      <c r="C68" s="280"/>
      <c r="D68" s="280"/>
      <c r="E68" s="281"/>
      <c r="F68" s="281"/>
      <c r="I68" s="207"/>
    </row>
    <row r="69" spans="1:9" ht="14.25" x14ac:dyDescent="0.2">
      <c r="A69" s="274"/>
      <c r="B69" s="283"/>
      <c r="C69" s="280">
        <v>1</v>
      </c>
      <c r="D69" s="280" t="s">
        <v>614</v>
      </c>
      <c r="E69" s="86"/>
      <c r="F69" s="281">
        <f>C69*E69</f>
        <v>0</v>
      </c>
      <c r="I69" s="207"/>
    </row>
    <row r="70" spans="1:9" x14ac:dyDescent="0.2">
      <c r="A70" s="274"/>
      <c r="B70" s="283"/>
      <c r="C70" s="280"/>
      <c r="D70" s="280"/>
      <c r="E70" s="281"/>
      <c r="F70" s="281"/>
      <c r="I70" s="207"/>
    </row>
    <row r="71" spans="1:9" ht="25.5" x14ac:dyDescent="0.2">
      <c r="A71" s="274">
        <f>COUNT($A$39:A70)+1</f>
        <v>8</v>
      </c>
      <c r="B71" s="215" t="s">
        <v>615</v>
      </c>
      <c r="C71" s="280"/>
      <c r="D71" s="280"/>
      <c r="F71" s="281"/>
      <c r="I71" s="207"/>
    </row>
    <row r="72" spans="1:9" ht="25.5" x14ac:dyDescent="0.2">
      <c r="A72" s="274"/>
      <c r="B72" s="284" t="s">
        <v>616</v>
      </c>
      <c r="C72" s="280"/>
      <c r="D72" s="280"/>
      <c r="F72" s="281"/>
      <c r="I72" s="207"/>
    </row>
    <row r="73" spans="1:9" x14ac:dyDescent="0.2">
      <c r="A73" s="274"/>
      <c r="B73" s="283"/>
      <c r="C73" s="280">
        <v>1</v>
      </c>
      <c r="D73" s="280" t="s">
        <v>617</v>
      </c>
      <c r="E73" s="87"/>
      <c r="F73" s="281">
        <f>C73*E73</f>
        <v>0</v>
      </c>
      <c r="I73" s="207"/>
    </row>
    <row r="74" spans="1:9" x14ac:dyDescent="0.2">
      <c r="A74" s="274"/>
      <c r="B74" s="283"/>
      <c r="C74" s="280"/>
      <c r="D74" s="280"/>
      <c r="F74" s="281"/>
      <c r="I74" s="207"/>
    </row>
    <row r="75" spans="1:9" x14ac:dyDescent="0.2">
      <c r="A75" s="274">
        <f>COUNT($A$39:A74)+1</f>
        <v>9</v>
      </c>
      <c r="B75" s="275" t="s">
        <v>107</v>
      </c>
      <c r="C75" s="280"/>
      <c r="D75" s="280"/>
      <c r="F75" s="281"/>
      <c r="I75" s="207"/>
    </row>
    <row r="76" spans="1:9" ht="25.5" x14ac:dyDescent="0.2">
      <c r="A76" s="274"/>
      <c r="B76" s="282" t="s">
        <v>618</v>
      </c>
      <c r="C76" s="280"/>
      <c r="D76" s="280"/>
      <c r="F76" s="281"/>
      <c r="I76" s="207"/>
    </row>
    <row r="77" spans="1:9" x14ac:dyDescent="0.2">
      <c r="A77" s="274"/>
      <c r="B77" s="283"/>
      <c r="C77" s="280">
        <v>1</v>
      </c>
      <c r="D77" s="280" t="s">
        <v>617</v>
      </c>
      <c r="E77" s="87"/>
      <c r="F77" s="281">
        <f>C77*E77</f>
        <v>0</v>
      </c>
      <c r="I77" s="207"/>
    </row>
    <row r="78" spans="1:9" x14ac:dyDescent="0.2">
      <c r="A78" s="274"/>
      <c r="B78" s="283"/>
      <c r="C78" s="280"/>
      <c r="D78" s="280"/>
      <c r="F78" s="281"/>
      <c r="I78" s="207"/>
    </row>
    <row r="79" spans="1:9" x14ac:dyDescent="0.2">
      <c r="A79" s="274">
        <f>COUNT($A$39:A78)+1</f>
        <v>10</v>
      </c>
      <c r="B79" s="275" t="s">
        <v>619</v>
      </c>
      <c r="C79" s="280"/>
      <c r="D79" s="280"/>
      <c r="F79" s="281"/>
      <c r="I79" s="207"/>
    </row>
    <row r="80" spans="1:9" ht="25.5" x14ac:dyDescent="0.2">
      <c r="A80" s="274"/>
      <c r="B80" s="282" t="s">
        <v>620</v>
      </c>
      <c r="C80" s="280"/>
      <c r="D80" s="280"/>
      <c r="F80" s="281"/>
      <c r="I80" s="207"/>
    </row>
    <row r="81" spans="1:9" x14ac:dyDescent="0.2">
      <c r="A81" s="274"/>
      <c r="B81" s="283"/>
      <c r="C81" s="280">
        <v>1</v>
      </c>
      <c r="D81" s="280" t="s">
        <v>617</v>
      </c>
      <c r="E81" s="87"/>
      <c r="F81" s="281">
        <f t="shared" ref="F81:F85" si="4">C81*E81</f>
        <v>0</v>
      </c>
      <c r="I81" s="207"/>
    </row>
    <row r="82" spans="1:9" x14ac:dyDescent="0.2">
      <c r="A82" s="274"/>
      <c r="B82" s="283"/>
      <c r="C82" s="280"/>
      <c r="D82" s="280"/>
      <c r="F82" s="281"/>
      <c r="I82" s="207"/>
    </row>
    <row r="83" spans="1:9" x14ac:dyDescent="0.2">
      <c r="A83" s="274">
        <f>COUNT($A$39:A82)+1</f>
        <v>11</v>
      </c>
      <c r="B83" s="275" t="s">
        <v>621</v>
      </c>
      <c r="C83" s="280"/>
      <c r="D83" s="280"/>
      <c r="F83" s="281"/>
      <c r="I83" s="207"/>
    </row>
    <row r="84" spans="1:9" ht="25.5" x14ac:dyDescent="0.2">
      <c r="A84" s="148"/>
      <c r="B84" s="282" t="s">
        <v>622</v>
      </c>
      <c r="C84" s="280"/>
      <c r="D84" s="280"/>
      <c r="F84" s="281"/>
      <c r="I84" s="207"/>
    </row>
    <row r="85" spans="1:9" x14ac:dyDescent="0.2">
      <c r="A85" s="277"/>
      <c r="B85" s="283"/>
      <c r="C85" s="280">
        <v>1</v>
      </c>
      <c r="D85" s="280" t="s">
        <v>617</v>
      </c>
      <c r="E85" s="87"/>
      <c r="F85" s="281">
        <f t="shared" si="4"/>
        <v>0</v>
      </c>
      <c r="I85" s="207"/>
    </row>
    <row r="86" spans="1:9" x14ac:dyDescent="0.2">
      <c r="A86" s="280"/>
      <c r="B86" s="250"/>
      <c r="C86" s="276"/>
      <c r="D86" s="250"/>
      <c r="E86" s="207"/>
      <c r="F86" s="161"/>
      <c r="I86" s="207"/>
    </row>
    <row r="87" spans="1:9" x14ac:dyDescent="0.2">
      <c r="A87" s="88"/>
      <c r="B87" s="89" t="s">
        <v>623</v>
      </c>
      <c r="C87" s="90"/>
      <c r="D87" s="91"/>
      <c r="E87" s="92"/>
      <c r="F87" s="92">
        <f>SUM(F11:F85)</f>
        <v>0</v>
      </c>
      <c r="G87" s="285"/>
    </row>
  </sheetData>
  <sheetProtection algorithmName="SHA-512" hashValue="QYjIXHMdnRBouQ2P5h6hQ/Vhxid07gSdGtnyyco1GSyjfo7h4RHZLAleQCSkumzW5Yjap5JGc0hLkHe1fjyd7A==" saltValue="opGOc94GTYYCE5mBkw40mA==" spinCount="100000" sheet="1" objects="1" scenarios="1"/>
  <mergeCells count="1">
    <mergeCell ref="C3:D3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2" manualBreakCount="2">
    <brk id="32" max="16383" man="1"/>
    <brk id="74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599E4-ED57-411B-9A71-F5248C471641}">
  <sheetPr>
    <tabColor rgb="FFFFFF00"/>
  </sheetPr>
  <dimension ref="A1:I91"/>
  <sheetViews>
    <sheetView topLeftCell="A11" zoomScaleNormal="100" zoomScaleSheetLayoutView="93" workbookViewId="0">
      <selection activeCell="E26" sqref="E26"/>
    </sheetView>
  </sheetViews>
  <sheetFormatPr defaultColWidth="9" defaultRowHeight="12.75" x14ac:dyDescent="0.2"/>
  <cols>
    <col min="1" max="1" width="5.7109375" style="232" customWidth="1"/>
    <col min="2" max="2" width="50.7109375" style="208" customWidth="1"/>
    <col min="3" max="3" width="7.7109375" style="130" customWidth="1"/>
    <col min="4" max="4" width="4.7109375" style="130" customWidth="1"/>
    <col min="5" max="5" width="11.7109375" style="261" customWidth="1"/>
    <col min="6" max="6" width="12.7109375" style="261" customWidth="1"/>
    <col min="7" max="256" width="9" style="148"/>
    <col min="257" max="257" width="6.7109375" style="148" bestFit="1" customWidth="1"/>
    <col min="258" max="258" width="41.28515625" style="148" customWidth="1"/>
    <col min="259" max="259" width="6" style="148" bestFit="1" customWidth="1"/>
    <col min="260" max="260" width="3.7109375" style="148" customWidth="1"/>
    <col min="261" max="261" width="15.28515625" style="148" customWidth="1"/>
    <col min="262" max="262" width="13.42578125" style="148" customWidth="1"/>
    <col min="263" max="512" width="9" style="148"/>
    <col min="513" max="513" width="6.7109375" style="148" bestFit="1" customWidth="1"/>
    <col min="514" max="514" width="41.28515625" style="148" customWidth="1"/>
    <col min="515" max="515" width="6" style="148" bestFit="1" customWidth="1"/>
    <col min="516" max="516" width="3.7109375" style="148" customWidth="1"/>
    <col min="517" max="517" width="15.28515625" style="148" customWidth="1"/>
    <col min="518" max="518" width="13.42578125" style="148" customWidth="1"/>
    <col min="519" max="768" width="9" style="148"/>
    <col min="769" max="769" width="6.7109375" style="148" bestFit="1" customWidth="1"/>
    <col min="770" max="770" width="41.28515625" style="148" customWidth="1"/>
    <col min="771" max="771" width="6" style="148" bestFit="1" customWidth="1"/>
    <col min="772" max="772" width="3.7109375" style="148" customWidth="1"/>
    <col min="773" max="773" width="15.28515625" style="148" customWidth="1"/>
    <col min="774" max="774" width="13.42578125" style="148" customWidth="1"/>
    <col min="775" max="1024" width="9" style="148"/>
    <col min="1025" max="1025" width="6.7109375" style="148" bestFit="1" customWidth="1"/>
    <col min="1026" max="1026" width="41.28515625" style="148" customWidth="1"/>
    <col min="1027" max="1027" width="6" style="148" bestFit="1" customWidth="1"/>
    <col min="1028" max="1028" width="3.7109375" style="148" customWidth="1"/>
    <col min="1029" max="1029" width="15.28515625" style="148" customWidth="1"/>
    <col min="1030" max="1030" width="13.42578125" style="148" customWidth="1"/>
    <col min="1031" max="1280" width="9" style="148"/>
    <col min="1281" max="1281" width="6.7109375" style="148" bestFit="1" customWidth="1"/>
    <col min="1282" max="1282" width="41.28515625" style="148" customWidth="1"/>
    <col min="1283" max="1283" width="6" style="148" bestFit="1" customWidth="1"/>
    <col min="1284" max="1284" width="3.7109375" style="148" customWidth="1"/>
    <col min="1285" max="1285" width="15.28515625" style="148" customWidth="1"/>
    <col min="1286" max="1286" width="13.42578125" style="148" customWidth="1"/>
    <col min="1287" max="1536" width="9" style="148"/>
    <col min="1537" max="1537" width="6.7109375" style="148" bestFit="1" customWidth="1"/>
    <col min="1538" max="1538" width="41.28515625" style="148" customWidth="1"/>
    <col min="1539" max="1539" width="6" style="148" bestFit="1" customWidth="1"/>
    <col min="1540" max="1540" width="3.7109375" style="148" customWidth="1"/>
    <col min="1541" max="1541" width="15.28515625" style="148" customWidth="1"/>
    <col min="1542" max="1542" width="13.42578125" style="148" customWidth="1"/>
    <col min="1543" max="1792" width="9" style="148"/>
    <col min="1793" max="1793" width="6.7109375" style="148" bestFit="1" customWidth="1"/>
    <col min="1794" max="1794" width="41.28515625" style="148" customWidth="1"/>
    <col min="1795" max="1795" width="6" style="148" bestFit="1" customWidth="1"/>
    <col min="1796" max="1796" width="3.7109375" style="148" customWidth="1"/>
    <col min="1797" max="1797" width="15.28515625" style="148" customWidth="1"/>
    <col min="1798" max="1798" width="13.42578125" style="148" customWidth="1"/>
    <col min="1799" max="2048" width="9" style="148"/>
    <col min="2049" max="2049" width="6.7109375" style="148" bestFit="1" customWidth="1"/>
    <col min="2050" max="2050" width="41.28515625" style="148" customWidth="1"/>
    <col min="2051" max="2051" width="6" style="148" bestFit="1" customWidth="1"/>
    <col min="2052" max="2052" width="3.7109375" style="148" customWidth="1"/>
    <col min="2053" max="2053" width="15.28515625" style="148" customWidth="1"/>
    <col min="2054" max="2054" width="13.42578125" style="148" customWidth="1"/>
    <col min="2055" max="2304" width="9" style="148"/>
    <col min="2305" max="2305" width="6.7109375" style="148" bestFit="1" customWidth="1"/>
    <col min="2306" max="2306" width="41.28515625" style="148" customWidth="1"/>
    <col min="2307" max="2307" width="6" style="148" bestFit="1" customWidth="1"/>
    <col min="2308" max="2308" width="3.7109375" style="148" customWidth="1"/>
    <col min="2309" max="2309" width="15.28515625" style="148" customWidth="1"/>
    <col min="2310" max="2310" width="13.42578125" style="148" customWidth="1"/>
    <col min="2311" max="2560" width="9" style="148"/>
    <col min="2561" max="2561" width="6.7109375" style="148" bestFit="1" customWidth="1"/>
    <col min="2562" max="2562" width="41.28515625" style="148" customWidth="1"/>
    <col min="2563" max="2563" width="6" style="148" bestFit="1" customWidth="1"/>
    <col min="2564" max="2564" width="3.7109375" style="148" customWidth="1"/>
    <col min="2565" max="2565" width="15.28515625" style="148" customWidth="1"/>
    <col min="2566" max="2566" width="13.42578125" style="148" customWidth="1"/>
    <col min="2567" max="2816" width="9" style="148"/>
    <col min="2817" max="2817" width="6.7109375" style="148" bestFit="1" customWidth="1"/>
    <col min="2818" max="2818" width="41.28515625" style="148" customWidth="1"/>
    <col min="2819" max="2819" width="6" style="148" bestFit="1" customWidth="1"/>
    <col min="2820" max="2820" width="3.7109375" style="148" customWidth="1"/>
    <col min="2821" max="2821" width="15.28515625" style="148" customWidth="1"/>
    <col min="2822" max="2822" width="13.42578125" style="148" customWidth="1"/>
    <col min="2823" max="3072" width="9" style="148"/>
    <col min="3073" max="3073" width="6.7109375" style="148" bestFit="1" customWidth="1"/>
    <col min="3074" max="3074" width="41.28515625" style="148" customWidth="1"/>
    <col min="3075" max="3075" width="6" style="148" bestFit="1" customWidth="1"/>
    <col min="3076" max="3076" width="3.7109375" style="148" customWidth="1"/>
    <col min="3077" max="3077" width="15.28515625" style="148" customWidth="1"/>
    <col min="3078" max="3078" width="13.42578125" style="148" customWidth="1"/>
    <col min="3079" max="3328" width="9" style="148"/>
    <col min="3329" max="3329" width="6.7109375" style="148" bestFit="1" customWidth="1"/>
    <col min="3330" max="3330" width="41.28515625" style="148" customWidth="1"/>
    <col min="3331" max="3331" width="6" style="148" bestFit="1" customWidth="1"/>
    <col min="3332" max="3332" width="3.7109375" style="148" customWidth="1"/>
    <col min="3333" max="3333" width="15.28515625" style="148" customWidth="1"/>
    <col min="3334" max="3334" width="13.42578125" style="148" customWidth="1"/>
    <col min="3335" max="3584" width="9" style="148"/>
    <col min="3585" max="3585" width="6.7109375" style="148" bestFit="1" customWidth="1"/>
    <col min="3586" max="3586" width="41.28515625" style="148" customWidth="1"/>
    <col min="3587" max="3587" width="6" style="148" bestFit="1" customWidth="1"/>
    <col min="3588" max="3588" width="3.7109375" style="148" customWidth="1"/>
    <col min="3589" max="3589" width="15.28515625" style="148" customWidth="1"/>
    <col min="3590" max="3590" width="13.42578125" style="148" customWidth="1"/>
    <col min="3591" max="3840" width="9" style="148"/>
    <col min="3841" max="3841" width="6.7109375" style="148" bestFit="1" customWidth="1"/>
    <col min="3842" max="3842" width="41.28515625" style="148" customWidth="1"/>
    <col min="3843" max="3843" width="6" style="148" bestFit="1" customWidth="1"/>
    <col min="3844" max="3844" width="3.7109375" style="148" customWidth="1"/>
    <col min="3845" max="3845" width="15.28515625" style="148" customWidth="1"/>
    <col min="3846" max="3846" width="13.42578125" style="148" customWidth="1"/>
    <col min="3847" max="4096" width="9" style="148"/>
    <col min="4097" max="4097" width="6.7109375" style="148" bestFit="1" customWidth="1"/>
    <col min="4098" max="4098" width="41.28515625" style="148" customWidth="1"/>
    <col min="4099" max="4099" width="6" style="148" bestFit="1" customWidth="1"/>
    <col min="4100" max="4100" width="3.7109375" style="148" customWidth="1"/>
    <col min="4101" max="4101" width="15.28515625" style="148" customWidth="1"/>
    <col min="4102" max="4102" width="13.42578125" style="148" customWidth="1"/>
    <col min="4103" max="4352" width="9" style="148"/>
    <col min="4353" max="4353" width="6.7109375" style="148" bestFit="1" customWidth="1"/>
    <col min="4354" max="4354" width="41.28515625" style="148" customWidth="1"/>
    <col min="4355" max="4355" width="6" style="148" bestFit="1" customWidth="1"/>
    <col min="4356" max="4356" width="3.7109375" style="148" customWidth="1"/>
    <col min="4357" max="4357" width="15.28515625" style="148" customWidth="1"/>
    <col min="4358" max="4358" width="13.42578125" style="148" customWidth="1"/>
    <col min="4359" max="4608" width="9" style="148"/>
    <col min="4609" max="4609" width="6.7109375" style="148" bestFit="1" customWidth="1"/>
    <col min="4610" max="4610" width="41.28515625" style="148" customWidth="1"/>
    <col min="4611" max="4611" width="6" style="148" bestFit="1" customWidth="1"/>
    <col min="4612" max="4612" width="3.7109375" style="148" customWidth="1"/>
    <col min="4613" max="4613" width="15.28515625" style="148" customWidth="1"/>
    <col min="4614" max="4614" width="13.42578125" style="148" customWidth="1"/>
    <col min="4615" max="4864" width="9" style="148"/>
    <col min="4865" max="4865" width="6.7109375" style="148" bestFit="1" customWidth="1"/>
    <col min="4866" max="4866" width="41.28515625" style="148" customWidth="1"/>
    <col min="4867" max="4867" width="6" style="148" bestFit="1" customWidth="1"/>
    <col min="4868" max="4868" width="3.7109375" style="148" customWidth="1"/>
    <col min="4869" max="4869" width="15.28515625" style="148" customWidth="1"/>
    <col min="4870" max="4870" width="13.42578125" style="148" customWidth="1"/>
    <col min="4871" max="5120" width="9" style="148"/>
    <col min="5121" max="5121" width="6.7109375" style="148" bestFit="1" customWidth="1"/>
    <col min="5122" max="5122" width="41.28515625" style="148" customWidth="1"/>
    <col min="5123" max="5123" width="6" style="148" bestFit="1" customWidth="1"/>
    <col min="5124" max="5124" width="3.7109375" style="148" customWidth="1"/>
    <col min="5125" max="5125" width="15.28515625" style="148" customWidth="1"/>
    <col min="5126" max="5126" width="13.42578125" style="148" customWidth="1"/>
    <col min="5127" max="5376" width="9" style="148"/>
    <col min="5377" max="5377" width="6.7109375" style="148" bestFit="1" customWidth="1"/>
    <col min="5378" max="5378" width="41.28515625" style="148" customWidth="1"/>
    <col min="5379" max="5379" width="6" style="148" bestFit="1" customWidth="1"/>
    <col min="5380" max="5380" width="3.7109375" style="148" customWidth="1"/>
    <col min="5381" max="5381" width="15.28515625" style="148" customWidth="1"/>
    <col min="5382" max="5382" width="13.42578125" style="148" customWidth="1"/>
    <col min="5383" max="5632" width="9" style="148"/>
    <col min="5633" max="5633" width="6.7109375" style="148" bestFit="1" customWidth="1"/>
    <col min="5634" max="5634" width="41.28515625" style="148" customWidth="1"/>
    <col min="5635" max="5635" width="6" style="148" bestFit="1" customWidth="1"/>
    <col min="5636" max="5636" width="3.7109375" style="148" customWidth="1"/>
    <col min="5637" max="5637" width="15.28515625" style="148" customWidth="1"/>
    <col min="5638" max="5638" width="13.42578125" style="148" customWidth="1"/>
    <col min="5639" max="5888" width="9" style="148"/>
    <col min="5889" max="5889" width="6.7109375" style="148" bestFit="1" customWidth="1"/>
    <col min="5890" max="5890" width="41.28515625" style="148" customWidth="1"/>
    <col min="5891" max="5891" width="6" style="148" bestFit="1" customWidth="1"/>
    <col min="5892" max="5892" width="3.7109375" style="148" customWidth="1"/>
    <col min="5893" max="5893" width="15.28515625" style="148" customWidth="1"/>
    <col min="5894" max="5894" width="13.42578125" style="148" customWidth="1"/>
    <col min="5895" max="6144" width="9" style="148"/>
    <col min="6145" max="6145" width="6.7109375" style="148" bestFit="1" customWidth="1"/>
    <col min="6146" max="6146" width="41.28515625" style="148" customWidth="1"/>
    <col min="6147" max="6147" width="6" style="148" bestFit="1" customWidth="1"/>
    <col min="6148" max="6148" width="3.7109375" style="148" customWidth="1"/>
    <col min="6149" max="6149" width="15.28515625" style="148" customWidth="1"/>
    <col min="6150" max="6150" width="13.42578125" style="148" customWidth="1"/>
    <col min="6151" max="6400" width="9" style="148"/>
    <col min="6401" max="6401" width="6.7109375" style="148" bestFit="1" customWidth="1"/>
    <col min="6402" max="6402" width="41.28515625" style="148" customWidth="1"/>
    <col min="6403" max="6403" width="6" style="148" bestFit="1" customWidth="1"/>
    <col min="6404" max="6404" width="3.7109375" style="148" customWidth="1"/>
    <col min="6405" max="6405" width="15.28515625" style="148" customWidth="1"/>
    <col min="6406" max="6406" width="13.42578125" style="148" customWidth="1"/>
    <col min="6407" max="6656" width="9" style="148"/>
    <col min="6657" max="6657" width="6.7109375" style="148" bestFit="1" customWidth="1"/>
    <col min="6658" max="6658" width="41.28515625" style="148" customWidth="1"/>
    <col min="6659" max="6659" width="6" style="148" bestFit="1" customWidth="1"/>
    <col min="6660" max="6660" width="3.7109375" style="148" customWidth="1"/>
    <col min="6661" max="6661" width="15.28515625" style="148" customWidth="1"/>
    <col min="6662" max="6662" width="13.42578125" style="148" customWidth="1"/>
    <col min="6663" max="6912" width="9" style="148"/>
    <col min="6913" max="6913" width="6.7109375" style="148" bestFit="1" customWidth="1"/>
    <col min="6914" max="6914" width="41.28515625" style="148" customWidth="1"/>
    <col min="6915" max="6915" width="6" style="148" bestFit="1" customWidth="1"/>
    <col min="6916" max="6916" width="3.7109375" style="148" customWidth="1"/>
    <col min="6917" max="6917" width="15.28515625" style="148" customWidth="1"/>
    <col min="6918" max="6918" width="13.42578125" style="148" customWidth="1"/>
    <col min="6919" max="7168" width="9" style="148"/>
    <col min="7169" max="7169" width="6.7109375" style="148" bestFit="1" customWidth="1"/>
    <col min="7170" max="7170" width="41.28515625" style="148" customWidth="1"/>
    <col min="7171" max="7171" width="6" style="148" bestFit="1" customWidth="1"/>
    <col min="7172" max="7172" width="3.7109375" style="148" customWidth="1"/>
    <col min="7173" max="7173" width="15.28515625" style="148" customWidth="1"/>
    <col min="7174" max="7174" width="13.42578125" style="148" customWidth="1"/>
    <col min="7175" max="7424" width="9" style="148"/>
    <col min="7425" max="7425" width="6.7109375" style="148" bestFit="1" customWidth="1"/>
    <col min="7426" max="7426" width="41.28515625" style="148" customWidth="1"/>
    <col min="7427" max="7427" width="6" style="148" bestFit="1" customWidth="1"/>
    <col min="7428" max="7428" width="3.7109375" style="148" customWidth="1"/>
    <col min="7429" max="7429" width="15.28515625" style="148" customWidth="1"/>
    <col min="7430" max="7430" width="13.42578125" style="148" customWidth="1"/>
    <col min="7431" max="7680" width="9" style="148"/>
    <col min="7681" max="7681" width="6.7109375" style="148" bestFit="1" customWidth="1"/>
    <col min="7682" max="7682" width="41.28515625" style="148" customWidth="1"/>
    <col min="7683" max="7683" width="6" style="148" bestFit="1" customWidth="1"/>
    <col min="7684" max="7684" width="3.7109375" style="148" customWidth="1"/>
    <col min="7685" max="7685" width="15.28515625" style="148" customWidth="1"/>
    <col min="7686" max="7686" width="13.42578125" style="148" customWidth="1"/>
    <col min="7687" max="7936" width="9" style="148"/>
    <col min="7937" max="7937" width="6.7109375" style="148" bestFit="1" customWidth="1"/>
    <col min="7938" max="7938" width="41.28515625" style="148" customWidth="1"/>
    <col min="7939" max="7939" width="6" style="148" bestFit="1" customWidth="1"/>
    <col min="7940" max="7940" width="3.7109375" style="148" customWidth="1"/>
    <col min="7941" max="7941" width="15.28515625" style="148" customWidth="1"/>
    <col min="7942" max="7942" width="13.42578125" style="148" customWidth="1"/>
    <col min="7943" max="8192" width="9" style="148"/>
    <col min="8193" max="8193" width="6.7109375" style="148" bestFit="1" customWidth="1"/>
    <col min="8194" max="8194" width="41.28515625" style="148" customWidth="1"/>
    <col min="8195" max="8195" width="6" style="148" bestFit="1" customWidth="1"/>
    <col min="8196" max="8196" width="3.7109375" style="148" customWidth="1"/>
    <col min="8197" max="8197" width="15.28515625" style="148" customWidth="1"/>
    <col min="8198" max="8198" width="13.42578125" style="148" customWidth="1"/>
    <col min="8199" max="8448" width="9" style="148"/>
    <col min="8449" max="8449" width="6.7109375" style="148" bestFit="1" customWidth="1"/>
    <col min="8450" max="8450" width="41.28515625" style="148" customWidth="1"/>
    <col min="8451" max="8451" width="6" style="148" bestFit="1" customWidth="1"/>
    <col min="8452" max="8452" width="3.7109375" style="148" customWidth="1"/>
    <col min="8453" max="8453" width="15.28515625" style="148" customWidth="1"/>
    <col min="8454" max="8454" width="13.42578125" style="148" customWidth="1"/>
    <col min="8455" max="8704" width="9" style="148"/>
    <col min="8705" max="8705" width="6.7109375" style="148" bestFit="1" customWidth="1"/>
    <col min="8706" max="8706" width="41.28515625" style="148" customWidth="1"/>
    <col min="8707" max="8707" width="6" style="148" bestFit="1" customWidth="1"/>
    <col min="8708" max="8708" width="3.7109375" style="148" customWidth="1"/>
    <col min="8709" max="8709" width="15.28515625" style="148" customWidth="1"/>
    <col min="8710" max="8710" width="13.42578125" style="148" customWidth="1"/>
    <col min="8711" max="8960" width="9" style="148"/>
    <col min="8961" max="8961" width="6.7109375" style="148" bestFit="1" customWidth="1"/>
    <col min="8962" max="8962" width="41.28515625" style="148" customWidth="1"/>
    <col min="8963" max="8963" width="6" style="148" bestFit="1" customWidth="1"/>
    <col min="8964" max="8964" width="3.7109375" style="148" customWidth="1"/>
    <col min="8965" max="8965" width="15.28515625" style="148" customWidth="1"/>
    <col min="8966" max="8966" width="13.42578125" style="148" customWidth="1"/>
    <col min="8967" max="9216" width="9" style="148"/>
    <col min="9217" max="9217" width="6.7109375" style="148" bestFit="1" customWidth="1"/>
    <col min="9218" max="9218" width="41.28515625" style="148" customWidth="1"/>
    <col min="9219" max="9219" width="6" style="148" bestFit="1" customWidth="1"/>
    <col min="9220" max="9220" width="3.7109375" style="148" customWidth="1"/>
    <col min="9221" max="9221" width="15.28515625" style="148" customWidth="1"/>
    <col min="9222" max="9222" width="13.42578125" style="148" customWidth="1"/>
    <col min="9223" max="9472" width="9" style="148"/>
    <col min="9473" max="9473" width="6.7109375" style="148" bestFit="1" customWidth="1"/>
    <col min="9474" max="9474" width="41.28515625" style="148" customWidth="1"/>
    <col min="9475" max="9475" width="6" style="148" bestFit="1" customWidth="1"/>
    <col min="9476" max="9476" width="3.7109375" style="148" customWidth="1"/>
    <col min="9477" max="9477" width="15.28515625" style="148" customWidth="1"/>
    <col min="9478" max="9478" width="13.42578125" style="148" customWidth="1"/>
    <col min="9479" max="9728" width="9" style="148"/>
    <col min="9729" max="9729" width="6.7109375" style="148" bestFit="1" customWidth="1"/>
    <col min="9730" max="9730" width="41.28515625" style="148" customWidth="1"/>
    <col min="9731" max="9731" width="6" style="148" bestFit="1" customWidth="1"/>
    <col min="9732" max="9732" width="3.7109375" style="148" customWidth="1"/>
    <col min="9733" max="9733" width="15.28515625" style="148" customWidth="1"/>
    <col min="9734" max="9734" width="13.42578125" style="148" customWidth="1"/>
    <col min="9735" max="9984" width="9" style="148"/>
    <col min="9985" max="9985" width="6.7109375" style="148" bestFit="1" customWidth="1"/>
    <col min="9986" max="9986" width="41.28515625" style="148" customWidth="1"/>
    <col min="9987" max="9987" width="6" style="148" bestFit="1" customWidth="1"/>
    <col min="9988" max="9988" width="3.7109375" style="148" customWidth="1"/>
    <col min="9989" max="9989" width="15.28515625" style="148" customWidth="1"/>
    <col min="9990" max="9990" width="13.42578125" style="148" customWidth="1"/>
    <col min="9991" max="10240" width="9" style="148"/>
    <col min="10241" max="10241" width="6.7109375" style="148" bestFit="1" customWidth="1"/>
    <col min="10242" max="10242" width="41.28515625" style="148" customWidth="1"/>
    <col min="10243" max="10243" width="6" style="148" bestFit="1" customWidth="1"/>
    <col min="10244" max="10244" width="3.7109375" style="148" customWidth="1"/>
    <col min="10245" max="10245" width="15.28515625" style="148" customWidth="1"/>
    <col min="10246" max="10246" width="13.42578125" style="148" customWidth="1"/>
    <col min="10247" max="10496" width="9" style="148"/>
    <col min="10497" max="10497" width="6.7109375" style="148" bestFit="1" customWidth="1"/>
    <col min="10498" max="10498" width="41.28515625" style="148" customWidth="1"/>
    <col min="10499" max="10499" width="6" style="148" bestFit="1" customWidth="1"/>
    <col min="10500" max="10500" width="3.7109375" style="148" customWidth="1"/>
    <col min="10501" max="10501" width="15.28515625" style="148" customWidth="1"/>
    <col min="10502" max="10502" width="13.42578125" style="148" customWidth="1"/>
    <col min="10503" max="10752" width="9" style="148"/>
    <col min="10753" max="10753" width="6.7109375" style="148" bestFit="1" customWidth="1"/>
    <col min="10754" max="10754" width="41.28515625" style="148" customWidth="1"/>
    <col min="10755" max="10755" width="6" style="148" bestFit="1" customWidth="1"/>
    <col min="10756" max="10756" width="3.7109375" style="148" customWidth="1"/>
    <col min="10757" max="10757" width="15.28515625" style="148" customWidth="1"/>
    <col min="10758" max="10758" width="13.42578125" style="148" customWidth="1"/>
    <col min="10759" max="11008" width="9" style="148"/>
    <col min="11009" max="11009" width="6.7109375" style="148" bestFit="1" customWidth="1"/>
    <col min="11010" max="11010" width="41.28515625" style="148" customWidth="1"/>
    <col min="11011" max="11011" width="6" style="148" bestFit="1" customWidth="1"/>
    <col min="11012" max="11012" width="3.7109375" style="148" customWidth="1"/>
    <col min="11013" max="11013" width="15.28515625" style="148" customWidth="1"/>
    <col min="11014" max="11014" width="13.42578125" style="148" customWidth="1"/>
    <col min="11015" max="11264" width="9" style="148"/>
    <col min="11265" max="11265" width="6.7109375" style="148" bestFit="1" customWidth="1"/>
    <col min="11266" max="11266" width="41.28515625" style="148" customWidth="1"/>
    <col min="11267" max="11267" width="6" style="148" bestFit="1" customWidth="1"/>
    <col min="11268" max="11268" width="3.7109375" style="148" customWidth="1"/>
    <col min="11269" max="11269" width="15.28515625" style="148" customWidth="1"/>
    <col min="11270" max="11270" width="13.42578125" style="148" customWidth="1"/>
    <col min="11271" max="11520" width="9" style="148"/>
    <col min="11521" max="11521" width="6.7109375" style="148" bestFit="1" customWidth="1"/>
    <col min="11522" max="11522" width="41.28515625" style="148" customWidth="1"/>
    <col min="11523" max="11523" width="6" style="148" bestFit="1" customWidth="1"/>
    <col min="11524" max="11524" width="3.7109375" style="148" customWidth="1"/>
    <col min="11525" max="11525" width="15.28515625" style="148" customWidth="1"/>
    <col min="11526" max="11526" width="13.42578125" style="148" customWidth="1"/>
    <col min="11527" max="11776" width="9" style="148"/>
    <col min="11777" max="11777" width="6.7109375" style="148" bestFit="1" customWidth="1"/>
    <col min="11778" max="11778" width="41.28515625" style="148" customWidth="1"/>
    <col min="11779" max="11779" width="6" style="148" bestFit="1" customWidth="1"/>
    <col min="11780" max="11780" width="3.7109375" style="148" customWidth="1"/>
    <col min="11781" max="11781" width="15.28515625" style="148" customWidth="1"/>
    <col min="11782" max="11782" width="13.42578125" style="148" customWidth="1"/>
    <col min="11783" max="12032" width="9" style="148"/>
    <col min="12033" max="12033" width="6.7109375" style="148" bestFit="1" customWidth="1"/>
    <col min="12034" max="12034" width="41.28515625" style="148" customWidth="1"/>
    <col min="12035" max="12035" width="6" style="148" bestFit="1" customWidth="1"/>
    <col min="12036" max="12036" width="3.7109375" style="148" customWidth="1"/>
    <col min="12037" max="12037" width="15.28515625" style="148" customWidth="1"/>
    <col min="12038" max="12038" width="13.42578125" style="148" customWidth="1"/>
    <col min="12039" max="12288" width="9" style="148"/>
    <col min="12289" max="12289" width="6.7109375" style="148" bestFit="1" customWidth="1"/>
    <col min="12290" max="12290" width="41.28515625" style="148" customWidth="1"/>
    <col min="12291" max="12291" width="6" style="148" bestFit="1" customWidth="1"/>
    <col min="12292" max="12292" width="3.7109375" style="148" customWidth="1"/>
    <col min="12293" max="12293" width="15.28515625" style="148" customWidth="1"/>
    <col min="12294" max="12294" width="13.42578125" style="148" customWidth="1"/>
    <col min="12295" max="12544" width="9" style="148"/>
    <col min="12545" max="12545" width="6.7109375" style="148" bestFit="1" customWidth="1"/>
    <col min="12546" max="12546" width="41.28515625" style="148" customWidth="1"/>
    <col min="12547" max="12547" width="6" style="148" bestFit="1" customWidth="1"/>
    <col min="12548" max="12548" width="3.7109375" style="148" customWidth="1"/>
    <col min="12549" max="12549" width="15.28515625" style="148" customWidth="1"/>
    <col min="12550" max="12550" width="13.42578125" style="148" customWidth="1"/>
    <col min="12551" max="12800" width="9" style="148"/>
    <col min="12801" max="12801" width="6.7109375" style="148" bestFit="1" customWidth="1"/>
    <col min="12802" max="12802" width="41.28515625" style="148" customWidth="1"/>
    <col min="12803" max="12803" width="6" style="148" bestFit="1" customWidth="1"/>
    <col min="12804" max="12804" width="3.7109375" style="148" customWidth="1"/>
    <col min="12805" max="12805" width="15.28515625" style="148" customWidth="1"/>
    <col min="12806" max="12806" width="13.42578125" style="148" customWidth="1"/>
    <col min="12807" max="13056" width="9" style="148"/>
    <col min="13057" max="13057" width="6.7109375" style="148" bestFit="1" customWidth="1"/>
    <col min="13058" max="13058" width="41.28515625" style="148" customWidth="1"/>
    <col min="13059" max="13059" width="6" style="148" bestFit="1" customWidth="1"/>
    <col min="13060" max="13060" width="3.7109375" style="148" customWidth="1"/>
    <col min="13061" max="13061" width="15.28515625" style="148" customWidth="1"/>
    <col min="13062" max="13062" width="13.42578125" style="148" customWidth="1"/>
    <col min="13063" max="13312" width="9" style="148"/>
    <col min="13313" max="13313" width="6.7109375" style="148" bestFit="1" customWidth="1"/>
    <col min="13314" max="13314" width="41.28515625" style="148" customWidth="1"/>
    <col min="13315" max="13315" width="6" style="148" bestFit="1" customWidth="1"/>
    <col min="13316" max="13316" width="3.7109375" style="148" customWidth="1"/>
    <col min="13317" max="13317" width="15.28515625" style="148" customWidth="1"/>
    <col min="13318" max="13318" width="13.42578125" style="148" customWidth="1"/>
    <col min="13319" max="13568" width="9" style="148"/>
    <col min="13569" max="13569" width="6.7109375" style="148" bestFit="1" customWidth="1"/>
    <col min="13570" max="13570" width="41.28515625" style="148" customWidth="1"/>
    <col min="13571" max="13571" width="6" style="148" bestFit="1" customWidth="1"/>
    <col min="13572" max="13572" width="3.7109375" style="148" customWidth="1"/>
    <col min="13573" max="13573" width="15.28515625" style="148" customWidth="1"/>
    <col min="13574" max="13574" width="13.42578125" style="148" customWidth="1"/>
    <col min="13575" max="13824" width="9" style="148"/>
    <col min="13825" max="13825" width="6.7109375" style="148" bestFit="1" customWidth="1"/>
    <col min="13826" max="13826" width="41.28515625" style="148" customWidth="1"/>
    <col min="13827" max="13827" width="6" style="148" bestFit="1" customWidth="1"/>
    <col min="13828" max="13828" width="3.7109375" style="148" customWidth="1"/>
    <col min="13829" max="13829" width="15.28515625" style="148" customWidth="1"/>
    <col min="13830" max="13830" width="13.42578125" style="148" customWidth="1"/>
    <col min="13831" max="14080" width="9" style="148"/>
    <col min="14081" max="14081" width="6.7109375" style="148" bestFit="1" customWidth="1"/>
    <col min="14082" max="14082" width="41.28515625" style="148" customWidth="1"/>
    <col min="14083" max="14083" width="6" style="148" bestFit="1" customWidth="1"/>
    <col min="14084" max="14084" width="3.7109375" style="148" customWidth="1"/>
    <col min="14085" max="14085" width="15.28515625" style="148" customWidth="1"/>
    <col min="14086" max="14086" width="13.42578125" style="148" customWidth="1"/>
    <col min="14087" max="14336" width="9" style="148"/>
    <col min="14337" max="14337" width="6.7109375" style="148" bestFit="1" customWidth="1"/>
    <col min="14338" max="14338" width="41.28515625" style="148" customWidth="1"/>
    <col min="14339" max="14339" width="6" style="148" bestFit="1" customWidth="1"/>
    <col min="14340" max="14340" width="3.7109375" style="148" customWidth="1"/>
    <col min="14341" max="14341" width="15.28515625" style="148" customWidth="1"/>
    <col min="14342" max="14342" width="13.42578125" style="148" customWidth="1"/>
    <col min="14343" max="14592" width="9" style="148"/>
    <col min="14593" max="14593" width="6.7109375" style="148" bestFit="1" customWidth="1"/>
    <col min="14594" max="14594" width="41.28515625" style="148" customWidth="1"/>
    <col min="14595" max="14595" width="6" style="148" bestFit="1" customWidth="1"/>
    <col min="14596" max="14596" width="3.7109375" style="148" customWidth="1"/>
    <col min="14597" max="14597" width="15.28515625" style="148" customWidth="1"/>
    <col min="14598" max="14598" width="13.42578125" style="148" customWidth="1"/>
    <col min="14599" max="14848" width="9" style="148"/>
    <col min="14849" max="14849" width="6.7109375" style="148" bestFit="1" customWidth="1"/>
    <col min="14850" max="14850" width="41.28515625" style="148" customWidth="1"/>
    <col min="14851" max="14851" width="6" style="148" bestFit="1" customWidth="1"/>
    <col min="14852" max="14852" width="3.7109375" style="148" customWidth="1"/>
    <col min="14853" max="14853" width="15.28515625" style="148" customWidth="1"/>
    <col min="14854" max="14854" width="13.42578125" style="148" customWidth="1"/>
    <col min="14855" max="15104" width="9" style="148"/>
    <col min="15105" max="15105" width="6.7109375" style="148" bestFit="1" customWidth="1"/>
    <col min="15106" max="15106" width="41.28515625" style="148" customWidth="1"/>
    <col min="15107" max="15107" width="6" style="148" bestFit="1" customWidth="1"/>
    <col min="15108" max="15108" width="3.7109375" style="148" customWidth="1"/>
    <col min="15109" max="15109" width="15.28515625" style="148" customWidth="1"/>
    <col min="15110" max="15110" width="13.42578125" style="148" customWidth="1"/>
    <col min="15111" max="15360" width="9" style="148"/>
    <col min="15361" max="15361" width="6.7109375" style="148" bestFit="1" customWidth="1"/>
    <col min="15362" max="15362" width="41.28515625" style="148" customWidth="1"/>
    <col min="15363" max="15363" width="6" style="148" bestFit="1" customWidth="1"/>
    <col min="15364" max="15364" width="3.7109375" style="148" customWidth="1"/>
    <col min="15365" max="15365" width="15.28515625" style="148" customWidth="1"/>
    <col min="15366" max="15366" width="13.42578125" style="148" customWidth="1"/>
    <col min="15367" max="15616" width="9" style="148"/>
    <col min="15617" max="15617" width="6.7109375" style="148" bestFit="1" customWidth="1"/>
    <col min="15618" max="15618" width="41.28515625" style="148" customWidth="1"/>
    <col min="15619" max="15619" width="6" style="148" bestFit="1" customWidth="1"/>
    <col min="15620" max="15620" width="3.7109375" style="148" customWidth="1"/>
    <col min="15621" max="15621" width="15.28515625" style="148" customWidth="1"/>
    <col min="15622" max="15622" width="13.42578125" style="148" customWidth="1"/>
    <col min="15623" max="15872" width="9" style="148"/>
    <col min="15873" max="15873" width="6.7109375" style="148" bestFit="1" customWidth="1"/>
    <col min="15874" max="15874" width="41.28515625" style="148" customWidth="1"/>
    <col min="15875" max="15875" width="6" style="148" bestFit="1" customWidth="1"/>
    <col min="15876" max="15876" width="3.7109375" style="148" customWidth="1"/>
    <col min="15877" max="15877" width="15.28515625" style="148" customWidth="1"/>
    <col min="15878" max="15878" width="13.42578125" style="148" customWidth="1"/>
    <col min="15879" max="16128" width="9" style="148"/>
    <col min="16129" max="16129" width="6.7109375" style="148" bestFit="1" customWidth="1"/>
    <col min="16130" max="16130" width="41.28515625" style="148" customWidth="1"/>
    <col min="16131" max="16131" width="6" style="148" bestFit="1" customWidth="1"/>
    <col min="16132" max="16132" width="3.7109375" style="148" customWidth="1"/>
    <col min="16133" max="16133" width="15.28515625" style="148" customWidth="1"/>
    <col min="16134" max="16134" width="13.42578125" style="148" customWidth="1"/>
    <col min="16135" max="16384" width="9" style="148"/>
  </cols>
  <sheetData>
    <row r="1" spans="1:6" x14ac:dyDescent="0.2">
      <c r="A1" s="187" t="s">
        <v>522</v>
      </c>
      <c r="B1" s="188" t="s">
        <v>5</v>
      </c>
      <c r="C1" s="256"/>
      <c r="D1" s="256"/>
      <c r="E1" s="203"/>
      <c r="F1" s="203"/>
    </row>
    <row r="2" spans="1:6" x14ac:dyDescent="0.2">
      <c r="A2" s="187" t="s">
        <v>523</v>
      </c>
      <c r="B2" s="188" t="s">
        <v>27</v>
      </c>
      <c r="C2" s="256"/>
      <c r="D2" s="256"/>
      <c r="E2" s="203"/>
      <c r="F2" s="203"/>
    </row>
    <row r="3" spans="1:6" x14ac:dyDescent="0.2">
      <c r="A3" s="187" t="s">
        <v>517</v>
      </c>
      <c r="B3" s="188" t="s">
        <v>578</v>
      </c>
      <c r="C3" s="376"/>
      <c r="D3" s="377"/>
      <c r="E3" s="257"/>
      <c r="F3" s="232"/>
    </row>
    <row r="4" spans="1:6" x14ac:dyDescent="0.2">
      <c r="A4" s="187"/>
      <c r="B4" s="188" t="s">
        <v>624</v>
      </c>
      <c r="C4" s="204"/>
      <c r="D4" s="204"/>
      <c r="E4" s="257"/>
      <c r="F4" s="232"/>
    </row>
    <row r="5" spans="1:6" s="10" customFormat="1" ht="76.5" x14ac:dyDescent="0.2">
      <c r="A5" s="39" t="s">
        <v>0</v>
      </c>
      <c r="B5" s="192" t="s">
        <v>8</v>
      </c>
      <c r="C5" s="41" t="s">
        <v>6</v>
      </c>
      <c r="D5" s="41" t="s">
        <v>7</v>
      </c>
      <c r="E5" s="258" t="s">
        <v>10</v>
      </c>
      <c r="F5" s="258" t="s">
        <v>11</v>
      </c>
    </row>
    <row r="6" spans="1:6" s="10" customFormat="1" x14ac:dyDescent="0.2">
      <c r="A6" s="156"/>
      <c r="B6" s="259"/>
      <c r="C6" s="157"/>
      <c r="D6" s="157"/>
      <c r="E6" s="260"/>
      <c r="F6" s="260"/>
    </row>
    <row r="7" spans="1:6" x14ac:dyDescent="0.2">
      <c r="A7" s="79" t="s">
        <v>580</v>
      </c>
      <c r="B7" s="80" t="s">
        <v>581</v>
      </c>
      <c r="C7" s="81"/>
      <c r="D7" s="81"/>
      <c r="E7" s="82"/>
      <c r="F7" s="82"/>
    </row>
    <row r="8" spans="1:6" x14ac:dyDescent="0.2">
      <c r="A8" s="79"/>
      <c r="B8" s="80"/>
      <c r="C8" s="81"/>
      <c r="D8" s="81"/>
      <c r="E8" s="82"/>
      <c r="F8" s="82"/>
    </row>
    <row r="9" spans="1:6" x14ac:dyDescent="0.2">
      <c r="A9" s="204">
        <f>COUNT(A6+1)</f>
        <v>1</v>
      </c>
      <c r="B9" s="202" t="s">
        <v>582</v>
      </c>
      <c r="C9" s="256"/>
      <c r="D9" s="256"/>
      <c r="E9" s="203"/>
      <c r="F9" s="203"/>
    </row>
    <row r="10" spans="1:6" ht="25.5" x14ac:dyDescent="0.2">
      <c r="A10" s="204"/>
      <c r="B10" s="205" t="s">
        <v>583</v>
      </c>
    </row>
    <row r="11" spans="1:6" ht="14.25" x14ac:dyDescent="0.2">
      <c r="A11" s="204"/>
      <c r="B11" s="214" t="s">
        <v>584</v>
      </c>
      <c r="C11" s="262">
        <v>5.5</v>
      </c>
      <c r="D11" s="130" t="s">
        <v>9</v>
      </c>
      <c r="E11" s="83"/>
      <c r="F11" s="261">
        <f>C11*E11</f>
        <v>0</v>
      </c>
    </row>
    <row r="12" spans="1:6" x14ac:dyDescent="0.2">
      <c r="A12" s="209"/>
      <c r="B12" s="263"/>
      <c r="C12" s="264"/>
      <c r="D12" s="137"/>
      <c r="E12" s="265"/>
      <c r="F12" s="265"/>
    </row>
    <row r="13" spans="1:6" x14ac:dyDescent="0.2">
      <c r="A13" s="198"/>
      <c r="B13" s="266"/>
      <c r="C13" s="267"/>
      <c r="D13" s="268"/>
      <c r="E13" s="84"/>
      <c r="F13" s="269"/>
    </row>
    <row r="14" spans="1:6" x14ac:dyDescent="0.2">
      <c r="A14" s="204">
        <f>COUNT($A$9:A12)+1</f>
        <v>2</v>
      </c>
      <c r="B14" s="202" t="s">
        <v>558</v>
      </c>
      <c r="C14" s="262"/>
      <c r="E14" s="85"/>
    </row>
    <row r="15" spans="1:6" ht="25.5" x14ac:dyDescent="0.2">
      <c r="A15" s="204"/>
      <c r="B15" s="119" t="s">
        <v>559</v>
      </c>
      <c r="C15" s="262"/>
      <c r="E15" s="85"/>
    </row>
    <row r="16" spans="1:6" x14ac:dyDescent="0.2">
      <c r="A16" s="204"/>
      <c r="B16" s="214" t="s">
        <v>585</v>
      </c>
      <c r="C16" s="262">
        <v>1</v>
      </c>
      <c r="D16" s="130" t="s">
        <v>1</v>
      </c>
      <c r="E16" s="83"/>
      <c r="F16" s="261">
        <f t="shared" ref="F16" si="0">C16*E16</f>
        <v>0</v>
      </c>
    </row>
    <row r="17" spans="1:6" x14ac:dyDescent="0.2">
      <c r="A17" s="209"/>
      <c r="B17" s="263"/>
      <c r="C17" s="264"/>
      <c r="D17" s="137"/>
      <c r="E17" s="265"/>
      <c r="F17" s="265"/>
    </row>
    <row r="18" spans="1:6" x14ac:dyDescent="0.2">
      <c r="A18" s="198"/>
      <c r="B18" s="270"/>
      <c r="C18" s="267"/>
      <c r="D18" s="268"/>
      <c r="E18" s="84"/>
      <c r="F18" s="269"/>
    </row>
    <row r="19" spans="1:6" x14ac:dyDescent="0.2">
      <c r="A19" s="204">
        <f>COUNT($A$9:A18)+1</f>
        <v>3</v>
      </c>
      <c r="B19" s="27" t="s">
        <v>586</v>
      </c>
      <c r="C19" s="262"/>
      <c r="D19" s="271"/>
      <c r="F19" s="272"/>
    </row>
    <row r="20" spans="1:6" ht="38.25" x14ac:dyDescent="0.2">
      <c r="A20" s="204"/>
      <c r="B20" s="119" t="s">
        <v>587</v>
      </c>
      <c r="C20" s="262"/>
    </row>
    <row r="21" spans="1:6" x14ac:dyDescent="0.2">
      <c r="A21" s="204"/>
      <c r="B21" s="273" t="s">
        <v>588</v>
      </c>
      <c r="C21" s="262">
        <v>1</v>
      </c>
      <c r="D21" s="130" t="s">
        <v>1</v>
      </c>
      <c r="E21" s="83"/>
      <c r="F21" s="261">
        <f>C21*E21</f>
        <v>0</v>
      </c>
    </row>
    <row r="22" spans="1:6" x14ac:dyDescent="0.2">
      <c r="A22" s="209"/>
      <c r="B22" s="210"/>
      <c r="C22" s="264"/>
      <c r="D22" s="137"/>
      <c r="E22" s="265"/>
      <c r="F22" s="265"/>
    </row>
    <row r="23" spans="1:6" x14ac:dyDescent="0.2">
      <c r="A23" s="198"/>
      <c r="B23" s="270"/>
      <c r="C23" s="267"/>
      <c r="D23" s="268"/>
      <c r="E23" s="84"/>
      <c r="F23" s="269"/>
    </row>
    <row r="24" spans="1:6" x14ac:dyDescent="0.2">
      <c r="A24" s="204">
        <f>COUNT($A$9:A23)+1</f>
        <v>4</v>
      </c>
      <c r="B24" s="202" t="s">
        <v>625</v>
      </c>
      <c r="C24" s="262"/>
      <c r="E24" s="85"/>
    </row>
    <row r="25" spans="1:6" x14ac:dyDescent="0.2">
      <c r="B25" s="119" t="s">
        <v>626</v>
      </c>
      <c r="C25" s="262"/>
      <c r="E25" s="85"/>
    </row>
    <row r="26" spans="1:6" x14ac:dyDescent="0.2">
      <c r="A26" s="204"/>
      <c r="B26" s="214" t="s">
        <v>627</v>
      </c>
      <c r="C26" s="262">
        <v>2</v>
      </c>
      <c r="D26" s="130" t="s">
        <v>1</v>
      </c>
      <c r="E26" s="83"/>
      <c r="F26" s="261">
        <f>C26*E26</f>
        <v>0</v>
      </c>
    </row>
    <row r="27" spans="1:6" x14ac:dyDescent="0.2">
      <c r="A27" s="209"/>
      <c r="B27" s="263"/>
      <c r="C27" s="264"/>
      <c r="D27" s="137"/>
      <c r="E27" s="265"/>
      <c r="F27" s="265"/>
    </row>
    <row r="28" spans="1:6" x14ac:dyDescent="0.2">
      <c r="A28" s="198"/>
      <c r="B28" s="266" t="s">
        <v>421</v>
      </c>
      <c r="C28" s="267"/>
      <c r="D28" s="268"/>
      <c r="E28" s="84"/>
      <c r="F28" s="269"/>
    </row>
    <row r="29" spans="1:6" x14ac:dyDescent="0.2">
      <c r="A29" s="204">
        <f>COUNT($A$9:A28)+1</f>
        <v>5</v>
      </c>
      <c r="B29" s="202" t="s">
        <v>541</v>
      </c>
      <c r="C29" s="262"/>
      <c r="E29" s="85"/>
    </row>
    <row r="30" spans="1:6" ht="25.5" x14ac:dyDescent="0.2">
      <c r="A30" s="204"/>
      <c r="B30" s="119" t="s">
        <v>542</v>
      </c>
      <c r="C30" s="262"/>
      <c r="E30" s="85"/>
    </row>
    <row r="31" spans="1:6" x14ac:dyDescent="0.2">
      <c r="A31" s="204"/>
      <c r="B31" s="214" t="s">
        <v>589</v>
      </c>
      <c r="C31" s="262">
        <v>5</v>
      </c>
      <c r="D31" s="130" t="s">
        <v>1</v>
      </c>
      <c r="E31" s="83"/>
      <c r="F31" s="261">
        <f>C31*E31</f>
        <v>0</v>
      </c>
    </row>
    <row r="32" spans="1:6" x14ac:dyDescent="0.2">
      <c r="A32" s="209"/>
      <c r="B32" s="263"/>
      <c r="C32" s="264"/>
      <c r="D32" s="137"/>
      <c r="E32" s="265"/>
      <c r="F32" s="265"/>
    </row>
    <row r="33" spans="1:9" x14ac:dyDescent="0.2">
      <c r="A33" s="198"/>
      <c r="B33" s="270"/>
      <c r="C33" s="267"/>
      <c r="D33" s="268"/>
      <c r="E33" s="84"/>
      <c r="F33" s="269"/>
    </row>
    <row r="34" spans="1:9" x14ac:dyDescent="0.2">
      <c r="A34" s="204">
        <f>COUNT($A$9:A33)+1</f>
        <v>6</v>
      </c>
      <c r="B34" s="202" t="s">
        <v>590</v>
      </c>
      <c r="C34" s="262"/>
      <c r="E34" s="85"/>
    </row>
    <row r="35" spans="1:9" ht="165.75" x14ac:dyDescent="0.2">
      <c r="A35" s="204"/>
      <c r="B35" s="225" t="s">
        <v>591</v>
      </c>
      <c r="C35" s="262"/>
      <c r="E35" s="130"/>
      <c r="F35" s="130"/>
    </row>
    <row r="36" spans="1:9" x14ac:dyDescent="0.2">
      <c r="A36" s="204"/>
      <c r="B36" s="214" t="s">
        <v>592</v>
      </c>
      <c r="C36" s="262">
        <v>1</v>
      </c>
      <c r="D36" s="130" t="s">
        <v>1</v>
      </c>
      <c r="E36" s="83"/>
      <c r="F36" s="261">
        <f>C36*E36</f>
        <v>0</v>
      </c>
    </row>
    <row r="37" spans="1:9" x14ac:dyDescent="0.2">
      <c r="A37" s="209"/>
      <c r="B37" s="263"/>
      <c r="C37" s="264"/>
      <c r="D37" s="137"/>
      <c r="E37" s="265"/>
      <c r="F37" s="265"/>
    </row>
    <row r="38" spans="1:9" x14ac:dyDescent="0.2">
      <c r="A38" s="198"/>
      <c r="B38" s="266"/>
      <c r="C38" s="267"/>
      <c r="D38" s="268"/>
      <c r="E38" s="269"/>
      <c r="F38" s="269"/>
    </row>
    <row r="39" spans="1:9" x14ac:dyDescent="0.2">
      <c r="A39" s="204">
        <f>COUNT($A$9:A37)+1</f>
        <v>7</v>
      </c>
      <c r="B39" s="202" t="s">
        <v>107</v>
      </c>
      <c r="C39" s="262"/>
    </row>
    <row r="40" spans="1:9" ht="38.25" x14ac:dyDescent="0.2">
      <c r="A40" s="204"/>
      <c r="B40" s="225" t="s">
        <v>593</v>
      </c>
      <c r="C40" s="262"/>
    </row>
    <row r="41" spans="1:9" ht="14.25" x14ac:dyDescent="0.2">
      <c r="A41" s="204"/>
      <c r="C41" s="262">
        <v>5.5</v>
      </c>
      <c r="D41" s="130" t="s">
        <v>9</v>
      </c>
      <c r="E41" s="83"/>
      <c r="F41" s="261">
        <f>C41*E41</f>
        <v>0</v>
      </c>
    </row>
    <row r="42" spans="1:9" x14ac:dyDescent="0.2">
      <c r="A42" s="204"/>
      <c r="C42" s="262"/>
      <c r="E42" s="208"/>
    </row>
    <row r="43" spans="1:9" x14ac:dyDescent="0.2">
      <c r="A43" s="204" t="s">
        <v>594</v>
      </c>
      <c r="B43" s="202" t="s">
        <v>595</v>
      </c>
      <c r="C43" s="262"/>
      <c r="E43" s="208"/>
    </row>
    <row r="44" spans="1:9" x14ac:dyDescent="0.2">
      <c r="A44" s="204"/>
      <c r="C44" s="262"/>
      <c r="E44" s="208"/>
    </row>
    <row r="45" spans="1:9" x14ac:dyDescent="0.2">
      <c r="A45" s="274">
        <f>COUNT(A44)+1</f>
        <v>1</v>
      </c>
      <c r="B45" s="275" t="s">
        <v>596</v>
      </c>
      <c r="C45" s="276"/>
      <c r="D45" s="250"/>
      <c r="E45" s="161"/>
      <c r="F45" s="161"/>
      <c r="I45" s="207"/>
    </row>
    <row r="46" spans="1:9" ht="51.75" customHeight="1" x14ac:dyDescent="0.2">
      <c r="A46" s="277"/>
      <c r="B46" s="278" t="s">
        <v>597</v>
      </c>
      <c r="C46" s="276"/>
      <c r="D46" s="250"/>
      <c r="E46" s="161"/>
      <c r="F46" s="161"/>
      <c r="I46" s="207"/>
    </row>
    <row r="47" spans="1:9" ht="14.25" x14ac:dyDescent="0.2">
      <c r="A47" s="277"/>
      <c r="B47" s="279" t="s">
        <v>598</v>
      </c>
      <c r="C47" s="280">
        <v>2</v>
      </c>
      <c r="D47" s="280" t="s">
        <v>181</v>
      </c>
      <c r="E47" s="86"/>
      <c r="F47" s="281">
        <f t="shared" ref="F47:F48" si="1">C47*E47</f>
        <v>0</v>
      </c>
      <c r="G47" s="161"/>
      <c r="I47" s="207"/>
    </row>
    <row r="48" spans="1:9" ht="14.25" x14ac:dyDescent="0.2">
      <c r="A48" s="277"/>
      <c r="B48" s="279" t="s">
        <v>599</v>
      </c>
      <c r="C48" s="280">
        <v>1</v>
      </c>
      <c r="D48" s="280" t="s">
        <v>181</v>
      </c>
      <c r="E48" s="86"/>
      <c r="F48" s="281">
        <f t="shared" si="1"/>
        <v>0</v>
      </c>
      <c r="I48" s="207"/>
    </row>
    <row r="49" spans="1:9" x14ac:dyDescent="0.2">
      <c r="A49" s="277"/>
      <c r="B49" s="279"/>
      <c r="C49" s="280"/>
      <c r="D49" s="280"/>
      <c r="E49" s="281"/>
      <c r="F49" s="281"/>
      <c r="I49" s="207"/>
    </row>
    <row r="50" spans="1:9" x14ac:dyDescent="0.2">
      <c r="A50" s="274">
        <f>COUNT($A$44:A49)+1</f>
        <v>2</v>
      </c>
      <c r="B50" s="275" t="s">
        <v>600</v>
      </c>
      <c r="C50" s="280"/>
      <c r="D50" s="280"/>
      <c r="E50" s="281"/>
      <c r="F50" s="281"/>
      <c r="I50" s="207"/>
    </row>
    <row r="51" spans="1:9" x14ac:dyDescent="0.2">
      <c r="A51" s="274"/>
      <c r="B51" s="278" t="s">
        <v>600</v>
      </c>
      <c r="C51" s="280"/>
      <c r="D51" s="280"/>
      <c r="E51" s="281"/>
      <c r="F51" s="281"/>
      <c r="I51" s="207"/>
    </row>
    <row r="52" spans="1:9" x14ac:dyDescent="0.2">
      <c r="A52" s="274"/>
      <c r="B52" s="279" t="s">
        <v>72</v>
      </c>
      <c r="C52" s="280">
        <v>2</v>
      </c>
      <c r="D52" s="280" t="s">
        <v>16</v>
      </c>
      <c r="E52" s="86"/>
      <c r="F52" s="281">
        <f t="shared" ref="F52" si="2">C52*E52</f>
        <v>0</v>
      </c>
      <c r="I52" s="207"/>
    </row>
    <row r="53" spans="1:9" x14ac:dyDescent="0.2">
      <c r="A53" s="274"/>
      <c r="B53" s="279"/>
      <c r="C53" s="280"/>
      <c r="D53" s="280"/>
      <c r="E53" s="281"/>
      <c r="F53" s="281"/>
      <c r="I53" s="207"/>
    </row>
    <row r="54" spans="1:9" x14ac:dyDescent="0.2">
      <c r="A54" s="274">
        <f>COUNT($A$44:A53)+1</f>
        <v>3</v>
      </c>
      <c r="B54" s="275" t="s">
        <v>601</v>
      </c>
      <c r="C54" s="280"/>
      <c r="D54" s="280"/>
      <c r="E54" s="281"/>
      <c r="F54" s="281"/>
      <c r="I54" s="207"/>
    </row>
    <row r="55" spans="1:9" ht="39.75" customHeight="1" x14ac:dyDescent="0.2">
      <c r="A55" s="274"/>
      <c r="B55" s="282" t="s">
        <v>602</v>
      </c>
      <c r="C55" s="280"/>
      <c r="D55" s="280"/>
      <c r="E55" s="281"/>
      <c r="F55" s="281"/>
      <c r="I55" s="207"/>
    </row>
    <row r="56" spans="1:9" x14ac:dyDescent="0.2">
      <c r="A56" s="274"/>
      <c r="B56" s="279" t="s">
        <v>603</v>
      </c>
      <c r="C56" s="280">
        <v>4</v>
      </c>
      <c r="D56" s="280" t="s">
        <v>1</v>
      </c>
      <c r="E56" s="86"/>
      <c r="F56" s="281">
        <f t="shared" ref="F56" si="3">C56*E56</f>
        <v>0</v>
      </c>
      <c r="I56" s="207"/>
    </row>
    <row r="57" spans="1:9" x14ac:dyDescent="0.2">
      <c r="A57" s="274"/>
      <c r="B57" s="279"/>
      <c r="C57" s="280"/>
      <c r="D57" s="280"/>
      <c r="E57" s="281"/>
      <c r="F57" s="281"/>
      <c r="I57" s="207"/>
    </row>
    <row r="58" spans="1:9" x14ac:dyDescent="0.2">
      <c r="A58" s="274">
        <f>COUNT($A$44:A57)+1</f>
        <v>4</v>
      </c>
      <c r="B58" s="275" t="s">
        <v>605</v>
      </c>
      <c r="C58" s="280"/>
      <c r="D58" s="280"/>
      <c r="E58" s="281"/>
      <c r="F58" s="281"/>
      <c r="I58" s="207"/>
    </row>
    <row r="59" spans="1:9" ht="25.5" x14ac:dyDescent="0.2">
      <c r="A59" s="274"/>
      <c r="B59" s="282" t="s">
        <v>606</v>
      </c>
      <c r="C59" s="280"/>
      <c r="D59" s="280"/>
      <c r="E59" s="281"/>
      <c r="F59" s="281"/>
      <c r="I59" s="207"/>
    </row>
    <row r="60" spans="1:9" x14ac:dyDescent="0.2">
      <c r="A60" s="274"/>
      <c r="B60" s="279" t="s">
        <v>607</v>
      </c>
      <c r="C60" s="280">
        <v>1</v>
      </c>
      <c r="D60" s="280" t="s">
        <v>1</v>
      </c>
      <c r="E60" s="86"/>
      <c r="F60" s="281">
        <f>C60*E60</f>
        <v>0</v>
      </c>
      <c r="I60" s="207"/>
    </row>
    <row r="61" spans="1:9" x14ac:dyDescent="0.2">
      <c r="A61" s="274"/>
      <c r="B61" s="283"/>
      <c r="C61" s="280"/>
      <c r="D61" s="280"/>
      <c r="E61" s="281"/>
      <c r="F61" s="281"/>
      <c r="I61" s="207"/>
    </row>
    <row r="62" spans="1:9" x14ac:dyDescent="0.2">
      <c r="A62" s="274">
        <f>COUNT($A$44:A61)+1</f>
        <v>5</v>
      </c>
      <c r="B62" s="275" t="s">
        <v>608</v>
      </c>
      <c r="C62" s="280"/>
      <c r="D62" s="280"/>
      <c r="E62" s="281"/>
      <c r="F62" s="281"/>
      <c r="I62" s="207"/>
    </row>
    <row r="63" spans="1:9" ht="38.25" x14ac:dyDescent="0.2">
      <c r="A63" s="274"/>
      <c r="B63" s="282" t="s">
        <v>609</v>
      </c>
      <c r="C63" s="280"/>
      <c r="D63" s="280"/>
      <c r="E63" s="281"/>
      <c r="F63" s="281"/>
      <c r="I63" s="207"/>
    </row>
    <row r="64" spans="1:9" x14ac:dyDescent="0.2">
      <c r="A64" s="274"/>
      <c r="B64" s="279" t="s">
        <v>112</v>
      </c>
      <c r="C64" s="280">
        <v>1</v>
      </c>
      <c r="D64" s="280" t="s">
        <v>1</v>
      </c>
      <c r="E64" s="86"/>
      <c r="F64" s="281">
        <f>C64*E64</f>
        <v>0</v>
      </c>
      <c r="I64" s="207"/>
    </row>
    <row r="65" spans="1:9" x14ac:dyDescent="0.2">
      <c r="A65" s="274"/>
      <c r="B65" s="279"/>
      <c r="C65" s="280"/>
      <c r="D65" s="280"/>
      <c r="E65" s="281"/>
      <c r="F65" s="281"/>
      <c r="I65" s="207"/>
    </row>
    <row r="66" spans="1:9" x14ac:dyDescent="0.2">
      <c r="A66" s="274">
        <f>COUNT($A$44:A65)+1</f>
        <v>6</v>
      </c>
      <c r="B66" s="188" t="s">
        <v>610</v>
      </c>
      <c r="C66" s="280"/>
      <c r="D66" s="280"/>
      <c r="E66" s="281"/>
      <c r="F66" s="281"/>
      <c r="I66" s="207"/>
    </row>
    <row r="67" spans="1:9" x14ac:dyDescent="0.2">
      <c r="A67" s="274"/>
      <c r="B67" s="282" t="s">
        <v>611</v>
      </c>
      <c r="C67" s="280"/>
      <c r="D67" s="280"/>
      <c r="E67" s="281"/>
      <c r="F67" s="281"/>
      <c r="I67" s="207"/>
    </row>
    <row r="68" spans="1:9" x14ac:dyDescent="0.2">
      <c r="A68" s="274"/>
      <c r="B68" s="283" t="s">
        <v>111</v>
      </c>
      <c r="C68" s="280">
        <v>3</v>
      </c>
      <c r="D68" s="280" t="s">
        <v>1</v>
      </c>
      <c r="E68" s="86"/>
      <c r="F68" s="281">
        <f>C68*E68</f>
        <v>0</v>
      </c>
      <c r="I68" s="207"/>
    </row>
    <row r="69" spans="1:9" x14ac:dyDescent="0.2">
      <c r="A69" s="274"/>
      <c r="B69" s="283" t="s">
        <v>413</v>
      </c>
      <c r="C69" s="280">
        <v>1</v>
      </c>
      <c r="D69" s="280" t="s">
        <v>1</v>
      </c>
      <c r="E69" s="86"/>
      <c r="F69" s="281">
        <f>C69*E69</f>
        <v>0</v>
      </c>
      <c r="I69" s="207"/>
    </row>
    <row r="70" spans="1:9" x14ac:dyDescent="0.2">
      <c r="A70" s="274"/>
      <c r="B70" s="283"/>
      <c r="C70" s="280"/>
      <c r="D70" s="280"/>
      <c r="E70" s="281"/>
      <c r="F70" s="281"/>
      <c r="I70" s="207"/>
    </row>
    <row r="71" spans="1:9" x14ac:dyDescent="0.2">
      <c r="A71" s="274">
        <f>COUNT($A$44:A70)+1</f>
        <v>7</v>
      </c>
      <c r="B71" s="275" t="s">
        <v>612</v>
      </c>
      <c r="C71" s="280"/>
      <c r="D71" s="280"/>
      <c r="E71" s="281"/>
      <c r="F71" s="281"/>
      <c r="I71" s="207"/>
    </row>
    <row r="72" spans="1:9" ht="25.5" x14ac:dyDescent="0.2">
      <c r="A72" s="274"/>
      <c r="B72" s="282" t="s">
        <v>613</v>
      </c>
      <c r="C72" s="280"/>
      <c r="D72" s="280"/>
      <c r="E72" s="281"/>
      <c r="F72" s="281"/>
      <c r="I72" s="207"/>
    </row>
    <row r="73" spans="1:9" ht="14.25" x14ac:dyDescent="0.2">
      <c r="A73" s="274"/>
      <c r="B73" s="283"/>
      <c r="C73" s="280">
        <v>1</v>
      </c>
      <c r="D73" s="280" t="s">
        <v>614</v>
      </c>
      <c r="E73" s="86"/>
      <c r="F73" s="281">
        <f>C73*E73</f>
        <v>0</v>
      </c>
      <c r="I73" s="207"/>
    </row>
    <row r="74" spans="1:9" x14ac:dyDescent="0.2">
      <c r="A74" s="274"/>
      <c r="B74" s="283"/>
      <c r="C74" s="280"/>
      <c r="D74" s="280"/>
      <c r="E74" s="281"/>
      <c r="F74" s="281"/>
      <c r="I74" s="207"/>
    </row>
    <row r="75" spans="1:9" ht="25.5" x14ac:dyDescent="0.2">
      <c r="A75" s="274">
        <f>COUNT($A$44:A74)+1</f>
        <v>8</v>
      </c>
      <c r="B75" s="215" t="s">
        <v>615</v>
      </c>
      <c r="C75" s="280"/>
      <c r="D75" s="280"/>
      <c r="F75" s="281"/>
      <c r="I75" s="207"/>
    </row>
    <row r="76" spans="1:9" ht="25.5" x14ac:dyDescent="0.2">
      <c r="A76" s="274"/>
      <c r="B76" s="284" t="s">
        <v>616</v>
      </c>
      <c r="C76" s="280"/>
      <c r="D76" s="280"/>
      <c r="F76" s="281"/>
      <c r="I76" s="207"/>
    </row>
    <row r="77" spans="1:9" x14ac:dyDescent="0.2">
      <c r="A77" s="274"/>
      <c r="B77" s="283"/>
      <c r="C77" s="280">
        <v>1</v>
      </c>
      <c r="D77" s="280" t="s">
        <v>617</v>
      </c>
      <c r="E77" s="87"/>
      <c r="F77" s="281">
        <f>C77*E77</f>
        <v>0</v>
      </c>
      <c r="I77" s="207"/>
    </row>
    <row r="78" spans="1:9" x14ac:dyDescent="0.2">
      <c r="A78" s="274"/>
      <c r="B78" s="283"/>
      <c r="C78" s="280"/>
      <c r="D78" s="280"/>
      <c r="F78" s="281"/>
      <c r="I78" s="207"/>
    </row>
    <row r="79" spans="1:9" x14ac:dyDescent="0.2">
      <c r="A79" s="274">
        <f>COUNT($A$44:A78)+1</f>
        <v>9</v>
      </c>
      <c r="B79" s="275" t="s">
        <v>107</v>
      </c>
      <c r="C79" s="280"/>
      <c r="D79" s="280"/>
      <c r="F79" s="281"/>
      <c r="I79" s="207"/>
    </row>
    <row r="80" spans="1:9" ht="25.5" x14ac:dyDescent="0.2">
      <c r="A80" s="274"/>
      <c r="B80" s="282" t="s">
        <v>618</v>
      </c>
      <c r="C80" s="280"/>
      <c r="D80" s="280"/>
      <c r="F80" s="281"/>
      <c r="I80" s="207"/>
    </row>
    <row r="81" spans="1:9" x14ac:dyDescent="0.2">
      <c r="A81" s="274"/>
      <c r="B81" s="283"/>
      <c r="C81" s="280">
        <v>1</v>
      </c>
      <c r="D81" s="280" t="s">
        <v>617</v>
      </c>
      <c r="E81" s="87"/>
      <c r="F81" s="281">
        <f>C81*E81</f>
        <v>0</v>
      </c>
      <c r="I81" s="207"/>
    </row>
    <row r="82" spans="1:9" x14ac:dyDescent="0.2">
      <c r="A82" s="274"/>
      <c r="B82" s="283"/>
      <c r="C82" s="280"/>
      <c r="D82" s="280"/>
      <c r="F82" s="281"/>
      <c r="I82" s="207"/>
    </row>
    <row r="83" spans="1:9" x14ac:dyDescent="0.2">
      <c r="A83" s="274">
        <f>COUNT($A$44:A82)+1</f>
        <v>10</v>
      </c>
      <c r="B83" s="275" t="s">
        <v>619</v>
      </c>
      <c r="C83" s="280"/>
      <c r="D83" s="280"/>
      <c r="F83" s="281"/>
      <c r="I83" s="207"/>
    </row>
    <row r="84" spans="1:9" ht="25.5" x14ac:dyDescent="0.2">
      <c r="A84" s="274"/>
      <c r="B84" s="282" t="s">
        <v>620</v>
      </c>
      <c r="C84" s="280"/>
      <c r="D84" s="280"/>
      <c r="F84" s="281"/>
      <c r="I84" s="207"/>
    </row>
    <row r="85" spans="1:9" x14ac:dyDescent="0.2">
      <c r="A85" s="274"/>
      <c r="B85" s="283"/>
      <c r="C85" s="280">
        <v>1</v>
      </c>
      <c r="D85" s="280" t="s">
        <v>617</v>
      </c>
      <c r="E85" s="87"/>
      <c r="F85" s="281">
        <f t="shared" ref="F85:F89" si="4">C85*E85</f>
        <v>0</v>
      </c>
      <c r="I85" s="207"/>
    </row>
    <row r="86" spans="1:9" x14ac:dyDescent="0.2">
      <c r="A86" s="274"/>
      <c r="B86" s="283"/>
      <c r="C86" s="280"/>
      <c r="D86" s="280"/>
      <c r="F86" s="281"/>
      <c r="I86" s="207"/>
    </row>
    <row r="87" spans="1:9" x14ac:dyDescent="0.2">
      <c r="A87" s="274">
        <f>COUNT($A$44:A86)+1</f>
        <v>11</v>
      </c>
      <c r="B87" s="275" t="s">
        <v>621</v>
      </c>
      <c r="C87" s="280"/>
      <c r="D87" s="280"/>
      <c r="F87" s="281"/>
      <c r="I87" s="207"/>
    </row>
    <row r="88" spans="1:9" ht="25.5" x14ac:dyDescent="0.2">
      <c r="A88" s="274"/>
      <c r="B88" s="282" t="s">
        <v>622</v>
      </c>
      <c r="C88" s="280"/>
      <c r="D88" s="280"/>
      <c r="F88" s="281"/>
      <c r="I88" s="207"/>
    </row>
    <row r="89" spans="1:9" x14ac:dyDescent="0.2">
      <c r="A89" s="148"/>
      <c r="B89" s="283"/>
      <c r="C89" s="280">
        <v>1</v>
      </c>
      <c r="D89" s="280" t="s">
        <v>617</v>
      </c>
      <c r="E89" s="87"/>
      <c r="F89" s="281">
        <f t="shared" si="4"/>
        <v>0</v>
      </c>
      <c r="I89" s="207"/>
    </row>
    <row r="90" spans="1:9" x14ac:dyDescent="0.2">
      <c r="A90" s="280"/>
      <c r="B90" s="250"/>
      <c r="C90" s="276"/>
      <c r="D90" s="250"/>
      <c r="E90" s="207"/>
      <c r="F90" s="161"/>
      <c r="I90" s="207"/>
    </row>
    <row r="91" spans="1:9" x14ac:dyDescent="0.2">
      <c r="A91" s="88"/>
      <c r="B91" s="89" t="s">
        <v>623</v>
      </c>
      <c r="C91" s="90"/>
      <c r="D91" s="91"/>
      <c r="E91" s="92"/>
      <c r="F91" s="92">
        <f>SUM(F11:F89)</f>
        <v>0</v>
      </c>
      <c r="G91" s="285"/>
    </row>
  </sheetData>
  <sheetProtection algorithmName="SHA-512" hashValue="Mp/O1kSfgfRv+U6nS3vlN6Db4iwmcunPcXwpoJVexptJgDEEHc9pDhvIyFisIlULcxBcTFXT8H8pXZ4RaF8bhA==" saltValue="ArX5TjJVrm44y/iTr/j2rg==" spinCount="100000" sheet="1" objects="1" scenarios="1"/>
  <mergeCells count="1">
    <mergeCell ref="C3:D3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1" manualBreakCount="1"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AD07C-603E-4A40-A1D4-438C24DA7E17}">
  <sheetPr>
    <tabColor rgb="FF00B0F0"/>
  </sheetPr>
  <dimension ref="A1:G40"/>
  <sheetViews>
    <sheetView showGridLines="0" zoomScaleNormal="100" zoomScaleSheetLayoutView="100" workbookViewId="0">
      <selection activeCell="N29" sqref="N29"/>
    </sheetView>
  </sheetViews>
  <sheetFormatPr defaultColWidth="8.85546875" defaultRowHeight="12.75" x14ac:dyDescent="0.2"/>
  <cols>
    <col min="1" max="1" width="6.140625" style="37" customWidth="1"/>
    <col min="2" max="2" width="5.5703125" style="37" customWidth="1"/>
    <col min="3" max="3" width="34.42578125" style="37" customWidth="1"/>
    <col min="4" max="4" width="10" style="37" customWidth="1"/>
    <col min="5" max="5" width="9" style="37" customWidth="1"/>
    <col min="6" max="6" width="10.85546875" style="37" bestFit="1" customWidth="1"/>
    <col min="7" max="7" width="16.42578125" style="44" bestFit="1" customWidth="1"/>
    <col min="8" max="16384" width="8.85546875" style="37"/>
  </cols>
  <sheetData>
    <row r="1" spans="1:7" ht="27" customHeight="1" x14ac:dyDescent="0.2">
      <c r="A1" s="46" t="s">
        <v>2</v>
      </c>
      <c r="B1" s="46"/>
      <c r="C1" s="46"/>
      <c r="D1" s="46"/>
      <c r="E1" s="46"/>
      <c r="F1" s="46"/>
      <c r="G1" s="46"/>
    </row>
    <row r="2" spans="1:7" ht="15" customHeight="1" x14ac:dyDescent="0.2">
      <c r="A2" s="351" t="s">
        <v>20</v>
      </c>
      <c r="B2" s="351"/>
      <c r="C2" s="351"/>
      <c r="D2" s="351"/>
      <c r="E2" s="351"/>
      <c r="F2" s="351"/>
      <c r="G2" s="351"/>
    </row>
    <row r="3" spans="1:7" ht="15" customHeight="1" x14ac:dyDescent="0.2">
      <c r="A3" s="352" t="s">
        <v>257</v>
      </c>
      <c r="B3" s="351"/>
      <c r="C3" s="351"/>
      <c r="D3" s="351"/>
      <c r="E3" s="351"/>
      <c r="F3" s="351"/>
      <c r="G3" s="351"/>
    </row>
    <row r="4" spans="1:7" ht="15" customHeight="1" x14ac:dyDescent="0.2">
      <c r="A4" s="351"/>
      <c r="B4" s="351"/>
      <c r="C4" s="351"/>
      <c r="D4" s="351"/>
      <c r="E4" s="351"/>
      <c r="F4" s="351"/>
      <c r="G4" s="351"/>
    </row>
    <row r="5" spans="1:7" ht="25.5" x14ac:dyDescent="0.2">
      <c r="A5" s="47" t="s">
        <v>18</v>
      </c>
      <c r="B5" s="353" t="s">
        <v>27</v>
      </c>
      <c r="C5" s="353"/>
      <c r="D5" s="353"/>
      <c r="E5" s="353"/>
      <c r="F5" s="353"/>
      <c r="G5" s="62" t="s">
        <v>19</v>
      </c>
    </row>
    <row r="6" spans="1:7" x14ac:dyDescent="0.2">
      <c r="A6" s="48" t="s">
        <v>258</v>
      </c>
      <c r="B6" s="349" t="s">
        <v>707</v>
      </c>
      <c r="C6" s="350"/>
      <c r="D6" s="350"/>
      <c r="E6" s="350"/>
      <c r="F6" s="354"/>
      <c r="G6" s="239">
        <f>SUM(G7:G10)</f>
        <v>0</v>
      </c>
    </row>
    <row r="7" spans="1:7" x14ac:dyDescent="0.2">
      <c r="A7" s="48" t="s">
        <v>259</v>
      </c>
      <c r="B7" s="355" t="s">
        <v>269</v>
      </c>
      <c r="C7" s="355"/>
      <c r="D7" s="355"/>
      <c r="E7" s="355"/>
      <c r="F7" s="355"/>
      <c r="G7" s="49">
        <f>G19</f>
        <v>0</v>
      </c>
    </row>
    <row r="8" spans="1:7" x14ac:dyDescent="0.2">
      <c r="A8" s="48" t="s">
        <v>266</v>
      </c>
      <c r="B8" s="349" t="s">
        <v>270</v>
      </c>
      <c r="C8" s="350"/>
      <c r="D8" s="350"/>
      <c r="E8" s="350"/>
      <c r="F8" s="350"/>
      <c r="G8" s="49">
        <f>G26</f>
        <v>0</v>
      </c>
    </row>
    <row r="9" spans="1:7" x14ac:dyDescent="0.2">
      <c r="A9" s="48" t="s">
        <v>267</v>
      </c>
      <c r="B9" s="349" t="s">
        <v>271</v>
      </c>
      <c r="C9" s="350"/>
      <c r="D9" s="350"/>
      <c r="E9" s="350"/>
      <c r="F9" s="350"/>
      <c r="G9" s="49">
        <f>G33</f>
        <v>0</v>
      </c>
    </row>
    <row r="10" spans="1:7" x14ac:dyDescent="0.2">
      <c r="A10" s="48" t="s">
        <v>268</v>
      </c>
      <c r="B10" s="349" t="s">
        <v>272</v>
      </c>
      <c r="C10" s="350"/>
      <c r="D10" s="350"/>
      <c r="E10" s="350"/>
      <c r="F10" s="350"/>
      <c r="G10" s="49">
        <f>G40</f>
        <v>0</v>
      </c>
    </row>
    <row r="11" spans="1:7" ht="13.5" thickBot="1" x14ac:dyDescent="0.25">
      <c r="A11" s="50"/>
      <c r="B11" s="51"/>
      <c r="C11" s="52"/>
      <c r="D11" s="52"/>
      <c r="E11" s="52"/>
      <c r="F11" s="52"/>
      <c r="G11" s="53"/>
    </row>
    <row r="12" spans="1:7" x14ac:dyDescent="0.2">
      <c r="A12" s="54"/>
      <c r="B12" s="54"/>
      <c r="C12" s="54"/>
      <c r="D12" s="54"/>
      <c r="E12" s="54"/>
      <c r="F12" s="54"/>
      <c r="G12" s="54"/>
    </row>
    <row r="13" spans="1:7" ht="15.75" x14ac:dyDescent="0.25">
      <c r="A13" s="55" t="s">
        <v>28</v>
      </c>
      <c r="C13" s="38"/>
      <c r="D13" s="38"/>
    </row>
    <row r="14" spans="1:7" x14ac:dyDescent="0.2">
      <c r="A14" s="340" t="s">
        <v>269</v>
      </c>
      <c r="B14" s="341"/>
      <c r="C14" s="341"/>
      <c r="D14" s="341"/>
      <c r="E14" s="341"/>
      <c r="F14" s="341"/>
      <c r="G14" s="342"/>
    </row>
    <row r="15" spans="1:7" ht="25.5" x14ac:dyDescent="0.2">
      <c r="A15" s="343" t="s">
        <v>15</v>
      </c>
      <c r="B15" s="345" t="s">
        <v>21</v>
      </c>
      <c r="C15" s="346"/>
      <c r="D15" s="345" t="s">
        <v>22</v>
      </c>
      <c r="E15" s="346"/>
      <c r="F15" s="61" t="s">
        <v>23</v>
      </c>
      <c r="G15" s="61" t="s">
        <v>3</v>
      </c>
    </row>
    <row r="16" spans="1:7" x14ac:dyDescent="0.2">
      <c r="A16" s="344"/>
      <c r="B16" s="347"/>
      <c r="C16" s="348"/>
      <c r="D16" s="347"/>
      <c r="E16" s="348"/>
      <c r="F16" s="56" t="s">
        <v>4</v>
      </c>
      <c r="G16" s="56" t="s">
        <v>12</v>
      </c>
    </row>
    <row r="17" spans="1:7" x14ac:dyDescent="0.2">
      <c r="A17" s="57" t="s">
        <v>125</v>
      </c>
      <c r="B17" s="335" t="str">
        <f>'[3]Vrocevod_T-1901_SD'!B4</f>
        <v>VEROVŠKOVA ULICA</v>
      </c>
      <c r="C17" s="336"/>
      <c r="D17" s="337" t="s">
        <v>166</v>
      </c>
      <c r="E17" s="338"/>
      <c r="F17" s="58">
        <v>85</v>
      </c>
      <c r="G17" s="1">
        <f>'Vrocevod_T-1901_SD'!F237</f>
        <v>0</v>
      </c>
    </row>
    <row r="18" spans="1:7" x14ac:dyDescent="0.2">
      <c r="A18" s="57"/>
      <c r="B18" s="335"/>
      <c r="C18" s="336"/>
      <c r="D18" s="337"/>
      <c r="E18" s="338"/>
      <c r="F18" s="58"/>
      <c r="G18" s="1"/>
    </row>
    <row r="19" spans="1:7" x14ac:dyDescent="0.2">
      <c r="A19" s="339" t="s">
        <v>261</v>
      </c>
      <c r="B19" s="339"/>
      <c r="C19" s="339"/>
      <c r="D19" s="339"/>
      <c r="E19" s="339"/>
      <c r="F19" s="339"/>
      <c r="G19" s="2">
        <f>SUM(G17:G18)</f>
        <v>0</v>
      </c>
    </row>
    <row r="20" spans="1:7" x14ac:dyDescent="0.2">
      <c r="A20" s="59"/>
      <c r="B20" s="59"/>
      <c r="C20" s="59"/>
      <c r="D20" s="59"/>
      <c r="E20" s="59"/>
      <c r="F20" s="59"/>
      <c r="G20" s="3"/>
    </row>
    <row r="21" spans="1:7" x14ac:dyDescent="0.2">
      <c r="A21" s="340" t="s">
        <v>270</v>
      </c>
      <c r="B21" s="341"/>
      <c r="C21" s="341"/>
      <c r="D21" s="341"/>
      <c r="E21" s="341"/>
      <c r="F21" s="341"/>
      <c r="G21" s="342"/>
    </row>
    <row r="22" spans="1:7" ht="25.5" customHeight="1" x14ac:dyDescent="0.2">
      <c r="A22" s="343" t="s">
        <v>15</v>
      </c>
      <c r="B22" s="345" t="s">
        <v>21</v>
      </c>
      <c r="C22" s="346"/>
      <c r="D22" s="345" t="s">
        <v>167</v>
      </c>
      <c r="E22" s="346"/>
      <c r="F22" s="61" t="s">
        <v>23</v>
      </c>
      <c r="G22" s="61" t="s">
        <v>3</v>
      </c>
    </row>
    <row r="23" spans="1:7" x14ac:dyDescent="0.2">
      <c r="A23" s="344"/>
      <c r="B23" s="347"/>
      <c r="C23" s="348"/>
      <c r="D23" s="347"/>
      <c r="E23" s="348"/>
      <c r="F23" s="56" t="s">
        <v>4</v>
      </c>
      <c r="G23" s="56" t="s">
        <v>12</v>
      </c>
    </row>
    <row r="24" spans="1:7" x14ac:dyDescent="0.2">
      <c r="A24" s="57" t="s">
        <v>126</v>
      </c>
      <c r="B24" s="335" t="str">
        <f>'[3]Parovod-T9000_SD'!B3</f>
        <v>VEROVŠKOVA ULICA</v>
      </c>
      <c r="C24" s="336"/>
      <c r="D24" s="337" t="s">
        <v>168</v>
      </c>
      <c r="E24" s="338"/>
      <c r="F24" s="58">
        <v>80</v>
      </c>
      <c r="G24" s="1">
        <f>'Parovod-T1900_SD'!F168</f>
        <v>0</v>
      </c>
    </row>
    <row r="25" spans="1:7" x14ac:dyDescent="0.2">
      <c r="A25" s="57"/>
      <c r="B25" s="335"/>
      <c r="C25" s="336"/>
      <c r="D25" s="337"/>
      <c r="E25" s="338"/>
      <c r="F25" s="58"/>
      <c r="G25" s="1"/>
    </row>
    <row r="26" spans="1:7" x14ac:dyDescent="0.2">
      <c r="A26" s="339" t="s">
        <v>262</v>
      </c>
      <c r="B26" s="339"/>
      <c r="C26" s="339"/>
      <c r="D26" s="339"/>
      <c r="E26" s="339"/>
      <c r="F26" s="339"/>
      <c r="G26" s="2">
        <f>SUM(G24:G25)</f>
        <v>0</v>
      </c>
    </row>
    <row r="27" spans="1:7" x14ac:dyDescent="0.2">
      <c r="A27" s="59"/>
      <c r="B27" s="59"/>
      <c r="C27" s="59"/>
      <c r="D27" s="59"/>
      <c r="E27" s="59"/>
      <c r="F27" s="59"/>
      <c r="G27" s="3"/>
    </row>
    <row r="28" spans="1:7" x14ac:dyDescent="0.2">
      <c r="A28" s="340" t="s">
        <v>271</v>
      </c>
      <c r="B28" s="341"/>
      <c r="C28" s="341"/>
      <c r="D28" s="341"/>
      <c r="E28" s="341"/>
      <c r="F28" s="341"/>
      <c r="G28" s="342"/>
    </row>
    <row r="29" spans="1:7" ht="25.5" customHeight="1" x14ac:dyDescent="0.2">
      <c r="A29" s="343" t="s">
        <v>15</v>
      </c>
      <c r="B29" s="345" t="s">
        <v>21</v>
      </c>
      <c r="C29" s="346"/>
      <c r="D29" s="345" t="s">
        <v>167</v>
      </c>
      <c r="E29" s="346"/>
      <c r="F29" s="61" t="s">
        <v>23</v>
      </c>
      <c r="G29" s="61" t="s">
        <v>3</v>
      </c>
    </row>
    <row r="30" spans="1:7" x14ac:dyDescent="0.2">
      <c r="A30" s="344"/>
      <c r="B30" s="347"/>
      <c r="C30" s="348"/>
      <c r="D30" s="347"/>
      <c r="E30" s="348"/>
      <c r="F30" s="56" t="s">
        <v>4</v>
      </c>
      <c r="G30" s="56" t="s">
        <v>12</v>
      </c>
    </row>
    <row r="31" spans="1:7" x14ac:dyDescent="0.2">
      <c r="A31" s="57" t="s">
        <v>127</v>
      </c>
      <c r="B31" s="335" t="str">
        <f>'Odcep novega parovoda_SD'!B3</f>
        <v>VEROVŠKOVA ULICA</v>
      </c>
      <c r="C31" s="336"/>
      <c r="D31" s="337" t="s">
        <v>168</v>
      </c>
      <c r="E31" s="338"/>
      <c r="F31" s="58">
        <v>5</v>
      </c>
      <c r="G31" s="1">
        <f>'Odcep novega parovoda_SD'!F175</f>
        <v>0</v>
      </c>
    </row>
    <row r="32" spans="1:7" x14ac:dyDescent="0.2">
      <c r="A32" s="57"/>
      <c r="B32" s="335"/>
      <c r="C32" s="336"/>
      <c r="D32" s="337"/>
      <c r="E32" s="338"/>
      <c r="F32" s="58"/>
      <c r="G32" s="1"/>
    </row>
    <row r="33" spans="1:7" x14ac:dyDescent="0.2">
      <c r="A33" s="339" t="s">
        <v>310</v>
      </c>
      <c r="B33" s="339"/>
      <c r="C33" s="339"/>
      <c r="D33" s="339"/>
      <c r="E33" s="339"/>
      <c r="F33" s="339"/>
      <c r="G33" s="2">
        <f>SUM(G31:G32)</f>
        <v>0</v>
      </c>
    </row>
    <row r="35" spans="1:7" x14ac:dyDescent="0.2">
      <c r="A35" s="340" t="s">
        <v>272</v>
      </c>
      <c r="B35" s="341"/>
      <c r="C35" s="341"/>
      <c r="D35" s="341"/>
      <c r="E35" s="341"/>
      <c r="F35" s="341"/>
      <c r="G35" s="342"/>
    </row>
    <row r="36" spans="1:7" ht="25.5" customHeight="1" x14ac:dyDescent="0.2">
      <c r="A36" s="343" t="s">
        <v>15</v>
      </c>
      <c r="B36" s="345" t="s">
        <v>21</v>
      </c>
      <c r="C36" s="346"/>
      <c r="D36" s="345" t="s">
        <v>167</v>
      </c>
      <c r="E36" s="346"/>
      <c r="F36" s="61" t="s">
        <v>23</v>
      </c>
      <c r="G36" s="61" t="s">
        <v>3</v>
      </c>
    </row>
    <row r="37" spans="1:7" x14ac:dyDescent="0.2">
      <c r="A37" s="344"/>
      <c r="B37" s="347"/>
      <c r="C37" s="348"/>
      <c r="D37" s="347"/>
      <c r="E37" s="348"/>
      <c r="F37" s="56" t="s">
        <v>4</v>
      </c>
      <c r="G37" s="56" t="s">
        <v>12</v>
      </c>
    </row>
    <row r="38" spans="1:7" x14ac:dyDescent="0.2">
      <c r="A38" s="57" t="s">
        <v>273</v>
      </c>
      <c r="B38" s="335" t="str">
        <f>'Prestavitev plinovoda'!B3</f>
        <v>VEROVŠKOVA - PRESTAVITEV NOVARTIS</v>
      </c>
      <c r="C38" s="336"/>
      <c r="D38" s="337" t="s">
        <v>309</v>
      </c>
      <c r="E38" s="338"/>
      <c r="F38" s="58">
        <v>12</v>
      </c>
      <c r="G38" s="1">
        <f>'Prestavitev plinovoda'!F65</f>
        <v>0</v>
      </c>
    </row>
    <row r="39" spans="1:7" x14ac:dyDescent="0.2">
      <c r="A39" s="57"/>
      <c r="B39" s="335"/>
      <c r="C39" s="336"/>
      <c r="D39" s="337"/>
      <c r="E39" s="338"/>
      <c r="F39" s="58"/>
      <c r="G39" s="1"/>
    </row>
    <row r="40" spans="1:7" x14ac:dyDescent="0.2">
      <c r="A40" s="339" t="s">
        <v>311</v>
      </c>
      <c r="B40" s="339"/>
      <c r="C40" s="339"/>
      <c r="D40" s="339"/>
      <c r="E40" s="339"/>
      <c r="F40" s="339"/>
      <c r="G40" s="2">
        <f>SUM(G38:G39)</f>
        <v>0</v>
      </c>
    </row>
  </sheetData>
  <sheetProtection algorithmName="SHA-512" hashValue="ZR3P2AKlbSelFreZDNN3x1VXERZK7J4PnTU2LcGqE/+vsybfnN9MgzoLQe8NyRJlLuVq+6ZEPDTBt+gaI3QUHA==" saltValue="jc8UA6S6omRzedTny67vqQ==" spinCount="100000" sheet="1" objects="1" scenarios="1"/>
  <mergeCells count="44">
    <mergeCell ref="B39:C39"/>
    <mergeCell ref="D39:E39"/>
    <mergeCell ref="A40:F40"/>
    <mergeCell ref="A35:G35"/>
    <mergeCell ref="A36:A37"/>
    <mergeCell ref="B36:C37"/>
    <mergeCell ref="D36:E37"/>
    <mergeCell ref="B38:C38"/>
    <mergeCell ref="D38:E38"/>
    <mergeCell ref="B8:F8"/>
    <mergeCell ref="A2:G2"/>
    <mergeCell ref="A3:G4"/>
    <mergeCell ref="B5:F5"/>
    <mergeCell ref="B6:F6"/>
    <mergeCell ref="B7:F7"/>
    <mergeCell ref="A22:A23"/>
    <mergeCell ref="B22:C23"/>
    <mergeCell ref="D22:E23"/>
    <mergeCell ref="A14:G14"/>
    <mergeCell ref="A15:A16"/>
    <mergeCell ref="B15:C16"/>
    <mergeCell ref="D15:E16"/>
    <mergeCell ref="B17:C17"/>
    <mergeCell ref="D17:E17"/>
    <mergeCell ref="B9:F9"/>
    <mergeCell ref="B18:C18"/>
    <mergeCell ref="D18:E18"/>
    <mergeCell ref="A19:F19"/>
    <mergeCell ref="A21:G21"/>
    <mergeCell ref="B10:F10"/>
    <mergeCell ref="B24:C24"/>
    <mergeCell ref="D24:E24"/>
    <mergeCell ref="B25:C25"/>
    <mergeCell ref="D25:E25"/>
    <mergeCell ref="A26:F26"/>
    <mergeCell ref="B32:C32"/>
    <mergeCell ref="D32:E32"/>
    <mergeCell ref="A33:F33"/>
    <mergeCell ref="A28:G28"/>
    <mergeCell ref="A29:A30"/>
    <mergeCell ref="B29:C30"/>
    <mergeCell ref="D29:E30"/>
    <mergeCell ref="B31:C31"/>
    <mergeCell ref="D31:E31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B8FC8-5AFB-421C-B06F-0BA4CF246D11}">
  <sheetPr>
    <tabColor rgb="FFFFFF00"/>
  </sheetPr>
  <dimension ref="A1:I86"/>
  <sheetViews>
    <sheetView topLeftCell="A11" zoomScaleNormal="100" zoomScaleSheetLayoutView="77" workbookViewId="0">
      <selection activeCell="E21" sqref="E21"/>
    </sheetView>
  </sheetViews>
  <sheetFormatPr defaultColWidth="9" defaultRowHeight="12.75" x14ac:dyDescent="0.2"/>
  <cols>
    <col min="1" max="1" width="5.7109375" style="232" customWidth="1"/>
    <col min="2" max="2" width="50.7109375" style="208" customWidth="1"/>
    <col min="3" max="3" width="7.7109375" style="130" customWidth="1"/>
    <col min="4" max="4" width="4.7109375" style="130" customWidth="1"/>
    <col min="5" max="5" width="11.7109375" style="261" customWidth="1"/>
    <col min="6" max="6" width="12.7109375" style="261" customWidth="1"/>
    <col min="7" max="256" width="9" style="148"/>
    <col min="257" max="257" width="6.7109375" style="148" bestFit="1" customWidth="1"/>
    <col min="258" max="258" width="41.28515625" style="148" customWidth="1"/>
    <col min="259" max="259" width="6" style="148" bestFit="1" customWidth="1"/>
    <col min="260" max="260" width="3.7109375" style="148" customWidth="1"/>
    <col min="261" max="261" width="15.28515625" style="148" customWidth="1"/>
    <col min="262" max="262" width="13.42578125" style="148" customWidth="1"/>
    <col min="263" max="512" width="9" style="148"/>
    <col min="513" max="513" width="6.7109375" style="148" bestFit="1" customWidth="1"/>
    <col min="514" max="514" width="41.28515625" style="148" customWidth="1"/>
    <col min="515" max="515" width="6" style="148" bestFit="1" customWidth="1"/>
    <col min="516" max="516" width="3.7109375" style="148" customWidth="1"/>
    <col min="517" max="517" width="15.28515625" style="148" customWidth="1"/>
    <col min="518" max="518" width="13.42578125" style="148" customWidth="1"/>
    <col min="519" max="768" width="9" style="148"/>
    <col min="769" max="769" width="6.7109375" style="148" bestFit="1" customWidth="1"/>
    <col min="770" max="770" width="41.28515625" style="148" customWidth="1"/>
    <col min="771" max="771" width="6" style="148" bestFit="1" customWidth="1"/>
    <col min="772" max="772" width="3.7109375" style="148" customWidth="1"/>
    <col min="773" max="773" width="15.28515625" style="148" customWidth="1"/>
    <col min="774" max="774" width="13.42578125" style="148" customWidth="1"/>
    <col min="775" max="1024" width="9" style="148"/>
    <col min="1025" max="1025" width="6.7109375" style="148" bestFit="1" customWidth="1"/>
    <col min="1026" max="1026" width="41.28515625" style="148" customWidth="1"/>
    <col min="1027" max="1027" width="6" style="148" bestFit="1" customWidth="1"/>
    <col min="1028" max="1028" width="3.7109375" style="148" customWidth="1"/>
    <col min="1029" max="1029" width="15.28515625" style="148" customWidth="1"/>
    <col min="1030" max="1030" width="13.42578125" style="148" customWidth="1"/>
    <col min="1031" max="1280" width="9" style="148"/>
    <col min="1281" max="1281" width="6.7109375" style="148" bestFit="1" customWidth="1"/>
    <col min="1282" max="1282" width="41.28515625" style="148" customWidth="1"/>
    <col min="1283" max="1283" width="6" style="148" bestFit="1" customWidth="1"/>
    <col min="1284" max="1284" width="3.7109375" style="148" customWidth="1"/>
    <col min="1285" max="1285" width="15.28515625" style="148" customWidth="1"/>
    <col min="1286" max="1286" width="13.42578125" style="148" customWidth="1"/>
    <col min="1287" max="1536" width="9" style="148"/>
    <col min="1537" max="1537" width="6.7109375" style="148" bestFit="1" customWidth="1"/>
    <col min="1538" max="1538" width="41.28515625" style="148" customWidth="1"/>
    <col min="1539" max="1539" width="6" style="148" bestFit="1" customWidth="1"/>
    <col min="1540" max="1540" width="3.7109375" style="148" customWidth="1"/>
    <col min="1541" max="1541" width="15.28515625" style="148" customWidth="1"/>
    <col min="1542" max="1542" width="13.42578125" style="148" customWidth="1"/>
    <col min="1543" max="1792" width="9" style="148"/>
    <col min="1793" max="1793" width="6.7109375" style="148" bestFit="1" customWidth="1"/>
    <col min="1794" max="1794" width="41.28515625" style="148" customWidth="1"/>
    <col min="1795" max="1795" width="6" style="148" bestFit="1" customWidth="1"/>
    <col min="1796" max="1796" width="3.7109375" style="148" customWidth="1"/>
    <col min="1797" max="1797" width="15.28515625" style="148" customWidth="1"/>
    <col min="1798" max="1798" width="13.42578125" style="148" customWidth="1"/>
    <col min="1799" max="2048" width="9" style="148"/>
    <col min="2049" max="2049" width="6.7109375" style="148" bestFit="1" customWidth="1"/>
    <col min="2050" max="2050" width="41.28515625" style="148" customWidth="1"/>
    <col min="2051" max="2051" width="6" style="148" bestFit="1" customWidth="1"/>
    <col min="2052" max="2052" width="3.7109375" style="148" customWidth="1"/>
    <col min="2053" max="2053" width="15.28515625" style="148" customWidth="1"/>
    <col min="2054" max="2054" width="13.42578125" style="148" customWidth="1"/>
    <col min="2055" max="2304" width="9" style="148"/>
    <col min="2305" max="2305" width="6.7109375" style="148" bestFit="1" customWidth="1"/>
    <col min="2306" max="2306" width="41.28515625" style="148" customWidth="1"/>
    <col min="2307" max="2307" width="6" style="148" bestFit="1" customWidth="1"/>
    <col min="2308" max="2308" width="3.7109375" style="148" customWidth="1"/>
    <col min="2309" max="2309" width="15.28515625" style="148" customWidth="1"/>
    <col min="2310" max="2310" width="13.42578125" style="148" customWidth="1"/>
    <col min="2311" max="2560" width="9" style="148"/>
    <col min="2561" max="2561" width="6.7109375" style="148" bestFit="1" customWidth="1"/>
    <col min="2562" max="2562" width="41.28515625" style="148" customWidth="1"/>
    <col min="2563" max="2563" width="6" style="148" bestFit="1" customWidth="1"/>
    <col min="2564" max="2564" width="3.7109375" style="148" customWidth="1"/>
    <col min="2565" max="2565" width="15.28515625" style="148" customWidth="1"/>
    <col min="2566" max="2566" width="13.42578125" style="148" customWidth="1"/>
    <col min="2567" max="2816" width="9" style="148"/>
    <col min="2817" max="2817" width="6.7109375" style="148" bestFit="1" customWidth="1"/>
    <col min="2818" max="2818" width="41.28515625" style="148" customWidth="1"/>
    <col min="2819" max="2819" width="6" style="148" bestFit="1" customWidth="1"/>
    <col min="2820" max="2820" width="3.7109375" style="148" customWidth="1"/>
    <col min="2821" max="2821" width="15.28515625" style="148" customWidth="1"/>
    <col min="2822" max="2822" width="13.42578125" style="148" customWidth="1"/>
    <col min="2823" max="3072" width="9" style="148"/>
    <col min="3073" max="3073" width="6.7109375" style="148" bestFit="1" customWidth="1"/>
    <col min="3074" max="3074" width="41.28515625" style="148" customWidth="1"/>
    <col min="3075" max="3075" width="6" style="148" bestFit="1" customWidth="1"/>
    <col min="3076" max="3076" width="3.7109375" style="148" customWidth="1"/>
    <col min="3077" max="3077" width="15.28515625" style="148" customWidth="1"/>
    <col min="3078" max="3078" width="13.42578125" style="148" customWidth="1"/>
    <col min="3079" max="3328" width="9" style="148"/>
    <col min="3329" max="3329" width="6.7109375" style="148" bestFit="1" customWidth="1"/>
    <col min="3330" max="3330" width="41.28515625" style="148" customWidth="1"/>
    <col min="3331" max="3331" width="6" style="148" bestFit="1" customWidth="1"/>
    <col min="3332" max="3332" width="3.7109375" style="148" customWidth="1"/>
    <col min="3333" max="3333" width="15.28515625" style="148" customWidth="1"/>
    <col min="3334" max="3334" width="13.42578125" style="148" customWidth="1"/>
    <col min="3335" max="3584" width="9" style="148"/>
    <col min="3585" max="3585" width="6.7109375" style="148" bestFit="1" customWidth="1"/>
    <col min="3586" max="3586" width="41.28515625" style="148" customWidth="1"/>
    <col min="3587" max="3587" width="6" style="148" bestFit="1" customWidth="1"/>
    <col min="3588" max="3588" width="3.7109375" style="148" customWidth="1"/>
    <col min="3589" max="3589" width="15.28515625" style="148" customWidth="1"/>
    <col min="3590" max="3590" width="13.42578125" style="148" customWidth="1"/>
    <col min="3591" max="3840" width="9" style="148"/>
    <col min="3841" max="3841" width="6.7109375" style="148" bestFit="1" customWidth="1"/>
    <col min="3842" max="3842" width="41.28515625" style="148" customWidth="1"/>
    <col min="3843" max="3843" width="6" style="148" bestFit="1" customWidth="1"/>
    <col min="3844" max="3844" width="3.7109375" style="148" customWidth="1"/>
    <col min="3845" max="3845" width="15.28515625" style="148" customWidth="1"/>
    <col min="3846" max="3846" width="13.42578125" style="148" customWidth="1"/>
    <col min="3847" max="4096" width="9" style="148"/>
    <col min="4097" max="4097" width="6.7109375" style="148" bestFit="1" customWidth="1"/>
    <col min="4098" max="4098" width="41.28515625" style="148" customWidth="1"/>
    <col min="4099" max="4099" width="6" style="148" bestFit="1" customWidth="1"/>
    <col min="4100" max="4100" width="3.7109375" style="148" customWidth="1"/>
    <col min="4101" max="4101" width="15.28515625" style="148" customWidth="1"/>
    <col min="4102" max="4102" width="13.42578125" style="148" customWidth="1"/>
    <col min="4103" max="4352" width="9" style="148"/>
    <col min="4353" max="4353" width="6.7109375" style="148" bestFit="1" customWidth="1"/>
    <col min="4354" max="4354" width="41.28515625" style="148" customWidth="1"/>
    <col min="4355" max="4355" width="6" style="148" bestFit="1" customWidth="1"/>
    <col min="4356" max="4356" width="3.7109375" style="148" customWidth="1"/>
    <col min="4357" max="4357" width="15.28515625" style="148" customWidth="1"/>
    <col min="4358" max="4358" width="13.42578125" style="148" customWidth="1"/>
    <col min="4359" max="4608" width="9" style="148"/>
    <col min="4609" max="4609" width="6.7109375" style="148" bestFit="1" customWidth="1"/>
    <col min="4610" max="4610" width="41.28515625" style="148" customWidth="1"/>
    <col min="4611" max="4611" width="6" style="148" bestFit="1" customWidth="1"/>
    <col min="4612" max="4612" width="3.7109375" style="148" customWidth="1"/>
    <col min="4613" max="4613" width="15.28515625" style="148" customWidth="1"/>
    <col min="4614" max="4614" width="13.42578125" style="148" customWidth="1"/>
    <col min="4615" max="4864" width="9" style="148"/>
    <col min="4865" max="4865" width="6.7109375" style="148" bestFit="1" customWidth="1"/>
    <col min="4866" max="4866" width="41.28515625" style="148" customWidth="1"/>
    <col min="4867" max="4867" width="6" style="148" bestFit="1" customWidth="1"/>
    <col min="4868" max="4868" width="3.7109375" style="148" customWidth="1"/>
    <col min="4869" max="4869" width="15.28515625" style="148" customWidth="1"/>
    <col min="4870" max="4870" width="13.42578125" style="148" customWidth="1"/>
    <col min="4871" max="5120" width="9" style="148"/>
    <col min="5121" max="5121" width="6.7109375" style="148" bestFit="1" customWidth="1"/>
    <col min="5122" max="5122" width="41.28515625" style="148" customWidth="1"/>
    <col min="5123" max="5123" width="6" style="148" bestFit="1" customWidth="1"/>
    <col min="5124" max="5124" width="3.7109375" style="148" customWidth="1"/>
    <col min="5125" max="5125" width="15.28515625" style="148" customWidth="1"/>
    <col min="5126" max="5126" width="13.42578125" style="148" customWidth="1"/>
    <col min="5127" max="5376" width="9" style="148"/>
    <col min="5377" max="5377" width="6.7109375" style="148" bestFit="1" customWidth="1"/>
    <col min="5378" max="5378" width="41.28515625" style="148" customWidth="1"/>
    <col min="5379" max="5379" width="6" style="148" bestFit="1" customWidth="1"/>
    <col min="5380" max="5380" width="3.7109375" style="148" customWidth="1"/>
    <col min="5381" max="5381" width="15.28515625" style="148" customWidth="1"/>
    <col min="5382" max="5382" width="13.42578125" style="148" customWidth="1"/>
    <col min="5383" max="5632" width="9" style="148"/>
    <col min="5633" max="5633" width="6.7109375" style="148" bestFit="1" customWidth="1"/>
    <col min="5634" max="5634" width="41.28515625" style="148" customWidth="1"/>
    <col min="5635" max="5635" width="6" style="148" bestFit="1" customWidth="1"/>
    <col min="5636" max="5636" width="3.7109375" style="148" customWidth="1"/>
    <col min="5637" max="5637" width="15.28515625" style="148" customWidth="1"/>
    <col min="5638" max="5638" width="13.42578125" style="148" customWidth="1"/>
    <col min="5639" max="5888" width="9" style="148"/>
    <col min="5889" max="5889" width="6.7109375" style="148" bestFit="1" customWidth="1"/>
    <col min="5890" max="5890" width="41.28515625" style="148" customWidth="1"/>
    <col min="5891" max="5891" width="6" style="148" bestFit="1" customWidth="1"/>
    <col min="5892" max="5892" width="3.7109375" style="148" customWidth="1"/>
    <col min="5893" max="5893" width="15.28515625" style="148" customWidth="1"/>
    <col min="5894" max="5894" width="13.42578125" style="148" customWidth="1"/>
    <col min="5895" max="6144" width="9" style="148"/>
    <col min="6145" max="6145" width="6.7109375" style="148" bestFit="1" customWidth="1"/>
    <col min="6146" max="6146" width="41.28515625" style="148" customWidth="1"/>
    <col min="6147" max="6147" width="6" style="148" bestFit="1" customWidth="1"/>
    <col min="6148" max="6148" width="3.7109375" style="148" customWidth="1"/>
    <col min="6149" max="6149" width="15.28515625" style="148" customWidth="1"/>
    <col min="6150" max="6150" width="13.42578125" style="148" customWidth="1"/>
    <col min="6151" max="6400" width="9" style="148"/>
    <col min="6401" max="6401" width="6.7109375" style="148" bestFit="1" customWidth="1"/>
    <col min="6402" max="6402" width="41.28515625" style="148" customWidth="1"/>
    <col min="6403" max="6403" width="6" style="148" bestFit="1" customWidth="1"/>
    <col min="6404" max="6404" width="3.7109375" style="148" customWidth="1"/>
    <col min="6405" max="6405" width="15.28515625" style="148" customWidth="1"/>
    <col min="6406" max="6406" width="13.42578125" style="148" customWidth="1"/>
    <col min="6407" max="6656" width="9" style="148"/>
    <col min="6657" max="6657" width="6.7109375" style="148" bestFit="1" customWidth="1"/>
    <col min="6658" max="6658" width="41.28515625" style="148" customWidth="1"/>
    <col min="6659" max="6659" width="6" style="148" bestFit="1" customWidth="1"/>
    <col min="6660" max="6660" width="3.7109375" style="148" customWidth="1"/>
    <col min="6661" max="6661" width="15.28515625" style="148" customWidth="1"/>
    <col min="6662" max="6662" width="13.42578125" style="148" customWidth="1"/>
    <col min="6663" max="6912" width="9" style="148"/>
    <col min="6913" max="6913" width="6.7109375" style="148" bestFit="1" customWidth="1"/>
    <col min="6914" max="6914" width="41.28515625" style="148" customWidth="1"/>
    <col min="6915" max="6915" width="6" style="148" bestFit="1" customWidth="1"/>
    <col min="6916" max="6916" width="3.7109375" style="148" customWidth="1"/>
    <col min="6917" max="6917" width="15.28515625" style="148" customWidth="1"/>
    <col min="6918" max="6918" width="13.42578125" style="148" customWidth="1"/>
    <col min="6919" max="7168" width="9" style="148"/>
    <col min="7169" max="7169" width="6.7109375" style="148" bestFit="1" customWidth="1"/>
    <col min="7170" max="7170" width="41.28515625" style="148" customWidth="1"/>
    <col min="7171" max="7171" width="6" style="148" bestFit="1" customWidth="1"/>
    <col min="7172" max="7172" width="3.7109375" style="148" customWidth="1"/>
    <col min="7173" max="7173" width="15.28515625" style="148" customWidth="1"/>
    <col min="7174" max="7174" width="13.42578125" style="148" customWidth="1"/>
    <col min="7175" max="7424" width="9" style="148"/>
    <col min="7425" max="7425" width="6.7109375" style="148" bestFit="1" customWidth="1"/>
    <col min="7426" max="7426" width="41.28515625" style="148" customWidth="1"/>
    <col min="7427" max="7427" width="6" style="148" bestFit="1" customWidth="1"/>
    <col min="7428" max="7428" width="3.7109375" style="148" customWidth="1"/>
    <col min="7429" max="7429" width="15.28515625" style="148" customWidth="1"/>
    <col min="7430" max="7430" width="13.42578125" style="148" customWidth="1"/>
    <col min="7431" max="7680" width="9" style="148"/>
    <col min="7681" max="7681" width="6.7109375" style="148" bestFit="1" customWidth="1"/>
    <col min="7682" max="7682" width="41.28515625" style="148" customWidth="1"/>
    <col min="7683" max="7683" width="6" style="148" bestFit="1" customWidth="1"/>
    <col min="7684" max="7684" width="3.7109375" style="148" customWidth="1"/>
    <col min="7685" max="7685" width="15.28515625" style="148" customWidth="1"/>
    <col min="7686" max="7686" width="13.42578125" style="148" customWidth="1"/>
    <col min="7687" max="7936" width="9" style="148"/>
    <col min="7937" max="7937" width="6.7109375" style="148" bestFit="1" customWidth="1"/>
    <col min="7938" max="7938" width="41.28515625" style="148" customWidth="1"/>
    <col min="7939" max="7939" width="6" style="148" bestFit="1" customWidth="1"/>
    <col min="7940" max="7940" width="3.7109375" style="148" customWidth="1"/>
    <col min="7941" max="7941" width="15.28515625" style="148" customWidth="1"/>
    <col min="7942" max="7942" width="13.42578125" style="148" customWidth="1"/>
    <col min="7943" max="8192" width="9" style="148"/>
    <col min="8193" max="8193" width="6.7109375" style="148" bestFit="1" customWidth="1"/>
    <col min="8194" max="8194" width="41.28515625" style="148" customWidth="1"/>
    <col min="8195" max="8195" width="6" style="148" bestFit="1" customWidth="1"/>
    <col min="8196" max="8196" width="3.7109375" style="148" customWidth="1"/>
    <col min="8197" max="8197" width="15.28515625" style="148" customWidth="1"/>
    <col min="8198" max="8198" width="13.42578125" style="148" customWidth="1"/>
    <col min="8199" max="8448" width="9" style="148"/>
    <col min="8449" max="8449" width="6.7109375" style="148" bestFit="1" customWidth="1"/>
    <col min="8450" max="8450" width="41.28515625" style="148" customWidth="1"/>
    <col min="8451" max="8451" width="6" style="148" bestFit="1" customWidth="1"/>
    <col min="8452" max="8452" width="3.7109375" style="148" customWidth="1"/>
    <col min="8453" max="8453" width="15.28515625" style="148" customWidth="1"/>
    <col min="8454" max="8454" width="13.42578125" style="148" customWidth="1"/>
    <col min="8455" max="8704" width="9" style="148"/>
    <col min="8705" max="8705" width="6.7109375" style="148" bestFit="1" customWidth="1"/>
    <col min="8706" max="8706" width="41.28515625" style="148" customWidth="1"/>
    <col min="8707" max="8707" width="6" style="148" bestFit="1" customWidth="1"/>
    <col min="8708" max="8708" width="3.7109375" style="148" customWidth="1"/>
    <col min="8709" max="8709" width="15.28515625" style="148" customWidth="1"/>
    <col min="8710" max="8710" width="13.42578125" style="148" customWidth="1"/>
    <col min="8711" max="8960" width="9" style="148"/>
    <col min="8961" max="8961" width="6.7109375" style="148" bestFit="1" customWidth="1"/>
    <col min="8962" max="8962" width="41.28515625" style="148" customWidth="1"/>
    <col min="8963" max="8963" width="6" style="148" bestFit="1" customWidth="1"/>
    <col min="8964" max="8964" width="3.7109375" style="148" customWidth="1"/>
    <col min="8965" max="8965" width="15.28515625" style="148" customWidth="1"/>
    <col min="8966" max="8966" width="13.42578125" style="148" customWidth="1"/>
    <col min="8967" max="9216" width="9" style="148"/>
    <col min="9217" max="9217" width="6.7109375" style="148" bestFit="1" customWidth="1"/>
    <col min="9218" max="9218" width="41.28515625" style="148" customWidth="1"/>
    <col min="9219" max="9219" width="6" style="148" bestFit="1" customWidth="1"/>
    <col min="9220" max="9220" width="3.7109375" style="148" customWidth="1"/>
    <col min="9221" max="9221" width="15.28515625" style="148" customWidth="1"/>
    <col min="9222" max="9222" width="13.42578125" style="148" customWidth="1"/>
    <col min="9223" max="9472" width="9" style="148"/>
    <col min="9473" max="9473" width="6.7109375" style="148" bestFit="1" customWidth="1"/>
    <col min="9474" max="9474" width="41.28515625" style="148" customWidth="1"/>
    <col min="9475" max="9475" width="6" style="148" bestFit="1" customWidth="1"/>
    <col min="9476" max="9476" width="3.7109375" style="148" customWidth="1"/>
    <col min="9477" max="9477" width="15.28515625" style="148" customWidth="1"/>
    <col min="9478" max="9478" width="13.42578125" style="148" customWidth="1"/>
    <col min="9479" max="9728" width="9" style="148"/>
    <col min="9729" max="9729" width="6.7109375" style="148" bestFit="1" customWidth="1"/>
    <col min="9730" max="9730" width="41.28515625" style="148" customWidth="1"/>
    <col min="9731" max="9731" width="6" style="148" bestFit="1" customWidth="1"/>
    <col min="9732" max="9732" width="3.7109375" style="148" customWidth="1"/>
    <col min="9733" max="9733" width="15.28515625" style="148" customWidth="1"/>
    <col min="9734" max="9734" width="13.42578125" style="148" customWidth="1"/>
    <col min="9735" max="9984" width="9" style="148"/>
    <col min="9985" max="9985" width="6.7109375" style="148" bestFit="1" customWidth="1"/>
    <col min="9986" max="9986" width="41.28515625" style="148" customWidth="1"/>
    <col min="9987" max="9987" width="6" style="148" bestFit="1" customWidth="1"/>
    <col min="9988" max="9988" width="3.7109375" style="148" customWidth="1"/>
    <col min="9989" max="9989" width="15.28515625" style="148" customWidth="1"/>
    <col min="9990" max="9990" width="13.42578125" style="148" customWidth="1"/>
    <col min="9991" max="10240" width="9" style="148"/>
    <col min="10241" max="10241" width="6.7109375" style="148" bestFit="1" customWidth="1"/>
    <col min="10242" max="10242" width="41.28515625" style="148" customWidth="1"/>
    <col min="10243" max="10243" width="6" style="148" bestFit="1" customWidth="1"/>
    <col min="10244" max="10244" width="3.7109375" style="148" customWidth="1"/>
    <col min="10245" max="10245" width="15.28515625" style="148" customWidth="1"/>
    <col min="10246" max="10246" width="13.42578125" style="148" customWidth="1"/>
    <col min="10247" max="10496" width="9" style="148"/>
    <col min="10497" max="10497" width="6.7109375" style="148" bestFit="1" customWidth="1"/>
    <col min="10498" max="10498" width="41.28515625" style="148" customWidth="1"/>
    <col min="10499" max="10499" width="6" style="148" bestFit="1" customWidth="1"/>
    <col min="10500" max="10500" width="3.7109375" style="148" customWidth="1"/>
    <col min="10501" max="10501" width="15.28515625" style="148" customWidth="1"/>
    <col min="10502" max="10502" width="13.42578125" style="148" customWidth="1"/>
    <col min="10503" max="10752" width="9" style="148"/>
    <col min="10753" max="10753" width="6.7109375" style="148" bestFit="1" customWidth="1"/>
    <col min="10754" max="10754" width="41.28515625" style="148" customWidth="1"/>
    <col min="10755" max="10755" width="6" style="148" bestFit="1" customWidth="1"/>
    <col min="10756" max="10756" width="3.7109375" style="148" customWidth="1"/>
    <col min="10757" max="10757" width="15.28515625" style="148" customWidth="1"/>
    <col min="10758" max="10758" width="13.42578125" style="148" customWidth="1"/>
    <col min="10759" max="11008" width="9" style="148"/>
    <col min="11009" max="11009" width="6.7109375" style="148" bestFit="1" customWidth="1"/>
    <col min="11010" max="11010" width="41.28515625" style="148" customWidth="1"/>
    <col min="11011" max="11011" width="6" style="148" bestFit="1" customWidth="1"/>
    <col min="11012" max="11012" width="3.7109375" style="148" customWidth="1"/>
    <col min="11013" max="11013" width="15.28515625" style="148" customWidth="1"/>
    <col min="11014" max="11014" width="13.42578125" style="148" customWidth="1"/>
    <col min="11015" max="11264" width="9" style="148"/>
    <col min="11265" max="11265" width="6.7109375" style="148" bestFit="1" customWidth="1"/>
    <col min="11266" max="11266" width="41.28515625" style="148" customWidth="1"/>
    <col min="11267" max="11267" width="6" style="148" bestFit="1" customWidth="1"/>
    <col min="11268" max="11268" width="3.7109375" style="148" customWidth="1"/>
    <col min="11269" max="11269" width="15.28515625" style="148" customWidth="1"/>
    <col min="11270" max="11270" width="13.42578125" style="148" customWidth="1"/>
    <col min="11271" max="11520" width="9" style="148"/>
    <col min="11521" max="11521" width="6.7109375" style="148" bestFit="1" customWidth="1"/>
    <col min="11522" max="11522" width="41.28515625" style="148" customWidth="1"/>
    <col min="11523" max="11523" width="6" style="148" bestFit="1" customWidth="1"/>
    <col min="11524" max="11524" width="3.7109375" style="148" customWidth="1"/>
    <col min="11525" max="11525" width="15.28515625" style="148" customWidth="1"/>
    <col min="11526" max="11526" width="13.42578125" style="148" customWidth="1"/>
    <col min="11527" max="11776" width="9" style="148"/>
    <col min="11777" max="11777" width="6.7109375" style="148" bestFit="1" customWidth="1"/>
    <col min="11778" max="11778" width="41.28515625" style="148" customWidth="1"/>
    <col min="11779" max="11779" width="6" style="148" bestFit="1" customWidth="1"/>
    <col min="11780" max="11780" width="3.7109375" style="148" customWidth="1"/>
    <col min="11781" max="11781" width="15.28515625" style="148" customWidth="1"/>
    <col min="11782" max="11782" width="13.42578125" style="148" customWidth="1"/>
    <col min="11783" max="12032" width="9" style="148"/>
    <col min="12033" max="12033" width="6.7109375" style="148" bestFit="1" customWidth="1"/>
    <col min="12034" max="12034" width="41.28515625" style="148" customWidth="1"/>
    <col min="12035" max="12035" width="6" style="148" bestFit="1" customWidth="1"/>
    <col min="12036" max="12036" width="3.7109375" style="148" customWidth="1"/>
    <col min="12037" max="12037" width="15.28515625" style="148" customWidth="1"/>
    <col min="12038" max="12038" width="13.42578125" style="148" customWidth="1"/>
    <col min="12039" max="12288" width="9" style="148"/>
    <col min="12289" max="12289" width="6.7109375" style="148" bestFit="1" customWidth="1"/>
    <col min="12290" max="12290" width="41.28515625" style="148" customWidth="1"/>
    <col min="12291" max="12291" width="6" style="148" bestFit="1" customWidth="1"/>
    <col min="12292" max="12292" width="3.7109375" style="148" customWidth="1"/>
    <col min="12293" max="12293" width="15.28515625" style="148" customWidth="1"/>
    <col min="12294" max="12294" width="13.42578125" style="148" customWidth="1"/>
    <col min="12295" max="12544" width="9" style="148"/>
    <col min="12545" max="12545" width="6.7109375" style="148" bestFit="1" customWidth="1"/>
    <col min="12546" max="12546" width="41.28515625" style="148" customWidth="1"/>
    <col min="12547" max="12547" width="6" style="148" bestFit="1" customWidth="1"/>
    <col min="12548" max="12548" width="3.7109375" style="148" customWidth="1"/>
    <col min="12549" max="12549" width="15.28515625" style="148" customWidth="1"/>
    <col min="12550" max="12550" width="13.42578125" style="148" customWidth="1"/>
    <col min="12551" max="12800" width="9" style="148"/>
    <col min="12801" max="12801" width="6.7109375" style="148" bestFit="1" customWidth="1"/>
    <col min="12802" max="12802" width="41.28515625" style="148" customWidth="1"/>
    <col min="12803" max="12803" width="6" style="148" bestFit="1" customWidth="1"/>
    <col min="12804" max="12804" width="3.7109375" style="148" customWidth="1"/>
    <col min="12805" max="12805" width="15.28515625" style="148" customWidth="1"/>
    <col min="12806" max="12806" width="13.42578125" style="148" customWidth="1"/>
    <col min="12807" max="13056" width="9" style="148"/>
    <col min="13057" max="13057" width="6.7109375" style="148" bestFit="1" customWidth="1"/>
    <col min="13058" max="13058" width="41.28515625" style="148" customWidth="1"/>
    <col min="13059" max="13059" width="6" style="148" bestFit="1" customWidth="1"/>
    <col min="13060" max="13060" width="3.7109375" style="148" customWidth="1"/>
    <col min="13061" max="13061" width="15.28515625" style="148" customWidth="1"/>
    <col min="13062" max="13062" width="13.42578125" style="148" customWidth="1"/>
    <col min="13063" max="13312" width="9" style="148"/>
    <col min="13313" max="13313" width="6.7109375" style="148" bestFit="1" customWidth="1"/>
    <col min="13314" max="13314" width="41.28515625" style="148" customWidth="1"/>
    <col min="13315" max="13315" width="6" style="148" bestFit="1" customWidth="1"/>
    <col min="13316" max="13316" width="3.7109375" style="148" customWidth="1"/>
    <col min="13317" max="13317" width="15.28515625" style="148" customWidth="1"/>
    <col min="13318" max="13318" width="13.42578125" style="148" customWidth="1"/>
    <col min="13319" max="13568" width="9" style="148"/>
    <col min="13569" max="13569" width="6.7109375" style="148" bestFit="1" customWidth="1"/>
    <col min="13570" max="13570" width="41.28515625" style="148" customWidth="1"/>
    <col min="13571" max="13571" width="6" style="148" bestFit="1" customWidth="1"/>
    <col min="13572" max="13572" width="3.7109375" style="148" customWidth="1"/>
    <col min="13573" max="13573" width="15.28515625" style="148" customWidth="1"/>
    <col min="13574" max="13574" width="13.42578125" style="148" customWidth="1"/>
    <col min="13575" max="13824" width="9" style="148"/>
    <col min="13825" max="13825" width="6.7109375" style="148" bestFit="1" customWidth="1"/>
    <col min="13826" max="13826" width="41.28515625" style="148" customWidth="1"/>
    <col min="13827" max="13827" width="6" style="148" bestFit="1" customWidth="1"/>
    <col min="13828" max="13828" width="3.7109375" style="148" customWidth="1"/>
    <col min="13829" max="13829" width="15.28515625" style="148" customWidth="1"/>
    <col min="13830" max="13830" width="13.42578125" style="148" customWidth="1"/>
    <col min="13831" max="14080" width="9" style="148"/>
    <col min="14081" max="14081" width="6.7109375" style="148" bestFit="1" customWidth="1"/>
    <col min="14082" max="14082" width="41.28515625" style="148" customWidth="1"/>
    <col min="14083" max="14083" width="6" style="148" bestFit="1" customWidth="1"/>
    <col min="14084" max="14084" width="3.7109375" style="148" customWidth="1"/>
    <col min="14085" max="14085" width="15.28515625" style="148" customWidth="1"/>
    <col min="14086" max="14086" width="13.42578125" style="148" customWidth="1"/>
    <col min="14087" max="14336" width="9" style="148"/>
    <col min="14337" max="14337" width="6.7109375" style="148" bestFit="1" customWidth="1"/>
    <col min="14338" max="14338" width="41.28515625" style="148" customWidth="1"/>
    <col min="14339" max="14339" width="6" style="148" bestFit="1" customWidth="1"/>
    <col min="14340" max="14340" width="3.7109375" style="148" customWidth="1"/>
    <col min="14341" max="14341" width="15.28515625" style="148" customWidth="1"/>
    <col min="14342" max="14342" width="13.42578125" style="148" customWidth="1"/>
    <col min="14343" max="14592" width="9" style="148"/>
    <col min="14593" max="14593" width="6.7109375" style="148" bestFit="1" customWidth="1"/>
    <col min="14594" max="14594" width="41.28515625" style="148" customWidth="1"/>
    <col min="14595" max="14595" width="6" style="148" bestFit="1" customWidth="1"/>
    <col min="14596" max="14596" width="3.7109375" style="148" customWidth="1"/>
    <col min="14597" max="14597" width="15.28515625" style="148" customWidth="1"/>
    <col min="14598" max="14598" width="13.42578125" style="148" customWidth="1"/>
    <col min="14599" max="14848" width="9" style="148"/>
    <col min="14849" max="14849" width="6.7109375" style="148" bestFit="1" customWidth="1"/>
    <col min="14850" max="14850" width="41.28515625" style="148" customWidth="1"/>
    <col min="14851" max="14851" width="6" style="148" bestFit="1" customWidth="1"/>
    <col min="14852" max="14852" width="3.7109375" style="148" customWidth="1"/>
    <col min="14853" max="14853" width="15.28515625" style="148" customWidth="1"/>
    <col min="14854" max="14854" width="13.42578125" style="148" customWidth="1"/>
    <col min="14855" max="15104" width="9" style="148"/>
    <col min="15105" max="15105" width="6.7109375" style="148" bestFit="1" customWidth="1"/>
    <col min="15106" max="15106" width="41.28515625" style="148" customWidth="1"/>
    <col min="15107" max="15107" width="6" style="148" bestFit="1" customWidth="1"/>
    <col min="15108" max="15108" width="3.7109375" style="148" customWidth="1"/>
    <col min="15109" max="15109" width="15.28515625" style="148" customWidth="1"/>
    <col min="15110" max="15110" width="13.42578125" style="148" customWidth="1"/>
    <col min="15111" max="15360" width="9" style="148"/>
    <col min="15361" max="15361" width="6.7109375" style="148" bestFit="1" customWidth="1"/>
    <col min="15362" max="15362" width="41.28515625" style="148" customWidth="1"/>
    <col min="15363" max="15363" width="6" style="148" bestFit="1" customWidth="1"/>
    <col min="15364" max="15364" width="3.7109375" style="148" customWidth="1"/>
    <col min="15365" max="15365" width="15.28515625" style="148" customWidth="1"/>
    <col min="15366" max="15366" width="13.42578125" style="148" customWidth="1"/>
    <col min="15367" max="15616" width="9" style="148"/>
    <col min="15617" max="15617" width="6.7109375" style="148" bestFit="1" customWidth="1"/>
    <col min="15618" max="15618" width="41.28515625" style="148" customWidth="1"/>
    <col min="15619" max="15619" width="6" style="148" bestFit="1" customWidth="1"/>
    <col min="15620" max="15620" width="3.7109375" style="148" customWidth="1"/>
    <col min="15621" max="15621" width="15.28515625" style="148" customWidth="1"/>
    <col min="15622" max="15622" width="13.42578125" style="148" customWidth="1"/>
    <col min="15623" max="15872" width="9" style="148"/>
    <col min="15873" max="15873" width="6.7109375" style="148" bestFit="1" customWidth="1"/>
    <col min="15874" max="15874" width="41.28515625" style="148" customWidth="1"/>
    <col min="15875" max="15875" width="6" style="148" bestFit="1" customWidth="1"/>
    <col min="15876" max="15876" width="3.7109375" style="148" customWidth="1"/>
    <col min="15877" max="15877" width="15.28515625" style="148" customWidth="1"/>
    <col min="15878" max="15878" width="13.42578125" style="148" customWidth="1"/>
    <col min="15879" max="16128" width="9" style="148"/>
    <col min="16129" max="16129" width="6.7109375" style="148" bestFit="1" customWidth="1"/>
    <col min="16130" max="16130" width="41.28515625" style="148" customWidth="1"/>
    <col min="16131" max="16131" width="6" style="148" bestFit="1" customWidth="1"/>
    <col min="16132" max="16132" width="3.7109375" style="148" customWidth="1"/>
    <col min="16133" max="16133" width="15.28515625" style="148" customWidth="1"/>
    <col min="16134" max="16134" width="13.42578125" style="148" customWidth="1"/>
    <col min="16135" max="16384" width="9" style="148"/>
  </cols>
  <sheetData>
    <row r="1" spans="1:6" x14ac:dyDescent="0.2">
      <c r="A1" s="187" t="s">
        <v>522</v>
      </c>
      <c r="B1" s="188" t="s">
        <v>5</v>
      </c>
      <c r="C1" s="256"/>
      <c r="D1" s="256"/>
      <c r="E1" s="203"/>
      <c r="F1" s="203"/>
    </row>
    <row r="2" spans="1:6" x14ac:dyDescent="0.2">
      <c r="A2" s="187" t="s">
        <v>523</v>
      </c>
      <c r="B2" s="188" t="s">
        <v>27</v>
      </c>
      <c r="C2" s="256"/>
      <c r="D2" s="256"/>
      <c r="E2" s="203"/>
      <c r="F2" s="203"/>
    </row>
    <row r="3" spans="1:6" x14ac:dyDescent="0.2">
      <c r="A3" s="187" t="s">
        <v>519</v>
      </c>
      <c r="B3" s="188" t="s">
        <v>578</v>
      </c>
      <c r="C3" s="376"/>
      <c r="D3" s="377"/>
      <c r="E3" s="257"/>
      <c r="F3" s="232"/>
    </row>
    <row r="4" spans="1:6" x14ac:dyDescent="0.2">
      <c r="A4" s="187"/>
      <c r="B4" s="188" t="s">
        <v>628</v>
      </c>
      <c r="C4" s="204"/>
      <c r="D4" s="204"/>
      <c r="E4" s="257"/>
      <c r="F4" s="232"/>
    </row>
    <row r="5" spans="1:6" s="10" customFormat="1" ht="76.5" x14ac:dyDescent="0.2">
      <c r="A5" s="39" t="s">
        <v>0</v>
      </c>
      <c r="B5" s="192" t="s">
        <v>8</v>
      </c>
      <c r="C5" s="41" t="s">
        <v>6</v>
      </c>
      <c r="D5" s="41" t="s">
        <v>7</v>
      </c>
      <c r="E5" s="258" t="s">
        <v>10</v>
      </c>
      <c r="F5" s="258" t="s">
        <v>11</v>
      </c>
    </row>
    <row r="6" spans="1:6" s="10" customFormat="1" x14ac:dyDescent="0.2">
      <c r="A6" s="156"/>
      <c r="B6" s="259"/>
      <c r="C6" s="157"/>
      <c r="D6" s="157"/>
      <c r="E6" s="260"/>
      <c r="F6" s="260"/>
    </row>
    <row r="7" spans="1:6" x14ac:dyDescent="0.2">
      <c r="A7" s="79" t="s">
        <v>580</v>
      </c>
      <c r="B7" s="80" t="s">
        <v>581</v>
      </c>
      <c r="C7" s="81"/>
      <c r="D7" s="81"/>
      <c r="E7" s="82"/>
      <c r="F7" s="82"/>
    </row>
    <row r="8" spans="1:6" x14ac:dyDescent="0.2">
      <c r="A8" s="79"/>
      <c r="B8" s="80"/>
      <c r="C8" s="81"/>
      <c r="D8" s="81"/>
      <c r="E8" s="82"/>
      <c r="F8" s="82"/>
    </row>
    <row r="9" spans="1:6" x14ac:dyDescent="0.2">
      <c r="A9" s="204">
        <f>COUNT(A6+1)</f>
        <v>1</v>
      </c>
      <c r="B9" s="202" t="s">
        <v>582</v>
      </c>
      <c r="C9" s="256"/>
      <c r="D9" s="256"/>
      <c r="E9" s="203"/>
      <c r="F9" s="203"/>
    </row>
    <row r="10" spans="1:6" ht="25.5" x14ac:dyDescent="0.2">
      <c r="A10" s="204"/>
      <c r="B10" s="205" t="s">
        <v>583</v>
      </c>
    </row>
    <row r="11" spans="1:6" ht="14.25" x14ac:dyDescent="0.2">
      <c r="A11" s="204"/>
      <c r="B11" s="214" t="s">
        <v>584</v>
      </c>
      <c r="C11" s="262">
        <v>5</v>
      </c>
      <c r="D11" s="130" t="s">
        <v>9</v>
      </c>
      <c r="E11" s="83"/>
      <c r="F11" s="261">
        <f>C11*E11</f>
        <v>0</v>
      </c>
    </row>
    <row r="12" spans="1:6" x14ac:dyDescent="0.2">
      <c r="A12" s="209"/>
      <c r="B12" s="263"/>
      <c r="C12" s="264"/>
      <c r="D12" s="137"/>
      <c r="E12" s="265"/>
      <c r="F12" s="265"/>
    </row>
    <row r="13" spans="1:6" x14ac:dyDescent="0.2">
      <c r="A13" s="198"/>
      <c r="B13" s="266"/>
      <c r="C13" s="267"/>
      <c r="D13" s="268"/>
      <c r="E13" s="84"/>
      <c r="F13" s="269"/>
    </row>
    <row r="14" spans="1:6" x14ac:dyDescent="0.2">
      <c r="A14" s="204">
        <f>COUNT($A$9:A12)+1</f>
        <v>2</v>
      </c>
      <c r="B14" s="202" t="s">
        <v>558</v>
      </c>
      <c r="C14" s="262"/>
      <c r="E14" s="85"/>
    </row>
    <row r="15" spans="1:6" ht="25.5" x14ac:dyDescent="0.2">
      <c r="A15" s="204"/>
      <c r="B15" s="119" t="s">
        <v>559</v>
      </c>
      <c r="C15" s="262"/>
      <c r="E15" s="85"/>
    </row>
    <row r="16" spans="1:6" x14ac:dyDescent="0.2">
      <c r="A16" s="204"/>
      <c r="B16" s="214" t="s">
        <v>585</v>
      </c>
      <c r="C16" s="262">
        <v>1</v>
      </c>
      <c r="D16" s="130" t="s">
        <v>1</v>
      </c>
      <c r="E16" s="83"/>
      <c r="F16" s="261">
        <f t="shared" ref="F16" si="0">C16*E16</f>
        <v>0</v>
      </c>
    </row>
    <row r="17" spans="1:6" x14ac:dyDescent="0.2">
      <c r="A17" s="209"/>
      <c r="B17" s="263"/>
      <c r="C17" s="264"/>
      <c r="D17" s="137"/>
      <c r="E17" s="265"/>
      <c r="F17" s="265"/>
    </row>
    <row r="18" spans="1:6" x14ac:dyDescent="0.2">
      <c r="A18" s="198"/>
      <c r="B18" s="270"/>
      <c r="C18" s="267"/>
      <c r="D18" s="268"/>
      <c r="E18" s="84"/>
      <c r="F18" s="269"/>
    </row>
    <row r="19" spans="1:6" x14ac:dyDescent="0.2">
      <c r="A19" s="204">
        <f>COUNT($A$9:A18)+1</f>
        <v>3</v>
      </c>
      <c r="B19" s="27" t="s">
        <v>586</v>
      </c>
      <c r="C19" s="262"/>
      <c r="D19" s="271"/>
      <c r="F19" s="272"/>
    </row>
    <row r="20" spans="1:6" ht="38.25" x14ac:dyDescent="0.2">
      <c r="A20" s="204"/>
      <c r="B20" s="119" t="s">
        <v>587</v>
      </c>
      <c r="C20" s="262"/>
    </row>
    <row r="21" spans="1:6" x14ac:dyDescent="0.2">
      <c r="A21" s="204"/>
      <c r="B21" s="273" t="s">
        <v>588</v>
      </c>
      <c r="C21" s="262">
        <v>1</v>
      </c>
      <c r="D21" s="130" t="s">
        <v>1</v>
      </c>
      <c r="E21" s="83"/>
      <c r="F21" s="261">
        <f>C21*E21</f>
        <v>0</v>
      </c>
    </row>
    <row r="22" spans="1:6" x14ac:dyDescent="0.2">
      <c r="A22" s="209"/>
      <c r="B22" s="210"/>
      <c r="C22" s="264"/>
      <c r="D22" s="137"/>
      <c r="E22" s="265"/>
      <c r="F22" s="265"/>
    </row>
    <row r="23" spans="1:6" x14ac:dyDescent="0.2">
      <c r="A23" s="198"/>
      <c r="B23" s="266" t="s">
        <v>421</v>
      </c>
      <c r="C23" s="267"/>
      <c r="D23" s="268"/>
      <c r="E23" s="84"/>
      <c r="F23" s="269"/>
    </row>
    <row r="24" spans="1:6" x14ac:dyDescent="0.2">
      <c r="A24" s="204">
        <f>COUNT($A$9:A23)+1</f>
        <v>4</v>
      </c>
      <c r="B24" s="202" t="s">
        <v>541</v>
      </c>
      <c r="C24" s="262"/>
      <c r="E24" s="85"/>
    </row>
    <row r="25" spans="1:6" ht="25.5" x14ac:dyDescent="0.2">
      <c r="A25" s="204"/>
      <c r="B25" s="119" t="s">
        <v>542</v>
      </c>
      <c r="C25" s="262"/>
      <c r="E25" s="85"/>
    </row>
    <row r="26" spans="1:6" x14ac:dyDescent="0.2">
      <c r="A26" s="204"/>
      <c r="B26" s="214" t="s">
        <v>589</v>
      </c>
      <c r="C26" s="262">
        <v>2</v>
      </c>
      <c r="D26" s="130" t="s">
        <v>1</v>
      </c>
      <c r="E26" s="83"/>
      <c r="F26" s="261">
        <f>C26*E26</f>
        <v>0</v>
      </c>
    </row>
    <row r="27" spans="1:6" x14ac:dyDescent="0.2">
      <c r="A27" s="209"/>
      <c r="B27" s="263"/>
      <c r="C27" s="264"/>
      <c r="D27" s="137"/>
      <c r="E27" s="265"/>
      <c r="F27" s="265"/>
    </row>
    <row r="28" spans="1:6" x14ac:dyDescent="0.2">
      <c r="A28" s="198"/>
      <c r="B28" s="270"/>
      <c r="C28" s="267"/>
      <c r="D28" s="268"/>
      <c r="E28" s="84"/>
      <c r="F28" s="269"/>
    </row>
    <row r="29" spans="1:6" x14ac:dyDescent="0.2">
      <c r="A29" s="204">
        <f>COUNT($A$9:A28)+1</f>
        <v>5</v>
      </c>
      <c r="B29" s="202" t="s">
        <v>590</v>
      </c>
      <c r="C29" s="262"/>
      <c r="E29" s="85"/>
    </row>
    <row r="30" spans="1:6" ht="165.75" x14ac:dyDescent="0.2">
      <c r="A30" s="204"/>
      <c r="B30" s="225" t="s">
        <v>591</v>
      </c>
      <c r="C30" s="262"/>
      <c r="E30" s="130"/>
      <c r="F30" s="130"/>
    </row>
    <row r="31" spans="1:6" x14ac:dyDescent="0.2">
      <c r="A31" s="204"/>
      <c r="B31" s="214" t="s">
        <v>592</v>
      </c>
      <c r="C31" s="262">
        <v>1</v>
      </c>
      <c r="D31" s="130" t="s">
        <v>1</v>
      </c>
      <c r="E31" s="83"/>
      <c r="F31" s="261">
        <f>C31*E31</f>
        <v>0</v>
      </c>
    </row>
    <row r="32" spans="1:6" x14ac:dyDescent="0.2">
      <c r="A32" s="209"/>
      <c r="B32" s="263"/>
      <c r="C32" s="264"/>
      <c r="D32" s="137"/>
      <c r="E32" s="265"/>
      <c r="F32" s="265"/>
    </row>
    <row r="33" spans="1:9" x14ac:dyDescent="0.2">
      <c r="A33" s="198"/>
      <c r="B33" s="266"/>
      <c r="C33" s="267"/>
      <c r="D33" s="268"/>
      <c r="E33" s="269"/>
      <c r="F33" s="269"/>
    </row>
    <row r="34" spans="1:9" x14ac:dyDescent="0.2">
      <c r="A34" s="204">
        <f>COUNT($A$9:A32)+1</f>
        <v>6</v>
      </c>
      <c r="B34" s="202" t="s">
        <v>107</v>
      </c>
      <c r="C34" s="262"/>
    </row>
    <row r="35" spans="1:9" ht="38.25" x14ac:dyDescent="0.2">
      <c r="A35" s="204"/>
      <c r="B35" s="225" t="s">
        <v>593</v>
      </c>
      <c r="C35" s="262"/>
    </row>
    <row r="36" spans="1:9" ht="14.25" x14ac:dyDescent="0.2">
      <c r="A36" s="204"/>
      <c r="C36" s="262">
        <v>5</v>
      </c>
      <c r="D36" s="130" t="s">
        <v>9</v>
      </c>
      <c r="E36" s="83"/>
      <c r="F36" s="261">
        <f>C36*E36</f>
        <v>0</v>
      </c>
    </row>
    <row r="37" spans="1:9" x14ac:dyDescent="0.2">
      <c r="A37" s="204"/>
      <c r="C37" s="262"/>
      <c r="E37" s="208"/>
    </row>
    <row r="38" spans="1:9" x14ac:dyDescent="0.2">
      <c r="A38" s="204" t="s">
        <v>594</v>
      </c>
      <c r="B38" s="202" t="s">
        <v>595</v>
      </c>
      <c r="C38" s="262"/>
      <c r="E38" s="208"/>
    </row>
    <row r="39" spans="1:9" x14ac:dyDescent="0.2">
      <c r="A39" s="204"/>
      <c r="C39" s="262"/>
      <c r="E39" s="208"/>
    </row>
    <row r="40" spans="1:9" x14ac:dyDescent="0.2">
      <c r="A40" s="274">
        <f>COUNT(A39)+1</f>
        <v>1</v>
      </c>
      <c r="B40" s="275" t="s">
        <v>596</v>
      </c>
      <c r="C40" s="276"/>
      <c r="D40" s="250"/>
      <c r="E40" s="161"/>
      <c r="F40" s="161"/>
      <c r="I40" s="207"/>
    </row>
    <row r="41" spans="1:9" ht="51.75" customHeight="1" x14ac:dyDescent="0.2">
      <c r="A41" s="277"/>
      <c r="B41" s="278" t="s">
        <v>597</v>
      </c>
      <c r="C41" s="276"/>
      <c r="D41" s="250"/>
      <c r="E41" s="161"/>
      <c r="F41" s="161"/>
      <c r="I41" s="207"/>
    </row>
    <row r="42" spans="1:9" ht="14.25" x14ac:dyDescent="0.2">
      <c r="A42" s="277"/>
      <c r="B42" s="279" t="s">
        <v>598</v>
      </c>
      <c r="C42" s="280">
        <v>6</v>
      </c>
      <c r="D42" s="280" t="s">
        <v>181</v>
      </c>
      <c r="E42" s="86"/>
      <c r="F42" s="281">
        <f t="shared" ref="F42:F43" si="1">C42*E42</f>
        <v>0</v>
      </c>
      <c r="G42" s="161"/>
      <c r="I42" s="207"/>
    </row>
    <row r="43" spans="1:9" ht="14.25" x14ac:dyDescent="0.2">
      <c r="A43" s="277"/>
      <c r="B43" s="279" t="s">
        <v>599</v>
      </c>
      <c r="C43" s="280">
        <v>1</v>
      </c>
      <c r="D43" s="280" t="s">
        <v>181</v>
      </c>
      <c r="E43" s="86"/>
      <c r="F43" s="281">
        <f t="shared" si="1"/>
        <v>0</v>
      </c>
      <c r="I43" s="207"/>
    </row>
    <row r="44" spans="1:9" x14ac:dyDescent="0.2">
      <c r="A44" s="277"/>
      <c r="B44" s="279"/>
      <c r="C44" s="280"/>
      <c r="D44" s="280"/>
      <c r="E44" s="281"/>
      <c r="F44" s="281"/>
      <c r="I44" s="207"/>
    </row>
    <row r="45" spans="1:9" x14ac:dyDescent="0.2">
      <c r="A45" s="274">
        <f>COUNT($A$39:A44)+1</f>
        <v>2</v>
      </c>
      <c r="B45" s="275" t="s">
        <v>600</v>
      </c>
      <c r="C45" s="280"/>
      <c r="D45" s="280"/>
      <c r="E45" s="281"/>
      <c r="F45" s="281"/>
      <c r="I45" s="207"/>
    </row>
    <row r="46" spans="1:9" x14ac:dyDescent="0.2">
      <c r="A46" s="274"/>
      <c r="B46" s="278" t="s">
        <v>600</v>
      </c>
      <c r="C46" s="280"/>
      <c r="D46" s="280"/>
      <c r="E46" s="281"/>
      <c r="F46" s="281"/>
      <c r="I46" s="207"/>
    </row>
    <row r="47" spans="1:9" x14ac:dyDescent="0.2">
      <c r="A47" s="274"/>
      <c r="B47" s="279" t="s">
        <v>72</v>
      </c>
      <c r="C47" s="280">
        <v>2</v>
      </c>
      <c r="D47" s="280" t="s">
        <v>16</v>
      </c>
      <c r="E47" s="86"/>
      <c r="F47" s="281">
        <f t="shared" ref="F47" si="2">C47*E47</f>
        <v>0</v>
      </c>
      <c r="I47" s="207"/>
    </row>
    <row r="48" spans="1:9" x14ac:dyDescent="0.2">
      <c r="A48" s="274"/>
      <c r="B48" s="279"/>
      <c r="C48" s="280"/>
      <c r="D48" s="280"/>
      <c r="E48" s="281"/>
      <c r="F48" s="281"/>
      <c r="I48" s="207"/>
    </row>
    <row r="49" spans="1:9" x14ac:dyDescent="0.2">
      <c r="A49" s="274">
        <f>COUNT($A$39:A48)+1</f>
        <v>3</v>
      </c>
      <c r="B49" s="275" t="s">
        <v>601</v>
      </c>
      <c r="C49" s="280"/>
      <c r="D49" s="280"/>
      <c r="E49" s="281"/>
      <c r="F49" s="281"/>
      <c r="I49" s="207"/>
    </row>
    <row r="50" spans="1:9" ht="39.75" customHeight="1" x14ac:dyDescent="0.2">
      <c r="A50" s="274"/>
      <c r="B50" s="282" t="s">
        <v>602</v>
      </c>
      <c r="C50" s="280"/>
      <c r="D50" s="280"/>
      <c r="E50" s="281"/>
      <c r="F50" s="281"/>
      <c r="I50" s="207"/>
    </row>
    <row r="51" spans="1:9" x14ac:dyDescent="0.2">
      <c r="A51" s="274"/>
      <c r="B51" s="279" t="s">
        <v>603</v>
      </c>
      <c r="C51" s="280">
        <v>6</v>
      </c>
      <c r="D51" s="280" t="s">
        <v>1</v>
      </c>
      <c r="E51" s="86"/>
      <c r="F51" s="281">
        <f t="shared" ref="F51" si="3">C51*E51</f>
        <v>0</v>
      </c>
      <c r="I51" s="207"/>
    </row>
    <row r="52" spans="1:9" x14ac:dyDescent="0.2">
      <c r="A52" s="274"/>
      <c r="B52" s="279"/>
      <c r="C52" s="280"/>
      <c r="D52" s="280"/>
      <c r="E52" s="281"/>
      <c r="F52" s="281"/>
      <c r="I52" s="207"/>
    </row>
    <row r="53" spans="1:9" x14ac:dyDescent="0.2">
      <c r="A53" s="274">
        <f>COUNT($A$39:A52)+1</f>
        <v>4</v>
      </c>
      <c r="B53" s="275" t="s">
        <v>605</v>
      </c>
      <c r="C53" s="280"/>
      <c r="D53" s="280"/>
      <c r="E53" s="281"/>
      <c r="F53" s="281"/>
      <c r="I53" s="207"/>
    </row>
    <row r="54" spans="1:9" ht="25.5" x14ac:dyDescent="0.2">
      <c r="A54" s="274"/>
      <c r="B54" s="282" t="s">
        <v>606</v>
      </c>
      <c r="C54" s="280"/>
      <c r="D54" s="280"/>
      <c r="E54" s="281"/>
      <c r="F54" s="281"/>
      <c r="I54" s="207"/>
    </row>
    <row r="55" spans="1:9" x14ac:dyDescent="0.2">
      <c r="A55" s="274"/>
      <c r="B55" s="279" t="s">
        <v>607</v>
      </c>
      <c r="C55" s="280">
        <v>1</v>
      </c>
      <c r="D55" s="280" t="s">
        <v>1</v>
      </c>
      <c r="E55" s="86"/>
      <c r="F55" s="281">
        <f>C55*E55</f>
        <v>0</v>
      </c>
      <c r="I55" s="207"/>
    </row>
    <row r="56" spans="1:9" x14ac:dyDescent="0.2">
      <c r="A56" s="274"/>
      <c r="B56" s="283"/>
      <c r="C56" s="280"/>
      <c r="D56" s="280"/>
      <c r="E56" s="281"/>
      <c r="F56" s="281"/>
      <c r="I56" s="207"/>
    </row>
    <row r="57" spans="1:9" x14ac:dyDescent="0.2">
      <c r="A57" s="274">
        <f>COUNT($A$39:A56)+1</f>
        <v>5</v>
      </c>
      <c r="B57" s="275" t="s">
        <v>608</v>
      </c>
      <c r="C57" s="280"/>
      <c r="D57" s="280"/>
      <c r="E57" s="281"/>
      <c r="F57" s="281"/>
      <c r="I57" s="207"/>
    </row>
    <row r="58" spans="1:9" ht="38.25" x14ac:dyDescent="0.2">
      <c r="A58" s="274"/>
      <c r="B58" s="282" t="s">
        <v>609</v>
      </c>
      <c r="C58" s="280"/>
      <c r="D58" s="280"/>
      <c r="E58" s="281"/>
      <c r="F58" s="281"/>
      <c r="I58" s="207"/>
    </row>
    <row r="59" spans="1:9" x14ac:dyDescent="0.2">
      <c r="A59" s="274"/>
      <c r="B59" s="279" t="s">
        <v>112</v>
      </c>
      <c r="C59" s="280">
        <v>1</v>
      </c>
      <c r="D59" s="280" t="s">
        <v>1</v>
      </c>
      <c r="E59" s="86"/>
      <c r="F59" s="281">
        <f>C59*E59</f>
        <v>0</v>
      </c>
      <c r="I59" s="207"/>
    </row>
    <row r="60" spans="1:9" x14ac:dyDescent="0.2">
      <c r="A60" s="274"/>
      <c r="B60" s="279"/>
      <c r="C60" s="280"/>
      <c r="D60" s="280"/>
      <c r="E60" s="281"/>
      <c r="F60" s="281"/>
      <c r="I60" s="207"/>
    </row>
    <row r="61" spans="1:9" x14ac:dyDescent="0.2">
      <c r="A61" s="274">
        <f>COUNT($A$39:A60)+1</f>
        <v>6</v>
      </c>
      <c r="B61" s="188" t="s">
        <v>610</v>
      </c>
      <c r="C61" s="280"/>
      <c r="D61" s="280"/>
      <c r="E61" s="281"/>
      <c r="F61" s="281"/>
      <c r="I61" s="207"/>
    </row>
    <row r="62" spans="1:9" x14ac:dyDescent="0.2">
      <c r="A62" s="274"/>
      <c r="B62" s="282" t="s">
        <v>611</v>
      </c>
      <c r="C62" s="280"/>
      <c r="D62" s="280"/>
      <c r="E62" s="281"/>
      <c r="F62" s="281"/>
      <c r="I62" s="207"/>
    </row>
    <row r="63" spans="1:9" x14ac:dyDescent="0.2">
      <c r="A63" s="274"/>
      <c r="B63" s="283" t="s">
        <v>111</v>
      </c>
      <c r="C63" s="280">
        <v>4</v>
      </c>
      <c r="D63" s="280" t="s">
        <v>1</v>
      </c>
      <c r="E63" s="86"/>
      <c r="F63" s="281">
        <f>C63*E63</f>
        <v>0</v>
      </c>
      <c r="I63" s="207"/>
    </row>
    <row r="64" spans="1:9" x14ac:dyDescent="0.2">
      <c r="A64" s="274"/>
      <c r="B64" s="283" t="s">
        <v>413</v>
      </c>
      <c r="C64" s="280">
        <v>1</v>
      </c>
      <c r="D64" s="280" t="s">
        <v>1</v>
      </c>
      <c r="E64" s="86"/>
      <c r="F64" s="281">
        <f>C64*E64</f>
        <v>0</v>
      </c>
      <c r="I64" s="207"/>
    </row>
    <row r="65" spans="1:9" x14ac:dyDescent="0.2">
      <c r="A65" s="274"/>
      <c r="B65" s="283"/>
      <c r="C65" s="280"/>
      <c r="D65" s="280"/>
      <c r="E65" s="281"/>
      <c r="F65" s="281"/>
      <c r="I65" s="207"/>
    </row>
    <row r="66" spans="1:9" x14ac:dyDescent="0.2">
      <c r="A66" s="274">
        <f>COUNT($A$39:A65)+1</f>
        <v>7</v>
      </c>
      <c r="B66" s="275" t="s">
        <v>612</v>
      </c>
      <c r="C66" s="280"/>
      <c r="D66" s="280"/>
      <c r="E66" s="281"/>
      <c r="F66" s="281"/>
      <c r="I66" s="207"/>
    </row>
    <row r="67" spans="1:9" ht="25.5" x14ac:dyDescent="0.2">
      <c r="A67" s="274"/>
      <c r="B67" s="282" t="s">
        <v>613</v>
      </c>
      <c r="C67" s="280"/>
      <c r="D67" s="280"/>
      <c r="E67" s="281"/>
      <c r="F67" s="281"/>
      <c r="I67" s="207"/>
    </row>
    <row r="68" spans="1:9" ht="14.25" x14ac:dyDescent="0.2">
      <c r="A68" s="274"/>
      <c r="B68" s="283"/>
      <c r="C68" s="280">
        <v>3</v>
      </c>
      <c r="D68" s="280" t="s">
        <v>614</v>
      </c>
      <c r="E68" s="86"/>
      <c r="F68" s="281">
        <f>C68*E68</f>
        <v>0</v>
      </c>
      <c r="I68" s="207"/>
    </row>
    <row r="69" spans="1:9" x14ac:dyDescent="0.2">
      <c r="A69" s="274"/>
      <c r="B69" s="283"/>
      <c r="C69" s="280"/>
      <c r="D69" s="280"/>
      <c r="E69" s="281"/>
      <c r="F69" s="281"/>
      <c r="I69" s="207"/>
    </row>
    <row r="70" spans="1:9" ht="25.5" x14ac:dyDescent="0.2">
      <c r="A70" s="274">
        <f>COUNT($A$39:A69)+1</f>
        <v>8</v>
      </c>
      <c r="B70" s="215" t="s">
        <v>615</v>
      </c>
      <c r="C70" s="280"/>
      <c r="D70" s="280"/>
      <c r="F70" s="281"/>
      <c r="I70" s="207"/>
    </row>
    <row r="71" spans="1:9" ht="25.5" x14ac:dyDescent="0.2">
      <c r="A71" s="274"/>
      <c r="B71" s="284" t="s">
        <v>616</v>
      </c>
      <c r="C71" s="280"/>
      <c r="D71" s="280"/>
      <c r="F71" s="281"/>
      <c r="I71" s="207"/>
    </row>
    <row r="72" spans="1:9" x14ac:dyDescent="0.2">
      <c r="A72" s="274"/>
      <c r="B72" s="283"/>
      <c r="C72" s="280">
        <v>1</v>
      </c>
      <c r="D72" s="280" t="s">
        <v>617</v>
      </c>
      <c r="E72" s="87"/>
      <c r="F72" s="281">
        <f>C72*E72</f>
        <v>0</v>
      </c>
      <c r="I72" s="207"/>
    </row>
    <row r="73" spans="1:9" x14ac:dyDescent="0.2">
      <c r="A73" s="274"/>
      <c r="B73" s="283"/>
      <c r="C73" s="280"/>
      <c r="D73" s="280"/>
      <c r="F73" s="281"/>
      <c r="I73" s="207"/>
    </row>
    <row r="74" spans="1:9" x14ac:dyDescent="0.2">
      <c r="A74" s="274">
        <f>COUNT($A$39:A73)+1</f>
        <v>9</v>
      </c>
      <c r="B74" s="275" t="s">
        <v>107</v>
      </c>
      <c r="C74" s="280"/>
      <c r="D74" s="280"/>
      <c r="F74" s="281"/>
      <c r="I74" s="207"/>
    </row>
    <row r="75" spans="1:9" ht="25.5" x14ac:dyDescent="0.2">
      <c r="A75" s="274"/>
      <c r="B75" s="282" t="s">
        <v>618</v>
      </c>
      <c r="C75" s="280"/>
      <c r="D75" s="280"/>
      <c r="F75" s="281"/>
      <c r="I75" s="207"/>
    </row>
    <row r="76" spans="1:9" x14ac:dyDescent="0.2">
      <c r="A76" s="274"/>
      <c r="B76" s="283"/>
      <c r="C76" s="280">
        <v>1</v>
      </c>
      <c r="D76" s="280" t="s">
        <v>617</v>
      </c>
      <c r="E76" s="87"/>
      <c r="F76" s="281">
        <f>C76*E76</f>
        <v>0</v>
      </c>
      <c r="I76" s="207"/>
    </row>
    <row r="77" spans="1:9" x14ac:dyDescent="0.2">
      <c r="A77" s="274"/>
      <c r="B77" s="283"/>
      <c r="C77" s="280"/>
      <c r="D77" s="280"/>
      <c r="F77" s="281"/>
      <c r="I77" s="207"/>
    </row>
    <row r="78" spans="1:9" x14ac:dyDescent="0.2">
      <c r="A78" s="274">
        <f>COUNT($A$39:A77)+1</f>
        <v>10</v>
      </c>
      <c r="B78" s="275" t="s">
        <v>619</v>
      </c>
      <c r="C78" s="280"/>
      <c r="D78" s="280"/>
      <c r="F78" s="281"/>
      <c r="I78" s="207"/>
    </row>
    <row r="79" spans="1:9" ht="25.5" x14ac:dyDescent="0.2">
      <c r="A79" s="274"/>
      <c r="B79" s="282" t="s">
        <v>620</v>
      </c>
      <c r="C79" s="280"/>
      <c r="D79" s="280"/>
      <c r="F79" s="281"/>
      <c r="I79" s="207"/>
    </row>
    <row r="80" spans="1:9" x14ac:dyDescent="0.2">
      <c r="A80" s="274"/>
      <c r="B80" s="283"/>
      <c r="C80" s="280">
        <v>1</v>
      </c>
      <c r="D80" s="280" t="s">
        <v>617</v>
      </c>
      <c r="E80" s="87"/>
      <c r="F80" s="281">
        <f t="shared" ref="F80:F84" si="4">C80*E80</f>
        <v>0</v>
      </c>
      <c r="I80" s="207"/>
    </row>
    <row r="81" spans="1:9" x14ac:dyDescent="0.2">
      <c r="A81" s="274"/>
      <c r="B81" s="283"/>
      <c r="C81" s="280"/>
      <c r="D81" s="280"/>
      <c r="F81" s="281"/>
      <c r="I81" s="207"/>
    </row>
    <row r="82" spans="1:9" x14ac:dyDescent="0.2">
      <c r="A82" s="274">
        <f>COUNT($A$39:A81)+1</f>
        <v>11</v>
      </c>
      <c r="B82" s="275" t="s">
        <v>621</v>
      </c>
      <c r="C82" s="280"/>
      <c r="D82" s="280"/>
      <c r="F82" s="281"/>
      <c r="I82" s="207"/>
    </row>
    <row r="83" spans="1:9" ht="25.5" x14ac:dyDescent="0.2">
      <c r="A83" s="274"/>
      <c r="B83" s="282" t="s">
        <v>622</v>
      </c>
      <c r="C83" s="280"/>
      <c r="D83" s="280"/>
      <c r="F83" s="281"/>
      <c r="I83" s="207"/>
    </row>
    <row r="84" spans="1:9" x14ac:dyDescent="0.2">
      <c r="A84" s="148"/>
      <c r="B84" s="283"/>
      <c r="C84" s="280">
        <v>1</v>
      </c>
      <c r="D84" s="280" t="s">
        <v>617</v>
      </c>
      <c r="E84" s="87"/>
      <c r="F84" s="281">
        <f t="shared" si="4"/>
        <v>0</v>
      </c>
      <c r="I84" s="207"/>
    </row>
    <row r="85" spans="1:9" x14ac:dyDescent="0.2">
      <c r="A85" s="280"/>
      <c r="B85" s="250"/>
      <c r="C85" s="276"/>
      <c r="D85" s="250"/>
      <c r="E85" s="207"/>
      <c r="F85" s="161"/>
      <c r="I85" s="207"/>
    </row>
    <row r="86" spans="1:9" x14ac:dyDescent="0.2">
      <c r="A86" s="88"/>
      <c r="B86" s="89" t="s">
        <v>623</v>
      </c>
      <c r="C86" s="90"/>
      <c r="D86" s="91"/>
      <c r="E86" s="92"/>
      <c r="F86" s="92">
        <f>SUM(F11:F84)</f>
        <v>0</v>
      </c>
      <c r="G86" s="285"/>
    </row>
  </sheetData>
  <sheetProtection algorithmName="SHA-512" hashValue="gJl5LZsRyq0ZydCpWMX5qwOhIRjZeEoZJWsIDPgfRt/t42E/CRIib5S1HwitkAHLIfB1xLhvPHY2UazJxPpKQg==" saltValue="eJ6JCHoK79njXAc7SyD42A==" spinCount="100000" sheet="1" objects="1" scenarios="1"/>
  <mergeCells count="1">
    <mergeCell ref="C3:D3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2" manualBreakCount="2">
    <brk id="32" max="16383" man="1"/>
    <brk id="73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58B5C-3B89-45FE-B957-AFAD0FB5A947}">
  <sheetPr>
    <tabColor rgb="FF00B0F0"/>
  </sheetPr>
  <dimension ref="A1:G41"/>
  <sheetViews>
    <sheetView showGridLines="0" zoomScaleNormal="100" zoomScaleSheetLayoutView="145" workbookViewId="0">
      <selection activeCell="G41" sqref="G41"/>
    </sheetView>
  </sheetViews>
  <sheetFormatPr defaultColWidth="8.85546875" defaultRowHeight="12.75" x14ac:dyDescent="0.2"/>
  <cols>
    <col min="1" max="1" width="6.140625" style="37" customWidth="1"/>
    <col min="2" max="2" width="5.5703125" style="37" customWidth="1"/>
    <col min="3" max="3" width="40.140625" style="37" customWidth="1"/>
    <col min="4" max="5" width="5.28515625" style="37" customWidth="1"/>
    <col min="6" max="6" width="10.85546875" style="37" bestFit="1" customWidth="1"/>
    <col min="7" max="7" width="16.42578125" style="44" bestFit="1" customWidth="1"/>
    <col min="8" max="16384" width="8.85546875" style="37"/>
  </cols>
  <sheetData>
    <row r="1" spans="1:7" ht="27" customHeight="1" x14ac:dyDescent="0.2">
      <c r="A1" s="46" t="s">
        <v>2</v>
      </c>
      <c r="B1" s="46"/>
      <c r="C1" s="46"/>
      <c r="D1" s="46"/>
      <c r="E1" s="46"/>
      <c r="F1" s="46"/>
      <c r="G1" s="46"/>
    </row>
    <row r="2" spans="1:7" ht="15" customHeight="1" x14ac:dyDescent="0.2">
      <c r="A2" s="351" t="s">
        <v>20</v>
      </c>
      <c r="B2" s="351"/>
      <c r="C2" s="351"/>
      <c r="D2" s="351"/>
      <c r="E2" s="351"/>
      <c r="F2" s="351"/>
      <c r="G2" s="351"/>
    </row>
    <row r="3" spans="1:7" ht="15" customHeight="1" x14ac:dyDescent="0.2">
      <c r="A3" s="378" t="s">
        <v>701</v>
      </c>
      <c r="B3" s="379"/>
      <c r="C3" s="379"/>
      <c r="D3" s="379"/>
      <c r="E3" s="379"/>
      <c r="F3" s="379"/>
      <c r="G3" s="379"/>
    </row>
    <row r="4" spans="1:7" ht="15" customHeight="1" x14ac:dyDescent="0.2">
      <c r="A4" s="379"/>
      <c r="B4" s="379"/>
      <c r="C4" s="379"/>
      <c r="D4" s="379"/>
      <c r="E4" s="379"/>
      <c r="F4" s="379"/>
      <c r="G4" s="379"/>
    </row>
    <row r="5" spans="1:7" ht="25.5" x14ac:dyDescent="0.2">
      <c r="A5" s="47" t="s">
        <v>18</v>
      </c>
      <c r="B5" s="353" t="s">
        <v>27</v>
      </c>
      <c r="C5" s="353"/>
      <c r="D5" s="353"/>
      <c r="E5" s="353"/>
      <c r="F5" s="353"/>
      <c r="G5" s="319" t="s">
        <v>19</v>
      </c>
    </row>
    <row r="6" spans="1:7" x14ac:dyDescent="0.2">
      <c r="A6" s="48"/>
      <c r="B6" s="349" t="s">
        <v>307</v>
      </c>
      <c r="C6" s="350"/>
      <c r="D6" s="350"/>
      <c r="E6" s="350"/>
      <c r="F6" s="354"/>
      <c r="G6" s="239">
        <f>G15</f>
        <v>0</v>
      </c>
    </row>
    <row r="7" spans="1:7" ht="13.5" thickBot="1" x14ac:dyDescent="0.25">
      <c r="A7" s="50"/>
      <c r="B7" s="51"/>
      <c r="C7" s="52"/>
      <c r="D7" s="52"/>
      <c r="E7" s="52"/>
      <c r="F7" s="52"/>
      <c r="G7" s="53"/>
    </row>
    <row r="8" spans="1:7" x14ac:dyDescent="0.2">
      <c r="A8" s="54"/>
      <c r="B8" s="54"/>
      <c r="C8" s="54"/>
      <c r="D8" s="54"/>
      <c r="E8" s="54"/>
      <c r="F8" s="54"/>
      <c r="G8" s="54"/>
    </row>
    <row r="9" spans="1:7" ht="15.75" x14ac:dyDescent="0.25">
      <c r="A9" s="55" t="s">
        <v>629</v>
      </c>
      <c r="C9" s="38"/>
      <c r="D9" s="38"/>
    </row>
    <row r="10" spans="1:7" x14ac:dyDescent="0.2">
      <c r="A10" s="340" t="s">
        <v>630</v>
      </c>
      <c r="B10" s="341"/>
      <c r="C10" s="341"/>
      <c r="D10" s="341"/>
      <c r="E10" s="341"/>
      <c r="F10" s="341"/>
      <c r="G10" s="342"/>
    </row>
    <row r="11" spans="1:7" ht="25.5" customHeight="1" x14ac:dyDescent="0.2">
      <c r="A11" s="343" t="s">
        <v>15</v>
      </c>
      <c r="B11" s="345" t="s">
        <v>21</v>
      </c>
      <c r="C11" s="346"/>
      <c r="D11" s="345" t="s">
        <v>22</v>
      </c>
      <c r="E11" s="346"/>
      <c r="F11" s="318" t="s">
        <v>23</v>
      </c>
      <c r="G11" s="318" t="s">
        <v>3</v>
      </c>
    </row>
    <row r="12" spans="1:7" x14ac:dyDescent="0.2">
      <c r="A12" s="344"/>
      <c r="B12" s="347"/>
      <c r="C12" s="348"/>
      <c r="D12" s="347"/>
      <c r="E12" s="348"/>
      <c r="F12" s="56" t="s">
        <v>4</v>
      </c>
      <c r="G12" s="56" t="s">
        <v>12</v>
      </c>
    </row>
    <row r="13" spans="1:7" x14ac:dyDescent="0.2">
      <c r="A13" s="57" t="s">
        <v>631</v>
      </c>
      <c r="B13" s="335" t="str">
        <f>[4]P4896_Njegoševa_del!B3</f>
        <v>PRIKLJUČNI VROČEVOD DN40, DN50/140</v>
      </c>
      <c r="C13" s="336"/>
      <c r="D13" s="337" t="s">
        <v>632</v>
      </c>
      <c r="E13" s="338"/>
      <c r="F13" s="58">
        <v>61</v>
      </c>
      <c r="G13" s="1">
        <f>P4896_Njegoševa_del!F146</f>
        <v>0</v>
      </c>
    </row>
    <row r="14" spans="1:7" x14ac:dyDescent="0.2">
      <c r="A14" s="57" t="s">
        <v>633</v>
      </c>
      <c r="B14" s="335" t="s">
        <v>634</v>
      </c>
      <c r="C14" s="336"/>
      <c r="D14" s="337"/>
      <c r="E14" s="338"/>
      <c r="F14" s="58">
        <v>6</v>
      </c>
      <c r="G14" s="1">
        <f>'odcep K2'!F97</f>
        <v>0</v>
      </c>
    </row>
    <row r="15" spans="1:7" x14ac:dyDescent="0.2">
      <c r="A15" s="339" t="s">
        <v>350</v>
      </c>
      <c r="B15" s="339"/>
      <c r="C15" s="339"/>
      <c r="D15" s="339"/>
      <c r="E15" s="339"/>
      <c r="F15" s="339"/>
      <c r="G15" s="2">
        <f>SUM(G13:G14)</f>
        <v>0</v>
      </c>
    </row>
    <row r="19" spans="1:7" ht="15" customHeight="1" x14ac:dyDescent="0.2">
      <c r="A19" s="378" t="s">
        <v>702</v>
      </c>
      <c r="B19" s="379"/>
      <c r="C19" s="379"/>
      <c r="D19" s="379"/>
      <c r="E19" s="379"/>
      <c r="F19" s="379"/>
      <c r="G19" s="379"/>
    </row>
    <row r="20" spans="1:7" ht="7.5" customHeight="1" x14ac:dyDescent="0.2">
      <c r="A20" s="379"/>
      <c r="B20" s="379"/>
      <c r="C20" s="379"/>
      <c r="D20" s="379"/>
      <c r="E20" s="379"/>
      <c r="F20" s="379"/>
      <c r="G20" s="379"/>
    </row>
    <row r="21" spans="1:7" ht="25.5" x14ac:dyDescent="0.2">
      <c r="A21" s="47" t="s">
        <v>18</v>
      </c>
      <c r="B21" s="353" t="s">
        <v>27</v>
      </c>
      <c r="C21" s="353"/>
      <c r="D21" s="353"/>
      <c r="E21" s="353"/>
      <c r="F21" s="353"/>
      <c r="G21" s="319" t="s">
        <v>19</v>
      </c>
    </row>
    <row r="22" spans="1:7" x14ac:dyDescent="0.2">
      <c r="A22" s="48" t="s">
        <v>327</v>
      </c>
      <c r="B22" s="349" t="s">
        <v>328</v>
      </c>
      <c r="C22" s="350"/>
      <c r="D22" s="350"/>
      <c r="E22" s="350"/>
      <c r="F22" s="354"/>
      <c r="G22" s="49">
        <f>SUM(G23:G23)</f>
        <v>0</v>
      </c>
    </row>
    <row r="23" spans="1:7" x14ac:dyDescent="0.2">
      <c r="A23" s="48" t="s">
        <v>331</v>
      </c>
      <c r="B23" s="349" t="s">
        <v>332</v>
      </c>
      <c r="C23" s="350"/>
      <c r="D23" s="350"/>
      <c r="E23" s="350"/>
      <c r="F23" s="350"/>
      <c r="G23" s="49">
        <f>G35</f>
        <v>0</v>
      </c>
    </row>
    <row r="24" spans="1:7" ht="13.5" thickBot="1" x14ac:dyDescent="0.25">
      <c r="A24" s="50"/>
      <c r="B24" s="51"/>
      <c r="C24" s="52"/>
      <c r="D24" s="52"/>
      <c r="E24" s="52"/>
      <c r="F24" s="52"/>
      <c r="G24" s="53"/>
    </row>
    <row r="25" spans="1:7" x14ac:dyDescent="0.2">
      <c r="A25" s="54"/>
      <c r="B25" s="54"/>
      <c r="C25" s="54"/>
      <c r="D25" s="54"/>
      <c r="E25" s="54"/>
      <c r="F25" s="54"/>
      <c r="G25" s="54"/>
    </row>
    <row r="26" spans="1:7" ht="15.75" x14ac:dyDescent="0.25">
      <c r="A26" s="55" t="s">
        <v>28</v>
      </c>
      <c r="C26" s="38"/>
      <c r="D26" s="38"/>
    </row>
    <row r="27" spans="1:7" x14ac:dyDescent="0.2">
      <c r="A27" s="59"/>
      <c r="B27" s="59"/>
      <c r="C27" s="59"/>
      <c r="D27" s="59"/>
      <c r="E27" s="59"/>
      <c r="F27" s="59"/>
      <c r="G27" s="3"/>
    </row>
    <row r="28" spans="1:7" x14ac:dyDescent="0.2">
      <c r="A28" s="340" t="s">
        <v>339</v>
      </c>
      <c r="B28" s="341"/>
      <c r="C28" s="341"/>
      <c r="D28" s="341"/>
      <c r="E28" s="341"/>
      <c r="F28" s="341"/>
      <c r="G28" s="342"/>
    </row>
    <row r="29" spans="1:7" ht="25.5" customHeight="1" x14ac:dyDescent="0.2">
      <c r="A29" s="343" t="s">
        <v>15</v>
      </c>
      <c r="B29" s="345" t="s">
        <v>21</v>
      </c>
      <c r="C29" s="346"/>
      <c r="D29" s="345" t="s">
        <v>22</v>
      </c>
      <c r="E29" s="346"/>
      <c r="F29" s="318" t="s">
        <v>23</v>
      </c>
      <c r="G29" s="318" t="s">
        <v>3</v>
      </c>
    </row>
    <row r="30" spans="1:7" x14ac:dyDescent="0.2">
      <c r="A30" s="344"/>
      <c r="B30" s="347"/>
      <c r="C30" s="348"/>
      <c r="D30" s="347"/>
      <c r="E30" s="348"/>
      <c r="F30" s="56" t="s">
        <v>4</v>
      </c>
      <c r="G30" s="56" t="s">
        <v>12</v>
      </c>
    </row>
    <row r="31" spans="1:7" x14ac:dyDescent="0.2">
      <c r="A31" s="57" t="s">
        <v>124</v>
      </c>
      <c r="B31" s="335" t="s">
        <v>699</v>
      </c>
      <c r="C31" s="336"/>
      <c r="D31" s="337" t="s">
        <v>700</v>
      </c>
      <c r="E31" s="338"/>
      <c r="F31" s="58">
        <v>22</v>
      </c>
      <c r="G31" s="1">
        <f>'Njegoševa 15_SD'!F144</f>
        <v>0</v>
      </c>
    </row>
    <row r="32" spans="1:7" hidden="1" x14ac:dyDescent="0.2">
      <c r="A32" s="57"/>
      <c r="B32" s="335"/>
      <c r="C32" s="336"/>
      <c r="D32" s="337"/>
      <c r="E32" s="338"/>
      <c r="F32" s="58"/>
      <c r="G32" s="1"/>
    </row>
    <row r="33" spans="1:7" hidden="1" x14ac:dyDescent="0.2">
      <c r="A33" s="57"/>
      <c r="B33" s="335"/>
      <c r="C33" s="336"/>
      <c r="D33" s="337"/>
      <c r="E33" s="338"/>
      <c r="F33" s="58"/>
      <c r="G33" s="1"/>
    </row>
    <row r="34" spans="1:7" hidden="1" x14ac:dyDescent="0.2">
      <c r="A34" s="57"/>
      <c r="B34" s="335"/>
      <c r="C34" s="336"/>
      <c r="D34" s="337"/>
      <c r="E34" s="338"/>
      <c r="F34" s="58"/>
      <c r="G34" s="1"/>
    </row>
    <row r="35" spans="1:7" x14ac:dyDescent="0.2">
      <c r="A35" s="339" t="s">
        <v>350</v>
      </c>
      <c r="B35" s="339"/>
      <c r="C35" s="339"/>
      <c r="D35" s="339"/>
      <c r="E35" s="339"/>
      <c r="F35" s="339"/>
      <c r="G35" s="2">
        <f>SUM(G31:G34)</f>
        <v>0</v>
      </c>
    </row>
    <row r="36" spans="1:7" hidden="1" x14ac:dyDescent="0.2"/>
    <row r="37" spans="1:7" hidden="1" x14ac:dyDescent="0.2"/>
    <row r="38" spans="1:7" hidden="1" x14ac:dyDescent="0.2"/>
    <row r="39" spans="1:7" hidden="1" x14ac:dyDescent="0.2"/>
    <row r="40" spans="1:7" ht="13.5" thickBot="1" x14ac:dyDescent="0.25">
      <c r="A40" s="322"/>
      <c r="B40" s="322"/>
      <c r="C40" s="322"/>
      <c r="D40" s="322"/>
      <c r="E40" s="322"/>
      <c r="F40" s="322"/>
      <c r="G40" s="323"/>
    </row>
    <row r="41" spans="1:7" ht="13.5" thickBot="1" x14ac:dyDescent="0.25">
      <c r="A41" s="37" t="s">
        <v>703</v>
      </c>
      <c r="G41" s="324">
        <f>G6+G22</f>
        <v>0</v>
      </c>
    </row>
  </sheetData>
  <sheetProtection algorithmName="SHA-512" hashValue="QzJOv4nuyIdLOgPMx5t79UlrZEpJ0CvYimw85kbQhthcxyAwoY8N1FhD63ww1kc6B8Vnm9EOFyAas2hGkkBdQQ==" saltValue="X/gQ7XuIyLlHDlht/c/NEA==" spinCount="100000" sheet="1" objects="1" scenarios="1"/>
  <mergeCells count="30">
    <mergeCell ref="B13:C13"/>
    <mergeCell ref="D13:E13"/>
    <mergeCell ref="B14:C14"/>
    <mergeCell ref="D14:E14"/>
    <mergeCell ref="A15:F15"/>
    <mergeCell ref="A11:A12"/>
    <mergeCell ref="B11:C12"/>
    <mergeCell ref="D11:E12"/>
    <mergeCell ref="A2:G2"/>
    <mergeCell ref="A3:G4"/>
    <mergeCell ref="B5:F5"/>
    <mergeCell ref="B6:F6"/>
    <mergeCell ref="A10:G10"/>
    <mergeCell ref="A19:G20"/>
    <mergeCell ref="B21:F21"/>
    <mergeCell ref="B22:F22"/>
    <mergeCell ref="B23:F23"/>
    <mergeCell ref="A28:G28"/>
    <mergeCell ref="A29:A30"/>
    <mergeCell ref="B29:C30"/>
    <mergeCell ref="D29:E30"/>
    <mergeCell ref="B31:C31"/>
    <mergeCell ref="D31:E31"/>
    <mergeCell ref="A35:F35"/>
    <mergeCell ref="B32:C32"/>
    <mergeCell ref="D32:E32"/>
    <mergeCell ref="B33:C33"/>
    <mergeCell ref="D33:E33"/>
    <mergeCell ref="B34:C34"/>
    <mergeCell ref="D34:E34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5B112-5538-4053-B539-AAE738D025B0}">
  <sheetPr>
    <tabColor rgb="FF92D050"/>
  </sheetPr>
  <dimension ref="A1:G147"/>
  <sheetViews>
    <sheetView topLeftCell="A11" zoomScaleNormal="100" zoomScaleSheetLayoutView="98" workbookViewId="0">
      <selection activeCell="E25" sqref="E25"/>
    </sheetView>
  </sheetViews>
  <sheetFormatPr defaultColWidth="9.140625" defaultRowHeight="12.75" x14ac:dyDescent="0.2"/>
  <cols>
    <col min="1" max="1" width="5.7109375" style="6" customWidth="1"/>
    <col min="2" max="2" width="50.140625" style="31" customWidth="1"/>
    <col min="3" max="3" width="7.7109375" style="9" customWidth="1"/>
    <col min="4" max="4" width="4.7109375" style="10" customWidth="1"/>
    <col min="5" max="5" width="11.7109375" style="8" customWidth="1"/>
    <col min="6" max="6" width="12.7109375" style="9" customWidth="1"/>
    <col min="7" max="16384" width="9.140625" style="10"/>
  </cols>
  <sheetData>
    <row r="1" spans="1:7" ht="15" x14ac:dyDescent="0.2">
      <c r="A1" s="5" t="s">
        <v>635</v>
      </c>
      <c r="B1" s="27" t="s">
        <v>5</v>
      </c>
      <c r="C1" s="6"/>
      <c r="D1" s="7"/>
      <c r="G1" s="240"/>
    </row>
    <row r="2" spans="1:7" ht="15" x14ac:dyDescent="0.2">
      <c r="A2" s="5" t="s">
        <v>636</v>
      </c>
      <c r="B2" s="27" t="s">
        <v>27</v>
      </c>
      <c r="C2" s="6"/>
      <c r="D2" s="7"/>
      <c r="G2" s="240"/>
    </row>
    <row r="3" spans="1:7" ht="15" x14ac:dyDescent="0.2">
      <c r="A3" s="5" t="s">
        <v>631</v>
      </c>
      <c r="B3" s="27" t="s">
        <v>637</v>
      </c>
      <c r="C3" s="6"/>
      <c r="D3" s="7"/>
      <c r="G3" s="240"/>
    </row>
    <row r="4" spans="1:7" ht="15" x14ac:dyDescent="0.2">
      <c r="A4" s="5"/>
      <c r="B4" s="27" t="s">
        <v>638</v>
      </c>
      <c r="C4" s="6"/>
      <c r="D4" s="7"/>
      <c r="G4" s="240"/>
    </row>
    <row r="5" spans="1:7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7" s="36" customFormat="1" x14ac:dyDescent="0.2">
      <c r="A6" s="32"/>
      <c r="B6" s="28"/>
      <c r="C6" s="11"/>
      <c r="D6" s="12"/>
      <c r="E6" s="13"/>
      <c r="F6" s="11"/>
    </row>
    <row r="7" spans="1:7" s="36" customFormat="1" x14ac:dyDescent="0.2">
      <c r="A7" s="127">
        <f>COUNT(#REF!)+1</f>
        <v>1</v>
      </c>
      <c r="B7" s="128" t="s">
        <v>352</v>
      </c>
      <c r="C7" s="129"/>
      <c r="D7" s="130"/>
      <c r="E7" s="131"/>
      <c r="F7" s="131"/>
      <c r="G7" s="241"/>
    </row>
    <row r="8" spans="1:7" s="36" customFormat="1" ht="312.60000000000002" customHeight="1" x14ac:dyDescent="0.2">
      <c r="A8" s="127"/>
      <c r="B8" s="162" t="s">
        <v>639</v>
      </c>
      <c r="C8" s="129"/>
      <c r="D8" s="130"/>
      <c r="E8" s="131"/>
      <c r="F8" s="131"/>
      <c r="G8" s="241"/>
    </row>
    <row r="9" spans="1:7" s="36" customFormat="1" x14ac:dyDescent="0.2">
      <c r="A9" s="120"/>
      <c r="B9" s="121" t="s">
        <v>354</v>
      </c>
      <c r="C9" s="122"/>
      <c r="D9" s="122"/>
      <c r="E9" s="242"/>
      <c r="F9" s="242"/>
      <c r="G9" s="241"/>
    </row>
    <row r="10" spans="1:7" s="36" customFormat="1" x14ac:dyDescent="0.2">
      <c r="A10" s="120"/>
      <c r="B10" s="121" t="s">
        <v>29</v>
      </c>
      <c r="C10" s="122"/>
      <c r="D10" s="122"/>
      <c r="E10" s="242"/>
      <c r="F10" s="242"/>
      <c r="G10" s="241"/>
    </row>
    <row r="11" spans="1:7" s="36" customFormat="1" ht="14.25" x14ac:dyDescent="0.2">
      <c r="A11" s="127"/>
      <c r="B11" s="119" t="s">
        <v>640</v>
      </c>
      <c r="C11" s="132">
        <v>4</v>
      </c>
      <c r="D11" s="130" t="s">
        <v>9</v>
      </c>
      <c r="E11" s="45"/>
      <c r="F11" s="131">
        <f t="shared" ref="F11" si="0">C11*E11</f>
        <v>0</v>
      </c>
      <c r="G11" s="241"/>
    </row>
    <row r="12" spans="1:7" s="36" customFormat="1" x14ac:dyDescent="0.2">
      <c r="A12" s="134"/>
      <c r="B12" s="135"/>
      <c r="C12" s="136"/>
      <c r="D12" s="137"/>
      <c r="E12" s="138"/>
      <c r="F12" s="138"/>
      <c r="G12" s="241"/>
    </row>
    <row r="13" spans="1:7" s="36" customFormat="1" x14ac:dyDescent="0.2">
      <c r="A13" s="32"/>
      <c r="B13" s="28"/>
      <c r="C13" s="11"/>
      <c r="D13" s="12"/>
      <c r="E13" s="13"/>
      <c r="F13" s="11"/>
      <c r="G13" s="241"/>
    </row>
    <row r="14" spans="1:7" s="36" customFormat="1" x14ac:dyDescent="0.2">
      <c r="A14" s="127">
        <f>COUNT($A$7:A13)+1</f>
        <v>2</v>
      </c>
      <c r="B14" s="128" t="s">
        <v>356</v>
      </c>
      <c r="C14" s="129"/>
      <c r="D14" s="130"/>
      <c r="E14" s="131"/>
      <c r="F14" s="131"/>
      <c r="G14" s="241"/>
    </row>
    <row r="15" spans="1:7" s="36" customFormat="1" ht="63.75" x14ac:dyDescent="0.2">
      <c r="A15" s="127"/>
      <c r="B15" s="162" t="s">
        <v>641</v>
      </c>
      <c r="C15" s="129"/>
      <c r="D15" s="130"/>
      <c r="E15" s="131"/>
      <c r="F15" s="131"/>
      <c r="G15" s="241"/>
    </row>
    <row r="16" spans="1:7" s="36" customFormat="1" x14ac:dyDescent="0.2">
      <c r="A16" s="120"/>
      <c r="B16" s="121" t="s">
        <v>354</v>
      </c>
      <c r="C16" s="122"/>
      <c r="D16" s="122"/>
      <c r="E16" s="123"/>
      <c r="F16" s="123"/>
      <c r="G16" s="241"/>
    </row>
    <row r="17" spans="1:7" s="36" customFormat="1" x14ac:dyDescent="0.2">
      <c r="A17" s="120"/>
      <c r="B17" s="108" t="s">
        <v>358</v>
      </c>
      <c r="C17" s="122"/>
      <c r="D17" s="122"/>
      <c r="E17" s="123"/>
      <c r="F17" s="123"/>
      <c r="G17" s="241"/>
    </row>
    <row r="18" spans="1:7" s="36" customFormat="1" x14ac:dyDescent="0.2">
      <c r="A18" s="120"/>
      <c r="B18" s="121" t="s">
        <v>29</v>
      </c>
      <c r="C18" s="122"/>
      <c r="D18" s="122"/>
      <c r="E18" s="123"/>
      <c r="F18" s="123"/>
      <c r="G18" s="241"/>
    </row>
    <row r="19" spans="1:7" s="36" customFormat="1" x14ac:dyDescent="0.2">
      <c r="A19" s="127"/>
      <c r="B19" s="119" t="s">
        <v>642</v>
      </c>
      <c r="C19" s="132">
        <v>2</v>
      </c>
      <c r="D19" s="130" t="s">
        <v>1</v>
      </c>
      <c r="E19" s="45"/>
      <c r="F19" s="131">
        <f t="shared" ref="F19" si="1">C19*E19</f>
        <v>0</v>
      </c>
      <c r="G19" s="241"/>
    </row>
    <row r="20" spans="1:7" s="36" customFormat="1" x14ac:dyDescent="0.2">
      <c r="A20" s="134"/>
      <c r="B20" s="135"/>
      <c r="C20" s="136"/>
      <c r="D20" s="137"/>
      <c r="E20" s="138"/>
      <c r="F20" s="138"/>
      <c r="G20" s="241"/>
    </row>
    <row r="21" spans="1:7" s="36" customFormat="1" x14ac:dyDescent="0.2">
      <c r="A21" s="32"/>
      <c r="B21" s="28"/>
      <c r="C21" s="11"/>
      <c r="D21" s="12"/>
      <c r="E21" s="13"/>
      <c r="F21" s="11"/>
      <c r="G21" s="241"/>
    </row>
    <row r="22" spans="1:7" s="36" customFormat="1" x14ac:dyDescent="0.2">
      <c r="A22" s="127">
        <f>COUNT($A$7:A21)+1</f>
        <v>3</v>
      </c>
      <c r="B22" s="128" t="s">
        <v>363</v>
      </c>
      <c r="C22" s="129"/>
      <c r="D22" s="130"/>
      <c r="E22" s="131"/>
      <c r="F22" s="131"/>
      <c r="G22" s="241"/>
    </row>
    <row r="23" spans="1:7" s="36" customFormat="1" ht="51" x14ac:dyDescent="0.2">
      <c r="A23" s="127"/>
      <c r="B23" s="162" t="s">
        <v>643</v>
      </c>
      <c r="C23" s="129"/>
      <c r="D23" s="130"/>
      <c r="E23" s="131"/>
      <c r="F23" s="131"/>
      <c r="G23" s="241"/>
    </row>
    <row r="24" spans="1:7" s="36" customFormat="1" x14ac:dyDescent="0.2">
      <c r="A24" s="243"/>
      <c r="B24" s="121" t="s">
        <v>29</v>
      </c>
      <c r="C24" s="122"/>
      <c r="D24" s="122"/>
      <c r="E24" s="123"/>
      <c r="F24" s="123"/>
      <c r="G24" s="241"/>
    </row>
    <row r="25" spans="1:7" s="36" customFormat="1" x14ac:dyDescent="0.2">
      <c r="A25" s="127"/>
      <c r="B25" s="119" t="s">
        <v>433</v>
      </c>
      <c r="C25" s="132">
        <v>2</v>
      </c>
      <c r="D25" s="130" t="s">
        <v>1</v>
      </c>
      <c r="E25" s="45"/>
      <c r="F25" s="131">
        <f t="shared" ref="F25" si="2">C25*E25</f>
        <v>0</v>
      </c>
      <c r="G25" s="241"/>
    </row>
    <row r="26" spans="1:7" s="36" customFormat="1" x14ac:dyDescent="0.2">
      <c r="A26" s="134"/>
      <c r="B26" s="135"/>
      <c r="C26" s="136"/>
      <c r="D26" s="137"/>
      <c r="E26" s="138"/>
      <c r="F26" s="138"/>
      <c r="G26" s="241"/>
    </row>
    <row r="27" spans="1:7" s="36" customFormat="1" x14ac:dyDescent="0.2">
      <c r="A27" s="32"/>
      <c r="B27" s="28"/>
      <c r="C27" s="11"/>
      <c r="D27" s="12"/>
      <c r="E27" s="13"/>
      <c r="F27" s="11"/>
      <c r="G27" s="241"/>
    </row>
    <row r="28" spans="1:7" s="36" customFormat="1" x14ac:dyDescent="0.2">
      <c r="A28" s="127">
        <f>COUNT($A$7:A27)+1</f>
        <v>4</v>
      </c>
      <c r="B28" s="128" t="s">
        <v>366</v>
      </c>
      <c r="C28" s="129"/>
      <c r="D28" s="130"/>
      <c r="E28" s="131"/>
      <c r="F28" s="131"/>
      <c r="G28" s="241"/>
    </row>
    <row r="29" spans="1:7" s="36" customFormat="1" ht="51" x14ac:dyDescent="0.2">
      <c r="A29" s="127"/>
      <c r="B29" s="162" t="s">
        <v>367</v>
      </c>
      <c r="C29" s="129"/>
      <c r="D29" s="130"/>
      <c r="E29" s="131"/>
      <c r="F29" s="131"/>
      <c r="G29" s="241"/>
    </row>
    <row r="30" spans="1:7" s="36" customFormat="1" x14ac:dyDescent="0.2">
      <c r="A30" s="243"/>
      <c r="B30" s="121" t="s">
        <v>29</v>
      </c>
      <c r="C30" s="122"/>
      <c r="D30" s="122"/>
      <c r="E30" s="123"/>
      <c r="F30" s="123"/>
      <c r="G30" s="241"/>
    </row>
    <row r="31" spans="1:7" s="36" customFormat="1" x14ac:dyDescent="0.2">
      <c r="A31" s="127"/>
      <c r="B31" s="119" t="s">
        <v>644</v>
      </c>
      <c r="C31" s="132">
        <v>2</v>
      </c>
      <c r="D31" s="130" t="s">
        <v>1</v>
      </c>
      <c r="E31" s="45"/>
      <c r="F31" s="131">
        <f t="shared" ref="F31" si="3">C31*E31</f>
        <v>0</v>
      </c>
      <c r="G31" s="241"/>
    </row>
    <row r="32" spans="1:7" s="36" customFormat="1" x14ac:dyDescent="0.2">
      <c r="A32" s="134"/>
      <c r="B32" s="135"/>
      <c r="C32" s="136"/>
      <c r="D32" s="137"/>
      <c r="E32" s="138"/>
      <c r="F32" s="138"/>
      <c r="G32" s="241"/>
    </row>
    <row r="33" spans="1:7" s="36" customFormat="1" x14ac:dyDescent="0.2">
      <c r="A33" s="32"/>
      <c r="B33" s="28"/>
      <c r="C33" s="11"/>
      <c r="D33" s="12"/>
      <c r="E33" s="13"/>
      <c r="F33" s="11"/>
      <c r="G33" s="241"/>
    </row>
    <row r="34" spans="1:7" s="36" customFormat="1" x14ac:dyDescent="0.2">
      <c r="A34" s="127">
        <f>COUNT($A$7:A33)+1</f>
        <v>5</v>
      </c>
      <c r="B34" s="128" t="s">
        <v>369</v>
      </c>
      <c r="C34" s="129"/>
      <c r="D34" s="130"/>
      <c r="E34" s="131"/>
      <c r="F34" s="131"/>
      <c r="G34" s="241"/>
    </row>
    <row r="35" spans="1:7" s="36" customFormat="1" ht="76.5" x14ac:dyDescent="0.2">
      <c r="A35" s="127"/>
      <c r="B35" s="162" t="s">
        <v>370</v>
      </c>
      <c r="C35" s="129"/>
      <c r="D35" s="130"/>
      <c r="E35" s="131"/>
      <c r="F35" s="131"/>
      <c r="G35" s="241"/>
    </row>
    <row r="36" spans="1:7" s="36" customFormat="1" x14ac:dyDescent="0.2">
      <c r="A36" s="243"/>
      <c r="B36" s="121" t="s">
        <v>29</v>
      </c>
      <c r="C36" s="122"/>
      <c r="D36" s="122"/>
      <c r="E36" s="123"/>
      <c r="F36" s="123"/>
      <c r="G36" s="241"/>
    </row>
    <row r="37" spans="1:7" s="36" customFormat="1" x14ac:dyDescent="0.2">
      <c r="A37" s="127"/>
      <c r="B37" s="119" t="s">
        <v>433</v>
      </c>
      <c r="C37" s="132">
        <v>4</v>
      </c>
      <c r="D37" s="130" t="s">
        <v>1</v>
      </c>
      <c r="E37" s="45"/>
      <c r="F37" s="131">
        <f t="shared" ref="F37" si="4">C37*E37</f>
        <v>0</v>
      </c>
      <c r="G37" s="241"/>
    </row>
    <row r="38" spans="1:7" s="36" customFormat="1" x14ac:dyDescent="0.2">
      <c r="A38" s="134"/>
      <c r="B38" s="135"/>
      <c r="C38" s="136"/>
      <c r="D38" s="137"/>
      <c r="E38" s="138"/>
      <c r="F38" s="138"/>
      <c r="G38" s="241"/>
    </row>
    <row r="39" spans="1:7" s="36" customFormat="1" x14ac:dyDescent="0.2">
      <c r="A39" s="32"/>
      <c r="B39" s="28"/>
      <c r="C39" s="11"/>
      <c r="D39" s="12"/>
      <c r="E39" s="13"/>
      <c r="F39" s="11"/>
      <c r="G39" s="241"/>
    </row>
    <row r="40" spans="1:7" s="36" customFormat="1" x14ac:dyDescent="0.2">
      <c r="A40" s="127">
        <f>COUNT($A$7:A39)+1</f>
        <v>6</v>
      </c>
      <c r="B40" s="128" t="s">
        <v>375</v>
      </c>
      <c r="C40" s="129"/>
      <c r="D40" s="130"/>
      <c r="E40" s="131"/>
      <c r="F40" s="131"/>
      <c r="G40" s="241"/>
    </row>
    <row r="41" spans="1:7" s="36" customFormat="1" ht="38.25" x14ac:dyDescent="0.2">
      <c r="A41" s="127"/>
      <c r="B41" s="162" t="s">
        <v>376</v>
      </c>
      <c r="C41" s="129"/>
      <c r="D41" s="130"/>
      <c r="E41" s="131"/>
      <c r="F41" s="131"/>
      <c r="G41" s="241"/>
    </row>
    <row r="42" spans="1:7" s="36" customFormat="1" x14ac:dyDescent="0.2">
      <c r="A42" s="243"/>
      <c r="B42" s="121" t="s">
        <v>29</v>
      </c>
      <c r="C42" s="122"/>
      <c r="D42" s="122"/>
      <c r="E42" s="123"/>
      <c r="F42" s="123"/>
      <c r="G42" s="241"/>
    </row>
    <row r="43" spans="1:7" s="36" customFormat="1" ht="14.25" x14ac:dyDescent="0.2">
      <c r="A43" s="127"/>
      <c r="B43" s="119" t="s">
        <v>377</v>
      </c>
      <c r="C43" s="132">
        <v>5</v>
      </c>
      <c r="D43" s="130" t="s">
        <v>14</v>
      </c>
      <c r="E43" s="45"/>
      <c r="F43" s="131">
        <f>C43*E43</f>
        <v>0</v>
      </c>
      <c r="G43" s="241"/>
    </row>
    <row r="44" spans="1:7" s="36" customFormat="1" x14ac:dyDescent="0.2">
      <c r="A44" s="134"/>
      <c r="B44" s="135"/>
      <c r="C44" s="136"/>
      <c r="D44" s="137"/>
      <c r="E44" s="138"/>
      <c r="F44" s="138"/>
      <c r="G44" s="241"/>
    </row>
    <row r="45" spans="1:7" s="165" customFormat="1" x14ac:dyDescent="0.2">
      <c r="A45" s="32"/>
      <c r="B45" s="28"/>
      <c r="C45" s="11"/>
      <c r="D45" s="12"/>
      <c r="E45" s="13"/>
      <c r="F45" s="11"/>
      <c r="G45" s="244"/>
    </row>
    <row r="46" spans="1:7" s="36" customFormat="1" x14ac:dyDescent="0.2">
      <c r="A46" s="127">
        <f>COUNT($A$5:A45)+1</f>
        <v>7</v>
      </c>
      <c r="B46" s="128" t="s">
        <v>379</v>
      </c>
      <c r="C46" s="129"/>
      <c r="D46" s="130"/>
      <c r="E46" s="131"/>
      <c r="F46" s="131"/>
      <c r="G46" s="241"/>
    </row>
    <row r="47" spans="1:7" s="36" customFormat="1" ht="25.5" x14ac:dyDescent="0.2">
      <c r="A47" s="127"/>
      <c r="B47" s="162" t="s">
        <v>380</v>
      </c>
      <c r="C47" s="129"/>
      <c r="D47" s="130"/>
      <c r="E47" s="131"/>
      <c r="F47" s="131"/>
      <c r="G47" s="241"/>
    </row>
    <row r="48" spans="1:7" s="36" customFormat="1" x14ac:dyDescent="0.2">
      <c r="A48" s="127"/>
      <c r="B48" s="119" t="s">
        <v>30</v>
      </c>
      <c r="C48" s="132">
        <v>1</v>
      </c>
      <c r="D48" s="130" t="s">
        <v>1</v>
      </c>
      <c r="E48" s="45"/>
      <c r="F48" s="131">
        <f>C48*E48</f>
        <v>0</v>
      </c>
      <c r="G48" s="241"/>
    </row>
    <row r="49" spans="1:7" s="36" customFormat="1" x14ac:dyDescent="0.2">
      <c r="A49" s="134"/>
      <c r="B49" s="135"/>
      <c r="C49" s="136"/>
      <c r="D49" s="137"/>
      <c r="E49" s="138"/>
      <c r="F49" s="138"/>
      <c r="G49" s="241"/>
    </row>
    <row r="50" spans="1:7" s="36" customFormat="1" x14ac:dyDescent="0.2">
      <c r="A50" s="32"/>
      <c r="B50" s="28"/>
      <c r="C50" s="11"/>
      <c r="D50" s="12"/>
      <c r="E50" s="13"/>
      <c r="F50" s="11"/>
      <c r="G50" s="241"/>
    </row>
    <row r="51" spans="1:7" s="36" customFormat="1" x14ac:dyDescent="0.2">
      <c r="A51" s="127">
        <f>COUNT($A$7:A50)+1</f>
        <v>8</v>
      </c>
      <c r="B51" s="128" t="s">
        <v>381</v>
      </c>
      <c r="C51" s="129"/>
      <c r="D51" s="130"/>
      <c r="E51" s="131"/>
      <c r="F51" s="131"/>
      <c r="G51" s="241"/>
    </row>
    <row r="52" spans="1:7" s="36" customFormat="1" ht="76.5" x14ac:dyDescent="0.2">
      <c r="A52" s="127"/>
      <c r="B52" s="162" t="s">
        <v>382</v>
      </c>
      <c r="C52" s="129"/>
      <c r="D52" s="130"/>
      <c r="E52" s="131"/>
      <c r="F52" s="131"/>
      <c r="G52" s="241"/>
    </row>
    <row r="53" spans="1:7" s="36" customFormat="1" x14ac:dyDescent="0.2">
      <c r="A53" s="127"/>
      <c r="B53" s="119"/>
      <c r="C53" s="132">
        <v>1</v>
      </c>
      <c r="D53" s="130" t="s">
        <v>1</v>
      </c>
      <c r="E53" s="45"/>
      <c r="F53" s="131">
        <f>C53*E53</f>
        <v>0</v>
      </c>
      <c r="G53" s="241"/>
    </row>
    <row r="54" spans="1:7" s="36" customFormat="1" x14ac:dyDescent="0.2">
      <c r="A54" s="134"/>
      <c r="B54" s="135"/>
      <c r="C54" s="136"/>
      <c r="D54" s="137"/>
      <c r="E54" s="138"/>
      <c r="F54" s="138"/>
      <c r="G54" s="241"/>
    </row>
    <row r="55" spans="1:7" s="36" customFormat="1" x14ac:dyDescent="0.2">
      <c r="A55" s="32"/>
      <c r="B55" s="28"/>
      <c r="C55" s="11"/>
      <c r="D55" s="12"/>
      <c r="E55" s="13"/>
      <c r="F55" s="11"/>
      <c r="G55" s="241"/>
    </row>
    <row r="56" spans="1:7" s="36" customFormat="1" x14ac:dyDescent="0.2">
      <c r="A56" s="127">
        <f>COUNT($A$6:A55)+1</f>
        <v>9</v>
      </c>
      <c r="B56" s="128" t="s">
        <v>63</v>
      </c>
      <c r="C56" s="129"/>
      <c r="D56" s="130"/>
      <c r="E56" s="131"/>
      <c r="F56" s="131"/>
      <c r="G56" s="241"/>
    </row>
    <row r="57" spans="1:7" s="36" customFormat="1" ht="38.25" x14ac:dyDescent="0.2">
      <c r="A57" s="127"/>
      <c r="B57" s="119" t="s">
        <v>445</v>
      </c>
      <c r="C57" s="132"/>
      <c r="D57" s="130"/>
      <c r="E57" s="131"/>
      <c r="F57" s="131"/>
      <c r="G57" s="241"/>
    </row>
    <row r="58" spans="1:7" s="36" customFormat="1" x14ac:dyDescent="0.2">
      <c r="A58" s="120"/>
      <c r="B58" s="121" t="s">
        <v>29</v>
      </c>
      <c r="C58" s="122"/>
      <c r="D58" s="122"/>
      <c r="E58" s="123"/>
      <c r="F58" s="123"/>
      <c r="G58" s="241"/>
    </row>
    <row r="59" spans="1:7" s="36" customFormat="1" ht="14.25" x14ac:dyDescent="0.2">
      <c r="A59" s="127"/>
      <c r="B59" s="119" t="s">
        <v>65</v>
      </c>
      <c r="C59" s="132">
        <v>114</v>
      </c>
      <c r="D59" s="130" t="s">
        <v>9</v>
      </c>
      <c r="E59" s="45"/>
      <c r="F59" s="131">
        <f t="shared" ref="F59" si="5">C59*E59</f>
        <v>0</v>
      </c>
      <c r="G59" s="241"/>
    </row>
    <row r="60" spans="1:7" s="36" customFormat="1" x14ac:dyDescent="0.2">
      <c r="A60" s="134"/>
      <c r="B60" s="135"/>
      <c r="C60" s="136"/>
      <c r="D60" s="137"/>
      <c r="E60" s="138"/>
      <c r="F60" s="138"/>
      <c r="G60" s="241"/>
    </row>
    <row r="61" spans="1:7" s="36" customFormat="1" x14ac:dyDescent="0.2">
      <c r="A61" s="32"/>
      <c r="B61" s="28"/>
      <c r="C61" s="11"/>
      <c r="D61" s="12"/>
      <c r="E61" s="13"/>
      <c r="F61" s="11"/>
      <c r="G61" s="241"/>
    </row>
    <row r="62" spans="1:7" s="36" customFormat="1" x14ac:dyDescent="0.2">
      <c r="A62" s="127">
        <f>COUNT($A$7:A61)+1</f>
        <v>10</v>
      </c>
      <c r="B62" s="128" t="s">
        <v>77</v>
      </c>
      <c r="C62" s="129"/>
      <c r="D62" s="130"/>
      <c r="E62" s="131"/>
      <c r="F62" s="131"/>
      <c r="G62" s="241"/>
    </row>
    <row r="63" spans="1:7" s="36" customFormat="1" ht="38.25" x14ac:dyDescent="0.2">
      <c r="A63" s="127"/>
      <c r="B63" s="119" t="s">
        <v>78</v>
      </c>
      <c r="C63" s="132"/>
      <c r="D63" s="130"/>
      <c r="E63" s="131"/>
      <c r="F63" s="131"/>
      <c r="G63" s="241"/>
    </row>
    <row r="64" spans="1:7" s="36" customFormat="1" x14ac:dyDescent="0.2">
      <c r="A64" s="126"/>
      <c r="B64" s="121" t="s">
        <v>30</v>
      </c>
      <c r="C64" s="122"/>
      <c r="D64" s="122"/>
      <c r="E64" s="123"/>
      <c r="F64" s="123"/>
      <c r="G64" s="241"/>
    </row>
    <row r="65" spans="1:7" s="36" customFormat="1" x14ac:dyDescent="0.2">
      <c r="A65" s="127"/>
      <c r="B65" s="119" t="s">
        <v>645</v>
      </c>
      <c r="C65" s="132">
        <v>2</v>
      </c>
      <c r="D65" s="130" t="s">
        <v>1</v>
      </c>
      <c r="E65" s="45"/>
      <c r="F65" s="131">
        <f t="shared" ref="F65" si="6">C65*E65</f>
        <v>0</v>
      </c>
      <c r="G65" s="241"/>
    </row>
    <row r="66" spans="1:7" s="36" customFormat="1" x14ac:dyDescent="0.2">
      <c r="A66" s="134"/>
      <c r="B66" s="135"/>
      <c r="C66" s="136"/>
      <c r="D66" s="137"/>
      <c r="E66" s="138"/>
      <c r="F66" s="138"/>
      <c r="G66" s="241"/>
    </row>
    <row r="67" spans="1:7" s="36" customFormat="1" x14ac:dyDescent="0.2">
      <c r="A67" s="32"/>
      <c r="B67" s="28"/>
      <c r="C67" s="11"/>
      <c r="D67" s="12"/>
      <c r="E67" s="13"/>
      <c r="F67" s="11"/>
    </row>
    <row r="68" spans="1:7" s="36" customFormat="1" x14ac:dyDescent="0.2">
      <c r="A68" s="127">
        <f>COUNT($A$7:A67)+1</f>
        <v>11</v>
      </c>
      <c r="B68" s="128" t="s">
        <v>69</v>
      </c>
      <c r="C68" s="129"/>
      <c r="D68" s="130"/>
      <c r="E68" s="131"/>
      <c r="F68" s="131"/>
    </row>
    <row r="69" spans="1:7" s="36" customFormat="1" ht="38.25" x14ac:dyDescent="0.2">
      <c r="A69" s="127"/>
      <c r="B69" s="119" t="s">
        <v>70</v>
      </c>
      <c r="C69" s="132"/>
      <c r="D69" s="130"/>
      <c r="E69" s="131"/>
      <c r="F69" s="131"/>
    </row>
    <row r="70" spans="1:7" s="36" customFormat="1" x14ac:dyDescent="0.2">
      <c r="A70" s="124"/>
      <c r="B70" s="121" t="s">
        <v>30</v>
      </c>
      <c r="C70" s="122"/>
      <c r="D70" s="122"/>
      <c r="E70" s="123"/>
      <c r="F70" s="123"/>
    </row>
    <row r="71" spans="1:7" s="36" customFormat="1" x14ac:dyDescent="0.2">
      <c r="A71" s="127"/>
      <c r="B71" s="119" t="s">
        <v>646</v>
      </c>
      <c r="C71" s="132">
        <v>8</v>
      </c>
      <c r="D71" s="130" t="s">
        <v>1</v>
      </c>
      <c r="E71" s="45"/>
      <c r="F71" s="131">
        <f t="shared" ref="F71:F72" si="7">C71*E71</f>
        <v>0</v>
      </c>
    </row>
    <row r="72" spans="1:7" s="36" customFormat="1" x14ac:dyDescent="0.2">
      <c r="A72" s="127"/>
      <c r="B72" s="119" t="s">
        <v>112</v>
      </c>
      <c r="C72" s="132">
        <v>10</v>
      </c>
      <c r="D72" s="130" t="s">
        <v>1</v>
      </c>
      <c r="E72" s="45"/>
      <c r="F72" s="131">
        <f t="shared" si="7"/>
        <v>0</v>
      </c>
    </row>
    <row r="73" spans="1:7" s="36" customFormat="1" x14ac:dyDescent="0.2">
      <c r="A73" s="127"/>
      <c r="B73" s="119"/>
      <c r="C73" s="132"/>
      <c r="D73" s="130"/>
      <c r="E73" s="174"/>
      <c r="F73" s="131"/>
    </row>
    <row r="74" spans="1:7" s="36" customFormat="1" x14ac:dyDescent="0.2">
      <c r="A74" s="32"/>
      <c r="B74" s="28"/>
      <c r="C74" s="11"/>
      <c r="D74" s="12"/>
      <c r="E74" s="13"/>
      <c r="F74" s="11"/>
      <c r="G74" s="241"/>
    </row>
    <row r="75" spans="1:7" s="36" customFormat="1" x14ac:dyDescent="0.2">
      <c r="A75" s="127">
        <f>COUNT($A$7:A74)+1</f>
        <v>12</v>
      </c>
      <c r="B75" s="128" t="s">
        <v>647</v>
      </c>
      <c r="C75" s="129"/>
      <c r="D75" s="130"/>
      <c r="E75" s="131"/>
      <c r="F75" s="131"/>
      <c r="G75" s="241"/>
    </row>
    <row r="76" spans="1:7" s="36" customFormat="1" ht="25.5" x14ac:dyDescent="0.2">
      <c r="A76" s="127"/>
      <c r="B76" s="119" t="s">
        <v>648</v>
      </c>
      <c r="C76" s="132"/>
      <c r="D76" s="130"/>
      <c r="E76" s="131"/>
      <c r="F76" s="131"/>
      <c r="G76" s="241"/>
    </row>
    <row r="77" spans="1:7" s="36" customFormat="1" x14ac:dyDescent="0.2">
      <c r="A77" s="120"/>
      <c r="B77" s="121" t="s">
        <v>30</v>
      </c>
      <c r="C77" s="122"/>
      <c r="D77" s="122"/>
      <c r="E77" s="123"/>
      <c r="F77" s="123"/>
      <c r="G77" s="241"/>
    </row>
    <row r="78" spans="1:7" s="36" customFormat="1" x14ac:dyDescent="0.2">
      <c r="A78" s="127"/>
      <c r="B78" s="119" t="s">
        <v>649</v>
      </c>
      <c r="C78" s="132">
        <v>2</v>
      </c>
      <c r="D78" s="130" t="s">
        <v>1</v>
      </c>
      <c r="E78" s="45"/>
      <c r="F78" s="131">
        <f>C78*E78</f>
        <v>0</v>
      </c>
      <c r="G78" s="241"/>
    </row>
    <row r="79" spans="1:7" s="36" customFormat="1" x14ac:dyDescent="0.2">
      <c r="A79" s="134"/>
      <c r="B79" s="135"/>
      <c r="C79" s="136"/>
      <c r="D79" s="137"/>
      <c r="E79" s="138"/>
      <c r="F79" s="138"/>
      <c r="G79" s="241"/>
    </row>
    <row r="80" spans="1:7" s="36" customFormat="1" x14ac:dyDescent="0.2">
      <c r="A80" s="32"/>
      <c r="B80" s="28"/>
      <c r="C80" s="11"/>
      <c r="D80" s="12"/>
      <c r="E80" s="13"/>
      <c r="F80" s="11"/>
    </row>
    <row r="81" spans="1:7" s="36" customFormat="1" x14ac:dyDescent="0.2">
      <c r="A81" s="127">
        <f>COUNT($A$7:A77)+1</f>
        <v>13</v>
      </c>
      <c r="B81" s="128" t="s">
        <v>650</v>
      </c>
      <c r="C81" s="129"/>
      <c r="D81" s="130"/>
      <c r="E81" s="131"/>
      <c r="F81" s="131"/>
    </row>
    <row r="82" spans="1:7" s="36" customFormat="1" ht="51" x14ac:dyDescent="0.2">
      <c r="A82" s="127"/>
      <c r="B82" s="119" t="s">
        <v>651</v>
      </c>
      <c r="C82" s="132"/>
      <c r="D82" s="130"/>
      <c r="E82" s="131"/>
      <c r="F82" s="131"/>
    </row>
    <row r="83" spans="1:7" s="36" customFormat="1" x14ac:dyDescent="0.2">
      <c r="A83" s="120"/>
      <c r="B83" s="121" t="s">
        <v>30</v>
      </c>
      <c r="C83" s="122"/>
      <c r="D83" s="122"/>
      <c r="E83" s="123"/>
      <c r="F83" s="123"/>
    </row>
    <row r="84" spans="1:7" s="36" customFormat="1" x14ac:dyDescent="0.2">
      <c r="A84" s="127"/>
      <c r="B84" s="119" t="s">
        <v>652</v>
      </c>
      <c r="C84" s="132">
        <v>1</v>
      </c>
      <c r="D84" s="130" t="s">
        <v>1</v>
      </c>
      <c r="E84" s="45"/>
      <c r="F84" s="131">
        <f t="shared" ref="F84:F85" si="8">C84*E84</f>
        <v>0</v>
      </c>
    </row>
    <row r="85" spans="1:7" s="36" customFormat="1" x14ac:dyDescent="0.2">
      <c r="A85" s="127"/>
      <c r="B85" s="119" t="s">
        <v>653</v>
      </c>
      <c r="C85" s="132">
        <v>1</v>
      </c>
      <c r="D85" s="130" t="s">
        <v>1</v>
      </c>
      <c r="E85" s="45"/>
      <c r="F85" s="131">
        <f t="shared" si="8"/>
        <v>0</v>
      </c>
    </row>
    <row r="86" spans="1:7" s="36" customFormat="1" x14ac:dyDescent="0.2">
      <c r="A86" s="134"/>
      <c r="B86" s="135"/>
      <c r="C86" s="136"/>
      <c r="D86" s="137"/>
      <c r="E86" s="138"/>
      <c r="F86" s="138"/>
    </row>
    <row r="87" spans="1:7" s="36" customFormat="1" x14ac:dyDescent="0.2">
      <c r="A87" s="32"/>
      <c r="B87" s="28"/>
      <c r="C87" s="11"/>
      <c r="D87" s="12"/>
      <c r="E87" s="13"/>
      <c r="F87" s="11"/>
    </row>
    <row r="88" spans="1:7" s="36" customFormat="1" x14ac:dyDescent="0.2">
      <c r="A88" s="127">
        <f>COUNT($A$7:A84)+1</f>
        <v>14</v>
      </c>
      <c r="B88" s="128" t="s">
        <v>80</v>
      </c>
      <c r="C88" s="129"/>
      <c r="D88" s="130"/>
      <c r="E88" s="131"/>
      <c r="F88" s="131"/>
    </row>
    <row r="89" spans="1:7" s="36" customFormat="1" ht="25.5" x14ac:dyDescent="0.2">
      <c r="A89" s="127"/>
      <c r="B89" s="119" t="s">
        <v>81</v>
      </c>
      <c r="C89" s="132"/>
      <c r="D89" s="130"/>
      <c r="E89" s="131"/>
      <c r="F89" s="131"/>
    </row>
    <row r="90" spans="1:7" s="36" customFormat="1" x14ac:dyDescent="0.2">
      <c r="A90" s="124"/>
      <c r="B90" s="121" t="s">
        <v>30</v>
      </c>
      <c r="C90" s="122"/>
      <c r="D90" s="122"/>
      <c r="E90" s="123"/>
      <c r="F90" s="123"/>
    </row>
    <row r="91" spans="1:7" s="36" customFormat="1" x14ac:dyDescent="0.2">
      <c r="A91" s="127"/>
      <c r="B91" s="119" t="s">
        <v>654</v>
      </c>
      <c r="C91" s="132">
        <v>2</v>
      </c>
      <c r="D91" s="130" t="s">
        <v>1</v>
      </c>
      <c r="E91" s="45"/>
      <c r="F91" s="131">
        <f t="shared" ref="F91" si="9">C91*E91</f>
        <v>0</v>
      </c>
    </row>
    <row r="92" spans="1:7" s="36" customFormat="1" x14ac:dyDescent="0.2">
      <c r="A92" s="134"/>
      <c r="B92" s="135"/>
      <c r="C92" s="136"/>
      <c r="D92" s="137"/>
      <c r="E92" s="138"/>
      <c r="F92" s="138"/>
    </row>
    <row r="93" spans="1:7" s="36" customFormat="1" x14ac:dyDescent="0.2">
      <c r="A93" s="32"/>
      <c r="B93" s="28"/>
      <c r="C93" s="11"/>
      <c r="D93" s="12"/>
      <c r="E93" s="13"/>
      <c r="F93" s="11"/>
      <c r="G93" s="241"/>
    </row>
    <row r="94" spans="1:7" s="36" customFormat="1" x14ac:dyDescent="0.2">
      <c r="A94" s="127">
        <f>COUNT($A$3:A93)+1</f>
        <v>15</v>
      </c>
      <c r="B94" s="128" t="s">
        <v>655</v>
      </c>
      <c r="C94" s="129"/>
      <c r="D94" s="130"/>
      <c r="E94" s="131"/>
      <c r="F94" s="131"/>
      <c r="G94" s="241"/>
    </row>
    <row r="95" spans="1:7" s="36" customFormat="1" ht="25.5" x14ac:dyDescent="0.2">
      <c r="A95" s="127"/>
      <c r="B95" s="119" t="s">
        <v>656</v>
      </c>
      <c r="C95" s="132"/>
      <c r="D95" s="130"/>
      <c r="E95" s="131"/>
      <c r="F95" s="131"/>
      <c r="G95" s="241"/>
    </row>
    <row r="96" spans="1:7" s="36" customFormat="1" x14ac:dyDescent="0.2">
      <c r="A96" s="126"/>
      <c r="B96" s="121" t="s">
        <v>30</v>
      </c>
      <c r="C96" s="122"/>
      <c r="D96" s="122"/>
      <c r="E96" s="123"/>
      <c r="F96" s="123"/>
      <c r="G96" s="241"/>
    </row>
    <row r="97" spans="1:7" s="36" customFormat="1" x14ac:dyDescent="0.2">
      <c r="A97" s="127"/>
      <c r="B97" s="119" t="s">
        <v>657</v>
      </c>
      <c r="C97" s="132">
        <v>18</v>
      </c>
      <c r="D97" s="130" t="s">
        <v>1</v>
      </c>
      <c r="E97" s="45"/>
      <c r="F97" s="131">
        <f t="shared" ref="F97" si="10">C97*E97</f>
        <v>0</v>
      </c>
      <c r="G97" s="241"/>
    </row>
    <row r="98" spans="1:7" s="36" customFormat="1" x14ac:dyDescent="0.2">
      <c r="A98" s="134"/>
      <c r="B98" s="135"/>
      <c r="C98" s="136"/>
      <c r="D98" s="137"/>
      <c r="E98" s="138"/>
      <c r="F98" s="138"/>
      <c r="G98" s="241"/>
    </row>
    <row r="99" spans="1:7" s="36" customFormat="1" x14ac:dyDescent="0.2">
      <c r="A99" s="32"/>
      <c r="B99" s="28"/>
      <c r="C99" s="11"/>
      <c r="D99" s="12"/>
      <c r="E99" s="13"/>
      <c r="F99" s="11"/>
    </row>
    <row r="100" spans="1:7" s="36" customFormat="1" x14ac:dyDescent="0.2">
      <c r="A100" s="127">
        <f>COUNT($A$5:A99)+1</f>
        <v>16</v>
      </c>
      <c r="B100" s="128" t="s">
        <v>103</v>
      </c>
      <c r="C100" s="129"/>
      <c r="D100" s="130"/>
      <c r="E100" s="131"/>
      <c r="F100" s="131"/>
    </row>
    <row r="101" spans="1:7" s="36" customFormat="1" ht="51" x14ac:dyDescent="0.2">
      <c r="A101" s="127"/>
      <c r="B101" s="119" t="s">
        <v>104</v>
      </c>
      <c r="C101" s="132"/>
      <c r="D101" s="130"/>
      <c r="E101" s="131"/>
      <c r="F101" s="131"/>
    </row>
    <row r="102" spans="1:7" s="36" customFormat="1" x14ac:dyDescent="0.2">
      <c r="A102" s="126"/>
      <c r="B102" s="121" t="s">
        <v>30</v>
      </c>
      <c r="C102" s="122"/>
      <c r="D102" s="122"/>
      <c r="E102" s="123"/>
      <c r="F102" s="123"/>
    </row>
    <row r="103" spans="1:7" s="36" customFormat="1" x14ac:dyDescent="0.2">
      <c r="A103" s="127"/>
      <c r="B103" s="119" t="s">
        <v>658</v>
      </c>
      <c r="C103" s="132">
        <v>3</v>
      </c>
      <c r="D103" s="130" t="s">
        <v>1</v>
      </c>
      <c r="E103" s="45"/>
      <c r="F103" s="131">
        <f t="shared" ref="F103:F105" si="11">C103*E103</f>
        <v>0</v>
      </c>
    </row>
    <row r="104" spans="1:7" s="36" customFormat="1" x14ac:dyDescent="0.2">
      <c r="A104" s="127"/>
      <c r="B104" s="119" t="s">
        <v>659</v>
      </c>
      <c r="C104" s="132">
        <v>2</v>
      </c>
      <c r="D104" s="130" t="s">
        <v>1</v>
      </c>
      <c r="E104" s="45"/>
      <c r="F104" s="131">
        <f t="shared" si="11"/>
        <v>0</v>
      </c>
    </row>
    <row r="105" spans="1:7" s="36" customFormat="1" x14ac:dyDescent="0.2">
      <c r="A105" s="127"/>
      <c r="B105" s="119" t="s">
        <v>660</v>
      </c>
      <c r="C105" s="132">
        <v>2</v>
      </c>
      <c r="D105" s="130" t="s">
        <v>1</v>
      </c>
      <c r="E105" s="45"/>
      <c r="F105" s="131">
        <f t="shared" si="11"/>
        <v>0</v>
      </c>
    </row>
    <row r="106" spans="1:7" s="36" customFormat="1" x14ac:dyDescent="0.2">
      <c r="A106" s="127"/>
      <c r="B106" s="119"/>
      <c r="C106" s="132"/>
      <c r="D106" s="130"/>
      <c r="E106" s="131"/>
      <c r="F106" s="131"/>
      <c r="G106" s="241"/>
    </row>
    <row r="107" spans="1:7" s="36" customFormat="1" x14ac:dyDescent="0.2">
      <c r="A107" s="32"/>
      <c r="B107" s="28"/>
      <c r="C107" s="11"/>
      <c r="D107" s="12"/>
      <c r="E107" s="13"/>
      <c r="F107" s="11"/>
      <c r="G107" s="241"/>
    </row>
    <row r="108" spans="1:7" s="36" customFormat="1" x14ac:dyDescent="0.2">
      <c r="A108" s="127">
        <f>COUNT($A$7:A107)+1</f>
        <v>17</v>
      </c>
      <c r="B108" s="128" t="s">
        <v>109</v>
      </c>
      <c r="C108" s="129"/>
      <c r="D108" s="130"/>
      <c r="E108" s="131"/>
      <c r="F108" s="131"/>
      <c r="G108" s="241"/>
    </row>
    <row r="109" spans="1:7" s="36" customFormat="1" x14ac:dyDescent="0.2">
      <c r="A109" s="127"/>
      <c r="B109" s="119" t="s">
        <v>661</v>
      </c>
      <c r="C109" s="132"/>
      <c r="D109" s="130"/>
      <c r="E109" s="131"/>
      <c r="F109" s="131"/>
      <c r="G109" s="241"/>
    </row>
    <row r="110" spans="1:7" s="36" customFormat="1" x14ac:dyDescent="0.2">
      <c r="A110" s="127"/>
      <c r="B110" s="119" t="s">
        <v>413</v>
      </c>
      <c r="C110" s="132">
        <v>8</v>
      </c>
      <c r="D110" s="130" t="s">
        <v>1</v>
      </c>
      <c r="E110" s="45"/>
      <c r="F110" s="131">
        <f t="shared" ref="F110:F111" si="12">C110*E110</f>
        <v>0</v>
      </c>
      <c r="G110" s="241"/>
    </row>
    <row r="111" spans="1:7" s="36" customFormat="1" x14ac:dyDescent="0.2">
      <c r="A111" s="127"/>
      <c r="B111" s="119" t="s">
        <v>112</v>
      </c>
      <c r="C111" s="132">
        <v>8</v>
      </c>
      <c r="D111" s="130" t="s">
        <v>1</v>
      </c>
      <c r="E111" s="45"/>
      <c r="F111" s="131">
        <f t="shared" si="12"/>
        <v>0</v>
      </c>
      <c r="G111" s="241"/>
    </row>
    <row r="113" spans="1:7" s="36" customFormat="1" x14ac:dyDescent="0.2">
      <c r="A113" s="32"/>
      <c r="B113" s="28"/>
      <c r="C113" s="11"/>
      <c r="D113" s="12"/>
      <c r="E113" s="13"/>
      <c r="F113" s="11"/>
      <c r="G113" s="241"/>
    </row>
    <row r="114" spans="1:7" s="36" customFormat="1" x14ac:dyDescent="0.2">
      <c r="A114" s="127">
        <f>COUNT($A$6:A113)+1</f>
        <v>18</v>
      </c>
      <c r="B114" s="128" t="s">
        <v>117</v>
      </c>
      <c r="C114" s="129"/>
      <c r="D114" s="130"/>
      <c r="E114" s="131"/>
      <c r="F114" s="131"/>
      <c r="G114" s="241"/>
    </row>
    <row r="115" spans="1:7" s="36" customFormat="1" ht="38.25" x14ac:dyDescent="0.2">
      <c r="A115" s="127"/>
      <c r="B115" s="119" t="s">
        <v>662</v>
      </c>
      <c r="C115" s="132"/>
      <c r="D115" s="130"/>
      <c r="E115" s="131"/>
      <c r="F115" s="131"/>
      <c r="G115" s="241"/>
    </row>
    <row r="116" spans="1:7" s="36" customFormat="1" ht="14.25" x14ac:dyDescent="0.2">
      <c r="A116" s="127"/>
      <c r="B116" s="119"/>
      <c r="C116" s="132">
        <v>23</v>
      </c>
      <c r="D116" s="130" t="s">
        <v>14</v>
      </c>
      <c r="E116" s="45"/>
      <c r="F116" s="131">
        <f>C116*E116</f>
        <v>0</v>
      </c>
      <c r="G116" s="241"/>
    </row>
    <row r="117" spans="1:7" s="36" customFormat="1" x14ac:dyDescent="0.2">
      <c r="A117" s="134"/>
      <c r="B117" s="135"/>
      <c r="C117" s="136"/>
      <c r="D117" s="137"/>
      <c r="E117" s="138"/>
      <c r="F117" s="138"/>
      <c r="G117" s="241"/>
    </row>
    <row r="118" spans="1:7" s="36" customFormat="1" x14ac:dyDescent="0.2">
      <c r="A118" s="32"/>
      <c r="B118" s="28"/>
      <c r="C118" s="11"/>
      <c r="D118" s="12"/>
      <c r="E118" s="13"/>
      <c r="F118" s="11"/>
    </row>
    <row r="119" spans="1:7" s="36" customFormat="1" x14ac:dyDescent="0.2">
      <c r="A119" s="127">
        <f>COUNT($A$3:A118)+1</f>
        <v>19</v>
      </c>
      <c r="B119" s="128" t="s">
        <v>663</v>
      </c>
      <c r="C119" s="129"/>
      <c r="D119" s="130"/>
      <c r="E119" s="131"/>
      <c r="F119" s="131"/>
    </row>
    <row r="120" spans="1:7" s="36" customFormat="1" ht="25.5" x14ac:dyDescent="0.2">
      <c r="A120" s="127"/>
      <c r="B120" s="119" t="s">
        <v>664</v>
      </c>
      <c r="C120" s="132"/>
      <c r="D120" s="130"/>
      <c r="E120" s="131"/>
      <c r="F120" s="131"/>
    </row>
    <row r="121" spans="1:7" s="36" customFormat="1" x14ac:dyDescent="0.2">
      <c r="A121" s="127"/>
      <c r="B121" s="119" t="s">
        <v>30</v>
      </c>
      <c r="C121" s="132">
        <v>1</v>
      </c>
      <c r="D121" s="130" t="s">
        <v>1</v>
      </c>
      <c r="E121" s="45"/>
      <c r="F121" s="131">
        <f t="shared" ref="F121" si="13">C121*E121</f>
        <v>0</v>
      </c>
    </row>
    <row r="122" spans="1:7" s="36" customFormat="1" x14ac:dyDescent="0.2">
      <c r="A122" s="134"/>
      <c r="B122" s="135"/>
      <c r="C122" s="136"/>
      <c r="D122" s="137"/>
      <c r="E122" s="138"/>
      <c r="F122" s="138"/>
    </row>
    <row r="123" spans="1:7" s="36" customFormat="1" x14ac:dyDescent="0.2">
      <c r="A123" s="32"/>
      <c r="B123" s="28"/>
      <c r="C123" s="11"/>
      <c r="D123" s="12"/>
      <c r="E123" s="13"/>
      <c r="F123" s="11"/>
      <c r="G123" s="241"/>
    </row>
    <row r="124" spans="1:7" s="36" customFormat="1" x14ac:dyDescent="0.2">
      <c r="A124" s="127">
        <f>COUNT($A$7:A117)+1</f>
        <v>19</v>
      </c>
      <c r="B124" s="128" t="s">
        <v>118</v>
      </c>
      <c r="C124" s="129"/>
      <c r="D124" s="130"/>
      <c r="E124" s="131"/>
      <c r="F124" s="131"/>
      <c r="G124" s="241"/>
    </row>
    <row r="125" spans="1:7" s="36" customFormat="1" ht="102" x14ac:dyDescent="0.2">
      <c r="A125" s="127"/>
      <c r="B125" s="119" t="s">
        <v>460</v>
      </c>
      <c r="C125" s="132"/>
      <c r="D125" s="130"/>
      <c r="E125" s="131"/>
      <c r="F125" s="131"/>
      <c r="G125" s="241"/>
    </row>
    <row r="126" spans="1:7" s="36" customFormat="1" x14ac:dyDescent="0.2">
      <c r="A126" s="120"/>
      <c r="B126" s="121" t="s">
        <v>29</v>
      </c>
      <c r="C126" s="122"/>
      <c r="D126" s="122"/>
      <c r="E126" s="131"/>
      <c r="F126" s="123"/>
      <c r="G126" s="241"/>
    </row>
    <row r="127" spans="1:7" s="146" customFormat="1" ht="14.25" x14ac:dyDescent="0.2">
      <c r="A127" s="127"/>
      <c r="B127" s="119" t="s">
        <v>665</v>
      </c>
      <c r="C127" s="132">
        <v>50</v>
      </c>
      <c r="D127" s="130" t="s">
        <v>14</v>
      </c>
      <c r="E127" s="45"/>
      <c r="F127" s="131">
        <f>C127*E127</f>
        <v>0</v>
      </c>
      <c r="G127" s="241"/>
    </row>
    <row r="128" spans="1:7" s="146" customFormat="1" ht="14.25" x14ac:dyDescent="0.2">
      <c r="A128" s="127"/>
      <c r="B128" s="119" t="s">
        <v>666</v>
      </c>
      <c r="C128" s="132">
        <v>3</v>
      </c>
      <c r="D128" s="130" t="s">
        <v>14</v>
      </c>
      <c r="E128" s="45"/>
      <c r="F128" s="131">
        <f>C128*E128</f>
        <v>0</v>
      </c>
      <c r="G128" s="241"/>
    </row>
    <row r="129" spans="1:7" s="146" customFormat="1" x14ac:dyDescent="0.2">
      <c r="A129" s="134"/>
      <c r="B129" s="135"/>
      <c r="C129" s="136"/>
      <c r="D129" s="137"/>
      <c r="E129" s="164"/>
      <c r="F129" s="138"/>
      <c r="G129" s="241"/>
    </row>
    <row r="130" spans="1:7" s="146" customFormat="1" x14ac:dyDescent="0.2">
      <c r="A130" s="127"/>
      <c r="B130" s="119"/>
      <c r="C130" s="132"/>
      <c r="D130" s="130"/>
      <c r="E130" s="131"/>
      <c r="F130" s="131"/>
      <c r="G130" s="241"/>
    </row>
    <row r="131" spans="1:7" s="146" customFormat="1" x14ac:dyDescent="0.2">
      <c r="A131" s="127">
        <f>COUNT($A$3:A130)+1</f>
        <v>21</v>
      </c>
      <c r="B131" s="128" t="s">
        <v>667</v>
      </c>
      <c r="C131" s="129"/>
      <c r="D131" s="130"/>
      <c r="E131" s="131"/>
      <c r="F131" s="131"/>
      <c r="G131" s="241"/>
    </row>
    <row r="132" spans="1:7" s="146" customFormat="1" ht="25.5" x14ac:dyDescent="0.2">
      <c r="A132" s="127"/>
      <c r="B132" s="119" t="s">
        <v>668</v>
      </c>
      <c r="C132" s="132"/>
      <c r="D132" s="130"/>
      <c r="E132" s="131"/>
      <c r="F132" s="131"/>
      <c r="G132" s="241"/>
    </row>
    <row r="133" spans="1:7" s="146" customFormat="1" x14ac:dyDescent="0.2">
      <c r="A133" s="120"/>
      <c r="B133" s="121" t="s">
        <v>29</v>
      </c>
      <c r="C133" s="122"/>
      <c r="D133" s="122"/>
      <c r="E133" s="131"/>
      <c r="F133" s="123"/>
      <c r="G133" s="241"/>
    </row>
    <row r="134" spans="1:7" s="146" customFormat="1" x14ac:dyDescent="0.2">
      <c r="A134" s="127"/>
      <c r="B134" s="119" t="s">
        <v>669</v>
      </c>
      <c r="C134" s="132">
        <v>2</v>
      </c>
      <c r="D134" s="130" t="s">
        <v>1</v>
      </c>
      <c r="E134" s="45"/>
      <c r="F134" s="131">
        <f>C134*E134</f>
        <v>0</v>
      </c>
      <c r="G134" s="241"/>
    </row>
    <row r="135" spans="1:7" s="146" customFormat="1" x14ac:dyDescent="0.2">
      <c r="A135" s="134"/>
      <c r="B135" s="135"/>
      <c r="C135" s="136"/>
      <c r="D135" s="137"/>
      <c r="E135" s="164"/>
      <c r="F135" s="138"/>
      <c r="G135" s="241"/>
    </row>
    <row r="136" spans="1:7" s="36" customFormat="1" ht="15" x14ac:dyDescent="0.2">
      <c r="A136" s="127"/>
      <c r="B136" s="119"/>
      <c r="C136" s="132"/>
      <c r="D136" s="130"/>
      <c r="E136" s="131"/>
      <c r="F136" s="131"/>
      <c r="G136" s="245"/>
    </row>
    <row r="137" spans="1:7" s="36" customFormat="1" ht="15" x14ac:dyDescent="0.2">
      <c r="A137" s="127">
        <f>COUNT($A$6:A136)+1</f>
        <v>22</v>
      </c>
      <c r="B137" s="128" t="s">
        <v>670</v>
      </c>
      <c r="C137" s="129"/>
      <c r="D137" s="130"/>
      <c r="E137" s="131"/>
      <c r="F137" s="131"/>
      <c r="G137" s="245"/>
    </row>
    <row r="138" spans="1:7" s="36" customFormat="1" ht="25.5" x14ac:dyDescent="0.2">
      <c r="A138" s="127"/>
      <c r="B138" s="119" t="s">
        <v>671</v>
      </c>
      <c r="C138" s="132"/>
      <c r="D138" s="130"/>
      <c r="E138" s="131"/>
      <c r="F138" s="131"/>
      <c r="G138" s="245"/>
    </row>
    <row r="139" spans="1:7" s="36" customFormat="1" ht="15" x14ac:dyDescent="0.2">
      <c r="A139" s="127"/>
      <c r="B139" s="119"/>
      <c r="C139" s="132">
        <v>1</v>
      </c>
      <c r="D139" s="130" t="s">
        <v>25</v>
      </c>
      <c r="E139" s="45"/>
      <c r="F139" s="131">
        <f>C139*E139</f>
        <v>0</v>
      </c>
      <c r="G139" s="245"/>
    </row>
    <row r="140" spans="1:7" s="36" customFormat="1" ht="15" x14ac:dyDescent="0.2">
      <c r="A140" s="127"/>
      <c r="B140" s="119"/>
      <c r="C140" s="132"/>
      <c r="D140" s="130"/>
      <c r="E140" s="131"/>
      <c r="F140" s="131"/>
      <c r="G140" s="245"/>
    </row>
    <row r="141" spans="1:7" s="36" customFormat="1" x14ac:dyDescent="0.2">
      <c r="A141" s="32"/>
      <c r="B141" s="28"/>
      <c r="C141" s="11"/>
      <c r="D141" s="12"/>
      <c r="E141" s="13"/>
      <c r="F141" s="11"/>
      <c r="G141" s="241"/>
    </row>
    <row r="142" spans="1:7" s="36" customFormat="1" x14ac:dyDescent="0.2">
      <c r="A142" s="127">
        <f>COUNT($A$7:A141)+1</f>
        <v>23</v>
      </c>
      <c r="B142" s="128" t="s">
        <v>17</v>
      </c>
      <c r="C142" s="129"/>
      <c r="D142" s="130"/>
      <c r="E142" s="131"/>
      <c r="F142" s="131"/>
      <c r="G142" s="241"/>
    </row>
    <row r="143" spans="1:7" s="36" customFormat="1" ht="38.25" x14ac:dyDescent="0.2">
      <c r="A143" s="127"/>
      <c r="B143" s="119" t="s">
        <v>122</v>
      </c>
      <c r="C143" s="132"/>
      <c r="D143" s="130"/>
      <c r="E143" s="131"/>
      <c r="F143" s="131"/>
      <c r="G143" s="241"/>
    </row>
    <row r="144" spans="1:7" s="36" customFormat="1" x14ac:dyDescent="0.2">
      <c r="B144" s="147"/>
      <c r="C144" s="122"/>
      <c r="D144" s="150">
        <v>0.1</v>
      </c>
      <c r="E144" s="123"/>
      <c r="F144" s="131">
        <f>SUM(F11:F128)*D144</f>
        <v>0</v>
      </c>
      <c r="G144" s="241"/>
    </row>
    <row r="145" spans="1:7" s="36" customFormat="1" x14ac:dyDescent="0.2">
      <c r="A145" s="120"/>
      <c r="B145" s="246"/>
      <c r="C145" s="122"/>
      <c r="D145" s="150"/>
      <c r="E145" s="123"/>
      <c r="F145" s="123"/>
      <c r="G145" s="241"/>
    </row>
    <row r="146" spans="1:7" s="36" customFormat="1" x14ac:dyDescent="0.2">
      <c r="A146" s="169"/>
      <c r="B146" s="170" t="s">
        <v>123</v>
      </c>
      <c r="C146" s="171"/>
      <c r="D146" s="172"/>
      <c r="E146" s="173" t="s">
        <v>13</v>
      </c>
      <c r="F146" s="173">
        <f>SUM(F11:F144)</f>
        <v>0</v>
      </c>
      <c r="G146" s="241"/>
    </row>
    <row r="147" spans="1:7" x14ac:dyDescent="0.2">
      <c r="G147" s="247"/>
    </row>
  </sheetData>
  <sheetProtection algorithmName="SHA-512" hashValue="3jyUwFJCxB9LnK9tRmlKu5IItbPF/Au8BTWajJbwmrq9v1dulEA8xzI2ygBZyaZSmVpDJG/4SgHGWmNJVdTX0Q==" saltValue="SKJnO0RcX4wdAeknDpsOo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3" manualBreakCount="3">
    <brk id="20" max="5" man="1"/>
    <brk id="54" max="5" man="1"/>
    <brk id="98" max="5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23C28-EEE2-4FA0-818A-2342611E136E}">
  <sheetPr>
    <tabColor rgb="FF92D050"/>
  </sheetPr>
  <dimension ref="A1:G98"/>
  <sheetViews>
    <sheetView topLeftCell="A11" zoomScaleNormal="100" zoomScaleSheetLayoutView="95" workbookViewId="0">
      <selection activeCell="E33" sqref="E33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4.7109375" style="10" customWidth="1"/>
    <col min="5" max="5" width="9.140625" style="8" customWidth="1"/>
    <col min="6" max="6" width="11.140625" style="9" customWidth="1"/>
    <col min="7" max="16384" width="9.140625" style="10"/>
  </cols>
  <sheetData>
    <row r="1" spans="1:7" ht="15" x14ac:dyDescent="0.2">
      <c r="A1" s="5" t="s">
        <v>635</v>
      </c>
      <c r="B1" s="27" t="s">
        <v>5</v>
      </c>
      <c r="C1" s="6"/>
      <c r="D1" s="7"/>
      <c r="G1" s="240"/>
    </row>
    <row r="2" spans="1:7" ht="15" x14ac:dyDescent="0.2">
      <c r="A2" s="5" t="s">
        <v>636</v>
      </c>
      <c r="B2" s="27" t="s">
        <v>27</v>
      </c>
      <c r="C2" s="6"/>
      <c r="D2" s="7"/>
      <c r="G2" s="240"/>
    </row>
    <row r="3" spans="1:7" ht="15" x14ac:dyDescent="0.2">
      <c r="A3" s="5" t="s">
        <v>631</v>
      </c>
      <c r="B3" s="27" t="s">
        <v>634</v>
      </c>
      <c r="C3" s="6"/>
      <c r="D3" s="7"/>
      <c r="G3" s="240"/>
    </row>
    <row r="4" spans="1:7" ht="15" x14ac:dyDescent="0.2">
      <c r="A4" s="5"/>
      <c r="B4" s="27"/>
      <c r="C4" s="6"/>
      <c r="D4" s="7"/>
      <c r="G4" s="240"/>
    </row>
    <row r="5" spans="1:7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7" s="36" customFormat="1" x14ac:dyDescent="0.2">
      <c r="A6" s="32"/>
      <c r="B6" s="28"/>
      <c r="C6" s="11"/>
      <c r="D6" s="12"/>
      <c r="E6" s="13"/>
      <c r="F6" s="11"/>
    </row>
    <row r="7" spans="1:7" s="36" customFormat="1" x14ac:dyDescent="0.2">
      <c r="A7" s="127">
        <f>COUNT(#REF!)+1</f>
        <v>1</v>
      </c>
      <c r="B7" s="128" t="s">
        <v>352</v>
      </c>
      <c r="C7" s="129"/>
      <c r="D7" s="130"/>
      <c r="E7" s="131"/>
      <c r="F7" s="131"/>
      <c r="G7" s="241"/>
    </row>
    <row r="8" spans="1:7" s="36" customFormat="1" ht="318.75" x14ac:dyDescent="0.2">
      <c r="A8" s="127"/>
      <c r="B8" s="162" t="s">
        <v>639</v>
      </c>
      <c r="C8" s="129"/>
      <c r="D8" s="130"/>
      <c r="E8" s="131"/>
      <c r="F8" s="131"/>
      <c r="G8" s="241"/>
    </row>
    <row r="9" spans="1:7" s="36" customFormat="1" x14ac:dyDescent="0.2">
      <c r="A9" s="120"/>
      <c r="B9" s="121" t="s">
        <v>354</v>
      </c>
      <c r="C9" s="122"/>
      <c r="D9" s="122"/>
      <c r="E9" s="242"/>
      <c r="F9" s="242"/>
      <c r="G9" s="241"/>
    </row>
    <row r="10" spans="1:7" s="36" customFormat="1" x14ac:dyDescent="0.2">
      <c r="A10" s="120"/>
      <c r="B10" s="121" t="s">
        <v>29</v>
      </c>
      <c r="C10" s="122"/>
      <c r="D10" s="122"/>
      <c r="E10" s="242"/>
      <c r="F10" s="242"/>
      <c r="G10" s="241"/>
    </row>
    <row r="11" spans="1:7" s="36" customFormat="1" ht="14.25" x14ac:dyDescent="0.2">
      <c r="A11" s="127"/>
      <c r="B11" s="119" t="s">
        <v>672</v>
      </c>
      <c r="C11" s="132">
        <v>12</v>
      </c>
      <c r="D11" s="130" t="s">
        <v>9</v>
      </c>
      <c r="E11" s="45"/>
      <c r="F11" s="131">
        <f t="shared" ref="F11" si="0">C11*E11</f>
        <v>0</v>
      </c>
    </row>
    <row r="12" spans="1:7" s="36" customFormat="1" x14ac:dyDescent="0.2">
      <c r="A12" s="134"/>
      <c r="B12" s="135"/>
      <c r="C12" s="136"/>
      <c r="D12" s="137"/>
      <c r="E12" s="138"/>
      <c r="F12" s="138"/>
      <c r="G12" s="241"/>
    </row>
    <row r="13" spans="1:7" s="36" customFormat="1" x14ac:dyDescent="0.2">
      <c r="A13" s="127"/>
      <c r="B13" s="119"/>
      <c r="C13" s="132"/>
      <c r="D13" s="130"/>
      <c r="E13" s="131"/>
      <c r="F13" s="131"/>
      <c r="G13" s="241"/>
    </row>
    <row r="14" spans="1:7" s="36" customFormat="1" x14ac:dyDescent="0.2">
      <c r="A14" s="127">
        <f>COUNT($A$7:A13)+1</f>
        <v>2</v>
      </c>
      <c r="B14" s="128" t="s">
        <v>673</v>
      </c>
      <c r="C14" s="129"/>
      <c r="D14" s="130"/>
      <c r="E14" s="131"/>
      <c r="F14" s="131"/>
    </row>
    <row r="15" spans="1:7" s="36" customFormat="1" ht="63.75" x14ac:dyDescent="0.2">
      <c r="A15" s="127"/>
      <c r="B15" s="162" t="s">
        <v>674</v>
      </c>
      <c r="C15" s="129"/>
      <c r="D15" s="130"/>
      <c r="E15" s="131"/>
      <c r="F15" s="131"/>
    </row>
    <row r="16" spans="1:7" s="36" customFormat="1" x14ac:dyDescent="0.2">
      <c r="A16" s="127"/>
      <c r="B16" s="119" t="s">
        <v>354</v>
      </c>
      <c r="C16" s="132"/>
      <c r="D16" s="130"/>
      <c r="E16" s="131"/>
      <c r="F16" s="131"/>
    </row>
    <row r="17" spans="1:7" s="36" customFormat="1" x14ac:dyDescent="0.2">
      <c r="A17" s="120"/>
      <c r="B17" s="108" t="s">
        <v>358</v>
      </c>
      <c r="C17" s="122"/>
      <c r="D17" s="122"/>
      <c r="E17" s="123"/>
      <c r="F17" s="123"/>
    </row>
    <row r="18" spans="1:7" s="36" customFormat="1" x14ac:dyDescent="0.2">
      <c r="A18" s="243"/>
      <c r="B18" s="121" t="s">
        <v>29</v>
      </c>
      <c r="C18" s="122"/>
      <c r="D18" s="122"/>
      <c r="E18" s="123"/>
      <c r="F18" s="123"/>
    </row>
    <row r="19" spans="1:7" s="36" customFormat="1" x14ac:dyDescent="0.2">
      <c r="A19" s="127"/>
      <c r="B19" s="119" t="s">
        <v>675</v>
      </c>
      <c r="C19" s="132">
        <v>2</v>
      </c>
      <c r="D19" s="130" t="s">
        <v>1</v>
      </c>
      <c r="E19" s="45"/>
      <c r="F19" s="131">
        <f t="shared" ref="F19" si="1">C19*E19</f>
        <v>0</v>
      </c>
    </row>
    <row r="20" spans="1:7" s="36" customFormat="1" x14ac:dyDescent="0.2">
      <c r="A20" s="134"/>
      <c r="B20" s="135"/>
      <c r="C20" s="136"/>
      <c r="D20" s="137"/>
      <c r="E20" s="138"/>
      <c r="F20" s="138"/>
      <c r="G20" s="241"/>
    </row>
    <row r="21" spans="1:7" s="36" customFormat="1" x14ac:dyDescent="0.2">
      <c r="A21" s="127"/>
      <c r="B21" s="119"/>
      <c r="C21" s="132"/>
      <c r="D21" s="130"/>
      <c r="E21" s="131"/>
      <c r="F21" s="131"/>
    </row>
    <row r="22" spans="1:7" s="36" customFormat="1" x14ac:dyDescent="0.2">
      <c r="A22" s="127">
        <f>COUNT($A$7:A21)+1</f>
        <v>3</v>
      </c>
      <c r="B22" s="128" t="s">
        <v>360</v>
      </c>
      <c r="C22" s="129"/>
      <c r="D22" s="130"/>
      <c r="E22" s="131"/>
      <c r="F22" s="131"/>
    </row>
    <row r="23" spans="1:7" s="36" customFormat="1" ht="63.75" x14ac:dyDescent="0.2">
      <c r="A23" s="127"/>
      <c r="B23" s="162" t="s">
        <v>361</v>
      </c>
      <c r="C23" s="129"/>
      <c r="D23" s="130"/>
      <c r="E23" s="131"/>
      <c r="F23" s="131"/>
    </row>
    <row r="24" spans="1:7" s="36" customFormat="1" x14ac:dyDescent="0.2">
      <c r="A24" s="126"/>
      <c r="B24" s="121" t="s">
        <v>354</v>
      </c>
      <c r="C24" s="122"/>
      <c r="D24" s="122"/>
      <c r="E24" s="123"/>
      <c r="F24" s="123"/>
    </row>
    <row r="25" spans="1:7" s="36" customFormat="1" x14ac:dyDescent="0.2">
      <c r="A25" s="120"/>
      <c r="B25" s="108" t="s">
        <v>358</v>
      </c>
      <c r="C25" s="122"/>
      <c r="D25" s="122"/>
      <c r="E25" s="123"/>
      <c r="F25" s="123"/>
    </row>
    <row r="26" spans="1:7" s="36" customFormat="1" x14ac:dyDescent="0.2">
      <c r="A26" s="243"/>
      <c r="B26" s="121" t="s">
        <v>29</v>
      </c>
      <c r="C26" s="122"/>
      <c r="D26" s="122"/>
      <c r="E26" s="123"/>
      <c r="F26" s="123"/>
    </row>
    <row r="27" spans="1:7" s="36" customFormat="1" x14ac:dyDescent="0.2">
      <c r="A27" s="127"/>
      <c r="B27" s="119" t="s">
        <v>676</v>
      </c>
      <c r="C27" s="132">
        <v>2</v>
      </c>
      <c r="D27" s="130" t="s">
        <v>1</v>
      </c>
      <c r="E27" s="45"/>
      <c r="F27" s="131">
        <f t="shared" ref="F27" si="2">C27*E27</f>
        <v>0</v>
      </c>
    </row>
    <row r="28" spans="1:7" s="36" customFormat="1" x14ac:dyDescent="0.2">
      <c r="A28" s="127"/>
      <c r="B28" s="119"/>
      <c r="C28" s="132"/>
      <c r="D28" s="130"/>
      <c r="E28" s="131"/>
      <c r="F28" s="131"/>
      <c r="G28" s="241"/>
    </row>
    <row r="29" spans="1:7" s="36" customFormat="1" x14ac:dyDescent="0.2">
      <c r="A29" s="32"/>
      <c r="B29" s="28"/>
      <c r="C29" s="11"/>
      <c r="D29" s="12"/>
      <c r="E29" s="13"/>
      <c r="F29" s="11"/>
      <c r="G29" s="241"/>
    </row>
    <row r="30" spans="1:7" s="36" customFormat="1" x14ac:dyDescent="0.2">
      <c r="A30" s="127">
        <f>COUNT($A$7:A29)+1</f>
        <v>4</v>
      </c>
      <c r="B30" s="128" t="s">
        <v>677</v>
      </c>
      <c r="C30" s="129"/>
      <c r="D30" s="130"/>
      <c r="E30" s="131"/>
      <c r="F30" s="131"/>
      <c r="G30" s="241"/>
    </row>
    <row r="31" spans="1:7" s="36" customFormat="1" ht="76.5" x14ac:dyDescent="0.2">
      <c r="A31" s="127"/>
      <c r="B31" s="162" t="s">
        <v>678</v>
      </c>
      <c r="C31" s="129"/>
      <c r="D31" s="130"/>
      <c r="E31" s="131"/>
      <c r="F31" s="131"/>
      <c r="G31" s="241"/>
    </row>
    <row r="32" spans="1:7" s="36" customFormat="1" x14ac:dyDescent="0.2">
      <c r="A32" s="243"/>
      <c r="B32" s="121" t="s">
        <v>29</v>
      </c>
      <c r="C32" s="122"/>
      <c r="D32" s="122"/>
      <c r="E32" s="123"/>
      <c r="F32" s="123"/>
      <c r="G32" s="241"/>
    </row>
    <row r="33" spans="1:7" s="36" customFormat="1" x14ac:dyDescent="0.2">
      <c r="A33" s="127"/>
      <c r="B33" s="119" t="s">
        <v>679</v>
      </c>
      <c r="C33" s="132">
        <v>2</v>
      </c>
      <c r="D33" s="130" t="s">
        <v>1</v>
      </c>
      <c r="E33" s="45"/>
      <c r="F33" s="131">
        <f t="shared" ref="F33" si="3">C33*E33</f>
        <v>0</v>
      </c>
      <c r="G33" s="241"/>
    </row>
    <row r="34" spans="1:7" s="36" customFormat="1" x14ac:dyDescent="0.2">
      <c r="A34" s="134"/>
      <c r="B34" s="135"/>
      <c r="C34" s="136"/>
      <c r="D34" s="137"/>
      <c r="E34" s="138"/>
      <c r="F34" s="138"/>
      <c r="G34" s="241"/>
    </row>
    <row r="35" spans="1:7" s="36" customFormat="1" x14ac:dyDescent="0.2">
      <c r="A35" s="127"/>
      <c r="B35" s="119"/>
      <c r="C35" s="132"/>
      <c r="D35" s="130"/>
      <c r="E35" s="131"/>
      <c r="F35" s="131"/>
      <c r="G35" s="241"/>
    </row>
    <row r="36" spans="1:7" s="36" customFormat="1" x14ac:dyDescent="0.2">
      <c r="A36" s="127">
        <f>COUNT($A$7:A35)+1</f>
        <v>5</v>
      </c>
      <c r="B36" s="128" t="s">
        <v>363</v>
      </c>
      <c r="C36" s="129"/>
      <c r="D36" s="130"/>
      <c r="E36" s="131"/>
      <c r="F36" s="131"/>
    </row>
    <row r="37" spans="1:7" s="36" customFormat="1" ht="51" x14ac:dyDescent="0.2">
      <c r="A37" s="127"/>
      <c r="B37" s="162" t="s">
        <v>364</v>
      </c>
      <c r="C37" s="129"/>
      <c r="D37" s="130"/>
      <c r="E37" s="131"/>
      <c r="F37" s="131"/>
    </row>
    <row r="38" spans="1:7" s="36" customFormat="1" x14ac:dyDescent="0.2">
      <c r="A38" s="243"/>
      <c r="B38" s="121" t="s">
        <v>29</v>
      </c>
      <c r="C38" s="122"/>
      <c r="D38" s="122"/>
      <c r="E38" s="123"/>
      <c r="F38" s="123"/>
    </row>
    <row r="39" spans="1:7" s="36" customFormat="1" x14ac:dyDescent="0.2">
      <c r="A39" s="127"/>
      <c r="B39" s="119" t="s">
        <v>680</v>
      </c>
      <c r="C39" s="132">
        <v>2</v>
      </c>
      <c r="D39" s="130" t="s">
        <v>1</v>
      </c>
      <c r="E39" s="45"/>
      <c r="F39" s="131">
        <f t="shared" ref="F39" si="4">C39*E39</f>
        <v>0</v>
      </c>
    </row>
    <row r="40" spans="1:7" s="36" customFormat="1" x14ac:dyDescent="0.2">
      <c r="A40" s="127"/>
      <c r="B40" s="119"/>
      <c r="C40" s="132"/>
      <c r="D40" s="130"/>
      <c r="E40" s="131"/>
      <c r="F40" s="131"/>
      <c r="G40" s="241"/>
    </row>
    <row r="41" spans="1:7" s="36" customFormat="1" x14ac:dyDescent="0.2">
      <c r="A41" s="32"/>
      <c r="B41" s="28"/>
      <c r="C41" s="11"/>
      <c r="D41" s="12"/>
      <c r="E41" s="13"/>
      <c r="F41" s="11"/>
      <c r="G41" s="241"/>
    </row>
    <row r="42" spans="1:7" s="36" customFormat="1" x14ac:dyDescent="0.2">
      <c r="A42" s="127">
        <f>COUNT($A$7:A41)+1</f>
        <v>6</v>
      </c>
      <c r="B42" s="128" t="s">
        <v>366</v>
      </c>
      <c r="C42" s="129"/>
      <c r="D42" s="130"/>
      <c r="E42" s="131"/>
      <c r="F42" s="131"/>
      <c r="G42" s="241"/>
    </row>
    <row r="43" spans="1:7" s="36" customFormat="1" ht="51" x14ac:dyDescent="0.2">
      <c r="A43" s="127"/>
      <c r="B43" s="162" t="s">
        <v>367</v>
      </c>
      <c r="C43" s="129"/>
      <c r="D43" s="130"/>
      <c r="E43" s="131"/>
      <c r="F43" s="131"/>
      <c r="G43" s="241"/>
    </row>
    <row r="44" spans="1:7" s="36" customFormat="1" x14ac:dyDescent="0.2">
      <c r="A44" s="243"/>
      <c r="B44" s="121" t="s">
        <v>29</v>
      </c>
      <c r="C44" s="122"/>
      <c r="D44" s="122"/>
      <c r="E44" s="123"/>
      <c r="F44" s="123"/>
      <c r="G44" s="241"/>
    </row>
    <row r="45" spans="1:7" s="36" customFormat="1" x14ac:dyDescent="0.2">
      <c r="A45" s="127"/>
      <c r="B45" s="119" t="s">
        <v>681</v>
      </c>
      <c r="C45" s="132">
        <v>2</v>
      </c>
      <c r="D45" s="130" t="s">
        <v>1</v>
      </c>
      <c r="E45" s="45"/>
      <c r="F45" s="131">
        <f>C45*E45</f>
        <v>0</v>
      </c>
    </row>
    <row r="47" spans="1:7" s="36" customFormat="1" x14ac:dyDescent="0.2">
      <c r="A47" s="32"/>
      <c r="B47" s="28"/>
      <c r="C47" s="11"/>
      <c r="D47" s="12"/>
      <c r="E47" s="13"/>
      <c r="F47" s="11"/>
      <c r="G47" s="241"/>
    </row>
    <row r="48" spans="1:7" s="36" customFormat="1" x14ac:dyDescent="0.2">
      <c r="A48" s="127">
        <f>COUNT($A$7:A47)+1</f>
        <v>7</v>
      </c>
      <c r="B48" s="128" t="s">
        <v>369</v>
      </c>
      <c r="C48" s="129"/>
      <c r="D48" s="130"/>
      <c r="E48" s="131"/>
      <c r="F48" s="131"/>
      <c r="G48" s="241"/>
    </row>
    <row r="49" spans="1:7" s="36" customFormat="1" ht="76.5" x14ac:dyDescent="0.2">
      <c r="A49" s="127"/>
      <c r="B49" s="162" t="s">
        <v>370</v>
      </c>
      <c r="C49" s="129"/>
      <c r="D49" s="130"/>
      <c r="E49" s="131"/>
      <c r="F49" s="131"/>
      <c r="G49" s="241"/>
    </row>
    <row r="50" spans="1:7" s="36" customFormat="1" x14ac:dyDescent="0.2">
      <c r="A50" s="243"/>
      <c r="B50" s="121" t="s">
        <v>29</v>
      </c>
      <c r="C50" s="122"/>
      <c r="D50" s="122"/>
      <c r="E50" s="123"/>
      <c r="F50" s="123"/>
      <c r="G50" s="241"/>
    </row>
    <row r="51" spans="1:7" s="36" customFormat="1" x14ac:dyDescent="0.2">
      <c r="A51" s="127"/>
      <c r="B51" s="119" t="s">
        <v>433</v>
      </c>
      <c r="C51" s="132">
        <v>2</v>
      </c>
      <c r="D51" s="130" t="s">
        <v>1</v>
      </c>
      <c r="E51" s="45"/>
      <c r="F51" s="131">
        <f t="shared" ref="F51:F52" si="5">C51*E51</f>
        <v>0</v>
      </c>
    </row>
    <row r="52" spans="1:7" s="36" customFormat="1" x14ac:dyDescent="0.2">
      <c r="A52" s="127"/>
      <c r="B52" s="119" t="s">
        <v>679</v>
      </c>
      <c r="C52" s="132">
        <v>8</v>
      </c>
      <c r="D52" s="130" t="s">
        <v>1</v>
      </c>
      <c r="E52" s="45"/>
      <c r="F52" s="131">
        <f t="shared" si="5"/>
        <v>0</v>
      </c>
      <c r="G52" s="241"/>
    </row>
    <row r="53" spans="1:7" s="36" customFormat="1" x14ac:dyDescent="0.2">
      <c r="A53" s="32"/>
      <c r="B53" s="28"/>
      <c r="C53" s="11"/>
      <c r="D53" s="12"/>
      <c r="E53" s="13"/>
      <c r="F53" s="11"/>
      <c r="G53" s="241"/>
    </row>
    <row r="54" spans="1:7" s="36" customFormat="1" x14ac:dyDescent="0.2">
      <c r="A54" s="127">
        <f>COUNT($A$7:A53)+1</f>
        <v>8</v>
      </c>
      <c r="B54" s="128" t="s">
        <v>375</v>
      </c>
      <c r="C54" s="129"/>
      <c r="D54" s="130"/>
      <c r="E54" s="131"/>
      <c r="F54" s="131"/>
      <c r="G54" s="241"/>
    </row>
    <row r="55" spans="1:7" s="36" customFormat="1" ht="38.25" x14ac:dyDescent="0.2">
      <c r="A55" s="127"/>
      <c r="B55" s="162" t="s">
        <v>376</v>
      </c>
      <c r="C55" s="129"/>
      <c r="D55" s="130"/>
      <c r="E55" s="131"/>
      <c r="F55" s="131"/>
      <c r="G55" s="241"/>
    </row>
    <row r="56" spans="1:7" s="36" customFormat="1" x14ac:dyDescent="0.2">
      <c r="A56" s="243"/>
      <c r="B56" s="121" t="s">
        <v>29</v>
      </c>
      <c r="C56" s="122"/>
      <c r="D56" s="122"/>
      <c r="E56" s="123"/>
      <c r="F56" s="123"/>
      <c r="G56" s="241"/>
    </row>
    <row r="57" spans="1:7" s="36" customFormat="1" ht="14.25" x14ac:dyDescent="0.2">
      <c r="A57" s="127"/>
      <c r="B57" s="119" t="s">
        <v>377</v>
      </c>
      <c r="C57" s="132">
        <v>3</v>
      </c>
      <c r="D57" s="130" t="s">
        <v>14</v>
      </c>
      <c r="E57" s="45"/>
      <c r="F57" s="131">
        <f>C57*E57</f>
        <v>0</v>
      </c>
      <c r="G57" s="241"/>
    </row>
    <row r="58" spans="1:7" s="36" customFormat="1" x14ac:dyDescent="0.2">
      <c r="A58" s="134"/>
      <c r="B58" s="135"/>
      <c r="C58" s="136"/>
      <c r="D58" s="137"/>
      <c r="E58" s="138"/>
      <c r="F58" s="138"/>
      <c r="G58" s="241"/>
    </row>
    <row r="59" spans="1:7" s="36" customFormat="1" x14ac:dyDescent="0.2">
      <c r="A59" s="32"/>
      <c r="B59" s="28"/>
      <c r="C59" s="11"/>
      <c r="D59" s="12"/>
      <c r="E59" s="13"/>
      <c r="F59" s="11"/>
      <c r="G59" s="241"/>
    </row>
    <row r="60" spans="1:7" s="36" customFormat="1" x14ac:dyDescent="0.2">
      <c r="A60" s="127">
        <f>COUNT($A$7:A59)+1</f>
        <v>9</v>
      </c>
      <c r="B60" s="128" t="s">
        <v>381</v>
      </c>
      <c r="C60" s="129"/>
      <c r="D60" s="130"/>
      <c r="E60" s="131"/>
      <c r="F60" s="131"/>
      <c r="G60" s="241"/>
    </row>
    <row r="61" spans="1:7" s="36" customFormat="1" ht="76.5" x14ac:dyDescent="0.2">
      <c r="A61" s="127"/>
      <c r="B61" s="162" t="s">
        <v>382</v>
      </c>
      <c r="C61" s="129"/>
      <c r="D61" s="130"/>
      <c r="E61" s="131"/>
      <c r="F61" s="131"/>
      <c r="G61" s="241"/>
    </row>
    <row r="62" spans="1:7" s="36" customFormat="1" x14ac:dyDescent="0.2">
      <c r="A62" s="127"/>
      <c r="B62" s="119"/>
      <c r="C62" s="132">
        <v>1</v>
      </c>
      <c r="D62" s="130" t="s">
        <v>1</v>
      </c>
      <c r="E62" s="45"/>
      <c r="F62" s="131">
        <f>C62*E62</f>
        <v>0</v>
      </c>
      <c r="G62" s="241"/>
    </row>
    <row r="63" spans="1:7" s="36" customFormat="1" x14ac:dyDescent="0.2">
      <c r="A63" s="134"/>
      <c r="B63" s="135"/>
      <c r="C63" s="136"/>
      <c r="D63" s="137"/>
      <c r="E63" s="138"/>
      <c r="F63" s="138"/>
      <c r="G63" s="241"/>
    </row>
    <row r="64" spans="1:7" s="36" customFormat="1" x14ac:dyDescent="0.2">
      <c r="A64" s="32"/>
      <c r="B64" s="28"/>
      <c r="C64" s="11"/>
      <c r="D64" s="12"/>
      <c r="E64" s="13"/>
      <c r="F64" s="11"/>
      <c r="G64" s="241"/>
    </row>
    <row r="65" spans="1:7" s="36" customFormat="1" x14ac:dyDescent="0.2">
      <c r="A65" s="127">
        <f>COUNT($A$6:A64)+1</f>
        <v>10</v>
      </c>
      <c r="B65" s="128" t="s">
        <v>63</v>
      </c>
      <c r="C65" s="129"/>
      <c r="D65" s="130"/>
      <c r="E65" s="131"/>
      <c r="F65" s="131"/>
      <c r="G65" s="241"/>
    </row>
    <row r="66" spans="1:7" s="36" customFormat="1" ht="38.25" x14ac:dyDescent="0.2">
      <c r="A66" s="127"/>
      <c r="B66" s="119" t="s">
        <v>445</v>
      </c>
      <c r="C66" s="132"/>
      <c r="D66" s="130"/>
      <c r="E66" s="131"/>
      <c r="F66" s="131"/>
      <c r="G66" s="241"/>
    </row>
    <row r="67" spans="1:7" s="36" customFormat="1" x14ac:dyDescent="0.2">
      <c r="A67" s="120"/>
      <c r="B67" s="121" t="s">
        <v>29</v>
      </c>
      <c r="C67" s="122"/>
      <c r="D67" s="122"/>
      <c r="E67" s="123"/>
      <c r="F67" s="123"/>
      <c r="G67" s="241"/>
    </row>
    <row r="68" spans="1:7" s="36" customFormat="1" ht="14.25" x14ac:dyDescent="0.2">
      <c r="A68" s="127"/>
      <c r="B68" s="119" t="s">
        <v>395</v>
      </c>
      <c r="C68" s="132">
        <v>3</v>
      </c>
      <c r="D68" s="130" t="s">
        <v>9</v>
      </c>
      <c r="E68" s="45"/>
      <c r="F68" s="131">
        <f t="shared" ref="F68" si="6">C68*E68</f>
        <v>0</v>
      </c>
    </row>
    <row r="69" spans="1:7" s="36" customFormat="1" x14ac:dyDescent="0.2">
      <c r="A69" s="134"/>
      <c r="B69" s="135"/>
      <c r="C69" s="136"/>
      <c r="D69" s="137"/>
      <c r="E69" s="138"/>
      <c r="F69" s="138"/>
      <c r="G69" s="241"/>
    </row>
    <row r="70" spans="1:7" s="36" customFormat="1" x14ac:dyDescent="0.2">
      <c r="A70" s="32"/>
      <c r="B70" s="28"/>
      <c r="C70" s="11"/>
      <c r="D70" s="12"/>
      <c r="E70" s="13"/>
      <c r="F70" s="11"/>
    </row>
    <row r="71" spans="1:7" s="36" customFormat="1" x14ac:dyDescent="0.2">
      <c r="A71" s="127">
        <f>COUNT($A$7:A70)+1</f>
        <v>11</v>
      </c>
      <c r="B71" s="128" t="s">
        <v>69</v>
      </c>
      <c r="C71" s="129"/>
      <c r="D71" s="130"/>
      <c r="E71" s="131"/>
      <c r="F71" s="131"/>
    </row>
    <row r="72" spans="1:7" s="36" customFormat="1" ht="38.25" x14ac:dyDescent="0.2">
      <c r="A72" s="127"/>
      <c r="B72" s="119" t="s">
        <v>70</v>
      </c>
      <c r="C72" s="132"/>
      <c r="D72" s="130"/>
      <c r="E72" s="131"/>
      <c r="F72" s="131"/>
    </row>
    <row r="73" spans="1:7" s="36" customFormat="1" x14ac:dyDescent="0.2">
      <c r="A73" s="124"/>
      <c r="B73" s="121" t="s">
        <v>30</v>
      </c>
      <c r="C73" s="122"/>
      <c r="D73" s="122"/>
      <c r="E73" s="123"/>
      <c r="F73" s="123"/>
    </row>
    <row r="74" spans="1:7" s="36" customFormat="1" x14ac:dyDescent="0.2">
      <c r="A74" s="127"/>
      <c r="B74" s="119" t="s">
        <v>412</v>
      </c>
      <c r="C74" s="132">
        <v>2</v>
      </c>
      <c r="D74" s="130" t="s">
        <v>1</v>
      </c>
      <c r="E74" s="45"/>
      <c r="F74" s="131">
        <f t="shared" ref="F74" si="7">C74*E74</f>
        <v>0</v>
      </c>
    </row>
    <row r="75" spans="1:7" s="36" customFormat="1" x14ac:dyDescent="0.2">
      <c r="A75" s="127"/>
      <c r="B75" s="119"/>
      <c r="C75" s="132"/>
      <c r="D75" s="130"/>
      <c r="E75" s="174"/>
      <c r="F75" s="131"/>
    </row>
    <row r="76" spans="1:7" s="36" customFormat="1" x14ac:dyDescent="0.2">
      <c r="A76" s="32"/>
      <c r="B76" s="28"/>
      <c r="C76" s="11"/>
      <c r="D76" s="12"/>
      <c r="E76" s="13"/>
      <c r="F76" s="11"/>
    </row>
    <row r="77" spans="1:7" s="36" customFormat="1" x14ac:dyDescent="0.2">
      <c r="A77" s="127">
        <f>COUNT($A$5:A76)+1</f>
        <v>12</v>
      </c>
      <c r="B77" s="128" t="s">
        <v>103</v>
      </c>
      <c r="C77" s="129"/>
      <c r="D77" s="130"/>
      <c r="E77" s="131"/>
      <c r="F77" s="131"/>
    </row>
    <row r="78" spans="1:7" s="36" customFormat="1" ht="51" x14ac:dyDescent="0.2">
      <c r="A78" s="127"/>
      <c r="B78" s="119" t="s">
        <v>104</v>
      </c>
      <c r="C78" s="132"/>
      <c r="D78" s="130"/>
      <c r="E78" s="131"/>
      <c r="F78" s="131"/>
    </row>
    <row r="79" spans="1:7" s="36" customFormat="1" x14ac:dyDescent="0.2">
      <c r="A79" s="126"/>
      <c r="B79" s="121" t="s">
        <v>30</v>
      </c>
      <c r="C79" s="122"/>
      <c r="D79" s="122"/>
      <c r="E79" s="123"/>
      <c r="F79" s="123"/>
    </row>
    <row r="80" spans="1:7" s="36" customFormat="1" x14ac:dyDescent="0.2">
      <c r="A80" s="127"/>
      <c r="B80" s="119" t="s">
        <v>384</v>
      </c>
      <c r="C80" s="132">
        <v>2</v>
      </c>
      <c r="D80" s="130" t="s">
        <v>1</v>
      </c>
      <c r="E80" s="45"/>
      <c r="F80" s="131">
        <f t="shared" ref="F80" si="8">C80*E80</f>
        <v>0</v>
      </c>
    </row>
    <row r="81" spans="1:7" s="36" customFormat="1" x14ac:dyDescent="0.2">
      <c r="A81" s="127"/>
      <c r="B81" s="119"/>
      <c r="C81" s="132"/>
      <c r="D81" s="130"/>
      <c r="E81" s="131"/>
      <c r="F81" s="131"/>
      <c r="G81" s="241"/>
    </row>
    <row r="82" spans="1:7" s="36" customFormat="1" x14ac:dyDescent="0.2">
      <c r="A82" s="32"/>
      <c r="B82" s="28"/>
      <c r="C82" s="11"/>
      <c r="D82" s="12"/>
      <c r="E82" s="13"/>
      <c r="F82" s="11"/>
      <c r="G82" s="241"/>
    </row>
    <row r="83" spans="1:7" s="36" customFormat="1" x14ac:dyDescent="0.2">
      <c r="A83" s="127">
        <f>COUNT($A$7:A82)+1</f>
        <v>13</v>
      </c>
      <c r="B83" s="128" t="s">
        <v>109</v>
      </c>
      <c r="C83" s="129"/>
      <c r="D83" s="130"/>
      <c r="E83" s="131"/>
      <c r="F83" s="131"/>
      <c r="G83" s="241"/>
    </row>
    <row r="84" spans="1:7" s="36" customFormat="1" x14ac:dyDescent="0.2">
      <c r="A84" s="127"/>
      <c r="B84" s="119" t="s">
        <v>661</v>
      </c>
      <c r="C84" s="132"/>
      <c r="D84" s="130"/>
      <c r="E84" s="131"/>
      <c r="F84" s="131"/>
      <c r="G84" s="241"/>
    </row>
    <row r="85" spans="1:7" s="36" customFormat="1" x14ac:dyDescent="0.2">
      <c r="A85" s="127"/>
      <c r="B85" s="119" t="s">
        <v>112</v>
      </c>
      <c r="C85" s="132">
        <v>4</v>
      </c>
      <c r="D85" s="130" t="s">
        <v>1</v>
      </c>
      <c r="E85" s="45"/>
      <c r="F85" s="131">
        <f t="shared" ref="F85" si="9">C85*E85</f>
        <v>0</v>
      </c>
      <c r="G85" s="241"/>
    </row>
    <row r="86" spans="1:7" s="36" customFormat="1" x14ac:dyDescent="0.2">
      <c r="A86" s="134"/>
      <c r="B86" s="135"/>
      <c r="C86" s="136"/>
      <c r="D86" s="137"/>
      <c r="E86" s="138"/>
      <c r="F86" s="138"/>
      <c r="G86" s="241"/>
    </row>
    <row r="87" spans="1:7" s="36" customFormat="1" x14ac:dyDescent="0.2">
      <c r="A87" s="32"/>
      <c r="B87" s="28"/>
      <c r="C87" s="11"/>
      <c r="D87" s="12"/>
      <c r="E87" s="13"/>
      <c r="F87" s="11"/>
      <c r="G87" s="241"/>
    </row>
    <row r="88" spans="1:7" s="36" customFormat="1" x14ac:dyDescent="0.2">
      <c r="A88" s="127">
        <f>COUNT($A$6:A87)+1</f>
        <v>14</v>
      </c>
      <c r="B88" s="128" t="s">
        <v>117</v>
      </c>
      <c r="C88" s="129"/>
      <c r="D88" s="130"/>
      <c r="E88" s="131"/>
      <c r="F88" s="131"/>
      <c r="G88" s="241"/>
    </row>
    <row r="89" spans="1:7" s="36" customFormat="1" ht="38.25" x14ac:dyDescent="0.2">
      <c r="A89" s="127"/>
      <c r="B89" s="119" t="s">
        <v>662</v>
      </c>
      <c r="C89" s="132"/>
      <c r="D89" s="130"/>
      <c r="E89" s="131"/>
      <c r="F89" s="131"/>
      <c r="G89" s="241"/>
    </row>
    <row r="90" spans="1:7" s="36" customFormat="1" ht="14.25" x14ac:dyDescent="0.2">
      <c r="A90" s="127"/>
      <c r="B90" s="119"/>
      <c r="C90" s="132">
        <v>2</v>
      </c>
      <c r="D90" s="130" t="s">
        <v>14</v>
      </c>
      <c r="E90" s="45"/>
      <c r="F90" s="131">
        <f>C90*E90</f>
        <v>0</v>
      </c>
      <c r="G90" s="241"/>
    </row>
    <row r="91" spans="1:7" s="36" customFormat="1" x14ac:dyDescent="0.2">
      <c r="A91" s="134"/>
      <c r="B91" s="135"/>
      <c r="C91" s="136"/>
      <c r="D91" s="137"/>
      <c r="E91" s="138"/>
      <c r="F91" s="138"/>
      <c r="G91" s="241"/>
    </row>
    <row r="92" spans="1:7" s="36" customFormat="1" x14ac:dyDescent="0.2">
      <c r="A92" s="32"/>
      <c r="B92" s="28"/>
      <c r="C92" s="11"/>
      <c r="D92" s="12"/>
      <c r="E92" s="13"/>
      <c r="F92" s="11"/>
      <c r="G92" s="241"/>
    </row>
    <row r="93" spans="1:7" s="36" customFormat="1" x14ac:dyDescent="0.2">
      <c r="A93" s="127">
        <f>COUNT($A$7:A92)+1</f>
        <v>15</v>
      </c>
      <c r="B93" s="128" t="s">
        <v>17</v>
      </c>
      <c r="C93" s="129"/>
      <c r="D93" s="130"/>
      <c r="E93" s="131"/>
      <c r="F93" s="131"/>
      <c r="G93" s="241"/>
    </row>
    <row r="94" spans="1:7" s="36" customFormat="1" ht="38.25" x14ac:dyDescent="0.2">
      <c r="A94" s="127"/>
      <c r="B94" s="119" t="s">
        <v>122</v>
      </c>
      <c r="C94" s="132"/>
      <c r="D94" s="130"/>
      <c r="E94" s="131"/>
      <c r="F94" s="131"/>
      <c r="G94" s="241"/>
    </row>
    <row r="95" spans="1:7" s="36" customFormat="1" x14ac:dyDescent="0.2">
      <c r="B95" s="147"/>
      <c r="C95" s="122"/>
      <c r="D95" s="150">
        <v>0.1</v>
      </c>
      <c r="E95" s="123"/>
      <c r="F95" s="131">
        <f>SUM(F11:F91)*D95</f>
        <v>0</v>
      </c>
      <c r="G95" s="241"/>
    </row>
    <row r="96" spans="1:7" s="36" customFormat="1" x14ac:dyDescent="0.2">
      <c r="A96" s="120"/>
      <c r="B96" s="246"/>
      <c r="C96" s="122"/>
      <c r="D96" s="150"/>
      <c r="E96" s="123"/>
      <c r="F96" s="123"/>
      <c r="G96" s="241"/>
    </row>
    <row r="97" spans="1:7" s="36" customFormat="1" x14ac:dyDescent="0.2">
      <c r="A97" s="169"/>
      <c r="B97" s="170" t="s">
        <v>123</v>
      </c>
      <c r="C97" s="171"/>
      <c r="D97" s="172"/>
      <c r="E97" s="173" t="s">
        <v>13</v>
      </c>
      <c r="F97" s="173">
        <f>SUM(F11:F95)</f>
        <v>0</v>
      </c>
      <c r="G97" s="241"/>
    </row>
    <row r="98" spans="1:7" x14ac:dyDescent="0.2">
      <c r="G98" s="247"/>
    </row>
  </sheetData>
  <sheetProtection algorithmName="SHA-512" hashValue="S1XDduYvB8LKtZYjNhutVV/M2U2XErs+TSVnjTWAzbynrTXqh+LvPlUX9KXTOpHUIOrMrWn4zaMqLDhVQmdCpw==" saltValue="/OfvgNQiZX9ZVmD/8cxw0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1" manualBreakCount="1">
    <brk id="21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7A139-A286-492C-A819-E35B28B3DD31}">
  <sheetPr>
    <tabColor rgb="FF92D050"/>
  </sheetPr>
  <dimension ref="A1:F144"/>
  <sheetViews>
    <sheetView topLeftCell="A11"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4.7109375" style="10" customWidth="1"/>
    <col min="5" max="5" width="11.7109375" style="8" customWidth="1"/>
    <col min="6" max="6" width="12.7109375" style="9" customWidth="1"/>
    <col min="7" max="16384" width="9.140625" style="10"/>
  </cols>
  <sheetData>
    <row r="1" spans="1:6" x14ac:dyDescent="0.2">
      <c r="A1" s="5" t="s">
        <v>26</v>
      </c>
      <c r="B1" s="320" t="s">
        <v>5</v>
      </c>
      <c r="C1" s="6"/>
      <c r="D1" s="7"/>
    </row>
    <row r="2" spans="1:6" x14ac:dyDescent="0.2">
      <c r="A2" s="5" t="s">
        <v>124</v>
      </c>
      <c r="B2" s="320" t="s">
        <v>27</v>
      </c>
      <c r="C2" s="6"/>
      <c r="D2" s="7"/>
    </row>
    <row r="3" spans="1:6" x14ac:dyDescent="0.2">
      <c r="A3" s="5" t="s">
        <v>126</v>
      </c>
      <c r="B3" s="320" t="s">
        <v>682</v>
      </c>
      <c r="C3" s="6"/>
      <c r="D3" s="7"/>
    </row>
    <row r="4" spans="1:6" x14ac:dyDescent="0.2">
      <c r="A4" s="5"/>
      <c r="B4" s="320" t="s">
        <v>683</v>
      </c>
      <c r="C4" s="6"/>
      <c r="D4" s="7"/>
    </row>
    <row r="5" spans="1:6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x14ac:dyDescent="0.2">
      <c r="A6" s="32">
        <v>1</v>
      </c>
      <c r="B6" s="28"/>
      <c r="C6" s="11"/>
      <c r="D6" s="12"/>
      <c r="E6" s="13"/>
      <c r="F6" s="11"/>
    </row>
    <row r="7" spans="1:6" s="36" customFormat="1" x14ac:dyDescent="0.2">
      <c r="A7" s="127">
        <f>COUNT(A6+1)</f>
        <v>1</v>
      </c>
      <c r="B7" s="321" t="s">
        <v>352</v>
      </c>
      <c r="C7" s="129"/>
      <c r="D7" s="130"/>
      <c r="E7" s="131"/>
      <c r="F7" s="131"/>
    </row>
    <row r="8" spans="1:6" s="36" customFormat="1" ht="331.5" x14ac:dyDescent="0.2">
      <c r="A8" s="127"/>
      <c r="B8" s="162" t="s">
        <v>353</v>
      </c>
      <c r="C8" s="129"/>
      <c r="D8" s="130"/>
      <c r="E8" s="131"/>
      <c r="F8" s="131"/>
    </row>
    <row r="9" spans="1:6" s="36" customFormat="1" x14ac:dyDescent="0.2">
      <c r="A9" s="120"/>
      <c r="B9" s="121" t="s">
        <v>354</v>
      </c>
      <c r="C9" s="122"/>
      <c r="D9" s="122"/>
      <c r="E9" s="242"/>
      <c r="F9" s="242"/>
    </row>
    <row r="10" spans="1:6" s="36" customFormat="1" x14ac:dyDescent="0.2">
      <c r="A10" s="120"/>
      <c r="B10" s="121" t="s">
        <v>29</v>
      </c>
      <c r="C10" s="122"/>
      <c r="D10" s="122"/>
      <c r="E10" s="242"/>
      <c r="F10" s="242"/>
    </row>
    <row r="11" spans="1:6" s="36" customFormat="1" ht="14.25" x14ac:dyDescent="0.2">
      <c r="A11" s="127"/>
      <c r="B11" s="119" t="s">
        <v>684</v>
      </c>
      <c r="C11" s="132">
        <v>35</v>
      </c>
      <c r="D11" s="130" t="s">
        <v>9</v>
      </c>
      <c r="E11" s="45"/>
      <c r="F11" s="131">
        <f t="shared" ref="F11" si="0">C11*E11</f>
        <v>0</v>
      </c>
    </row>
    <row r="12" spans="1:6" s="36" customFormat="1" x14ac:dyDescent="0.2">
      <c r="A12" s="134"/>
      <c r="B12" s="135"/>
      <c r="C12" s="136"/>
      <c r="D12" s="137"/>
      <c r="E12" s="138"/>
      <c r="F12" s="138"/>
    </row>
    <row r="13" spans="1:6" s="36" customFormat="1" x14ac:dyDescent="0.2">
      <c r="A13" s="32"/>
      <c r="B13" s="28"/>
      <c r="C13" s="11"/>
      <c r="D13" s="12"/>
      <c r="E13" s="13"/>
      <c r="F13" s="11"/>
    </row>
    <row r="14" spans="1:6" s="36" customFormat="1" x14ac:dyDescent="0.2">
      <c r="A14" s="127">
        <f>COUNT($A$7:A13)+1</f>
        <v>2</v>
      </c>
      <c r="B14" s="321" t="s">
        <v>356</v>
      </c>
      <c r="C14" s="129"/>
      <c r="D14" s="130"/>
      <c r="E14" s="131"/>
      <c r="F14" s="131"/>
    </row>
    <row r="15" spans="1:6" s="36" customFormat="1" ht="63.75" x14ac:dyDescent="0.2">
      <c r="A15" s="127"/>
      <c r="B15" s="162" t="s">
        <v>357</v>
      </c>
      <c r="C15" s="129"/>
      <c r="D15" s="130"/>
      <c r="E15" s="131"/>
      <c r="F15" s="131"/>
    </row>
    <row r="16" spans="1:6" s="36" customFormat="1" x14ac:dyDescent="0.2">
      <c r="A16" s="120"/>
      <c r="B16" s="121" t="s">
        <v>354</v>
      </c>
      <c r="C16" s="122"/>
      <c r="D16" s="122"/>
      <c r="E16" s="123"/>
      <c r="F16" s="123"/>
    </row>
    <row r="17" spans="1:6" s="36" customFormat="1" x14ac:dyDescent="0.2">
      <c r="A17" s="120"/>
      <c r="B17" s="108" t="s">
        <v>358</v>
      </c>
      <c r="C17" s="122"/>
      <c r="D17" s="122"/>
      <c r="E17" s="123"/>
      <c r="F17" s="123"/>
    </row>
    <row r="18" spans="1:6" s="36" customFormat="1" x14ac:dyDescent="0.2">
      <c r="A18" s="120"/>
      <c r="B18" s="121" t="s">
        <v>29</v>
      </c>
      <c r="C18" s="122"/>
      <c r="D18" s="122"/>
      <c r="E18" s="123"/>
      <c r="F18" s="123"/>
    </row>
    <row r="19" spans="1:6" s="36" customFormat="1" x14ac:dyDescent="0.2">
      <c r="A19" s="127"/>
      <c r="B19" s="119" t="s">
        <v>685</v>
      </c>
      <c r="C19" s="132">
        <v>4</v>
      </c>
      <c r="D19" s="130" t="s">
        <v>1</v>
      </c>
      <c r="E19" s="45"/>
      <c r="F19" s="131">
        <f t="shared" ref="F19" si="1">C19*E19</f>
        <v>0</v>
      </c>
    </row>
    <row r="20" spans="1:6" s="36" customFormat="1" x14ac:dyDescent="0.2">
      <c r="A20" s="32"/>
      <c r="B20" s="28"/>
      <c r="C20" s="11"/>
      <c r="D20" s="12"/>
      <c r="E20" s="13"/>
      <c r="F20" s="11"/>
    </row>
    <row r="21" spans="1:6" s="36" customFormat="1" x14ac:dyDescent="0.2">
      <c r="A21" s="127">
        <f>COUNT($A$7:A20)+1</f>
        <v>3</v>
      </c>
      <c r="B21" s="321" t="s">
        <v>363</v>
      </c>
      <c r="C21" s="129"/>
      <c r="D21" s="130"/>
      <c r="E21" s="131"/>
      <c r="F21" s="131"/>
    </row>
    <row r="22" spans="1:6" s="36" customFormat="1" ht="51" x14ac:dyDescent="0.2">
      <c r="A22" s="127"/>
      <c r="B22" s="162" t="s">
        <v>364</v>
      </c>
      <c r="C22" s="129"/>
      <c r="D22" s="130"/>
      <c r="E22" s="131"/>
      <c r="F22" s="131"/>
    </row>
    <row r="23" spans="1:6" s="36" customFormat="1" x14ac:dyDescent="0.2">
      <c r="A23" s="243"/>
      <c r="B23" s="121" t="s">
        <v>29</v>
      </c>
      <c r="C23" s="122"/>
      <c r="D23" s="122"/>
      <c r="E23" s="123"/>
      <c r="F23" s="123"/>
    </row>
    <row r="24" spans="1:6" s="36" customFormat="1" x14ac:dyDescent="0.2">
      <c r="A24" s="127"/>
      <c r="B24" s="119" t="s">
        <v>680</v>
      </c>
      <c r="C24" s="132">
        <v>4</v>
      </c>
      <c r="D24" s="130" t="s">
        <v>1</v>
      </c>
      <c r="E24" s="45"/>
      <c r="F24" s="131">
        <f t="shared" ref="F24" si="2">C24*E24</f>
        <v>0</v>
      </c>
    </row>
    <row r="25" spans="1:6" s="36" customFormat="1" x14ac:dyDescent="0.2">
      <c r="A25" s="134"/>
      <c r="B25" s="135"/>
      <c r="C25" s="136"/>
      <c r="D25" s="137"/>
      <c r="E25" s="138"/>
      <c r="F25" s="138"/>
    </row>
    <row r="26" spans="1:6" s="36" customFormat="1" x14ac:dyDescent="0.2">
      <c r="A26" s="32"/>
      <c r="B26" s="28"/>
      <c r="C26" s="11"/>
      <c r="D26" s="12"/>
      <c r="E26" s="13"/>
      <c r="F26" s="11"/>
    </row>
    <row r="27" spans="1:6" s="36" customFormat="1" x14ac:dyDescent="0.2">
      <c r="A27" s="127">
        <f>COUNT($A$7:A26)+1</f>
        <v>4</v>
      </c>
      <c r="B27" s="321" t="s">
        <v>366</v>
      </c>
      <c r="C27" s="129"/>
      <c r="D27" s="130"/>
      <c r="E27" s="131"/>
      <c r="F27" s="131"/>
    </row>
    <row r="28" spans="1:6" s="36" customFormat="1" ht="51" x14ac:dyDescent="0.2">
      <c r="A28" s="127"/>
      <c r="B28" s="162" t="s">
        <v>367</v>
      </c>
      <c r="C28" s="129"/>
      <c r="D28" s="130"/>
      <c r="E28" s="131"/>
      <c r="F28" s="131"/>
    </row>
    <row r="29" spans="1:6" s="36" customFormat="1" x14ac:dyDescent="0.2">
      <c r="A29" s="243"/>
      <c r="B29" s="121" t="s">
        <v>29</v>
      </c>
      <c r="C29" s="122"/>
      <c r="D29" s="122"/>
      <c r="E29" s="123"/>
      <c r="F29" s="123"/>
    </row>
    <row r="30" spans="1:6" s="36" customFormat="1" x14ac:dyDescent="0.2">
      <c r="A30" s="127"/>
      <c r="B30" s="119" t="s">
        <v>686</v>
      </c>
      <c r="C30" s="132">
        <v>6</v>
      </c>
      <c r="D30" s="130" t="s">
        <v>1</v>
      </c>
      <c r="E30" s="45"/>
      <c r="F30" s="131">
        <f t="shared" ref="F30" si="3">C30*E30</f>
        <v>0</v>
      </c>
    </row>
    <row r="31" spans="1:6" s="36" customFormat="1" x14ac:dyDescent="0.2">
      <c r="A31" s="134"/>
      <c r="B31" s="135"/>
      <c r="C31" s="136"/>
      <c r="D31" s="137"/>
      <c r="E31" s="138"/>
      <c r="F31" s="138"/>
    </row>
    <row r="32" spans="1:6" s="36" customFormat="1" x14ac:dyDescent="0.2">
      <c r="A32" s="32"/>
      <c r="B32" s="28"/>
      <c r="C32" s="11"/>
      <c r="D32" s="12"/>
      <c r="E32" s="13"/>
      <c r="F32" s="11"/>
    </row>
    <row r="33" spans="1:6" s="36" customFormat="1" x14ac:dyDescent="0.2">
      <c r="A33" s="127">
        <f>COUNT($A$7:A32)+1</f>
        <v>5</v>
      </c>
      <c r="B33" s="321" t="s">
        <v>369</v>
      </c>
      <c r="C33" s="129"/>
      <c r="D33" s="130"/>
      <c r="E33" s="131"/>
      <c r="F33" s="131"/>
    </row>
    <row r="34" spans="1:6" s="36" customFormat="1" ht="76.5" x14ac:dyDescent="0.2">
      <c r="A34" s="127"/>
      <c r="B34" s="162" t="s">
        <v>370</v>
      </c>
      <c r="C34" s="129"/>
      <c r="D34" s="130"/>
      <c r="E34" s="131"/>
      <c r="F34" s="131"/>
    </row>
    <row r="35" spans="1:6" s="36" customFormat="1" x14ac:dyDescent="0.2">
      <c r="A35" s="243"/>
      <c r="B35" s="121" t="s">
        <v>29</v>
      </c>
      <c r="C35" s="122"/>
      <c r="D35" s="122"/>
      <c r="E35" s="123"/>
      <c r="F35" s="123"/>
    </row>
    <row r="36" spans="1:6" s="36" customFormat="1" x14ac:dyDescent="0.2">
      <c r="A36" s="127"/>
      <c r="B36" s="119" t="s">
        <v>680</v>
      </c>
      <c r="C36" s="132">
        <v>8</v>
      </c>
      <c r="D36" s="130" t="s">
        <v>1</v>
      </c>
      <c r="E36" s="45"/>
      <c r="F36" s="131">
        <f t="shared" ref="F36" si="4">C36*E36</f>
        <v>0</v>
      </c>
    </row>
    <row r="37" spans="1:6" s="36" customFormat="1" x14ac:dyDescent="0.2">
      <c r="A37" s="134"/>
      <c r="B37" s="135"/>
      <c r="C37" s="136"/>
      <c r="D37" s="137"/>
      <c r="E37" s="138"/>
      <c r="F37" s="138"/>
    </row>
    <row r="38" spans="1:6" s="36" customFormat="1" x14ac:dyDescent="0.2">
      <c r="A38" s="32"/>
      <c r="B38" s="28"/>
      <c r="C38" s="11"/>
      <c r="D38" s="12"/>
      <c r="E38" s="13"/>
      <c r="F38" s="11"/>
    </row>
    <row r="39" spans="1:6" s="36" customFormat="1" x14ac:dyDescent="0.2">
      <c r="A39" s="127">
        <f>COUNT($A$7:A38)+1</f>
        <v>6</v>
      </c>
      <c r="B39" s="321" t="s">
        <v>375</v>
      </c>
      <c r="C39" s="129"/>
      <c r="D39" s="130"/>
      <c r="E39" s="131"/>
      <c r="F39" s="131"/>
    </row>
    <row r="40" spans="1:6" s="36" customFormat="1" ht="38.25" x14ac:dyDescent="0.2">
      <c r="A40" s="127"/>
      <c r="B40" s="162" t="s">
        <v>376</v>
      </c>
      <c r="C40" s="129"/>
      <c r="D40" s="130"/>
      <c r="E40" s="131"/>
      <c r="F40" s="131"/>
    </row>
    <row r="41" spans="1:6" s="36" customFormat="1" x14ac:dyDescent="0.2">
      <c r="A41" s="243"/>
      <c r="B41" s="121" t="s">
        <v>29</v>
      </c>
      <c r="C41" s="122"/>
      <c r="D41" s="122"/>
      <c r="E41" s="123"/>
      <c r="F41" s="123"/>
    </row>
    <row r="42" spans="1:6" s="36" customFormat="1" ht="14.25" x14ac:dyDescent="0.2">
      <c r="A42" s="127"/>
      <c r="B42" s="119" t="s">
        <v>377</v>
      </c>
      <c r="C42" s="132">
        <v>6</v>
      </c>
      <c r="D42" s="130" t="s">
        <v>14</v>
      </c>
      <c r="E42" s="45"/>
      <c r="F42" s="131">
        <f>C42*E42</f>
        <v>0</v>
      </c>
    </row>
    <row r="43" spans="1:6" s="36" customFormat="1" x14ac:dyDescent="0.2">
      <c r="A43" s="134"/>
      <c r="B43" s="135"/>
      <c r="C43" s="136"/>
      <c r="D43" s="137"/>
      <c r="E43" s="138"/>
      <c r="F43" s="138"/>
    </row>
    <row r="44" spans="1:6" s="94" customFormat="1" x14ac:dyDescent="0.2">
      <c r="A44" s="32"/>
      <c r="B44" s="28"/>
      <c r="C44" s="11"/>
      <c r="D44" s="12"/>
      <c r="E44" s="13"/>
      <c r="F44" s="11"/>
    </row>
    <row r="45" spans="1:6" s="36" customFormat="1" x14ac:dyDescent="0.2">
      <c r="A45" s="127">
        <f>A39+1</f>
        <v>7</v>
      </c>
      <c r="B45" s="321" t="s">
        <v>379</v>
      </c>
      <c r="C45" s="129"/>
      <c r="D45" s="130"/>
      <c r="E45" s="131"/>
      <c r="F45" s="131"/>
    </row>
    <row r="46" spans="1:6" s="36" customFormat="1" ht="25.5" x14ac:dyDescent="0.2">
      <c r="A46" s="127"/>
      <c r="B46" s="162" t="s">
        <v>380</v>
      </c>
      <c r="C46" s="129"/>
      <c r="D46" s="130"/>
      <c r="E46" s="131"/>
      <c r="F46" s="131"/>
    </row>
    <row r="47" spans="1:6" s="36" customFormat="1" x14ac:dyDescent="0.2">
      <c r="A47" s="127"/>
      <c r="B47" s="119" t="s">
        <v>30</v>
      </c>
      <c r="C47" s="132">
        <v>1</v>
      </c>
      <c r="D47" s="130" t="s">
        <v>1</v>
      </c>
      <c r="E47" s="45"/>
      <c r="F47" s="131">
        <f>C47*E47</f>
        <v>0</v>
      </c>
    </row>
    <row r="48" spans="1:6" s="36" customFormat="1" x14ac:dyDescent="0.2">
      <c r="A48" s="134"/>
      <c r="B48" s="135"/>
      <c r="C48" s="136"/>
      <c r="D48" s="137"/>
      <c r="E48" s="138"/>
      <c r="F48" s="138"/>
    </row>
    <row r="49" spans="1:6" s="36" customFormat="1" x14ac:dyDescent="0.2">
      <c r="A49" s="32"/>
      <c r="B49" s="28"/>
      <c r="C49" s="11"/>
      <c r="D49" s="12"/>
      <c r="E49" s="13"/>
      <c r="F49" s="11"/>
    </row>
    <row r="50" spans="1:6" s="36" customFormat="1" x14ac:dyDescent="0.2">
      <c r="A50" s="127">
        <f>COUNT($A$7:A49)+1</f>
        <v>8</v>
      </c>
      <c r="B50" s="321" t="s">
        <v>381</v>
      </c>
      <c r="C50" s="129"/>
      <c r="D50" s="130"/>
      <c r="E50" s="131"/>
      <c r="F50" s="131"/>
    </row>
    <row r="51" spans="1:6" s="36" customFormat="1" ht="76.5" x14ac:dyDescent="0.2">
      <c r="A51" s="127"/>
      <c r="B51" s="162" t="s">
        <v>382</v>
      </c>
      <c r="C51" s="129"/>
      <c r="D51" s="130"/>
      <c r="E51" s="131"/>
      <c r="F51" s="131"/>
    </row>
    <row r="52" spans="1:6" s="36" customFormat="1" x14ac:dyDescent="0.2">
      <c r="A52" s="127"/>
      <c r="B52" s="119"/>
      <c r="C52" s="132">
        <v>1</v>
      </c>
      <c r="D52" s="130" t="s">
        <v>1</v>
      </c>
      <c r="E52" s="45"/>
      <c r="F52" s="131">
        <f>C52*E52</f>
        <v>0</v>
      </c>
    </row>
    <row r="53" spans="1:6" s="36" customFormat="1" x14ac:dyDescent="0.2">
      <c r="A53" s="134"/>
      <c r="B53" s="135"/>
      <c r="C53" s="136"/>
      <c r="D53" s="137"/>
      <c r="E53" s="138"/>
      <c r="F53" s="138"/>
    </row>
    <row r="54" spans="1:6" s="36" customFormat="1" x14ac:dyDescent="0.2">
      <c r="A54" s="32"/>
      <c r="B54" s="28"/>
      <c r="C54" s="11"/>
      <c r="D54" s="12"/>
      <c r="E54" s="13"/>
      <c r="F54" s="11"/>
    </row>
    <row r="55" spans="1:6" s="36" customFormat="1" x14ac:dyDescent="0.2">
      <c r="A55" s="32"/>
      <c r="B55" s="28"/>
      <c r="C55" s="11"/>
      <c r="D55" s="12"/>
      <c r="E55" s="13"/>
      <c r="F55" s="11"/>
    </row>
    <row r="56" spans="1:6" s="36" customFormat="1" x14ac:dyDescent="0.2">
      <c r="A56" s="127">
        <f>A50+1</f>
        <v>9</v>
      </c>
      <c r="B56" s="321" t="s">
        <v>63</v>
      </c>
      <c r="C56" s="129"/>
      <c r="D56" s="130"/>
      <c r="E56" s="131"/>
      <c r="F56" s="131"/>
    </row>
    <row r="57" spans="1:6" s="36" customFormat="1" ht="38.25" x14ac:dyDescent="0.2">
      <c r="A57" s="127"/>
      <c r="B57" s="119" t="s">
        <v>445</v>
      </c>
      <c r="C57" s="132"/>
      <c r="D57" s="130"/>
      <c r="E57" s="131"/>
      <c r="F57" s="131"/>
    </row>
    <row r="58" spans="1:6" s="36" customFormat="1" x14ac:dyDescent="0.2">
      <c r="A58" s="120"/>
      <c r="B58" s="121" t="s">
        <v>29</v>
      </c>
      <c r="C58" s="122"/>
      <c r="D58" s="122"/>
      <c r="E58" s="123"/>
      <c r="F58" s="123"/>
    </row>
    <row r="59" spans="1:6" s="36" customFormat="1" ht="14.25" x14ac:dyDescent="0.2">
      <c r="A59" s="127"/>
      <c r="B59" s="119" t="s">
        <v>687</v>
      </c>
      <c r="C59" s="132">
        <v>2</v>
      </c>
      <c r="D59" s="130" t="s">
        <v>9</v>
      </c>
      <c r="E59" s="45"/>
      <c r="F59" s="131">
        <f t="shared" ref="F59:F61" si="5">C59*E59</f>
        <v>0</v>
      </c>
    </row>
    <row r="60" spans="1:6" s="36" customFormat="1" ht="14.25" x14ac:dyDescent="0.2">
      <c r="A60" s="127"/>
      <c r="B60" s="119" t="s">
        <v>688</v>
      </c>
      <c r="C60" s="132">
        <v>5</v>
      </c>
      <c r="D60" s="130" t="s">
        <v>9</v>
      </c>
      <c r="E60" s="45"/>
      <c r="F60" s="131">
        <f t="shared" si="5"/>
        <v>0</v>
      </c>
    </row>
    <row r="61" spans="1:6" s="36" customFormat="1" ht="14.25" x14ac:dyDescent="0.2">
      <c r="A61" s="127"/>
      <c r="B61" s="119" t="s">
        <v>395</v>
      </c>
      <c r="C61" s="132">
        <v>10</v>
      </c>
      <c r="D61" s="130" t="s">
        <v>9</v>
      </c>
      <c r="E61" s="45"/>
      <c r="F61" s="131">
        <f t="shared" si="5"/>
        <v>0</v>
      </c>
    </row>
    <row r="62" spans="1:6" s="36" customFormat="1" x14ac:dyDescent="0.2">
      <c r="A62" s="32"/>
      <c r="B62" s="28"/>
      <c r="C62" s="11"/>
      <c r="D62" s="12"/>
      <c r="E62" s="13"/>
      <c r="F62" s="11"/>
    </row>
    <row r="63" spans="1:6" s="36" customFormat="1" x14ac:dyDescent="0.2">
      <c r="A63" s="127">
        <f>COUNT($A$7:A62)+1</f>
        <v>10</v>
      </c>
      <c r="B63" s="321" t="s">
        <v>69</v>
      </c>
      <c r="C63" s="129"/>
      <c r="D63" s="130"/>
      <c r="E63" s="131"/>
      <c r="F63" s="131"/>
    </row>
    <row r="64" spans="1:6" s="36" customFormat="1" ht="38.25" x14ac:dyDescent="0.2">
      <c r="A64" s="127"/>
      <c r="B64" s="119" t="s">
        <v>70</v>
      </c>
      <c r="C64" s="132"/>
      <c r="D64" s="130"/>
      <c r="E64" s="131"/>
      <c r="F64" s="131"/>
    </row>
    <row r="65" spans="1:6" s="36" customFormat="1" x14ac:dyDescent="0.2">
      <c r="A65" s="124"/>
      <c r="B65" s="121" t="s">
        <v>30</v>
      </c>
      <c r="C65" s="122"/>
      <c r="D65" s="122"/>
      <c r="E65" s="123"/>
      <c r="F65" s="123"/>
    </row>
    <row r="66" spans="1:6" s="36" customFormat="1" x14ac:dyDescent="0.2">
      <c r="A66" s="127"/>
      <c r="B66" s="119" t="s">
        <v>646</v>
      </c>
      <c r="C66" s="132">
        <v>6</v>
      </c>
      <c r="D66" s="130" t="s">
        <v>1</v>
      </c>
      <c r="E66" s="45"/>
      <c r="F66" s="131">
        <f t="shared" ref="F66:F67" si="6">C66*E66</f>
        <v>0</v>
      </c>
    </row>
    <row r="67" spans="1:6" s="36" customFormat="1" x14ac:dyDescent="0.2">
      <c r="A67" s="127"/>
      <c r="B67" s="119" t="s">
        <v>400</v>
      </c>
      <c r="C67" s="132">
        <v>8</v>
      </c>
      <c r="D67" s="130" t="s">
        <v>1</v>
      </c>
      <c r="E67" s="45"/>
      <c r="F67" s="131">
        <f t="shared" si="6"/>
        <v>0</v>
      </c>
    </row>
    <row r="68" spans="1:6" s="36" customFormat="1" x14ac:dyDescent="0.2">
      <c r="A68" s="32"/>
      <c r="B68" s="28"/>
      <c r="C68" s="11"/>
      <c r="D68" s="12"/>
      <c r="E68" s="13"/>
      <c r="F68" s="11"/>
    </row>
    <row r="69" spans="1:6" s="36" customFormat="1" x14ac:dyDescent="0.2">
      <c r="A69" s="127">
        <f>COUNT($A$7:A68)+1</f>
        <v>11</v>
      </c>
      <c r="B69" s="321" t="s">
        <v>77</v>
      </c>
      <c r="C69" s="129"/>
      <c r="D69" s="130"/>
      <c r="E69" s="131"/>
      <c r="F69" s="131"/>
    </row>
    <row r="70" spans="1:6" s="36" customFormat="1" ht="38.25" x14ac:dyDescent="0.2">
      <c r="A70" s="127"/>
      <c r="B70" s="119" t="s">
        <v>78</v>
      </c>
      <c r="C70" s="132"/>
      <c r="D70" s="130"/>
      <c r="E70" s="131"/>
      <c r="F70" s="131"/>
    </row>
    <row r="71" spans="1:6" s="36" customFormat="1" x14ac:dyDescent="0.2">
      <c r="A71" s="126"/>
      <c r="B71" s="121" t="s">
        <v>30</v>
      </c>
      <c r="C71" s="122"/>
      <c r="D71" s="122"/>
      <c r="E71" s="123"/>
      <c r="F71" s="123"/>
    </row>
    <row r="72" spans="1:6" s="36" customFormat="1" x14ac:dyDescent="0.2">
      <c r="A72" s="127"/>
      <c r="B72" s="119" t="s">
        <v>481</v>
      </c>
      <c r="C72" s="132">
        <v>2</v>
      </c>
      <c r="D72" s="130" t="s">
        <v>1</v>
      </c>
      <c r="E72" s="45"/>
      <c r="F72" s="131">
        <f t="shared" ref="F72" si="7">C72*E72</f>
        <v>0</v>
      </c>
    </row>
    <row r="73" spans="1:6" s="36" customFormat="1" x14ac:dyDescent="0.2">
      <c r="A73" s="134"/>
      <c r="B73" s="135"/>
      <c r="C73" s="136"/>
      <c r="D73" s="137"/>
      <c r="E73" s="138"/>
      <c r="F73" s="138"/>
    </row>
    <row r="74" spans="1:6" s="36" customFormat="1" x14ac:dyDescent="0.2">
      <c r="A74" s="32"/>
      <c r="B74" s="28"/>
      <c r="C74" s="11"/>
      <c r="D74" s="12"/>
      <c r="E74" s="13"/>
      <c r="F74" s="11"/>
    </row>
    <row r="75" spans="1:6" s="36" customFormat="1" x14ac:dyDescent="0.2">
      <c r="A75" s="127">
        <f>COUNT($A$7:A74)+1</f>
        <v>12</v>
      </c>
      <c r="B75" s="321" t="s">
        <v>647</v>
      </c>
      <c r="C75" s="129"/>
      <c r="D75" s="130"/>
      <c r="E75" s="131"/>
      <c r="F75" s="131"/>
    </row>
    <row r="76" spans="1:6" s="36" customFormat="1" ht="25.5" x14ac:dyDescent="0.2">
      <c r="A76" s="127"/>
      <c r="B76" s="119" t="s">
        <v>648</v>
      </c>
      <c r="C76" s="132"/>
      <c r="D76" s="130"/>
      <c r="E76" s="131"/>
      <c r="F76" s="131"/>
    </row>
    <row r="77" spans="1:6" s="36" customFormat="1" x14ac:dyDescent="0.2">
      <c r="A77" s="127"/>
      <c r="B77" s="119" t="s">
        <v>689</v>
      </c>
      <c r="C77" s="132">
        <v>2</v>
      </c>
      <c r="D77" s="130" t="s">
        <v>1</v>
      </c>
      <c r="E77" s="45"/>
      <c r="F77" s="131">
        <f>C77*E77</f>
        <v>0</v>
      </c>
    </row>
    <row r="78" spans="1:6" s="36" customFormat="1" x14ac:dyDescent="0.2">
      <c r="A78" s="134"/>
      <c r="B78" s="135"/>
      <c r="C78" s="136"/>
      <c r="D78" s="137"/>
      <c r="E78" s="138"/>
      <c r="F78" s="138"/>
    </row>
    <row r="79" spans="1:6" s="36" customFormat="1" x14ac:dyDescent="0.2">
      <c r="A79" s="32"/>
      <c r="B79" s="28"/>
      <c r="C79" s="11"/>
      <c r="D79" s="12"/>
      <c r="E79" s="13"/>
      <c r="F79" s="11"/>
    </row>
    <row r="80" spans="1:6" s="36" customFormat="1" x14ac:dyDescent="0.2">
      <c r="A80" s="127">
        <f>COUNT($A$7:A77)+1</f>
        <v>13</v>
      </c>
      <c r="B80" s="321" t="s">
        <v>482</v>
      </c>
      <c r="C80" s="129"/>
      <c r="D80" s="130"/>
      <c r="E80" s="131"/>
      <c r="F80" s="131"/>
    </row>
    <row r="81" spans="1:6" s="36" customFormat="1" ht="51" x14ac:dyDescent="0.2">
      <c r="A81" s="127"/>
      <c r="B81" s="119" t="s">
        <v>690</v>
      </c>
      <c r="C81" s="132"/>
      <c r="D81" s="130"/>
      <c r="E81" s="131"/>
      <c r="F81" s="131"/>
    </row>
    <row r="82" spans="1:6" s="36" customFormat="1" x14ac:dyDescent="0.2">
      <c r="A82" s="120"/>
      <c r="B82" s="121" t="s">
        <v>30</v>
      </c>
      <c r="C82" s="122"/>
      <c r="D82" s="122"/>
      <c r="E82" s="123"/>
      <c r="F82" s="123"/>
    </row>
    <row r="83" spans="1:6" s="36" customFormat="1" x14ac:dyDescent="0.2">
      <c r="A83" s="127"/>
      <c r="B83" s="119" t="s">
        <v>691</v>
      </c>
      <c r="C83" s="132">
        <v>2</v>
      </c>
      <c r="D83" s="130" t="s">
        <v>1</v>
      </c>
      <c r="E83" s="45"/>
      <c r="F83" s="131">
        <f t="shared" ref="F83" si="8">C83*E83</f>
        <v>0</v>
      </c>
    </row>
    <row r="84" spans="1:6" s="36" customFormat="1" x14ac:dyDescent="0.2">
      <c r="A84" s="32"/>
      <c r="B84" s="28"/>
      <c r="C84" s="11"/>
      <c r="D84" s="12"/>
      <c r="E84" s="13"/>
      <c r="F84" s="11"/>
    </row>
    <row r="85" spans="1:6" s="36" customFormat="1" x14ac:dyDescent="0.2">
      <c r="A85" s="127">
        <f>COUNT($A$7:A84)+1</f>
        <v>14</v>
      </c>
      <c r="B85" s="321" t="s">
        <v>80</v>
      </c>
      <c r="C85" s="129"/>
      <c r="D85" s="130"/>
      <c r="E85" s="131"/>
      <c r="F85" s="131"/>
    </row>
    <row r="86" spans="1:6" s="36" customFormat="1" ht="25.5" x14ac:dyDescent="0.2">
      <c r="A86" s="127"/>
      <c r="B86" s="119" t="s">
        <v>81</v>
      </c>
      <c r="C86" s="132"/>
      <c r="D86" s="130"/>
      <c r="E86" s="131"/>
      <c r="F86" s="131"/>
    </row>
    <row r="87" spans="1:6" s="36" customFormat="1" x14ac:dyDescent="0.2">
      <c r="A87" s="124"/>
      <c r="B87" s="121" t="s">
        <v>30</v>
      </c>
      <c r="C87" s="122"/>
      <c r="D87" s="122"/>
      <c r="E87" s="123"/>
      <c r="F87" s="123"/>
    </row>
    <row r="88" spans="1:6" s="36" customFormat="1" x14ac:dyDescent="0.2">
      <c r="A88" s="127"/>
      <c r="B88" s="119" t="s">
        <v>692</v>
      </c>
      <c r="C88" s="132">
        <v>2</v>
      </c>
      <c r="D88" s="130" t="s">
        <v>1</v>
      </c>
      <c r="E88" s="45"/>
      <c r="F88" s="131">
        <f t="shared" ref="F88" si="9">C88*E88</f>
        <v>0</v>
      </c>
    </row>
    <row r="89" spans="1:6" s="36" customFormat="1" x14ac:dyDescent="0.2">
      <c r="A89" s="134"/>
      <c r="B89" s="135"/>
      <c r="C89" s="136"/>
      <c r="D89" s="137"/>
      <c r="E89" s="138"/>
      <c r="F89" s="138"/>
    </row>
    <row r="90" spans="1:6" s="36" customFormat="1" x14ac:dyDescent="0.2">
      <c r="A90" s="32"/>
      <c r="B90" s="28"/>
      <c r="C90" s="11"/>
      <c r="D90" s="12"/>
      <c r="E90" s="13"/>
      <c r="F90" s="11"/>
    </row>
    <row r="91" spans="1:6" s="36" customFormat="1" x14ac:dyDescent="0.2">
      <c r="A91" s="127">
        <f>A85+1</f>
        <v>15</v>
      </c>
      <c r="B91" s="321" t="s">
        <v>655</v>
      </c>
      <c r="C91" s="129"/>
      <c r="D91" s="130"/>
      <c r="E91" s="131"/>
      <c r="F91" s="131"/>
    </row>
    <row r="92" spans="1:6" s="36" customFormat="1" ht="25.5" x14ac:dyDescent="0.2">
      <c r="A92" s="127"/>
      <c r="B92" s="119" t="s">
        <v>656</v>
      </c>
      <c r="C92" s="132"/>
      <c r="D92" s="130"/>
      <c r="E92" s="131"/>
      <c r="F92" s="131"/>
    </row>
    <row r="93" spans="1:6" s="36" customFormat="1" x14ac:dyDescent="0.2">
      <c r="A93" s="126"/>
      <c r="B93" s="121" t="s">
        <v>30</v>
      </c>
      <c r="C93" s="122"/>
      <c r="D93" s="122"/>
      <c r="E93" s="123"/>
      <c r="F93" s="123"/>
    </row>
    <row r="94" spans="1:6" s="36" customFormat="1" x14ac:dyDescent="0.2">
      <c r="A94" s="127"/>
      <c r="B94" s="119" t="s">
        <v>693</v>
      </c>
      <c r="C94" s="132">
        <v>2</v>
      </c>
      <c r="D94" s="130" t="s">
        <v>1</v>
      </c>
      <c r="E94" s="45"/>
      <c r="F94" s="131">
        <f t="shared" ref="F94" si="10">C94*E94</f>
        <v>0</v>
      </c>
    </row>
    <row r="95" spans="1:6" s="36" customFormat="1" x14ac:dyDescent="0.2">
      <c r="A95" s="134"/>
      <c r="B95" s="135"/>
      <c r="C95" s="136"/>
      <c r="D95" s="137"/>
      <c r="E95" s="138"/>
      <c r="F95" s="138"/>
    </row>
    <row r="96" spans="1:6" s="36" customFormat="1" x14ac:dyDescent="0.2">
      <c r="A96" s="32"/>
      <c r="B96" s="28"/>
      <c r="C96" s="11"/>
      <c r="D96" s="12"/>
      <c r="E96" s="13"/>
      <c r="F96" s="11"/>
    </row>
    <row r="97" spans="1:6" s="36" customFormat="1" x14ac:dyDescent="0.2">
      <c r="A97" s="127">
        <f>A91+1</f>
        <v>16</v>
      </c>
      <c r="B97" s="321" t="s">
        <v>103</v>
      </c>
      <c r="C97" s="129"/>
      <c r="D97" s="130"/>
      <c r="E97" s="131"/>
      <c r="F97" s="131"/>
    </row>
    <row r="98" spans="1:6" s="36" customFormat="1" ht="51" x14ac:dyDescent="0.2">
      <c r="A98" s="127"/>
      <c r="B98" s="119" t="s">
        <v>104</v>
      </c>
      <c r="C98" s="132"/>
      <c r="D98" s="130"/>
      <c r="E98" s="131"/>
      <c r="F98" s="131"/>
    </row>
    <row r="99" spans="1:6" s="36" customFormat="1" x14ac:dyDescent="0.2">
      <c r="A99" s="126"/>
      <c r="B99" s="121" t="s">
        <v>30</v>
      </c>
      <c r="C99" s="122"/>
      <c r="D99" s="122"/>
      <c r="E99" s="123"/>
      <c r="F99" s="123"/>
    </row>
    <row r="100" spans="1:6" s="36" customFormat="1" x14ac:dyDescent="0.2">
      <c r="A100" s="127"/>
      <c r="B100" s="119" t="s">
        <v>694</v>
      </c>
      <c r="C100" s="132">
        <v>2</v>
      </c>
      <c r="D100" s="130" t="s">
        <v>1</v>
      </c>
      <c r="E100" s="45"/>
      <c r="F100" s="131">
        <f t="shared" ref="F100:F101" si="11">C100*E100</f>
        <v>0</v>
      </c>
    </row>
    <row r="101" spans="1:6" s="36" customFormat="1" x14ac:dyDescent="0.2">
      <c r="A101" s="127"/>
      <c r="B101" s="119" t="s">
        <v>695</v>
      </c>
      <c r="C101" s="132">
        <v>4</v>
      </c>
      <c r="D101" s="130" t="s">
        <v>1</v>
      </c>
      <c r="E101" s="45"/>
      <c r="F101" s="131">
        <f t="shared" si="11"/>
        <v>0</v>
      </c>
    </row>
    <row r="102" spans="1:6" s="36" customFormat="1" x14ac:dyDescent="0.2">
      <c r="A102" s="32"/>
      <c r="B102" s="28"/>
      <c r="C102" s="11"/>
      <c r="D102" s="12"/>
      <c r="E102" s="13"/>
      <c r="F102" s="11"/>
    </row>
    <row r="103" spans="1:6" s="36" customFormat="1" x14ac:dyDescent="0.2">
      <c r="A103" s="127">
        <f>COUNT($A$7:A102)+1</f>
        <v>17</v>
      </c>
      <c r="B103" s="321" t="s">
        <v>663</v>
      </c>
      <c r="C103" s="129"/>
      <c r="D103" s="130"/>
      <c r="E103" s="131"/>
      <c r="F103" s="131"/>
    </row>
    <row r="104" spans="1:6" s="36" customFormat="1" ht="25.5" x14ac:dyDescent="0.2">
      <c r="A104" s="127"/>
      <c r="B104" s="119" t="s">
        <v>696</v>
      </c>
      <c r="C104" s="132"/>
      <c r="D104" s="130"/>
      <c r="E104" s="131"/>
      <c r="F104" s="131"/>
    </row>
    <row r="105" spans="1:6" s="36" customFormat="1" x14ac:dyDescent="0.2">
      <c r="A105" s="127"/>
      <c r="B105" s="119" t="s">
        <v>30</v>
      </c>
      <c r="C105" s="132">
        <v>1</v>
      </c>
      <c r="D105" s="130" t="s">
        <v>1</v>
      </c>
      <c r="E105" s="45"/>
      <c r="F105" s="131">
        <f>C105*E105</f>
        <v>0</v>
      </c>
    </row>
    <row r="106" spans="1:6" s="36" customFormat="1" x14ac:dyDescent="0.2">
      <c r="A106" s="134"/>
      <c r="B106" s="135"/>
      <c r="C106" s="136"/>
      <c r="D106" s="137"/>
      <c r="E106" s="138"/>
      <c r="F106" s="138"/>
    </row>
    <row r="107" spans="1:6" s="36" customFormat="1" x14ac:dyDescent="0.2">
      <c r="A107" s="32"/>
      <c r="B107" s="28"/>
      <c r="C107" s="11"/>
      <c r="D107" s="12"/>
      <c r="E107" s="13"/>
      <c r="F107" s="11"/>
    </row>
    <row r="108" spans="1:6" s="36" customFormat="1" x14ac:dyDescent="0.2">
      <c r="A108" s="127">
        <f>COUNT($A$7:A107)+1</f>
        <v>18</v>
      </c>
      <c r="B108" s="321" t="s">
        <v>105</v>
      </c>
      <c r="C108" s="129"/>
      <c r="D108" s="130"/>
      <c r="E108" s="131"/>
      <c r="F108" s="131"/>
    </row>
    <row r="109" spans="1:6" s="36" customFormat="1" x14ac:dyDescent="0.2">
      <c r="A109" s="127"/>
      <c r="B109" s="119" t="s">
        <v>106</v>
      </c>
      <c r="C109" s="132"/>
    </row>
    <row r="110" spans="1:6" s="36" customFormat="1" x14ac:dyDescent="0.2">
      <c r="A110" s="127"/>
      <c r="B110" s="119"/>
      <c r="C110" s="132">
        <v>1</v>
      </c>
      <c r="D110" s="130" t="s">
        <v>1</v>
      </c>
      <c r="E110" s="45"/>
      <c r="F110" s="131">
        <f>C110*E110</f>
        <v>0</v>
      </c>
    </row>
    <row r="111" spans="1:6" s="36" customFormat="1" x14ac:dyDescent="0.2">
      <c r="A111" s="134"/>
      <c r="B111" s="135"/>
      <c r="C111" s="136"/>
      <c r="D111" s="137"/>
      <c r="E111" s="138"/>
      <c r="F111" s="138"/>
    </row>
    <row r="112" spans="1:6" s="36" customFormat="1" x14ac:dyDescent="0.2">
      <c r="A112" s="32"/>
      <c r="B112" s="28"/>
      <c r="C112" s="11"/>
      <c r="D112" s="12"/>
      <c r="E112" s="13"/>
      <c r="F112" s="11"/>
    </row>
    <row r="113" spans="1:6" s="36" customFormat="1" x14ac:dyDescent="0.2">
      <c r="A113" s="127">
        <f>COUNT($A$7:A112)+1</f>
        <v>19</v>
      </c>
      <c r="B113" s="321" t="s">
        <v>107</v>
      </c>
      <c r="C113" s="129"/>
      <c r="D113" s="130"/>
      <c r="E113" s="131"/>
      <c r="F113" s="131"/>
    </row>
    <row r="114" spans="1:6" s="36" customFormat="1" x14ac:dyDescent="0.2">
      <c r="A114" s="127"/>
      <c r="B114" s="119" t="s">
        <v>108</v>
      </c>
      <c r="C114" s="132"/>
      <c r="D114" s="130"/>
      <c r="E114" s="131"/>
      <c r="F114" s="131"/>
    </row>
    <row r="115" spans="1:6" s="36" customFormat="1" x14ac:dyDescent="0.2">
      <c r="A115" s="120"/>
      <c r="B115" s="108"/>
      <c r="C115" s="122">
        <v>1</v>
      </c>
      <c r="D115" s="130" t="s">
        <v>1</v>
      </c>
      <c r="E115" s="45"/>
      <c r="F115" s="131">
        <f>C115*E115</f>
        <v>0</v>
      </c>
    </row>
    <row r="116" spans="1:6" s="36" customFormat="1" x14ac:dyDescent="0.2">
      <c r="A116" s="134"/>
      <c r="B116" s="135"/>
      <c r="C116" s="136"/>
      <c r="D116" s="137"/>
      <c r="E116" s="138"/>
      <c r="F116" s="138"/>
    </row>
    <row r="117" spans="1:6" s="36" customFormat="1" x14ac:dyDescent="0.2">
      <c r="A117" s="32"/>
      <c r="B117" s="28"/>
      <c r="C117" s="11"/>
      <c r="D117" s="12"/>
      <c r="E117" s="13"/>
      <c r="F117" s="11"/>
    </row>
    <row r="118" spans="1:6" s="36" customFormat="1" x14ac:dyDescent="0.2">
      <c r="A118" s="127">
        <f>COUNT($A$7:A117)+1</f>
        <v>20</v>
      </c>
      <c r="B118" s="321" t="s">
        <v>109</v>
      </c>
      <c r="C118" s="129"/>
      <c r="D118" s="130"/>
      <c r="E118" s="131"/>
      <c r="F118" s="131"/>
    </row>
    <row r="119" spans="1:6" s="36" customFormat="1" ht="25.5" x14ac:dyDescent="0.2">
      <c r="A119" s="127"/>
      <c r="B119" s="119" t="s">
        <v>110</v>
      </c>
      <c r="C119" s="132"/>
      <c r="D119" s="130"/>
      <c r="E119" s="131"/>
      <c r="F119" s="131"/>
    </row>
    <row r="120" spans="1:6" s="36" customFormat="1" x14ac:dyDescent="0.2">
      <c r="A120" s="127"/>
      <c r="B120" s="119" t="s">
        <v>412</v>
      </c>
      <c r="C120" s="132">
        <v>5</v>
      </c>
      <c r="D120" s="130" t="s">
        <v>1</v>
      </c>
      <c r="E120" s="45"/>
      <c r="F120" s="131">
        <f t="shared" ref="F120" si="12">C120*E120</f>
        <v>0</v>
      </c>
    </row>
    <row r="121" spans="1:6" s="36" customFormat="1" x14ac:dyDescent="0.2">
      <c r="A121" s="134"/>
      <c r="B121" s="135"/>
      <c r="C121" s="136"/>
      <c r="D121" s="137"/>
      <c r="E121" s="138"/>
      <c r="F121" s="138"/>
    </row>
    <row r="122" spans="1:6" s="36" customFormat="1" x14ac:dyDescent="0.2">
      <c r="A122" s="32"/>
      <c r="B122" s="28"/>
      <c r="C122" s="11"/>
      <c r="D122" s="12"/>
      <c r="E122" s="13"/>
      <c r="F122" s="11"/>
    </row>
    <row r="123" spans="1:6" s="36" customFormat="1" x14ac:dyDescent="0.2">
      <c r="A123" s="127">
        <f>A118+1</f>
        <v>21</v>
      </c>
      <c r="B123" s="321" t="s">
        <v>115</v>
      </c>
      <c r="C123" s="129"/>
      <c r="D123" s="130"/>
      <c r="E123" s="131"/>
      <c r="F123" s="131"/>
    </row>
    <row r="124" spans="1:6" s="36" customFormat="1" x14ac:dyDescent="0.2">
      <c r="A124" s="127"/>
      <c r="B124" s="119" t="s">
        <v>116</v>
      </c>
      <c r="C124" s="132"/>
      <c r="D124" s="130"/>
      <c r="E124" s="131"/>
      <c r="F124" s="131"/>
    </row>
    <row r="125" spans="1:6" s="36" customFormat="1" x14ac:dyDescent="0.2">
      <c r="A125" s="127"/>
      <c r="B125" s="119" t="s">
        <v>412</v>
      </c>
      <c r="C125" s="132">
        <v>5</v>
      </c>
      <c r="D125" s="130" t="s">
        <v>1</v>
      </c>
      <c r="E125" s="45"/>
      <c r="F125" s="131">
        <f t="shared" ref="F125" si="13">C125*E125</f>
        <v>0</v>
      </c>
    </row>
    <row r="126" spans="1:6" s="36" customFormat="1" x14ac:dyDescent="0.2">
      <c r="A126" s="134"/>
      <c r="B126" s="135"/>
      <c r="C126" s="136"/>
      <c r="D126" s="137"/>
      <c r="E126" s="138"/>
      <c r="F126" s="138"/>
    </row>
    <row r="127" spans="1:6" s="36" customFormat="1" x14ac:dyDescent="0.2">
      <c r="A127" s="32"/>
      <c r="B127" s="28"/>
      <c r="C127" s="11"/>
      <c r="D127" s="12"/>
      <c r="E127" s="13"/>
      <c r="F127" s="11"/>
    </row>
    <row r="128" spans="1:6" s="36" customFormat="1" x14ac:dyDescent="0.2">
      <c r="A128" s="127">
        <f>A123+1</f>
        <v>22</v>
      </c>
      <c r="B128" s="321" t="s">
        <v>117</v>
      </c>
      <c r="C128" s="129"/>
      <c r="D128" s="130"/>
      <c r="E128" s="131"/>
      <c r="F128" s="131"/>
    </row>
    <row r="129" spans="1:6" s="36" customFormat="1" ht="38.25" x14ac:dyDescent="0.2">
      <c r="A129" s="127"/>
      <c r="B129" s="119" t="s">
        <v>414</v>
      </c>
      <c r="C129" s="132"/>
      <c r="D129" s="130"/>
      <c r="E129" s="131"/>
      <c r="F129" s="131"/>
    </row>
    <row r="130" spans="1:6" s="36" customFormat="1" ht="14.25" x14ac:dyDescent="0.2">
      <c r="A130" s="127"/>
      <c r="B130" s="119"/>
      <c r="C130" s="132">
        <v>3</v>
      </c>
      <c r="D130" s="130" t="s">
        <v>14</v>
      </c>
      <c r="E130" s="45"/>
      <c r="F130" s="131">
        <f>C130*E130</f>
        <v>0</v>
      </c>
    </row>
    <row r="131" spans="1:6" s="36" customFormat="1" x14ac:dyDescent="0.2">
      <c r="A131" s="134"/>
      <c r="B131" s="135"/>
      <c r="C131" s="136"/>
      <c r="D131" s="137"/>
      <c r="E131" s="138"/>
      <c r="F131" s="138"/>
    </row>
    <row r="132" spans="1:6" s="36" customFormat="1" x14ac:dyDescent="0.2">
      <c r="A132" s="32"/>
      <c r="B132" s="28"/>
      <c r="C132" s="11"/>
      <c r="D132" s="12"/>
      <c r="E132" s="13"/>
      <c r="F132" s="11"/>
    </row>
    <row r="133" spans="1:6" s="36" customFormat="1" x14ac:dyDescent="0.2">
      <c r="A133" s="127">
        <f>COUNT($A$7:A131)+1</f>
        <v>23</v>
      </c>
      <c r="B133" s="321" t="s">
        <v>118</v>
      </c>
      <c r="C133" s="129"/>
      <c r="D133" s="130"/>
      <c r="E133" s="131"/>
      <c r="F133" s="131"/>
    </row>
    <row r="134" spans="1:6" s="36" customFormat="1" ht="102" x14ac:dyDescent="0.2">
      <c r="A134" s="127"/>
      <c r="B134" s="119" t="s">
        <v>697</v>
      </c>
      <c r="C134" s="132"/>
      <c r="D134" s="130"/>
      <c r="E134" s="131"/>
      <c r="F134" s="131"/>
    </row>
    <row r="135" spans="1:6" s="36" customFormat="1" x14ac:dyDescent="0.2">
      <c r="A135" s="120"/>
      <c r="B135" s="108" t="s">
        <v>29</v>
      </c>
      <c r="C135" s="122"/>
      <c r="D135" s="122"/>
      <c r="E135" s="131"/>
      <c r="F135" s="123"/>
    </row>
    <row r="136" spans="1:6" s="146" customFormat="1" ht="14.25" x14ac:dyDescent="0.2">
      <c r="A136" s="127"/>
      <c r="B136" s="119" t="s">
        <v>665</v>
      </c>
      <c r="C136" s="132">
        <v>6</v>
      </c>
      <c r="D136" s="130" t="s">
        <v>14</v>
      </c>
      <c r="E136" s="45"/>
      <c r="F136" s="131">
        <f>C136*E136</f>
        <v>0</v>
      </c>
    </row>
    <row r="137" spans="1:6" s="36" customFormat="1" ht="14.25" x14ac:dyDescent="0.2">
      <c r="A137" s="127"/>
      <c r="B137" s="119" t="s">
        <v>698</v>
      </c>
      <c r="C137" s="132">
        <v>2</v>
      </c>
      <c r="D137" s="130" t="s">
        <v>14</v>
      </c>
      <c r="E137" s="45"/>
      <c r="F137" s="131">
        <f>C137*E137</f>
        <v>0</v>
      </c>
    </row>
    <row r="138" spans="1:6" s="36" customFormat="1" x14ac:dyDescent="0.2">
      <c r="A138" s="134"/>
      <c r="B138" s="135"/>
      <c r="C138" s="136"/>
      <c r="D138" s="137"/>
      <c r="E138" s="138"/>
      <c r="F138" s="138"/>
    </row>
    <row r="139" spans="1:6" s="36" customFormat="1" x14ac:dyDescent="0.2">
      <c r="A139" s="32"/>
      <c r="B139" s="28"/>
      <c r="C139" s="11"/>
      <c r="D139" s="12"/>
      <c r="E139" s="13"/>
      <c r="F139" s="11"/>
    </row>
    <row r="140" spans="1:6" s="36" customFormat="1" x14ac:dyDescent="0.2">
      <c r="A140" s="127">
        <f>COUNT($A$7:A139)+1</f>
        <v>24</v>
      </c>
      <c r="B140" s="321" t="s">
        <v>17</v>
      </c>
      <c r="C140" s="129"/>
      <c r="D140" s="130"/>
      <c r="E140" s="131"/>
      <c r="F140" s="131"/>
    </row>
    <row r="141" spans="1:6" s="36" customFormat="1" ht="38.25" x14ac:dyDescent="0.2">
      <c r="A141" s="127"/>
      <c r="B141" s="119" t="s">
        <v>122</v>
      </c>
      <c r="C141" s="132"/>
      <c r="D141" s="130"/>
      <c r="E141" s="131"/>
      <c r="F141" s="131"/>
    </row>
    <row r="142" spans="1:6" s="36" customFormat="1" x14ac:dyDescent="0.2">
      <c r="B142" s="147"/>
      <c r="C142" s="122"/>
      <c r="D142" s="150">
        <v>0.1</v>
      </c>
      <c r="E142" s="123"/>
      <c r="F142" s="131">
        <f>SUM(F11:F138)*D142</f>
        <v>0</v>
      </c>
    </row>
    <row r="143" spans="1:6" s="36" customFormat="1" x14ac:dyDescent="0.2">
      <c r="A143" s="120"/>
      <c r="B143" s="246"/>
      <c r="C143" s="122"/>
      <c r="D143" s="150"/>
      <c r="E143" s="123"/>
      <c r="F143" s="123"/>
    </row>
    <row r="144" spans="1:6" s="36" customFormat="1" x14ac:dyDescent="0.2">
      <c r="A144" s="169"/>
      <c r="B144" s="170" t="s">
        <v>123</v>
      </c>
      <c r="C144" s="171"/>
      <c r="D144" s="172"/>
      <c r="E144" s="173" t="s">
        <v>13</v>
      </c>
      <c r="F144" s="173">
        <f>SUM(F11:F143)</f>
        <v>0</v>
      </c>
    </row>
  </sheetData>
  <sheetProtection algorithmName="SHA-512" hashValue="09XnkTyt+21kuiUtmQmGHOBPp7wN+CSv8MfzJp2OoLsONYwq/FAGVK1B7hqeXW/dQ/ayCbT4bSAtWGZrVNTkUw==" saltValue="/t6ULlX/dfvxy6o2YrMzW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3" manualBreakCount="3">
    <brk id="20" max="5" man="1"/>
    <brk id="89" max="16383" man="1"/>
    <brk id="13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F237"/>
  <sheetViews>
    <sheetView topLeftCell="A43" zoomScaleNormal="100" zoomScaleSheetLayoutView="93" workbookViewId="0">
      <selection activeCell="E16" sqref="E16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4.7109375" style="10" customWidth="1"/>
    <col min="5" max="5" width="11.7109375" style="8" customWidth="1"/>
    <col min="6" max="6" width="12.7109375" style="9" customWidth="1"/>
    <col min="7" max="16384" width="9.140625" style="10"/>
  </cols>
  <sheetData>
    <row r="1" spans="1:6" x14ac:dyDescent="0.2">
      <c r="A1" s="5" t="s">
        <v>26</v>
      </c>
      <c r="B1" s="27" t="s">
        <v>5</v>
      </c>
      <c r="C1" s="6"/>
      <c r="D1" s="7"/>
    </row>
    <row r="2" spans="1:6" x14ac:dyDescent="0.2">
      <c r="A2" s="5" t="s">
        <v>124</v>
      </c>
      <c r="B2" s="27" t="s">
        <v>27</v>
      </c>
      <c r="C2" s="6"/>
      <c r="D2" s="7"/>
    </row>
    <row r="3" spans="1:6" x14ac:dyDescent="0.2">
      <c r="A3" s="5" t="s">
        <v>125</v>
      </c>
      <c r="B3" s="93" t="s">
        <v>157</v>
      </c>
      <c r="C3" s="6"/>
      <c r="D3" s="7"/>
    </row>
    <row r="4" spans="1:6" x14ac:dyDescent="0.2">
      <c r="A4" s="5"/>
      <c r="B4" s="93" t="s">
        <v>129</v>
      </c>
      <c r="C4" s="6"/>
      <c r="D4" s="7"/>
    </row>
    <row r="5" spans="1:6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s="94" customFormat="1" x14ac:dyDescent="0.2">
      <c r="A6" s="43"/>
      <c r="B6" s="28"/>
      <c r="C6" s="11"/>
      <c r="D6" s="12"/>
      <c r="E6" s="13"/>
      <c r="F6" s="11"/>
    </row>
    <row r="7" spans="1:6" s="95" customFormat="1" x14ac:dyDescent="0.2">
      <c r="A7" s="33">
        <f>COUNT($A$5:A6)+1</f>
        <v>1</v>
      </c>
      <c r="B7" s="16" t="s">
        <v>31</v>
      </c>
      <c r="C7" s="15"/>
      <c r="D7" s="4"/>
      <c r="E7" s="14"/>
      <c r="F7" s="14"/>
    </row>
    <row r="8" spans="1:6" s="95" customFormat="1" ht="96.2" customHeight="1" x14ac:dyDescent="0.2">
      <c r="A8" s="33"/>
      <c r="B8" s="35" t="s">
        <v>128</v>
      </c>
      <c r="C8" s="15"/>
      <c r="D8" s="4"/>
      <c r="E8" s="14"/>
      <c r="F8" s="14"/>
    </row>
    <row r="9" spans="1:6" s="95" customFormat="1" x14ac:dyDescent="0.2">
      <c r="A9" s="33"/>
      <c r="B9" s="17" t="s">
        <v>32</v>
      </c>
      <c r="C9" s="23">
        <v>1</v>
      </c>
      <c r="D9" s="4" t="s">
        <v>25</v>
      </c>
      <c r="E9" s="22"/>
      <c r="F9" s="14">
        <f>C9*E9</f>
        <v>0</v>
      </c>
    </row>
    <row r="10" spans="1:6" s="95" customFormat="1" x14ac:dyDescent="0.2">
      <c r="A10" s="34"/>
      <c r="B10" s="29"/>
      <c r="C10" s="24"/>
      <c r="D10" s="25"/>
      <c r="E10" s="26"/>
      <c r="F10" s="26"/>
    </row>
    <row r="11" spans="1:6" s="36" customFormat="1" x14ac:dyDescent="0.2">
      <c r="A11" s="32"/>
      <c r="B11" s="28"/>
      <c r="C11" s="11"/>
      <c r="D11" s="12"/>
      <c r="E11" s="13"/>
      <c r="F11" s="11"/>
    </row>
    <row r="12" spans="1:6" s="36" customFormat="1" x14ac:dyDescent="0.2">
      <c r="A12" s="33">
        <f>COUNT($A$5:A11)+1</f>
        <v>2</v>
      </c>
      <c r="B12" s="16" t="s">
        <v>33</v>
      </c>
      <c r="C12" s="15"/>
      <c r="D12" s="4"/>
      <c r="E12" s="14"/>
      <c r="F12" s="14"/>
    </row>
    <row r="13" spans="1:6" s="36" customFormat="1" ht="51" x14ac:dyDescent="0.2">
      <c r="A13" s="33"/>
      <c r="B13" s="35" t="s">
        <v>130</v>
      </c>
      <c r="C13" s="15"/>
      <c r="D13" s="4"/>
      <c r="E13" s="14"/>
      <c r="F13" s="14"/>
    </row>
    <row r="14" spans="1:6" s="36" customFormat="1" ht="14.25" x14ac:dyDescent="0.2">
      <c r="A14" s="33"/>
      <c r="B14" s="17" t="s">
        <v>34</v>
      </c>
      <c r="C14" s="23">
        <v>85</v>
      </c>
      <c r="D14" s="4" t="s">
        <v>14</v>
      </c>
      <c r="E14" s="22"/>
      <c r="F14" s="14">
        <f t="shared" ref="F14:F16" si="0">C14*E14</f>
        <v>0</v>
      </c>
    </row>
    <row r="15" spans="1:6" s="36" customFormat="1" ht="14.25" x14ac:dyDescent="0.2">
      <c r="A15" s="33"/>
      <c r="B15" s="17" t="s">
        <v>35</v>
      </c>
      <c r="C15" s="23">
        <v>25</v>
      </c>
      <c r="D15" s="4" t="s">
        <v>14</v>
      </c>
      <c r="E15" s="22"/>
      <c r="F15" s="14">
        <f t="shared" si="0"/>
        <v>0</v>
      </c>
    </row>
    <row r="16" spans="1:6" s="36" customFormat="1" ht="14.25" x14ac:dyDescent="0.2">
      <c r="A16" s="33"/>
      <c r="B16" s="17" t="s">
        <v>36</v>
      </c>
      <c r="C16" s="23">
        <v>3</v>
      </c>
      <c r="D16" s="4" t="s">
        <v>14</v>
      </c>
      <c r="E16" s="22"/>
      <c r="F16" s="14">
        <f t="shared" si="0"/>
        <v>0</v>
      </c>
    </row>
    <row r="17" spans="1:6" s="36" customFormat="1" ht="14.25" x14ac:dyDescent="0.2">
      <c r="A17" s="33"/>
      <c r="B17" s="17" t="s">
        <v>37</v>
      </c>
      <c r="C17" s="23">
        <v>100</v>
      </c>
      <c r="D17" s="4" t="s">
        <v>14</v>
      </c>
      <c r="E17" s="22"/>
      <c r="F17" s="14">
        <f>C17*E17</f>
        <v>0</v>
      </c>
    </row>
    <row r="18" spans="1:6" s="36" customFormat="1" ht="14.25" x14ac:dyDescent="0.2">
      <c r="A18" s="33"/>
      <c r="B18" s="17" t="s">
        <v>120</v>
      </c>
      <c r="C18" s="23">
        <v>30</v>
      </c>
      <c r="D18" s="4" t="s">
        <v>14</v>
      </c>
      <c r="E18" s="22"/>
      <c r="F18" s="14">
        <f>C18*E18</f>
        <v>0</v>
      </c>
    </row>
    <row r="19" spans="1:6" s="36" customFormat="1" x14ac:dyDescent="0.2">
      <c r="A19" s="34"/>
      <c r="B19" s="29"/>
      <c r="C19" s="24"/>
      <c r="D19" s="25"/>
      <c r="E19" s="26"/>
      <c r="F19" s="26"/>
    </row>
    <row r="20" spans="1:6" s="36" customFormat="1" x14ac:dyDescent="0.2">
      <c r="A20" s="32"/>
      <c r="B20" s="28"/>
      <c r="C20" s="11"/>
      <c r="D20" s="12"/>
      <c r="E20" s="13"/>
      <c r="F20" s="11"/>
    </row>
    <row r="21" spans="1:6" s="36" customFormat="1" x14ac:dyDescent="0.2">
      <c r="A21" s="33">
        <f>COUNT($A$5:A20)+1</f>
        <v>3</v>
      </c>
      <c r="B21" s="16" t="s">
        <v>38</v>
      </c>
      <c r="C21" s="15"/>
      <c r="D21" s="4"/>
      <c r="E21" s="14"/>
      <c r="F21" s="14"/>
    </row>
    <row r="22" spans="1:6" s="36" customFormat="1" ht="38.25" x14ac:dyDescent="0.2">
      <c r="A22" s="33"/>
      <c r="B22" s="35" t="s">
        <v>39</v>
      </c>
      <c r="C22" s="15"/>
      <c r="D22" s="4"/>
      <c r="E22" s="14"/>
      <c r="F22" s="14"/>
    </row>
    <row r="23" spans="1:6" s="36" customFormat="1" ht="14.25" x14ac:dyDescent="0.2">
      <c r="A23" s="33"/>
      <c r="B23" s="17"/>
      <c r="C23" s="23">
        <v>170</v>
      </c>
      <c r="D23" s="4" t="s">
        <v>14</v>
      </c>
      <c r="E23" s="22"/>
      <c r="F23" s="14">
        <f>C23*E23</f>
        <v>0</v>
      </c>
    </row>
    <row r="24" spans="1:6" s="36" customFormat="1" x14ac:dyDescent="0.2">
      <c r="A24" s="34"/>
      <c r="B24" s="29"/>
      <c r="C24" s="24"/>
      <c r="D24" s="25"/>
      <c r="E24" s="26"/>
      <c r="F24" s="26"/>
    </row>
    <row r="25" spans="1:6" s="36" customFormat="1" x14ac:dyDescent="0.2">
      <c r="A25" s="32"/>
      <c r="B25" s="28"/>
      <c r="C25" s="11"/>
      <c r="D25" s="12"/>
      <c r="E25" s="13"/>
      <c r="F25" s="11"/>
    </row>
    <row r="26" spans="1:6" s="36" customFormat="1" x14ac:dyDescent="0.2">
      <c r="A26" s="33">
        <f>COUNT($A$5:A25)+1</f>
        <v>4</v>
      </c>
      <c r="B26" s="16" t="s">
        <v>40</v>
      </c>
      <c r="C26" s="15"/>
      <c r="D26" s="4"/>
      <c r="E26" s="14"/>
      <c r="F26" s="14"/>
    </row>
    <row r="27" spans="1:6" s="36" customFormat="1" ht="38.25" x14ac:dyDescent="0.2">
      <c r="A27" s="33"/>
      <c r="B27" s="35" t="s">
        <v>41</v>
      </c>
      <c r="C27" s="15"/>
      <c r="D27" s="4"/>
      <c r="E27" s="14"/>
      <c r="F27" s="14"/>
    </row>
    <row r="28" spans="1:6" s="36" customFormat="1" x14ac:dyDescent="0.2">
      <c r="A28" s="33"/>
      <c r="B28" s="17" t="s">
        <v>44</v>
      </c>
      <c r="C28" s="23">
        <v>8</v>
      </c>
      <c r="D28" s="4" t="s">
        <v>16</v>
      </c>
      <c r="E28" s="22"/>
      <c r="F28" s="14">
        <f t="shared" ref="F28" si="1">C28*E28</f>
        <v>0</v>
      </c>
    </row>
    <row r="29" spans="1:6" s="95" customFormat="1" x14ac:dyDescent="0.2">
      <c r="A29" s="33"/>
      <c r="B29" s="17" t="s">
        <v>24</v>
      </c>
      <c r="C29" s="23">
        <v>4</v>
      </c>
      <c r="D29" s="4" t="s">
        <v>16</v>
      </c>
      <c r="E29" s="22"/>
      <c r="F29" s="14">
        <f>C29*E29</f>
        <v>0</v>
      </c>
    </row>
    <row r="30" spans="1:6" s="36" customFormat="1" x14ac:dyDescent="0.2">
      <c r="A30" s="34"/>
      <c r="B30" s="29"/>
      <c r="C30" s="24"/>
      <c r="D30" s="25"/>
      <c r="E30" s="26"/>
      <c r="F30" s="26"/>
    </row>
    <row r="31" spans="1:6" s="36" customFormat="1" x14ac:dyDescent="0.2">
      <c r="A31" s="32"/>
      <c r="B31" s="28"/>
      <c r="C31" s="11"/>
      <c r="D31" s="12"/>
      <c r="E31" s="13"/>
      <c r="F31" s="11"/>
    </row>
    <row r="32" spans="1:6" s="36" customFormat="1" ht="140.25" x14ac:dyDescent="0.2">
      <c r="A32" s="33">
        <f>COUNT($A$5:A31)+1</f>
        <v>5</v>
      </c>
      <c r="B32" s="16" t="s">
        <v>158</v>
      </c>
      <c r="C32" s="15"/>
      <c r="D32" s="4"/>
      <c r="E32" s="14"/>
      <c r="F32" s="14"/>
    </row>
    <row r="33" spans="1:6" s="36" customFormat="1" x14ac:dyDescent="0.2">
      <c r="A33" s="96"/>
      <c r="B33" s="97" t="s">
        <v>46</v>
      </c>
      <c r="C33" s="98"/>
      <c r="D33" s="99"/>
      <c r="E33" s="100"/>
      <c r="F33" s="100"/>
    </row>
    <row r="34" spans="1:6" s="36" customFormat="1" x14ac:dyDescent="0.2">
      <c r="A34" s="33"/>
      <c r="B34" s="17" t="s">
        <v>132</v>
      </c>
      <c r="C34" s="23">
        <v>2</v>
      </c>
      <c r="D34" s="4" t="s">
        <v>1</v>
      </c>
      <c r="E34" s="22"/>
      <c r="F34" s="14">
        <f>C34*E34</f>
        <v>0</v>
      </c>
    </row>
    <row r="35" spans="1:6" s="36" customFormat="1" x14ac:dyDescent="0.2">
      <c r="A35" s="34"/>
      <c r="B35" s="29"/>
      <c r="C35" s="24"/>
      <c r="D35" s="25"/>
      <c r="E35" s="26"/>
      <c r="F35" s="26"/>
    </row>
    <row r="36" spans="1:6" s="36" customFormat="1" x14ac:dyDescent="0.2">
      <c r="A36" s="32"/>
      <c r="B36" s="28"/>
      <c r="C36" s="11"/>
      <c r="D36" s="12"/>
      <c r="E36" s="13"/>
      <c r="F36" s="11"/>
    </row>
    <row r="37" spans="1:6" s="36" customFormat="1" x14ac:dyDescent="0.2">
      <c r="A37" s="33">
        <f>COUNT($A$5:A36)+1</f>
        <v>6</v>
      </c>
      <c r="B37" s="16" t="s">
        <v>47</v>
      </c>
      <c r="C37" s="15"/>
      <c r="D37" s="4"/>
      <c r="E37" s="14"/>
      <c r="F37" s="14"/>
    </row>
    <row r="38" spans="1:6" s="36" customFormat="1" ht="153" x14ac:dyDescent="0.2">
      <c r="A38" s="33"/>
      <c r="B38" s="17" t="s">
        <v>160</v>
      </c>
      <c r="C38" s="23"/>
      <c r="D38" s="4"/>
      <c r="E38" s="14"/>
      <c r="F38" s="14"/>
    </row>
    <row r="39" spans="1:6" s="36" customFormat="1" x14ac:dyDescent="0.2">
      <c r="A39" s="96"/>
      <c r="B39" s="101" t="s">
        <v>46</v>
      </c>
      <c r="C39" s="98"/>
      <c r="D39" s="99"/>
      <c r="E39" s="100"/>
      <c r="F39" s="100"/>
    </row>
    <row r="40" spans="1:6" s="36" customFormat="1" x14ac:dyDescent="0.2">
      <c r="A40" s="33"/>
      <c r="B40" s="17" t="s">
        <v>131</v>
      </c>
      <c r="C40" s="23">
        <v>2</v>
      </c>
      <c r="D40" s="4" t="s">
        <v>1</v>
      </c>
      <c r="E40" s="22"/>
      <c r="F40" s="14">
        <f>C40*E40</f>
        <v>0</v>
      </c>
    </row>
    <row r="41" spans="1:6" s="36" customFormat="1" x14ac:dyDescent="0.2">
      <c r="A41" s="34"/>
      <c r="B41" s="29"/>
      <c r="C41" s="24"/>
      <c r="D41" s="25"/>
      <c r="E41" s="26"/>
      <c r="F41" s="26"/>
    </row>
    <row r="42" spans="1:6" s="36" customFormat="1" x14ac:dyDescent="0.2">
      <c r="A42" s="32"/>
      <c r="B42" s="28"/>
      <c r="C42" s="11"/>
      <c r="D42" s="12"/>
      <c r="E42" s="13"/>
      <c r="F42" s="11"/>
    </row>
    <row r="43" spans="1:6" s="36" customFormat="1" x14ac:dyDescent="0.2">
      <c r="A43" s="33">
        <f>COUNT($A$5:A42)+1</f>
        <v>7</v>
      </c>
      <c r="B43" s="16" t="s">
        <v>48</v>
      </c>
      <c r="C43" s="15"/>
      <c r="D43" s="4"/>
      <c r="E43" s="14"/>
      <c r="F43" s="14"/>
    </row>
    <row r="44" spans="1:6" s="36" customFormat="1" ht="204" x14ac:dyDescent="0.2">
      <c r="A44" s="33"/>
      <c r="B44" s="17" t="s">
        <v>159</v>
      </c>
      <c r="C44" s="23"/>
      <c r="D44" s="4"/>
      <c r="E44" s="14"/>
      <c r="F44" s="14"/>
    </row>
    <row r="45" spans="1:6" s="36" customFormat="1" x14ac:dyDescent="0.2">
      <c r="A45" s="102"/>
      <c r="B45" s="103" t="s">
        <v>46</v>
      </c>
      <c r="C45" s="98"/>
      <c r="D45" s="99"/>
      <c r="E45" s="100"/>
      <c r="F45" s="100"/>
    </row>
    <row r="46" spans="1:6" s="36" customFormat="1" x14ac:dyDescent="0.2">
      <c r="A46" s="33"/>
      <c r="B46" s="17" t="s">
        <v>49</v>
      </c>
      <c r="C46" s="23">
        <v>1</v>
      </c>
      <c r="D46" s="4" t="s">
        <v>1</v>
      </c>
      <c r="E46" s="22"/>
      <c r="F46" s="14">
        <f t="shared" ref="F46" si="2">C46*E46</f>
        <v>0</v>
      </c>
    </row>
    <row r="47" spans="1:6" s="36" customFormat="1" x14ac:dyDescent="0.2">
      <c r="A47" s="32"/>
      <c r="B47" s="28"/>
      <c r="C47" s="11"/>
      <c r="D47" s="12"/>
      <c r="E47" s="13"/>
      <c r="F47" s="11"/>
    </row>
    <row r="48" spans="1:6" s="36" customFormat="1" ht="216.75" x14ac:dyDescent="0.2">
      <c r="A48" s="33">
        <f>COUNT($A$5:A45)+1</f>
        <v>8</v>
      </c>
      <c r="B48" s="16" t="s">
        <v>161</v>
      </c>
      <c r="C48" s="15"/>
      <c r="D48" s="4"/>
      <c r="E48" s="14"/>
      <c r="F48" s="14"/>
    </row>
    <row r="49" spans="1:6" s="36" customFormat="1" x14ac:dyDescent="0.2">
      <c r="A49" s="102"/>
      <c r="B49" s="103" t="s">
        <v>46</v>
      </c>
      <c r="C49" s="98"/>
      <c r="D49" s="99"/>
      <c r="E49" s="100"/>
      <c r="F49" s="100"/>
    </row>
    <row r="50" spans="1:6" s="36" customFormat="1" x14ac:dyDescent="0.2">
      <c r="A50" s="33"/>
      <c r="B50" s="17" t="s">
        <v>50</v>
      </c>
      <c r="C50" s="23">
        <v>2</v>
      </c>
      <c r="D50" s="4" t="s">
        <v>1</v>
      </c>
      <c r="E50" s="22"/>
      <c r="F50" s="14">
        <f>C50*E50</f>
        <v>0</v>
      </c>
    </row>
    <row r="51" spans="1:6" s="36" customFormat="1" x14ac:dyDescent="0.2">
      <c r="A51" s="33"/>
      <c r="B51" s="17" t="s">
        <v>51</v>
      </c>
      <c r="C51" s="23">
        <v>3</v>
      </c>
      <c r="D51" s="4" t="s">
        <v>1</v>
      </c>
      <c r="E51" s="22"/>
      <c r="F51" s="14">
        <f t="shared" ref="F51:F52" si="3">C51*E51</f>
        <v>0</v>
      </c>
    </row>
    <row r="52" spans="1:6" s="36" customFormat="1" x14ac:dyDescent="0.2">
      <c r="A52" s="33"/>
      <c r="B52" s="17" t="s">
        <v>52</v>
      </c>
      <c r="C52" s="23">
        <v>4</v>
      </c>
      <c r="D52" s="4" t="s">
        <v>1</v>
      </c>
      <c r="E52" s="22"/>
      <c r="F52" s="14">
        <f t="shared" si="3"/>
        <v>0</v>
      </c>
    </row>
    <row r="53" spans="1:6" s="36" customFormat="1" x14ac:dyDescent="0.2">
      <c r="A53" s="33"/>
      <c r="B53" s="17"/>
      <c r="C53" s="23"/>
      <c r="D53" s="4"/>
      <c r="E53" s="104"/>
      <c r="F53" s="14"/>
    </row>
    <row r="54" spans="1:6" s="36" customFormat="1" x14ac:dyDescent="0.2">
      <c r="A54" s="33"/>
      <c r="B54" s="17" t="s">
        <v>53</v>
      </c>
      <c r="C54" s="23">
        <v>1</v>
      </c>
      <c r="D54" s="4" t="s">
        <v>1</v>
      </c>
      <c r="E54" s="22"/>
      <c r="F54" s="14">
        <f t="shared" ref="F54:F55" si="4">C54*E54</f>
        <v>0</v>
      </c>
    </row>
    <row r="55" spans="1:6" s="36" customFormat="1" x14ac:dyDescent="0.2">
      <c r="A55" s="33"/>
      <c r="B55" s="17" t="s">
        <v>54</v>
      </c>
      <c r="C55" s="23">
        <v>1</v>
      </c>
      <c r="D55" s="4" t="s">
        <v>1</v>
      </c>
      <c r="E55" s="22"/>
      <c r="F55" s="14">
        <f t="shared" si="4"/>
        <v>0</v>
      </c>
    </row>
    <row r="56" spans="1:6" s="36" customFormat="1" x14ac:dyDescent="0.2">
      <c r="A56" s="34"/>
      <c r="B56" s="29"/>
      <c r="C56" s="24"/>
      <c r="D56" s="25"/>
      <c r="E56" s="26"/>
      <c r="F56" s="26"/>
    </row>
    <row r="57" spans="1:6" s="36" customFormat="1" x14ac:dyDescent="0.2">
      <c r="A57" s="32"/>
      <c r="B57" s="28"/>
      <c r="C57" s="11"/>
      <c r="D57" s="12"/>
      <c r="E57" s="13"/>
      <c r="F57" s="11"/>
    </row>
    <row r="58" spans="1:6" s="36" customFormat="1" x14ac:dyDescent="0.2">
      <c r="A58" s="33">
        <f>COUNT($A$5:A57)+1</f>
        <v>9</v>
      </c>
      <c r="B58" s="16" t="s">
        <v>55</v>
      </c>
      <c r="C58" s="15"/>
      <c r="D58" s="4"/>
      <c r="E58" s="14"/>
      <c r="F58" s="14"/>
    </row>
    <row r="59" spans="1:6" s="36" customFormat="1" ht="153" x14ac:dyDescent="0.2">
      <c r="A59" s="33"/>
      <c r="B59" s="17" t="s">
        <v>56</v>
      </c>
      <c r="C59" s="23"/>
      <c r="D59" s="4"/>
      <c r="E59" s="14"/>
      <c r="F59" s="14"/>
    </row>
    <row r="60" spans="1:6" s="36" customFormat="1" ht="38.25" x14ac:dyDescent="0.2">
      <c r="A60" s="105"/>
      <c r="B60" s="101" t="s">
        <v>57</v>
      </c>
      <c r="C60" s="106"/>
      <c r="D60" s="107"/>
      <c r="E60" s="108"/>
      <c r="F60" s="109"/>
    </row>
    <row r="61" spans="1:6" s="36" customFormat="1" x14ac:dyDescent="0.2">
      <c r="A61" s="110"/>
      <c r="B61" s="111" t="s">
        <v>61</v>
      </c>
      <c r="C61" s="106"/>
      <c r="D61" s="107"/>
      <c r="E61" s="109"/>
      <c r="F61" s="109"/>
    </row>
    <row r="62" spans="1:6" s="36" customFormat="1" x14ac:dyDescent="0.2">
      <c r="A62" s="110"/>
      <c r="B62" s="111" t="s">
        <v>46</v>
      </c>
      <c r="C62" s="106"/>
      <c r="D62" s="107"/>
      <c r="E62" s="109"/>
      <c r="F62" s="109"/>
    </row>
    <row r="63" spans="1:6" s="36" customFormat="1" x14ac:dyDescent="0.2">
      <c r="A63" s="112"/>
      <c r="E63" s="113"/>
      <c r="F63" s="113"/>
    </row>
    <row r="64" spans="1:6" s="36" customFormat="1" x14ac:dyDescent="0.2">
      <c r="A64" s="33"/>
      <c r="B64" s="17" t="s">
        <v>58</v>
      </c>
      <c r="C64" s="23">
        <v>3</v>
      </c>
      <c r="D64" s="4" t="s">
        <v>1</v>
      </c>
      <c r="E64" s="22"/>
      <c r="F64" s="14">
        <f t="shared" ref="F64" si="5">C64*E64</f>
        <v>0</v>
      </c>
    </row>
    <row r="65" spans="1:6" s="36" customFormat="1" x14ac:dyDescent="0.2">
      <c r="A65" s="34"/>
      <c r="B65" s="29"/>
      <c r="C65" s="24"/>
      <c r="D65" s="25"/>
      <c r="E65" s="26"/>
      <c r="F65" s="26"/>
    </row>
    <row r="66" spans="1:6" s="36" customFormat="1" x14ac:dyDescent="0.2">
      <c r="A66" s="43"/>
      <c r="B66" s="28"/>
      <c r="C66" s="11"/>
      <c r="D66" s="12"/>
      <c r="E66" s="13"/>
      <c r="F66" s="11"/>
    </row>
    <row r="67" spans="1:6" s="36" customFormat="1" x14ac:dyDescent="0.2">
      <c r="A67" s="33">
        <f>COUNT($A$6:A66)+1</f>
        <v>10</v>
      </c>
      <c r="B67" s="16" t="s">
        <v>59</v>
      </c>
      <c r="C67" s="15"/>
      <c r="D67" s="4"/>
      <c r="E67" s="14"/>
      <c r="F67" s="14"/>
    </row>
    <row r="68" spans="1:6" s="36" customFormat="1" ht="51" x14ac:dyDescent="0.2">
      <c r="A68" s="33"/>
      <c r="B68" s="17" t="s">
        <v>60</v>
      </c>
      <c r="C68" s="23"/>
      <c r="D68" s="4"/>
      <c r="E68" s="14"/>
      <c r="F68" s="14"/>
    </row>
    <row r="69" spans="1:6" s="36" customFormat="1" x14ac:dyDescent="0.2">
      <c r="A69" s="114"/>
      <c r="B69" s="115" t="s">
        <v>61</v>
      </c>
      <c r="C69" s="116"/>
      <c r="D69" s="117"/>
      <c r="E69" s="109"/>
      <c r="F69" s="118"/>
    </row>
    <row r="70" spans="1:6" s="36" customFormat="1" x14ac:dyDescent="0.2">
      <c r="A70" s="33"/>
      <c r="B70" s="17" t="s">
        <v>62</v>
      </c>
      <c r="C70" s="23">
        <v>2</v>
      </c>
      <c r="D70" s="4" t="s">
        <v>1</v>
      </c>
      <c r="E70" s="22"/>
      <c r="F70" s="14">
        <f>C70*E70</f>
        <v>0</v>
      </c>
    </row>
    <row r="71" spans="1:6" s="36" customFormat="1" x14ac:dyDescent="0.2">
      <c r="A71" s="34"/>
      <c r="B71" s="29"/>
      <c r="C71" s="24"/>
      <c r="D71" s="25"/>
      <c r="E71" s="26"/>
      <c r="F71" s="26"/>
    </row>
    <row r="72" spans="1:6" s="36" customFormat="1" x14ac:dyDescent="0.2">
      <c r="A72" s="32"/>
      <c r="B72" s="28"/>
      <c r="C72" s="11"/>
      <c r="D72" s="12"/>
      <c r="E72" s="13"/>
      <c r="F72" s="11"/>
    </row>
    <row r="73" spans="1:6" s="36" customFormat="1" x14ac:dyDescent="0.2">
      <c r="A73" s="33">
        <f>COUNT($A$6:A72)+1</f>
        <v>11</v>
      </c>
      <c r="B73" s="16" t="s">
        <v>63</v>
      </c>
      <c r="C73" s="15"/>
      <c r="D73" s="4"/>
      <c r="E73" s="14"/>
      <c r="F73" s="14"/>
    </row>
    <row r="74" spans="1:6" s="36" customFormat="1" ht="51" x14ac:dyDescent="0.2">
      <c r="A74" s="33"/>
      <c r="B74" s="119" t="s">
        <v>141</v>
      </c>
      <c r="C74" s="23"/>
      <c r="D74" s="4"/>
      <c r="E74" s="14"/>
      <c r="F74" s="14"/>
    </row>
    <row r="75" spans="1:6" s="36" customFormat="1" x14ac:dyDescent="0.2">
      <c r="A75" s="120"/>
      <c r="B75" s="121" t="s">
        <v>29</v>
      </c>
      <c r="C75" s="122"/>
      <c r="D75" s="122"/>
      <c r="E75" s="123"/>
      <c r="F75" s="123"/>
    </row>
    <row r="76" spans="1:6" s="36" customFormat="1" ht="14.25" x14ac:dyDescent="0.2">
      <c r="A76" s="33"/>
      <c r="B76" s="17" t="s">
        <v>64</v>
      </c>
      <c r="C76" s="23">
        <v>3</v>
      </c>
      <c r="D76" s="4" t="s">
        <v>9</v>
      </c>
      <c r="E76" s="22"/>
      <c r="F76" s="14">
        <f t="shared" ref="F76:F78" si="6">C76*E76</f>
        <v>0</v>
      </c>
    </row>
    <row r="77" spans="1:6" s="36" customFormat="1" ht="14.25" x14ac:dyDescent="0.2">
      <c r="A77" s="33"/>
      <c r="B77" s="17" t="s">
        <v>65</v>
      </c>
      <c r="C77" s="23">
        <v>26</v>
      </c>
      <c r="D77" s="4" t="s">
        <v>9</v>
      </c>
      <c r="E77" s="22"/>
      <c r="F77" s="14">
        <f t="shared" si="6"/>
        <v>0</v>
      </c>
    </row>
    <row r="78" spans="1:6" s="36" customFormat="1" ht="14.25" x14ac:dyDescent="0.2">
      <c r="A78" s="33"/>
      <c r="B78" s="17" t="s">
        <v>66</v>
      </c>
      <c r="C78" s="23">
        <v>8</v>
      </c>
      <c r="D78" s="4" t="s">
        <v>9</v>
      </c>
      <c r="E78" s="22"/>
      <c r="F78" s="14">
        <f t="shared" si="6"/>
        <v>0</v>
      </c>
    </row>
    <row r="79" spans="1:6" s="36" customFormat="1" x14ac:dyDescent="0.2">
      <c r="A79" s="34"/>
      <c r="B79" s="29"/>
      <c r="C79" s="24"/>
      <c r="D79" s="25"/>
      <c r="E79" s="26"/>
      <c r="F79" s="26"/>
    </row>
    <row r="80" spans="1:6" s="36" customFormat="1" x14ac:dyDescent="0.2">
      <c r="A80" s="32"/>
      <c r="B80" s="28"/>
      <c r="C80" s="11"/>
      <c r="D80" s="12"/>
      <c r="E80" s="13"/>
      <c r="F80" s="11"/>
    </row>
    <row r="81" spans="1:6" s="36" customFormat="1" x14ac:dyDescent="0.2">
      <c r="A81" s="33">
        <f>COUNT($A$6:A80)+1</f>
        <v>12</v>
      </c>
      <c r="B81" s="16" t="s">
        <v>69</v>
      </c>
      <c r="C81" s="15"/>
      <c r="D81" s="4"/>
      <c r="E81" s="14"/>
      <c r="F81" s="14"/>
    </row>
    <row r="82" spans="1:6" s="36" customFormat="1" ht="38.25" x14ac:dyDescent="0.2">
      <c r="A82" s="33"/>
      <c r="B82" s="17" t="s">
        <v>70</v>
      </c>
      <c r="C82" s="23"/>
      <c r="D82" s="4"/>
      <c r="E82" s="14"/>
      <c r="F82" s="14"/>
    </row>
    <row r="83" spans="1:6" s="36" customFormat="1" x14ac:dyDescent="0.2">
      <c r="A83" s="124"/>
      <c r="B83" s="121" t="s">
        <v>30</v>
      </c>
      <c r="C83" s="122"/>
      <c r="D83" s="122"/>
      <c r="E83" s="123"/>
      <c r="F83" s="123"/>
    </row>
    <row r="84" spans="1:6" s="36" customFormat="1" x14ac:dyDescent="0.2">
      <c r="A84" s="33"/>
      <c r="B84" s="17" t="s">
        <v>71</v>
      </c>
      <c r="C84" s="23">
        <v>4</v>
      </c>
      <c r="D84" s="4" t="s">
        <v>1</v>
      </c>
      <c r="E84" s="22"/>
      <c r="F84" s="14">
        <f t="shared" ref="F84:F86" si="7">C84*E84</f>
        <v>0</v>
      </c>
    </row>
    <row r="85" spans="1:6" s="36" customFormat="1" x14ac:dyDescent="0.2">
      <c r="A85" s="33"/>
      <c r="B85" s="17" t="s">
        <v>72</v>
      </c>
      <c r="C85" s="23">
        <v>25</v>
      </c>
      <c r="D85" s="4" t="s">
        <v>1</v>
      </c>
      <c r="E85" s="22"/>
      <c r="F85" s="14">
        <f t="shared" si="7"/>
        <v>0</v>
      </c>
    </row>
    <row r="86" spans="1:6" s="36" customFormat="1" x14ac:dyDescent="0.2">
      <c r="A86" s="33"/>
      <c r="B86" s="17" t="s">
        <v>73</v>
      </c>
      <c r="C86" s="23">
        <v>4</v>
      </c>
      <c r="D86" s="4" t="s">
        <v>1</v>
      </c>
      <c r="E86" s="22"/>
      <c r="F86" s="14">
        <f t="shared" si="7"/>
        <v>0</v>
      </c>
    </row>
    <row r="87" spans="1:6" s="36" customFormat="1" x14ac:dyDescent="0.2">
      <c r="A87" s="34"/>
      <c r="B87" s="29"/>
      <c r="C87" s="24"/>
      <c r="D87" s="25"/>
      <c r="E87" s="26"/>
      <c r="F87" s="26"/>
    </row>
    <row r="88" spans="1:6" s="36" customFormat="1" x14ac:dyDescent="0.2">
      <c r="A88" s="43"/>
      <c r="B88" s="28"/>
      <c r="C88" s="11"/>
      <c r="D88" s="12"/>
      <c r="E88" s="13"/>
      <c r="F88" s="11"/>
    </row>
    <row r="89" spans="1:6" s="36" customFormat="1" x14ac:dyDescent="0.2">
      <c r="A89" s="33">
        <f>COUNT($A$6:A88)+1</f>
        <v>13</v>
      </c>
      <c r="B89" s="16" t="s">
        <v>77</v>
      </c>
      <c r="C89" s="15"/>
      <c r="D89" s="4"/>
      <c r="E89" s="14"/>
      <c r="F89" s="14"/>
    </row>
    <row r="90" spans="1:6" s="36" customFormat="1" ht="38.25" x14ac:dyDescent="0.2">
      <c r="A90" s="33"/>
      <c r="B90" s="17" t="s">
        <v>78</v>
      </c>
      <c r="C90" s="23"/>
      <c r="D90" s="4"/>
      <c r="E90" s="14"/>
      <c r="F90" s="14"/>
    </row>
    <row r="91" spans="1:6" s="36" customFormat="1" x14ac:dyDescent="0.2">
      <c r="A91" s="125"/>
      <c r="B91" s="121" t="s">
        <v>162</v>
      </c>
      <c r="C91" s="122"/>
      <c r="D91" s="122"/>
      <c r="E91" s="123"/>
      <c r="F91" s="123"/>
    </row>
    <row r="92" spans="1:6" s="36" customFormat="1" x14ac:dyDescent="0.2">
      <c r="A92" s="33"/>
      <c r="B92" s="17" t="s">
        <v>163</v>
      </c>
      <c r="C92" s="23">
        <v>2</v>
      </c>
      <c r="D92" s="4" t="s">
        <v>1</v>
      </c>
      <c r="E92" s="22"/>
      <c r="F92" s="14">
        <f t="shared" ref="F92" si="8">C92*E92</f>
        <v>0</v>
      </c>
    </row>
    <row r="93" spans="1:6" s="36" customFormat="1" x14ac:dyDescent="0.2">
      <c r="A93" s="34"/>
      <c r="B93" s="29"/>
      <c r="C93" s="24"/>
      <c r="D93" s="25"/>
      <c r="E93" s="26"/>
      <c r="F93" s="26"/>
    </row>
    <row r="94" spans="1:6" s="36" customFormat="1" x14ac:dyDescent="0.2">
      <c r="A94" s="32"/>
      <c r="B94" s="28"/>
      <c r="C94" s="11"/>
      <c r="D94" s="12"/>
      <c r="E94" s="13"/>
      <c r="F94" s="11"/>
    </row>
    <row r="95" spans="1:6" s="36" customFormat="1" x14ac:dyDescent="0.2">
      <c r="A95" s="33">
        <f>COUNT($A$6:A94)+1</f>
        <v>14</v>
      </c>
      <c r="B95" s="16" t="s">
        <v>79</v>
      </c>
      <c r="C95" s="15"/>
      <c r="D95" s="4"/>
      <c r="E95" s="14"/>
      <c r="F95" s="14"/>
    </row>
    <row r="96" spans="1:6" s="36" customFormat="1" ht="51" x14ac:dyDescent="0.2">
      <c r="A96" s="33"/>
      <c r="B96" s="119" t="s">
        <v>133</v>
      </c>
      <c r="C96" s="23"/>
      <c r="D96" s="4"/>
      <c r="E96" s="14"/>
      <c r="F96" s="14"/>
    </row>
    <row r="97" spans="1:6" s="36" customFormat="1" x14ac:dyDescent="0.2">
      <c r="A97" s="126"/>
      <c r="B97" s="121" t="s">
        <v>30</v>
      </c>
      <c r="C97" s="122"/>
      <c r="D97" s="122"/>
      <c r="E97" s="123"/>
      <c r="F97" s="123"/>
    </row>
    <row r="98" spans="1:6" s="36" customFormat="1" x14ac:dyDescent="0.2">
      <c r="A98" s="33"/>
      <c r="B98" s="17" t="s">
        <v>134</v>
      </c>
      <c r="C98" s="23">
        <v>2</v>
      </c>
      <c r="D98" s="4" t="s">
        <v>1</v>
      </c>
      <c r="E98" s="22"/>
      <c r="F98" s="14">
        <f t="shared" ref="F98:F99" si="9">C98*E98</f>
        <v>0</v>
      </c>
    </row>
    <row r="99" spans="1:6" s="36" customFormat="1" x14ac:dyDescent="0.2">
      <c r="A99" s="33"/>
      <c r="B99" s="17" t="s">
        <v>135</v>
      </c>
      <c r="C99" s="23">
        <v>2</v>
      </c>
      <c r="D99" s="4" t="s">
        <v>1</v>
      </c>
      <c r="E99" s="22"/>
      <c r="F99" s="14">
        <f t="shared" si="9"/>
        <v>0</v>
      </c>
    </row>
    <row r="100" spans="1:6" s="36" customFormat="1" x14ac:dyDescent="0.2">
      <c r="A100" s="34"/>
      <c r="B100" s="29"/>
      <c r="C100" s="24"/>
      <c r="D100" s="25"/>
      <c r="E100" s="26"/>
      <c r="F100" s="26"/>
    </row>
    <row r="101" spans="1:6" s="36" customFormat="1" x14ac:dyDescent="0.2">
      <c r="A101" s="32"/>
      <c r="B101" s="28"/>
      <c r="C101" s="11"/>
      <c r="D101" s="12"/>
      <c r="E101" s="13"/>
      <c r="F101" s="11"/>
    </row>
    <row r="102" spans="1:6" s="36" customFormat="1" x14ac:dyDescent="0.2">
      <c r="A102" s="127">
        <f>COUNT($A$6:A101)+1</f>
        <v>15</v>
      </c>
      <c r="B102" s="128" t="s">
        <v>136</v>
      </c>
      <c r="C102" s="129"/>
      <c r="D102" s="130"/>
      <c r="E102" s="131"/>
      <c r="F102" s="131"/>
    </row>
    <row r="103" spans="1:6" s="36" customFormat="1" ht="51" x14ac:dyDescent="0.2">
      <c r="A103" s="127"/>
      <c r="B103" s="119" t="s">
        <v>137</v>
      </c>
      <c r="C103" s="132"/>
      <c r="D103" s="130"/>
      <c r="E103" s="131"/>
      <c r="F103" s="131"/>
    </row>
    <row r="104" spans="1:6" s="36" customFormat="1" x14ac:dyDescent="0.2">
      <c r="A104" s="126"/>
      <c r="B104" s="121" t="s">
        <v>30</v>
      </c>
      <c r="C104" s="122"/>
      <c r="D104" s="122"/>
      <c r="E104" s="123"/>
      <c r="F104" s="123"/>
    </row>
    <row r="105" spans="1:6" s="36" customFormat="1" x14ac:dyDescent="0.2">
      <c r="A105" s="127"/>
      <c r="B105" s="119" t="s">
        <v>138</v>
      </c>
      <c r="C105" s="132">
        <v>2</v>
      </c>
      <c r="D105" s="130" t="s">
        <v>1</v>
      </c>
      <c r="E105" s="45"/>
      <c r="F105" s="131">
        <f t="shared" ref="F105:F106" si="10">C105*E105</f>
        <v>0</v>
      </c>
    </row>
    <row r="106" spans="1:6" s="36" customFormat="1" x14ac:dyDescent="0.2">
      <c r="A106" s="33"/>
      <c r="B106" s="17" t="s">
        <v>139</v>
      </c>
      <c r="C106" s="23">
        <v>2</v>
      </c>
      <c r="D106" s="4" t="s">
        <v>1</v>
      </c>
      <c r="E106" s="22"/>
      <c r="F106" s="14">
        <f t="shared" si="10"/>
        <v>0</v>
      </c>
    </row>
    <row r="107" spans="1:6" s="36" customFormat="1" x14ac:dyDescent="0.2">
      <c r="A107" s="134"/>
      <c r="B107" s="135"/>
      <c r="C107" s="136"/>
      <c r="D107" s="137"/>
      <c r="E107" s="138"/>
      <c r="F107" s="138"/>
    </row>
    <row r="108" spans="1:6" s="36" customFormat="1" x14ac:dyDescent="0.2">
      <c r="A108" s="32"/>
      <c r="B108" s="28"/>
      <c r="C108" s="11"/>
      <c r="D108" s="12"/>
      <c r="E108" s="13"/>
      <c r="F108" s="11"/>
    </row>
    <row r="109" spans="1:6" s="36" customFormat="1" x14ac:dyDescent="0.2">
      <c r="A109" s="33">
        <f>COUNT($A$6:A108)+1</f>
        <v>16</v>
      </c>
      <c r="B109" s="16" t="s">
        <v>80</v>
      </c>
      <c r="C109" s="15"/>
      <c r="D109" s="4"/>
      <c r="E109" s="14"/>
      <c r="F109" s="14"/>
    </row>
    <row r="110" spans="1:6" s="36" customFormat="1" ht="25.5" x14ac:dyDescent="0.2">
      <c r="A110" s="33"/>
      <c r="B110" s="17" t="s">
        <v>81</v>
      </c>
      <c r="C110" s="23"/>
      <c r="D110" s="4"/>
      <c r="E110" s="14"/>
      <c r="F110" s="14"/>
    </row>
    <row r="111" spans="1:6" s="36" customFormat="1" x14ac:dyDescent="0.2">
      <c r="A111" s="124"/>
      <c r="B111" s="121" t="s">
        <v>30</v>
      </c>
      <c r="C111" s="122"/>
      <c r="D111" s="122"/>
      <c r="E111" s="123"/>
      <c r="F111" s="123"/>
    </row>
    <row r="112" spans="1:6" s="36" customFormat="1" x14ac:dyDescent="0.2">
      <c r="A112" s="127"/>
      <c r="B112" s="119" t="s">
        <v>140</v>
      </c>
      <c r="C112" s="132">
        <v>2</v>
      </c>
      <c r="D112" s="130" t="s">
        <v>1</v>
      </c>
      <c r="E112" s="45"/>
      <c r="F112" s="131">
        <f t="shared" ref="F112" si="11">C112*E112</f>
        <v>0</v>
      </c>
    </row>
    <row r="113" spans="1:6" s="36" customFormat="1" x14ac:dyDescent="0.2">
      <c r="A113" s="34"/>
      <c r="B113" s="29"/>
      <c r="C113" s="24"/>
      <c r="D113" s="25"/>
      <c r="E113" s="26"/>
      <c r="F113" s="26"/>
    </row>
    <row r="114" spans="1:6" s="36" customFormat="1" x14ac:dyDescent="0.2">
      <c r="A114" s="32"/>
      <c r="B114" s="28"/>
      <c r="C114" s="11"/>
      <c r="D114" s="12"/>
      <c r="E114" s="13"/>
      <c r="F114" s="11"/>
    </row>
    <row r="115" spans="1:6" s="36" customFormat="1" x14ac:dyDescent="0.2">
      <c r="A115" s="33">
        <f>COUNT($A$6:A114)+1</f>
        <v>17</v>
      </c>
      <c r="B115" s="16" t="s">
        <v>80</v>
      </c>
      <c r="C115" s="15"/>
      <c r="D115" s="4"/>
      <c r="E115" s="14"/>
      <c r="F115" s="14"/>
    </row>
    <row r="116" spans="1:6" s="36" customFormat="1" ht="25.5" x14ac:dyDescent="0.2">
      <c r="A116" s="33"/>
      <c r="B116" s="17" t="s">
        <v>81</v>
      </c>
      <c r="C116" s="23"/>
      <c r="D116" s="4"/>
      <c r="E116" s="14"/>
      <c r="F116" s="14"/>
    </row>
    <row r="117" spans="1:6" s="36" customFormat="1" x14ac:dyDescent="0.2">
      <c r="A117" s="124"/>
      <c r="B117" s="139" t="s">
        <v>82</v>
      </c>
      <c r="C117" s="122"/>
      <c r="D117" s="122"/>
      <c r="E117" s="123"/>
      <c r="F117" s="123"/>
    </row>
    <row r="118" spans="1:6" s="36" customFormat="1" x14ac:dyDescent="0.2">
      <c r="A118" s="124"/>
      <c r="B118" s="139" t="s">
        <v>83</v>
      </c>
    </row>
    <row r="119" spans="1:6" s="95" customFormat="1" x14ac:dyDescent="0.2">
      <c r="A119" s="33"/>
      <c r="B119" s="140" t="s">
        <v>140</v>
      </c>
      <c r="C119" s="23">
        <v>2</v>
      </c>
      <c r="D119" s="4" t="s">
        <v>1</v>
      </c>
      <c r="E119" s="22"/>
      <c r="F119" s="14">
        <f t="shared" ref="F119" si="12">C119*E119</f>
        <v>0</v>
      </c>
    </row>
    <row r="120" spans="1:6" s="36" customFormat="1" x14ac:dyDescent="0.2">
      <c r="A120" s="33"/>
      <c r="B120" s="17" t="s">
        <v>85</v>
      </c>
      <c r="C120" s="23">
        <v>2</v>
      </c>
      <c r="D120" s="4" t="s">
        <v>1</v>
      </c>
      <c r="E120" s="22"/>
      <c r="F120" s="14">
        <f t="shared" ref="F120" si="13">C120*E120</f>
        <v>0</v>
      </c>
    </row>
    <row r="121" spans="1:6" s="36" customFormat="1" x14ac:dyDescent="0.2">
      <c r="A121" s="34"/>
      <c r="B121" s="29"/>
      <c r="C121" s="24"/>
      <c r="D121" s="25"/>
      <c r="E121" s="26"/>
      <c r="F121" s="26"/>
    </row>
    <row r="122" spans="1:6" s="36" customFormat="1" x14ac:dyDescent="0.2">
      <c r="A122" s="32"/>
      <c r="B122" s="28"/>
      <c r="C122" s="11"/>
      <c r="D122" s="12"/>
      <c r="E122" s="13"/>
      <c r="F122" s="11"/>
    </row>
    <row r="123" spans="1:6" s="36" customFormat="1" x14ac:dyDescent="0.2">
      <c r="A123" s="33">
        <f>COUNT($A$6:A122)+1</f>
        <v>18</v>
      </c>
      <c r="B123" s="16" t="s">
        <v>86</v>
      </c>
      <c r="C123" s="15"/>
      <c r="D123" s="4"/>
      <c r="E123" s="14"/>
      <c r="F123" s="14"/>
    </row>
    <row r="124" spans="1:6" s="36" customFormat="1" ht="25.5" x14ac:dyDescent="0.2">
      <c r="A124" s="33"/>
      <c r="B124" s="17" t="s">
        <v>87</v>
      </c>
      <c r="C124" s="23"/>
      <c r="D124" s="4"/>
      <c r="E124" s="14"/>
      <c r="F124" s="14"/>
    </row>
    <row r="125" spans="1:6" s="142" customFormat="1" x14ac:dyDescent="0.2">
      <c r="A125" s="120"/>
      <c r="B125" s="139" t="s">
        <v>82</v>
      </c>
      <c r="C125" s="126"/>
      <c r="D125" s="126"/>
      <c r="E125" s="141"/>
      <c r="F125" s="141"/>
    </row>
    <row r="126" spans="1:6" s="142" customFormat="1" x14ac:dyDescent="0.2">
      <c r="A126" s="120"/>
      <c r="B126" s="139" t="s">
        <v>83</v>
      </c>
      <c r="C126" s="126"/>
      <c r="D126" s="126"/>
      <c r="E126" s="141"/>
      <c r="F126" s="141"/>
    </row>
    <row r="127" spans="1:6" s="36" customFormat="1" x14ac:dyDescent="0.2">
      <c r="A127" s="33"/>
      <c r="B127" s="17" t="s">
        <v>88</v>
      </c>
      <c r="C127" s="23">
        <v>2</v>
      </c>
      <c r="D127" s="4" t="s">
        <v>1</v>
      </c>
      <c r="E127" s="22"/>
      <c r="F127" s="14">
        <f>C127*E127</f>
        <v>0</v>
      </c>
    </row>
    <row r="128" spans="1:6" s="36" customFormat="1" x14ac:dyDescent="0.2">
      <c r="A128" s="33"/>
      <c r="B128" s="119" t="s">
        <v>142</v>
      </c>
      <c r="C128" s="23">
        <v>10</v>
      </c>
      <c r="D128" s="4" t="s">
        <v>1</v>
      </c>
      <c r="E128" s="22"/>
      <c r="F128" s="14">
        <f t="shared" ref="F128:F129" si="14">C128*E128</f>
        <v>0</v>
      </c>
    </row>
    <row r="129" spans="1:6" s="36" customFormat="1" x14ac:dyDescent="0.2">
      <c r="A129" s="33"/>
      <c r="B129" s="17" t="s">
        <v>90</v>
      </c>
      <c r="C129" s="23">
        <v>2</v>
      </c>
      <c r="D129" s="4" t="s">
        <v>1</v>
      </c>
      <c r="E129" s="22"/>
      <c r="F129" s="14">
        <f t="shared" si="14"/>
        <v>0</v>
      </c>
    </row>
    <row r="130" spans="1:6" s="36" customFormat="1" x14ac:dyDescent="0.2">
      <c r="A130" s="34"/>
      <c r="B130" s="29"/>
      <c r="C130" s="24"/>
      <c r="D130" s="25"/>
      <c r="E130" s="26"/>
      <c r="F130" s="26"/>
    </row>
    <row r="131" spans="1:6" s="36" customFormat="1" x14ac:dyDescent="0.2">
      <c r="A131" s="32"/>
      <c r="B131" s="28"/>
      <c r="C131" s="11"/>
      <c r="D131" s="12"/>
      <c r="E131" s="13"/>
      <c r="F131" s="11"/>
    </row>
    <row r="132" spans="1:6" s="36" customFormat="1" x14ac:dyDescent="0.2">
      <c r="A132" s="33">
        <f>COUNT($A$5:A131)+1</f>
        <v>19</v>
      </c>
      <c r="B132" s="16" t="s">
        <v>91</v>
      </c>
      <c r="C132" s="15"/>
      <c r="D132" s="4"/>
      <c r="E132" s="14"/>
      <c r="F132" s="14"/>
    </row>
    <row r="133" spans="1:6" s="36" customFormat="1" ht="25.5" x14ac:dyDescent="0.2">
      <c r="A133" s="33"/>
      <c r="B133" s="17" t="s">
        <v>92</v>
      </c>
      <c r="C133" s="23"/>
      <c r="D133" s="4"/>
      <c r="E133" s="14"/>
      <c r="F133" s="14"/>
    </row>
    <row r="134" spans="1:6" s="36" customFormat="1" x14ac:dyDescent="0.2">
      <c r="A134" s="126"/>
      <c r="B134" s="139" t="s">
        <v>82</v>
      </c>
      <c r="C134" s="143"/>
      <c r="D134" s="122"/>
      <c r="E134" s="123"/>
      <c r="F134" s="123"/>
    </row>
    <row r="135" spans="1:6" s="36" customFormat="1" x14ac:dyDescent="0.2">
      <c r="A135" s="126"/>
      <c r="B135" s="139" t="s">
        <v>83</v>
      </c>
      <c r="C135" s="143"/>
      <c r="D135" s="122"/>
      <c r="E135" s="123"/>
      <c r="F135" s="123"/>
    </row>
    <row r="136" spans="1:6" s="36" customFormat="1" x14ac:dyDescent="0.2">
      <c r="A136" s="127"/>
      <c r="B136" s="119" t="s">
        <v>93</v>
      </c>
      <c r="C136" s="132">
        <v>2</v>
      </c>
      <c r="D136" s="130" t="s">
        <v>1</v>
      </c>
      <c r="E136" s="45"/>
      <c r="F136" s="131">
        <f t="shared" ref="F136" si="15">C136*E136</f>
        <v>0</v>
      </c>
    </row>
    <row r="137" spans="1:6" s="36" customFormat="1" x14ac:dyDescent="0.2">
      <c r="A137" s="34"/>
      <c r="B137" s="29"/>
      <c r="C137" s="24"/>
      <c r="D137" s="25"/>
      <c r="E137" s="26"/>
      <c r="F137" s="26"/>
    </row>
    <row r="138" spans="1:6" s="36" customFormat="1" x14ac:dyDescent="0.2">
      <c r="A138" s="32"/>
      <c r="B138" s="28"/>
      <c r="C138" s="11"/>
      <c r="D138" s="12"/>
      <c r="E138" s="13"/>
      <c r="F138" s="11"/>
    </row>
    <row r="139" spans="1:6" s="36" customFormat="1" ht="51" x14ac:dyDescent="0.2">
      <c r="A139" s="33">
        <f>COUNT($A$6:A138)+1</f>
        <v>20</v>
      </c>
      <c r="B139" s="16" t="s">
        <v>94</v>
      </c>
      <c r="C139" s="15"/>
      <c r="D139" s="4"/>
      <c r="E139" s="14"/>
      <c r="F139" s="14"/>
    </row>
    <row r="140" spans="1:6" s="36" customFormat="1" x14ac:dyDescent="0.2">
      <c r="A140" s="120"/>
      <c r="B140" s="121" t="s">
        <v>95</v>
      </c>
      <c r="C140" s="143"/>
      <c r="D140" s="122"/>
      <c r="E140" s="123"/>
      <c r="F140" s="123"/>
    </row>
    <row r="141" spans="1:6" s="36" customFormat="1" x14ac:dyDescent="0.2">
      <c r="A141" s="126"/>
      <c r="B141" s="139" t="s">
        <v>83</v>
      </c>
      <c r="C141" s="116"/>
      <c r="D141" s="122"/>
      <c r="E141" s="123"/>
      <c r="F141" s="123"/>
    </row>
    <row r="142" spans="1:6" s="36" customFormat="1" x14ac:dyDescent="0.2">
      <c r="A142" s="126"/>
      <c r="B142" s="144" t="s">
        <v>96</v>
      </c>
      <c r="C142" s="116"/>
      <c r="D142" s="122"/>
      <c r="E142" s="123"/>
      <c r="F142" s="123"/>
    </row>
    <row r="143" spans="1:6" s="36" customFormat="1" x14ac:dyDescent="0.2">
      <c r="A143" s="127"/>
      <c r="B143" s="119" t="s">
        <v>143</v>
      </c>
      <c r="C143" s="132">
        <v>1</v>
      </c>
      <c r="D143" s="130" t="s">
        <v>1</v>
      </c>
      <c r="E143" s="45"/>
      <c r="F143" s="131">
        <f>C143*E143</f>
        <v>0</v>
      </c>
    </row>
    <row r="144" spans="1:6" s="36" customFormat="1" x14ac:dyDescent="0.2">
      <c r="A144" s="127"/>
      <c r="B144" s="119" t="s">
        <v>97</v>
      </c>
      <c r="C144" s="132">
        <v>15</v>
      </c>
      <c r="D144" s="130" t="s">
        <v>1</v>
      </c>
      <c r="E144" s="45"/>
      <c r="F144" s="131">
        <f>C144*E144</f>
        <v>0</v>
      </c>
    </row>
    <row r="145" spans="1:6" s="36" customFormat="1" x14ac:dyDescent="0.2">
      <c r="A145" s="127"/>
      <c r="B145" s="119" t="s">
        <v>144</v>
      </c>
      <c r="C145" s="132">
        <v>2</v>
      </c>
      <c r="D145" s="130" t="s">
        <v>1</v>
      </c>
      <c r="E145" s="45"/>
      <c r="F145" s="131">
        <f>C145*E145</f>
        <v>0</v>
      </c>
    </row>
    <row r="146" spans="1:6" s="36" customFormat="1" x14ac:dyDescent="0.2">
      <c r="A146" s="34"/>
      <c r="B146" s="29"/>
      <c r="C146" s="24"/>
      <c r="D146" s="25"/>
      <c r="E146" s="26"/>
      <c r="F146" s="26"/>
    </row>
    <row r="147" spans="1:6" s="36" customFormat="1" x14ac:dyDescent="0.2">
      <c r="A147" s="32"/>
      <c r="B147" s="28"/>
      <c r="C147" s="11"/>
      <c r="D147" s="12"/>
      <c r="E147" s="13"/>
      <c r="F147" s="11"/>
    </row>
    <row r="148" spans="1:6" s="36" customFormat="1" x14ac:dyDescent="0.2">
      <c r="A148" s="33">
        <f>COUNT($A$5:A147)+1</f>
        <v>21</v>
      </c>
      <c r="B148" s="16" t="s">
        <v>98</v>
      </c>
      <c r="C148" s="15"/>
      <c r="D148" s="4"/>
      <c r="E148" s="14"/>
      <c r="F148" s="14"/>
    </row>
    <row r="149" spans="1:6" s="36" customFormat="1" ht="25.5" x14ac:dyDescent="0.2">
      <c r="A149" s="33"/>
      <c r="B149" s="17" t="s">
        <v>99</v>
      </c>
      <c r="C149" s="23"/>
      <c r="D149" s="4"/>
      <c r="E149" s="14"/>
      <c r="F149" s="14"/>
    </row>
    <row r="150" spans="1:6" s="36" customFormat="1" x14ac:dyDescent="0.2">
      <c r="A150" s="33"/>
      <c r="B150" s="17" t="s">
        <v>44</v>
      </c>
      <c r="C150" s="23">
        <v>2</v>
      </c>
      <c r="D150" s="4" t="s">
        <v>1</v>
      </c>
      <c r="E150" s="22"/>
      <c r="F150" s="14">
        <f>C150*E150</f>
        <v>0</v>
      </c>
    </row>
    <row r="151" spans="1:6" s="36" customFormat="1" x14ac:dyDescent="0.2">
      <c r="A151" s="33"/>
      <c r="B151" s="17" t="s">
        <v>24</v>
      </c>
      <c r="C151" s="23">
        <v>2</v>
      </c>
      <c r="D151" s="4" t="s">
        <v>1</v>
      </c>
      <c r="E151" s="22"/>
      <c r="F151" s="14">
        <f>C151*E151</f>
        <v>0</v>
      </c>
    </row>
    <row r="152" spans="1:6" s="36" customFormat="1" x14ac:dyDescent="0.2">
      <c r="A152" s="33"/>
      <c r="B152" s="17" t="s">
        <v>45</v>
      </c>
      <c r="C152" s="23">
        <v>2</v>
      </c>
      <c r="D152" s="4" t="s">
        <v>1</v>
      </c>
      <c r="E152" s="22"/>
      <c r="F152" s="14">
        <f t="shared" ref="F152" si="16">C152*E152</f>
        <v>0</v>
      </c>
    </row>
    <row r="153" spans="1:6" s="36" customFormat="1" x14ac:dyDescent="0.2">
      <c r="A153" s="34"/>
      <c r="B153" s="29"/>
      <c r="C153" s="24"/>
      <c r="D153" s="25"/>
      <c r="E153" s="26"/>
      <c r="F153" s="26"/>
    </row>
    <row r="154" spans="1:6" s="36" customFormat="1" x14ac:dyDescent="0.2">
      <c r="A154" s="32"/>
      <c r="B154" s="28"/>
      <c r="C154" s="11"/>
      <c r="D154" s="12"/>
      <c r="E154" s="13"/>
      <c r="F154" s="11"/>
    </row>
    <row r="155" spans="1:6" s="36" customFormat="1" x14ac:dyDescent="0.2">
      <c r="A155" s="127">
        <f>COUNT($A$5:A154)+1</f>
        <v>22</v>
      </c>
      <c r="B155" s="128" t="s">
        <v>101</v>
      </c>
      <c r="C155" s="129"/>
      <c r="D155" s="130"/>
      <c r="E155" s="131"/>
      <c r="F155" s="131"/>
    </row>
    <row r="156" spans="1:6" s="36" customFormat="1" ht="76.5" x14ac:dyDescent="0.2">
      <c r="A156" s="127"/>
      <c r="B156" s="119" t="s">
        <v>102</v>
      </c>
      <c r="C156" s="132"/>
      <c r="D156" s="130"/>
      <c r="E156" s="131"/>
      <c r="F156" s="131"/>
    </row>
    <row r="157" spans="1:6" s="36" customFormat="1" x14ac:dyDescent="0.2">
      <c r="A157" s="126"/>
      <c r="B157" s="121" t="s">
        <v>30</v>
      </c>
      <c r="C157" s="145"/>
      <c r="D157" s="122"/>
      <c r="E157" s="123"/>
      <c r="F157" s="123"/>
    </row>
    <row r="158" spans="1:6" s="36" customFormat="1" x14ac:dyDescent="0.2">
      <c r="A158" s="127"/>
      <c r="B158" s="119" t="s">
        <v>67</v>
      </c>
      <c r="C158" s="132">
        <v>2</v>
      </c>
      <c r="D158" s="130" t="s">
        <v>1</v>
      </c>
      <c r="E158" s="45"/>
      <c r="F158" s="131">
        <f>E158*C158</f>
        <v>0</v>
      </c>
    </row>
    <row r="159" spans="1:6" s="36" customFormat="1" x14ac:dyDescent="0.2">
      <c r="A159" s="134"/>
      <c r="B159" s="135"/>
      <c r="C159" s="136"/>
      <c r="D159" s="137"/>
      <c r="E159" s="138"/>
      <c r="F159" s="138"/>
    </row>
    <row r="160" spans="1:6" s="36" customFormat="1" x14ac:dyDescent="0.2">
      <c r="A160" s="32"/>
      <c r="B160" s="28"/>
      <c r="C160" s="11"/>
      <c r="D160" s="12"/>
      <c r="E160" s="13"/>
      <c r="F160" s="11"/>
    </row>
    <row r="161" spans="1:6" s="36" customFormat="1" x14ac:dyDescent="0.2">
      <c r="A161" s="33">
        <f>COUNT($A$5:A160)+1</f>
        <v>23</v>
      </c>
      <c r="B161" s="16" t="s">
        <v>103</v>
      </c>
      <c r="C161" s="15"/>
      <c r="D161" s="4"/>
      <c r="E161" s="14"/>
      <c r="F161" s="14"/>
    </row>
    <row r="162" spans="1:6" s="36" customFormat="1" ht="51" x14ac:dyDescent="0.2">
      <c r="A162" s="33"/>
      <c r="B162" s="17" t="s">
        <v>104</v>
      </c>
      <c r="C162" s="23"/>
      <c r="D162" s="4"/>
      <c r="E162" s="14"/>
      <c r="F162" s="14"/>
    </row>
    <row r="163" spans="1:6" s="36" customFormat="1" x14ac:dyDescent="0.2">
      <c r="A163" s="126"/>
      <c r="B163" s="121" t="s">
        <v>30</v>
      </c>
      <c r="C163" s="143"/>
      <c r="D163" s="122"/>
      <c r="E163" s="123"/>
      <c r="F163" s="123"/>
    </row>
    <row r="164" spans="1:6" s="36" customFormat="1" x14ac:dyDescent="0.2">
      <c r="A164" s="127"/>
      <c r="B164" s="119" t="s">
        <v>42</v>
      </c>
      <c r="C164" s="132">
        <v>2</v>
      </c>
      <c r="D164" s="130" t="s">
        <v>1</v>
      </c>
      <c r="E164" s="45"/>
      <c r="F164" s="131">
        <f>C164*E164</f>
        <v>0</v>
      </c>
    </row>
    <row r="165" spans="1:6" s="36" customFormat="1" x14ac:dyDescent="0.2">
      <c r="A165" s="127"/>
      <c r="B165" s="119" t="s">
        <v>43</v>
      </c>
      <c r="C165" s="132">
        <v>4</v>
      </c>
      <c r="D165" s="130" t="s">
        <v>1</v>
      </c>
      <c r="E165" s="45"/>
      <c r="F165" s="131">
        <f>C165*E165</f>
        <v>0</v>
      </c>
    </row>
    <row r="166" spans="1:6" s="36" customFormat="1" x14ac:dyDescent="0.2">
      <c r="A166" s="127"/>
      <c r="B166" s="119" t="s">
        <v>24</v>
      </c>
      <c r="C166" s="132">
        <v>4</v>
      </c>
      <c r="D166" s="130" t="s">
        <v>1</v>
      </c>
      <c r="E166" s="45"/>
      <c r="F166" s="131">
        <f>C166*E166</f>
        <v>0</v>
      </c>
    </row>
    <row r="167" spans="1:6" s="36" customFormat="1" x14ac:dyDescent="0.2">
      <c r="A167" s="34"/>
      <c r="B167" s="29"/>
      <c r="C167" s="24"/>
      <c r="D167" s="25"/>
      <c r="E167" s="26"/>
      <c r="F167" s="26"/>
    </row>
    <row r="168" spans="1:6" s="36" customFormat="1" x14ac:dyDescent="0.2">
      <c r="A168" s="32"/>
      <c r="B168" s="28"/>
      <c r="C168" s="11"/>
      <c r="D168" s="12"/>
      <c r="E168" s="13"/>
      <c r="F168" s="11"/>
    </row>
    <row r="169" spans="1:6" s="36" customFormat="1" x14ac:dyDescent="0.2">
      <c r="A169" s="33">
        <f>COUNT($A$6:A168)+1</f>
        <v>24</v>
      </c>
      <c r="B169" s="16" t="s">
        <v>105</v>
      </c>
      <c r="C169" s="15"/>
      <c r="D169" s="4"/>
      <c r="E169" s="14"/>
      <c r="F169" s="14"/>
    </row>
    <row r="170" spans="1:6" s="36" customFormat="1" x14ac:dyDescent="0.2">
      <c r="A170" s="33"/>
      <c r="B170" s="17" t="s">
        <v>106</v>
      </c>
      <c r="C170" s="23"/>
    </row>
    <row r="171" spans="1:6" s="36" customFormat="1" x14ac:dyDescent="0.2">
      <c r="A171" s="33"/>
      <c r="B171" s="17"/>
      <c r="C171" s="23">
        <v>1</v>
      </c>
      <c r="D171" s="4" t="s">
        <v>1</v>
      </c>
      <c r="E171" s="22"/>
      <c r="F171" s="14">
        <f>C171*E171</f>
        <v>0</v>
      </c>
    </row>
    <row r="172" spans="1:6" s="36" customFormat="1" x14ac:dyDescent="0.2">
      <c r="A172" s="34"/>
      <c r="B172" s="29"/>
      <c r="C172" s="24"/>
      <c r="D172" s="25"/>
      <c r="E172" s="26"/>
      <c r="F172" s="26"/>
    </row>
    <row r="173" spans="1:6" s="36" customFormat="1" x14ac:dyDescent="0.2">
      <c r="A173" s="32"/>
      <c r="B173" s="28"/>
      <c r="C173" s="11"/>
      <c r="D173" s="12"/>
      <c r="E173" s="13"/>
      <c r="F173" s="11"/>
    </row>
    <row r="174" spans="1:6" s="36" customFormat="1" x14ac:dyDescent="0.2">
      <c r="A174" s="33">
        <f>COUNT($A$6:A173)+1</f>
        <v>25</v>
      </c>
      <c r="B174" s="16" t="s">
        <v>107</v>
      </c>
      <c r="C174" s="15"/>
      <c r="D174" s="4"/>
      <c r="E174" s="14"/>
      <c r="F174" s="14"/>
    </row>
    <row r="175" spans="1:6" s="36" customFormat="1" x14ac:dyDescent="0.2">
      <c r="A175" s="33"/>
      <c r="B175" s="17" t="s">
        <v>108</v>
      </c>
      <c r="C175" s="23"/>
      <c r="D175" s="4"/>
      <c r="E175" s="14"/>
      <c r="F175" s="14"/>
    </row>
    <row r="176" spans="1:6" s="36" customFormat="1" x14ac:dyDescent="0.2">
      <c r="A176" s="120"/>
      <c r="B176" s="108"/>
      <c r="C176" s="117">
        <v>2</v>
      </c>
      <c r="D176" s="4" t="s">
        <v>1</v>
      </c>
      <c r="E176" s="22"/>
      <c r="F176" s="14">
        <f>C176*E176</f>
        <v>0</v>
      </c>
    </row>
    <row r="177" spans="1:6" s="36" customFormat="1" x14ac:dyDescent="0.2">
      <c r="A177" s="34"/>
      <c r="B177" s="29"/>
      <c r="C177" s="24"/>
      <c r="D177" s="25"/>
      <c r="E177" s="26"/>
      <c r="F177" s="26"/>
    </row>
    <row r="178" spans="1:6" s="36" customFormat="1" x14ac:dyDescent="0.2">
      <c r="A178" s="32"/>
      <c r="B178" s="28"/>
      <c r="C178" s="11"/>
      <c r="D178" s="12"/>
      <c r="E178" s="13"/>
      <c r="F178" s="11"/>
    </row>
    <row r="179" spans="1:6" s="36" customFormat="1" x14ac:dyDescent="0.2">
      <c r="A179" s="33">
        <f>COUNT($A$6:A178)+1</f>
        <v>26</v>
      </c>
      <c r="B179" s="16" t="s">
        <v>109</v>
      </c>
      <c r="C179" s="15"/>
      <c r="D179" s="4"/>
      <c r="E179" s="14"/>
      <c r="F179" s="14"/>
    </row>
    <row r="180" spans="1:6" s="36" customFormat="1" ht="25.5" x14ac:dyDescent="0.2">
      <c r="A180" s="33"/>
      <c r="B180" s="17" t="s">
        <v>110</v>
      </c>
      <c r="C180" s="23"/>
      <c r="D180" s="4"/>
      <c r="E180" s="14"/>
      <c r="F180" s="14"/>
    </row>
    <row r="181" spans="1:6" s="36" customFormat="1" x14ac:dyDescent="0.2">
      <c r="A181" s="33"/>
      <c r="B181" s="17" t="s">
        <v>111</v>
      </c>
      <c r="C181" s="23">
        <v>2</v>
      </c>
      <c r="D181" s="4" t="s">
        <v>1</v>
      </c>
      <c r="E181" s="22"/>
      <c r="F181" s="14">
        <f t="shared" ref="F181" si="17">C181*E181</f>
        <v>0</v>
      </c>
    </row>
    <row r="182" spans="1:6" s="36" customFormat="1" x14ac:dyDescent="0.2">
      <c r="A182" s="33"/>
      <c r="B182" s="17" t="s">
        <v>112</v>
      </c>
      <c r="C182" s="23">
        <v>6</v>
      </c>
      <c r="D182" s="4" t="s">
        <v>1</v>
      </c>
      <c r="E182" s="22"/>
      <c r="F182" s="14">
        <f t="shared" ref="F182:F189" si="18">C182*E182</f>
        <v>0</v>
      </c>
    </row>
    <row r="183" spans="1:6" s="36" customFormat="1" x14ac:dyDescent="0.2">
      <c r="A183" s="33"/>
      <c r="B183" s="17" t="s">
        <v>113</v>
      </c>
      <c r="C183" s="23">
        <v>6</v>
      </c>
      <c r="D183" s="4" t="s">
        <v>1</v>
      </c>
      <c r="E183" s="22"/>
      <c r="F183" s="14">
        <f t="shared" si="18"/>
        <v>0</v>
      </c>
    </row>
    <row r="184" spans="1:6" s="36" customFormat="1" x14ac:dyDescent="0.2">
      <c r="A184" s="33"/>
      <c r="B184" s="17" t="s">
        <v>74</v>
      </c>
      <c r="C184" s="23">
        <v>4</v>
      </c>
      <c r="D184" s="4" t="s">
        <v>1</v>
      </c>
      <c r="E184" s="22"/>
      <c r="F184" s="14">
        <f t="shared" si="18"/>
        <v>0</v>
      </c>
    </row>
    <row r="185" spans="1:6" s="36" customFormat="1" x14ac:dyDescent="0.2">
      <c r="A185" s="33"/>
      <c r="B185" s="17" t="s">
        <v>75</v>
      </c>
      <c r="C185" s="23">
        <v>2</v>
      </c>
      <c r="D185" s="4" t="s">
        <v>1</v>
      </c>
      <c r="E185" s="22"/>
      <c r="F185" s="14">
        <f t="shared" si="18"/>
        <v>0</v>
      </c>
    </row>
    <row r="186" spans="1:6" s="36" customFormat="1" x14ac:dyDescent="0.2">
      <c r="A186" s="33"/>
      <c r="B186" s="17" t="s">
        <v>76</v>
      </c>
      <c r="C186" s="23">
        <v>2</v>
      </c>
      <c r="D186" s="4" t="s">
        <v>1</v>
      </c>
      <c r="E186" s="22"/>
      <c r="F186" s="14">
        <f t="shared" si="18"/>
        <v>0</v>
      </c>
    </row>
    <row r="187" spans="1:6" s="36" customFormat="1" x14ac:dyDescent="0.2">
      <c r="A187" s="127"/>
      <c r="B187" s="119" t="s">
        <v>67</v>
      </c>
      <c r="C187" s="132">
        <v>24</v>
      </c>
      <c r="D187" s="130" t="s">
        <v>1</v>
      </c>
      <c r="E187" s="45"/>
      <c r="F187" s="131">
        <f t="shared" si="18"/>
        <v>0</v>
      </c>
    </row>
    <row r="188" spans="1:6" s="36" customFormat="1" x14ac:dyDescent="0.2">
      <c r="A188" s="127"/>
      <c r="B188" s="119" t="s">
        <v>68</v>
      </c>
      <c r="C188" s="132">
        <v>2</v>
      </c>
      <c r="D188" s="130" t="s">
        <v>1</v>
      </c>
      <c r="E188" s="45"/>
      <c r="F188" s="131">
        <f t="shared" ref="F188" si="19">C188*E188</f>
        <v>0</v>
      </c>
    </row>
    <row r="189" spans="1:6" s="36" customFormat="1" x14ac:dyDescent="0.2">
      <c r="A189" s="127"/>
      <c r="B189" s="119" t="s">
        <v>145</v>
      </c>
      <c r="C189" s="132">
        <v>6</v>
      </c>
      <c r="D189" s="130" t="s">
        <v>1</v>
      </c>
      <c r="E189" s="45"/>
      <c r="F189" s="131">
        <f t="shared" si="18"/>
        <v>0</v>
      </c>
    </row>
    <row r="190" spans="1:6" s="36" customFormat="1" x14ac:dyDescent="0.2">
      <c r="A190" s="34"/>
      <c r="B190" s="29"/>
      <c r="C190" s="24"/>
      <c r="D190" s="25"/>
      <c r="E190" s="26"/>
      <c r="F190" s="26"/>
    </row>
    <row r="191" spans="1:6" s="36" customFormat="1" x14ac:dyDescent="0.2">
      <c r="A191" s="32"/>
      <c r="B191" s="28"/>
      <c r="C191" s="11"/>
      <c r="D191" s="12"/>
      <c r="E191" s="13"/>
      <c r="F191" s="11"/>
    </row>
    <row r="192" spans="1:6" s="36" customFormat="1" x14ac:dyDescent="0.2">
      <c r="A192" s="33">
        <f>COUNT($A$6:A186)+1</f>
        <v>27</v>
      </c>
      <c r="B192" s="16" t="s">
        <v>115</v>
      </c>
      <c r="C192" s="15"/>
      <c r="D192" s="4"/>
      <c r="E192" s="14"/>
      <c r="F192" s="14"/>
    </row>
    <row r="193" spans="1:6" s="36" customFormat="1" x14ac:dyDescent="0.2">
      <c r="A193" s="33"/>
      <c r="B193" s="17" t="s">
        <v>116</v>
      </c>
      <c r="C193" s="23"/>
      <c r="D193" s="4"/>
      <c r="E193" s="14"/>
      <c r="F193" s="14"/>
    </row>
    <row r="194" spans="1:6" s="36" customFormat="1" x14ac:dyDescent="0.2">
      <c r="A194" s="33"/>
      <c r="B194" s="17" t="s">
        <v>111</v>
      </c>
      <c r="C194" s="23">
        <v>2</v>
      </c>
      <c r="D194" s="4" t="s">
        <v>1</v>
      </c>
      <c r="E194" s="22"/>
      <c r="F194" s="14">
        <f t="shared" ref="F194:F201" si="20">C194*E194</f>
        <v>0</v>
      </c>
    </row>
    <row r="195" spans="1:6" s="36" customFormat="1" x14ac:dyDescent="0.2">
      <c r="A195" s="33"/>
      <c r="B195" s="17" t="s">
        <v>112</v>
      </c>
      <c r="C195" s="23">
        <v>2</v>
      </c>
      <c r="D195" s="4" t="s">
        <v>1</v>
      </c>
      <c r="E195" s="22"/>
      <c r="F195" s="14">
        <f t="shared" si="20"/>
        <v>0</v>
      </c>
    </row>
    <row r="196" spans="1:6" s="36" customFormat="1" x14ac:dyDescent="0.2">
      <c r="A196" s="33"/>
      <c r="B196" s="17" t="s">
        <v>113</v>
      </c>
      <c r="C196" s="23">
        <v>2</v>
      </c>
      <c r="D196" s="4" t="s">
        <v>1</v>
      </c>
      <c r="E196" s="22"/>
      <c r="F196" s="14">
        <f t="shared" si="20"/>
        <v>0</v>
      </c>
    </row>
    <row r="197" spans="1:6" s="36" customFormat="1" x14ac:dyDescent="0.2">
      <c r="A197" s="33"/>
      <c r="B197" s="17" t="s">
        <v>74</v>
      </c>
      <c r="C197" s="23">
        <v>2</v>
      </c>
      <c r="D197" s="4" t="s">
        <v>1</v>
      </c>
      <c r="E197" s="22"/>
      <c r="F197" s="14">
        <f>C197*E197</f>
        <v>0</v>
      </c>
    </row>
    <row r="198" spans="1:6" s="36" customFormat="1" x14ac:dyDescent="0.2">
      <c r="A198" s="33"/>
      <c r="B198" s="17" t="s">
        <v>75</v>
      </c>
      <c r="C198" s="23">
        <v>2</v>
      </c>
      <c r="D198" s="4" t="s">
        <v>1</v>
      </c>
      <c r="E198" s="22"/>
      <c r="F198" s="14">
        <f t="shared" si="20"/>
        <v>0</v>
      </c>
    </row>
    <row r="199" spans="1:6" s="36" customFormat="1" x14ac:dyDescent="0.2">
      <c r="A199" s="33"/>
      <c r="B199" s="17" t="s">
        <v>76</v>
      </c>
      <c r="C199" s="23">
        <v>2</v>
      </c>
      <c r="D199" s="4" t="s">
        <v>1</v>
      </c>
      <c r="E199" s="22"/>
      <c r="F199" s="14">
        <f t="shared" si="20"/>
        <v>0</v>
      </c>
    </row>
    <row r="200" spans="1:6" s="36" customFormat="1" x14ac:dyDescent="0.2">
      <c r="A200" s="33"/>
      <c r="B200" s="17" t="s">
        <v>67</v>
      </c>
      <c r="C200" s="23">
        <v>6</v>
      </c>
      <c r="D200" s="4" t="s">
        <v>1</v>
      </c>
      <c r="E200" s="22"/>
      <c r="F200" s="14">
        <f t="shared" si="20"/>
        <v>0</v>
      </c>
    </row>
    <row r="201" spans="1:6" s="36" customFormat="1" x14ac:dyDescent="0.2">
      <c r="A201" s="33"/>
      <c r="B201" s="17" t="s">
        <v>145</v>
      </c>
      <c r="C201" s="23">
        <v>2</v>
      </c>
      <c r="D201" s="4" t="s">
        <v>1</v>
      </c>
      <c r="E201" s="22"/>
      <c r="F201" s="14">
        <f t="shared" si="20"/>
        <v>0</v>
      </c>
    </row>
    <row r="202" spans="1:6" s="36" customFormat="1" x14ac:dyDescent="0.2">
      <c r="A202" s="34"/>
      <c r="B202" s="29"/>
      <c r="C202" s="24"/>
      <c r="D202" s="25"/>
      <c r="E202" s="26"/>
      <c r="F202" s="26"/>
    </row>
    <row r="203" spans="1:6" s="36" customFormat="1" x14ac:dyDescent="0.2">
      <c r="A203" s="32"/>
      <c r="B203" s="28"/>
      <c r="C203" s="11"/>
      <c r="D203" s="12"/>
      <c r="E203" s="13"/>
      <c r="F203" s="11"/>
    </row>
    <row r="204" spans="1:6" s="36" customFormat="1" x14ac:dyDescent="0.2">
      <c r="A204" s="33">
        <f>COUNT($A$6:A203)+1</f>
        <v>28</v>
      </c>
      <c r="B204" s="16" t="s">
        <v>117</v>
      </c>
      <c r="C204" s="15"/>
      <c r="D204" s="4"/>
      <c r="E204" s="14"/>
      <c r="F204" s="14"/>
    </row>
    <row r="205" spans="1:6" s="36" customFormat="1" ht="38.25" x14ac:dyDescent="0.2">
      <c r="A205" s="33"/>
      <c r="B205" s="17" t="s">
        <v>146</v>
      </c>
      <c r="C205" s="23"/>
      <c r="D205" s="4"/>
      <c r="E205" s="14"/>
      <c r="F205" s="14"/>
    </row>
    <row r="206" spans="1:6" s="36" customFormat="1" ht="14.25" x14ac:dyDescent="0.2">
      <c r="A206" s="33"/>
      <c r="B206" s="17"/>
      <c r="C206" s="23">
        <v>230</v>
      </c>
      <c r="D206" s="4" t="s">
        <v>14</v>
      </c>
      <c r="E206" s="22"/>
      <c r="F206" s="14">
        <f>C206*E206</f>
        <v>0</v>
      </c>
    </row>
    <row r="207" spans="1:6" s="36" customFormat="1" x14ac:dyDescent="0.2">
      <c r="A207" s="34"/>
      <c r="B207" s="29"/>
      <c r="C207" s="24"/>
      <c r="D207" s="25"/>
      <c r="E207" s="26"/>
      <c r="F207" s="26"/>
    </row>
    <row r="208" spans="1:6" s="146" customFormat="1" x14ac:dyDescent="0.2">
      <c r="A208" s="32"/>
      <c r="B208" s="28"/>
      <c r="C208" s="11"/>
      <c r="D208" s="12"/>
      <c r="E208" s="13"/>
      <c r="F208" s="11"/>
    </row>
    <row r="209" spans="1:6" s="36" customFormat="1" x14ac:dyDescent="0.2">
      <c r="A209" s="33">
        <f>COUNT($A$6:A208)+1</f>
        <v>29</v>
      </c>
      <c r="B209" s="16" t="s">
        <v>118</v>
      </c>
      <c r="C209" s="15"/>
      <c r="D209" s="4"/>
      <c r="E209" s="14"/>
      <c r="F209" s="14"/>
    </row>
    <row r="210" spans="1:6" s="36" customFormat="1" ht="114.75" x14ac:dyDescent="0.2">
      <c r="A210" s="33"/>
      <c r="B210" s="119" t="s">
        <v>119</v>
      </c>
      <c r="C210" s="23"/>
      <c r="D210" s="4"/>
      <c r="E210" s="14"/>
      <c r="F210" s="14"/>
    </row>
    <row r="211" spans="1:6" s="36" customFormat="1" x14ac:dyDescent="0.2">
      <c r="A211" s="120"/>
      <c r="B211" s="108" t="s">
        <v>29</v>
      </c>
      <c r="C211" s="122"/>
      <c r="D211" s="122"/>
      <c r="E211" s="123"/>
      <c r="F211" s="123"/>
    </row>
    <row r="212" spans="1:6" s="146" customFormat="1" ht="14.25" x14ac:dyDescent="0.2">
      <c r="A212" s="127"/>
      <c r="B212" s="119" t="s">
        <v>149</v>
      </c>
      <c r="C212" s="132">
        <v>3</v>
      </c>
      <c r="D212" s="130" t="s">
        <v>14</v>
      </c>
      <c r="E212" s="45"/>
      <c r="F212" s="131">
        <f t="shared" ref="F212:F223" si="21">C212*E212</f>
        <v>0</v>
      </c>
    </row>
    <row r="213" spans="1:6" s="146" customFormat="1" ht="14.25" x14ac:dyDescent="0.2">
      <c r="A213" s="127"/>
      <c r="B213" s="119" t="s">
        <v>150</v>
      </c>
      <c r="C213" s="132">
        <v>3</v>
      </c>
      <c r="D213" s="130" t="s">
        <v>14</v>
      </c>
      <c r="E213" s="45"/>
      <c r="F213" s="131">
        <f t="shared" si="21"/>
        <v>0</v>
      </c>
    </row>
    <row r="214" spans="1:6" s="146" customFormat="1" ht="14.25" x14ac:dyDescent="0.2">
      <c r="A214" s="127"/>
      <c r="B214" s="119" t="s">
        <v>164</v>
      </c>
      <c r="C214" s="132">
        <v>1</v>
      </c>
      <c r="D214" s="130" t="s">
        <v>14</v>
      </c>
      <c r="E214" s="45"/>
      <c r="F214" s="131">
        <f t="shared" ref="F214:F215" si="22">C214*E214</f>
        <v>0</v>
      </c>
    </row>
    <row r="215" spans="1:6" s="146" customFormat="1" ht="14.25" x14ac:dyDescent="0.2">
      <c r="A215" s="127"/>
      <c r="B215" s="119" t="s">
        <v>165</v>
      </c>
      <c r="C215" s="132">
        <v>1</v>
      </c>
      <c r="D215" s="130" t="s">
        <v>14</v>
      </c>
      <c r="E215" s="45"/>
      <c r="F215" s="131">
        <f t="shared" si="22"/>
        <v>0</v>
      </c>
    </row>
    <row r="216" spans="1:6" s="146" customFormat="1" ht="14.25" x14ac:dyDescent="0.2">
      <c r="A216" s="127"/>
      <c r="B216" s="119" t="s">
        <v>151</v>
      </c>
      <c r="C216" s="132">
        <v>1</v>
      </c>
      <c r="D216" s="130" t="s">
        <v>14</v>
      </c>
      <c r="E216" s="45"/>
      <c r="F216" s="131">
        <f t="shared" si="21"/>
        <v>0</v>
      </c>
    </row>
    <row r="217" spans="1:6" s="146" customFormat="1" ht="14.25" x14ac:dyDescent="0.2">
      <c r="A217" s="127"/>
      <c r="B217" s="119" t="s">
        <v>152</v>
      </c>
      <c r="C217" s="132">
        <v>1</v>
      </c>
      <c r="D217" s="130" t="s">
        <v>14</v>
      </c>
      <c r="E217" s="45"/>
      <c r="F217" s="131">
        <f t="shared" si="21"/>
        <v>0</v>
      </c>
    </row>
    <row r="218" spans="1:6" s="146" customFormat="1" ht="14.25" x14ac:dyDescent="0.2">
      <c r="A218" s="127"/>
      <c r="B218" s="119" t="s">
        <v>147</v>
      </c>
      <c r="C218" s="132">
        <v>80</v>
      </c>
      <c r="D218" s="130" t="s">
        <v>14</v>
      </c>
      <c r="E218" s="45"/>
      <c r="F218" s="131">
        <f t="shared" si="21"/>
        <v>0</v>
      </c>
    </row>
    <row r="219" spans="1:6" s="146" customFormat="1" ht="14.25" x14ac:dyDescent="0.2">
      <c r="A219" s="127"/>
      <c r="B219" s="119" t="s">
        <v>148</v>
      </c>
      <c r="C219" s="132">
        <v>90</v>
      </c>
      <c r="D219" s="130" t="s">
        <v>14</v>
      </c>
      <c r="E219" s="45"/>
      <c r="F219" s="131">
        <f t="shared" si="21"/>
        <v>0</v>
      </c>
    </row>
    <row r="220" spans="1:6" s="146" customFormat="1" ht="14.25" x14ac:dyDescent="0.2">
      <c r="A220" s="127"/>
      <c r="B220" s="119" t="s">
        <v>154</v>
      </c>
      <c r="C220" s="132">
        <v>1</v>
      </c>
      <c r="D220" s="130" t="s">
        <v>14</v>
      </c>
      <c r="E220" s="45"/>
      <c r="F220" s="131">
        <f t="shared" si="21"/>
        <v>0</v>
      </c>
    </row>
    <row r="221" spans="1:6" s="146" customFormat="1" ht="14.25" x14ac:dyDescent="0.2">
      <c r="A221" s="127"/>
      <c r="B221" s="119" t="s">
        <v>153</v>
      </c>
      <c r="C221" s="132">
        <v>1</v>
      </c>
      <c r="D221" s="130" t="s">
        <v>14</v>
      </c>
      <c r="E221" s="45"/>
      <c r="F221" s="131">
        <f t="shared" si="21"/>
        <v>0</v>
      </c>
    </row>
    <row r="222" spans="1:6" s="146" customFormat="1" ht="14.25" x14ac:dyDescent="0.2">
      <c r="A222" s="127"/>
      <c r="B222" s="119" t="s">
        <v>155</v>
      </c>
      <c r="C222" s="132">
        <v>25</v>
      </c>
      <c r="D222" s="130" t="s">
        <v>14</v>
      </c>
      <c r="E222" s="45"/>
      <c r="F222" s="131">
        <f t="shared" si="21"/>
        <v>0</v>
      </c>
    </row>
    <row r="223" spans="1:6" s="146" customFormat="1" ht="14.25" x14ac:dyDescent="0.2">
      <c r="A223" s="127"/>
      <c r="B223" s="119" t="s">
        <v>156</v>
      </c>
      <c r="C223" s="132">
        <v>30</v>
      </c>
      <c r="D223" s="130" t="s">
        <v>14</v>
      </c>
      <c r="E223" s="45"/>
      <c r="F223" s="131">
        <f t="shared" si="21"/>
        <v>0</v>
      </c>
    </row>
    <row r="224" spans="1:6" s="146" customFormat="1" x14ac:dyDescent="0.2">
      <c r="A224" s="34"/>
      <c r="B224" s="29"/>
      <c r="C224" s="24"/>
      <c r="D224" s="25"/>
      <c r="E224" s="26"/>
      <c r="F224" s="26"/>
    </row>
    <row r="225" spans="1:6" s="36" customFormat="1" x14ac:dyDescent="0.2">
      <c r="A225" s="32"/>
      <c r="B225" s="28"/>
      <c r="C225" s="11"/>
      <c r="D225" s="12"/>
      <c r="E225" s="13"/>
      <c r="F225" s="11"/>
    </row>
    <row r="226" spans="1:6" s="36" customFormat="1" x14ac:dyDescent="0.2">
      <c r="A226" s="33">
        <f>COUNT($A$6:A218)+1</f>
        <v>30</v>
      </c>
      <c r="B226" s="16" t="s">
        <v>118</v>
      </c>
      <c r="C226" s="15"/>
      <c r="D226" s="4"/>
      <c r="E226" s="14"/>
      <c r="F226" s="14"/>
    </row>
    <row r="227" spans="1:6" s="36" customFormat="1" ht="114.75" x14ac:dyDescent="0.2">
      <c r="A227" s="33"/>
      <c r="B227" s="17" t="s">
        <v>121</v>
      </c>
      <c r="C227" s="23"/>
      <c r="D227" s="4"/>
      <c r="E227" s="14"/>
      <c r="F227" s="14"/>
    </row>
    <row r="228" spans="1:6" s="36" customFormat="1" x14ac:dyDescent="0.2">
      <c r="A228" s="127"/>
      <c r="B228" s="147" t="s">
        <v>29</v>
      </c>
      <c r="C228" s="148"/>
      <c r="D228" s="148"/>
      <c r="E228" s="131"/>
      <c r="F228" s="131"/>
    </row>
    <row r="229" spans="1:6" s="36" customFormat="1" ht="14.25" x14ac:dyDescent="0.2">
      <c r="A229" s="127"/>
      <c r="B229" s="119" t="s">
        <v>147</v>
      </c>
      <c r="C229" s="132">
        <v>8</v>
      </c>
      <c r="D229" s="130" t="s">
        <v>14</v>
      </c>
      <c r="E229" s="45"/>
      <c r="F229" s="131">
        <f>C229*E229</f>
        <v>0</v>
      </c>
    </row>
    <row r="230" spans="1:6" s="36" customFormat="1" ht="14.25" x14ac:dyDescent="0.2">
      <c r="A230" s="127"/>
      <c r="B230" s="119" t="s">
        <v>148</v>
      </c>
      <c r="C230" s="132">
        <v>9</v>
      </c>
      <c r="D230" s="130" t="s">
        <v>14</v>
      </c>
      <c r="E230" s="45"/>
      <c r="F230" s="131">
        <f>C230*E230</f>
        <v>0</v>
      </c>
    </row>
    <row r="231" spans="1:6" s="36" customFormat="1" x14ac:dyDescent="0.2">
      <c r="A231" s="34"/>
      <c r="B231" s="29"/>
      <c r="C231" s="24"/>
      <c r="D231" s="25"/>
      <c r="E231" s="26"/>
      <c r="F231" s="26"/>
    </row>
    <row r="232" spans="1:6" s="36" customFormat="1" x14ac:dyDescent="0.2">
      <c r="A232" s="32"/>
      <c r="B232" s="28"/>
      <c r="C232" s="11"/>
      <c r="D232" s="12"/>
      <c r="E232" s="13"/>
      <c r="F232" s="11"/>
    </row>
    <row r="233" spans="1:6" s="36" customFormat="1" x14ac:dyDescent="0.2">
      <c r="A233" s="33">
        <f>COUNT($A$6:A232)+1</f>
        <v>31</v>
      </c>
      <c r="B233" s="16" t="s">
        <v>17</v>
      </c>
      <c r="C233" s="15"/>
      <c r="D233" s="4"/>
      <c r="E233" s="14"/>
      <c r="F233" s="14"/>
    </row>
    <row r="234" spans="1:6" s="36" customFormat="1" ht="38.25" x14ac:dyDescent="0.2">
      <c r="A234" s="33"/>
      <c r="B234" s="17" t="s">
        <v>122</v>
      </c>
      <c r="C234" s="23"/>
      <c r="D234" s="4"/>
      <c r="E234" s="14"/>
      <c r="F234" s="14"/>
    </row>
    <row r="235" spans="1:6" s="36" customFormat="1" x14ac:dyDescent="0.2">
      <c r="B235" s="149"/>
      <c r="C235" s="122"/>
      <c r="D235" s="150">
        <v>0.1</v>
      </c>
      <c r="E235" s="123"/>
      <c r="F235" s="109">
        <f>SUM(F9:F231)*D235</f>
        <v>0</v>
      </c>
    </row>
    <row r="236" spans="1:6" s="36" customFormat="1" x14ac:dyDescent="0.2">
      <c r="A236" s="151"/>
      <c r="B236" s="152"/>
      <c r="C236" s="153"/>
      <c r="D236" s="154"/>
      <c r="E236" s="155"/>
      <c r="F236" s="155"/>
    </row>
    <row r="237" spans="1:6" s="36" customFormat="1" x14ac:dyDescent="0.2">
      <c r="A237" s="18"/>
      <c r="B237" s="30" t="s">
        <v>123</v>
      </c>
      <c r="C237" s="19"/>
      <c r="D237" s="20"/>
      <c r="E237" s="21" t="s">
        <v>13</v>
      </c>
      <c r="F237" s="21">
        <f>SUM(F9:F236)</f>
        <v>0</v>
      </c>
    </row>
  </sheetData>
  <sheetProtection algorithmName="SHA-512" hashValue="HscMntoXszi1wsY9GgrvmsDsHjMeguMWxNj+MwPCGmSigjDYSlmENs/2tUaq72N5yHpfhvwjLwTLSUy/BEfD9w==" saltValue="ZhgplSP3Zk2KIqk6Hrj/Ww==" spinCount="100000" sheet="1" objects="1" scenarios="1"/>
  <phoneticPr fontId="0" type="noConversion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4" manualBreakCount="4">
    <brk id="30" max="5" man="1"/>
    <brk id="65" max="5" man="1"/>
    <brk id="100" max="5" man="1"/>
    <brk id="137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A4DB3-8878-44F6-B946-7B298AEE0DAF}">
  <sheetPr>
    <tabColor rgb="FF7030A0"/>
  </sheetPr>
  <dimension ref="A1:G169"/>
  <sheetViews>
    <sheetView topLeftCell="A8" zoomScaleNormal="100" zoomScaleSheetLayoutView="89" workbookViewId="0">
      <selection activeCell="E16" sqref="E16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5.7109375" style="10" customWidth="1"/>
    <col min="5" max="5" width="10.7109375" style="8" customWidth="1"/>
    <col min="6" max="6" width="12.7109375" style="9" customWidth="1"/>
    <col min="7" max="16384" width="9.140625" style="10"/>
  </cols>
  <sheetData>
    <row r="1" spans="1:7" x14ac:dyDescent="0.2">
      <c r="A1" s="5"/>
      <c r="B1" s="27"/>
      <c r="C1" s="6"/>
      <c r="D1" s="7"/>
    </row>
    <row r="2" spans="1:7" x14ac:dyDescent="0.2">
      <c r="A2" s="5" t="s">
        <v>126</v>
      </c>
      <c r="B2" s="93" t="s">
        <v>169</v>
      </c>
      <c r="C2" s="6"/>
      <c r="D2" s="7"/>
    </row>
    <row r="3" spans="1:7" x14ac:dyDescent="0.2">
      <c r="A3" s="5"/>
      <c r="B3" s="93" t="s">
        <v>129</v>
      </c>
      <c r="C3" s="6"/>
      <c r="D3" s="7"/>
    </row>
    <row r="4" spans="1:7" ht="76.5" x14ac:dyDescent="0.2">
      <c r="A4" s="39" t="s">
        <v>0</v>
      </c>
      <c r="B4" s="40" t="s">
        <v>8</v>
      </c>
      <c r="C4" s="41" t="s">
        <v>6</v>
      </c>
      <c r="D4" s="41" t="s">
        <v>7</v>
      </c>
      <c r="E4" s="42" t="s">
        <v>10</v>
      </c>
      <c r="F4" s="42" t="s">
        <v>11</v>
      </c>
    </row>
    <row r="5" spans="1:7" x14ac:dyDescent="0.2">
      <c r="A5" s="156"/>
      <c r="B5" s="127"/>
      <c r="C5" s="157"/>
      <c r="D5" s="157"/>
      <c r="E5" s="158"/>
      <c r="F5" s="158"/>
    </row>
    <row r="6" spans="1:7" x14ac:dyDescent="0.2">
      <c r="A6" s="159">
        <f>COUNT(A5)+1</f>
        <v>1</v>
      </c>
      <c r="B6" s="128" t="s">
        <v>170</v>
      </c>
      <c r="C6" s="129"/>
      <c r="D6" s="130"/>
      <c r="E6" s="131"/>
      <c r="F6" s="131"/>
    </row>
    <row r="7" spans="1:7" s="148" customFormat="1" ht="89.25" x14ac:dyDescent="0.2">
      <c r="A7" s="127"/>
      <c r="B7" s="160" t="s">
        <v>171</v>
      </c>
      <c r="C7" s="129"/>
      <c r="D7" s="130"/>
      <c r="E7" s="131"/>
      <c r="F7" s="131"/>
      <c r="G7" s="161"/>
    </row>
    <row r="8" spans="1:7" s="148" customFormat="1" x14ac:dyDescent="0.2">
      <c r="A8" s="127"/>
      <c r="B8" s="119" t="s">
        <v>100</v>
      </c>
      <c r="C8" s="132">
        <v>76</v>
      </c>
      <c r="D8" s="130" t="s">
        <v>16</v>
      </c>
      <c r="E8" s="45"/>
      <c r="F8" s="131">
        <f>C8*E8</f>
        <v>0</v>
      </c>
      <c r="G8" s="161"/>
    </row>
    <row r="9" spans="1:7" s="148" customFormat="1" x14ac:dyDescent="0.2">
      <c r="A9" s="127"/>
      <c r="B9" s="119" t="s">
        <v>24</v>
      </c>
      <c r="C9" s="132">
        <v>8</v>
      </c>
      <c r="D9" s="130" t="s">
        <v>16</v>
      </c>
      <c r="E9" s="45"/>
      <c r="F9" s="131">
        <f>C9*E9</f>
        <v>0</v>
      </c>
      <c r="G9" s="161"/>
    </row>
    <row r="10" spans="1:7" s="148" customFormat="1" x14ac:dyDescent="0.2">
      <c r="A10" s="127"/>
      <c r="B10" s="119" t="s">
        <v>42</v>
      </c>
      <c r="C10" s="132">
        <v>8</v>
      </c>
      <c r="D10" s="130" t="s">
        <v>16</v>
      </c>
      <c r="E10" s="45"/>
      <c r="F10" s="131">
        <f>C10*E10</f>
        <v>0</v>
      </c>
      <c r="G10" s="161"/>
    </row>
    <row r="11" spans="1:7" s="148" customFormat="1" x14ac:dyDescent="0.2">
      <c r="A11" s="134"/>
      <c r="B11" s="135"/>
      <c r="C11" s="136"/>
      <c r="D11" s="137"/>
      <c r="E11" s="138"/>
      <c r="F11" s="138"/>
      <c r="G11" s="161"/>
    </row>
    <row r="12" spans="1:7" s="148" customFormat="1" x14ac:dyDescent="0.2">
      <c r="A12" s="32"/>
      <c r="B12" s="28"/>
      <c r="C12" s="11"/>
      <c r="D12" s="12"/>
      <c r="E12" s="13"/>
      <c r="F12" s="11"/>
      <c r="G12" s="161"/>
    </row>
    <row r="13" spans="1:7" s="36" customFormat="1" x14ac:dyDescent="0.2">
      <c r="A13" s="159">
        <f>COUNT($A$6:A12)+1</f>
        <v>2</v>
      </c>
      <c r="B13" s="128" t="s">
        <v>33</v>
      </c>
      <c r="C13" s="129"/>
      <c r="D13" s="130"/>
      <c r="E13" s="131"/>
      <c r="F13" s="131"/>
    </row>
    <row r="14" spans="1:7" s="36" customFormat="1" ht="51" x14ac:dyDescent="0.2">
      <c r="A14" s="127"/>
      <c r="B14" s="162" t="s">
        <v>172</v>
      </c>
      <c r="C14" s="129"/>
      <c r="D14" s="130"/>
      <c r="E14" s="131"/>
      <c r="F14" s="131"/>
    </row>
    <row r="15" spans="1:7" s="163" customFormat="1" ht="14.25" x14ac:dyDescent="0.2">
      <c r="A15" s="127"/>
      <c r="B15" s="119" t="s">
        <v>173</v>
      </c>
      <c r="C15" s="132">
        <v>8</v>
      </c>
      <c r="D15" s="130" t="s">
        <v>14</v>
      </c>
      <c r="E15" s="45"/>
      <c r="F15" s="131">
        <f>C15*E15</f>
        <v>0</v>
      </c>
    </row>
    <row r="16" spans="1:7" s="163" customFormat="1" ht="14.25" x14ac:dyDescent="0.2">
      <c r="A16" s="127"/>
      <c r="B16" s="119" t="s">
        <v>174</v>
      </c>
      <c r="C16" s="132">
        <v>90</v>
      </c>
      <c r="D16" s="130" t="s">
        <v>14</v>
      </c>
      <c r="E16" s="45"/>
      <c r="F16" s="131">
        <f>C16*E16</f>
        <v>0</v>
      </c>
    </row>
    <row r="17" spans="1:6" s="163" customFormat="1" x14ac:dyDescent="0.2">
      <c r="A17" s="134"/>
      <c r="B17" s="135"/>
      <c r="C17" s="136"/>
      <c r="D17" s="137"/>
      <c r="E17" s="138"/>
      <c r="F17" s="138"/>
    </row>
    <row r="18" spans="1:6" s="36" customFormat="1" x14ac:dyDescent="0.2">
      <c r="A18" s="32"/>
      <c r="B18" s="28"/>
      <c r="C18" s="11"/>
      <c r="D18" s="12"/>
      <c r="E18" s="13"/>
      <c r="F18" s="11"/>
    </row>
    <row r="19" spans="1:6" s="36" customFormat="1" x14ac:dyDescent="0.2">
      <c r="A19" s="159">
        <f>COUNT($A$6:A18)+1</f>
        <v>3</v>
      </c>
      <c r="B19" s="128" t="s">
        <v>38</v>
      </c>
      <c r="C19" s="129"/>
      <c r="D19" s="130"/>
      <c r="E19" s="131"/>
      <c r="F19" s="131"/>
    </row>
    <row r="20" spans="1:6" s="36" customFormat="1" ht="38.25" x14ac:dyDescent="0.2">
      <c r="A20" s="127"/>
      <c r="B20" s="162" t="s">
        <v>39</v>
      </c>
      <c r="C20" s="129"/>
      <c r="D20" s="130"/>
      <c r="E20" s="131"/>
      <c r="F20" s="131"/>
    </row>
    <row r="21" spans="1:6" s="36" customFormat="1" ht="14.25" x14ac:dyDescent="0.2">
      <c r="A21" s="127"/>
      <c r="B21" s="119"/>
      <c r="C21" s="132">
        <v>2</v>
      </c>
      <c r="D21" s="130" t="s">
        <v>14</v>
      </c>
      <c r="E21" s="45"/>
      <c r="F21" s="131">
        <f>C21*E21</f>
        <v>0</v>
      </c>
    </row>
    <row r="22" spans="1:6" s="36" customFormat="1" x14ac:dyDescent="0.2">
      <c r="A22" s="134"/>
      <c r="B22" s="135"/>
      <c r="C22" s="136"/>
      <c r="D22" s="137"/>
      <c r="E22" s="138"/>
      <c r="F22" s="138"/>
    </row>
    <row r="23" spans="1:6" s="36" customFormat="1" x14ac:dyDescent="0.2">
      <c r="A23" s="32"/>
      <c r="B23" s="28"/>
      <c r="C23" s="11"/>
      <c r="D23" s="12"/>
      <c r="E23" s="13"/>
      <c r="F23" s="11"/>
    </row>
    <row r="24" spans="1:6" s="36" customFormat="1" x14ac:dyDescent="0.2">
      <c r="A24" s="159">
        <f>COUNT($A$5:A23)+1</f>
        <v>4</v>
      </c>
      <c r="B24" s="128" t="s">
        <v>48</v>
      </c>
      <c r="C24" s="129"/>
      <c r="D24" s="130"/>
      <c r="E24" s="131"/>
      <c r="F24" s="131"/>
    </row>
    <row r="25" spans="1:6" s="163" customFormat="1" ht="153" x14ac:dyDescent="0.2">
      <c r="A25" s="127"/>
      <c r="B25" s="162" t="s">
        <v>175</v>
      </c>
      <c r="C25" s="129"/>
      <c r="D25" s="130"/>
      <c r="E25" s="131"/>
      <c r="F25" s="131"/>
    </row>
    <row r="26" spans="1:6" s="163" customFormat="1" ht="15" customHeight="1" x14ac:dyDescent="0.2">
      <c r="A26" s="127"/>
      <c r="B26" s="119" t="s">
        <v>176</v>
      </c>
      <c r="C26" s="132">
        <v>1</v>
      </c>
      <c r="D26" s="130" t="s">
        <v>1</v>
      </c>
      <c r="E26" s="45"/>
      <c r="F26" s="131">
        <f>C26*E26</f>
        <v>0</v>
      </c>
    </row>
    <row r="27" spans="1:6" s="163" customFormat="1" ht="15" customHeight="1" x14ac:dyDescent="0.2">
      <c r="A27" s="134"/>
      <c r="B27" s="135"/>
      <c r="C27" s="136"/>
      <c r="D27" s="137"/>
      <c r="E27" s="138"/>
      <c r="F27" s="138"/>
    </row>
    <row r="28" spans="1:6" s="36" customFormat="1" x14ac:dyDescent="0.2">
      <c r="A28" s="32"/>
      <c r="B28" s="28"/>
      <c r="C28" s="11"/>
      <c r="D28" s="12"/>
      <c r="E28" s="13"/>
      <c r="F28" s="11"/>
    </row>
    <row r="29" spans="1:6" s="36" customFormat="1" x14ac:dyDescent="0.2">
      <c r="A29" s="127">
        <f>COUNT($A$5:A28)+1</f>
        <v>5</v>
      </c>
      <c r="B29" s="128" t="s">
        <v>177</v>
      </c>
      <c r="C29" s="129"/>
      <c r="D29" s="130"/>
      <c r="E29" s="131"/>
      <c r="F29" s="131"/>
    </row>
    <row r="30" spans="1:6" s="36" customFormat="1" ht="51" x14ac:dyDescent="0.2">
      <c r="A30" s="127"/>
      <c r="B30" s="119" t="s">
        <v>178</v>
      </c>
      <c r="C30" s="132"/>
      <c r="D30" s="130"/>
      <c r="E30" s="131"/>
      <c r="F30" s="131"/>
    </row>
    <row r="31" spans="1:6" s="36" customFormat="1" x14ac:dyDescent="0.2">
      <c r="A31" s="120"/>
      <c r="B31" s="121" t="s">
        <v>61</v>
      </c>
      <c r="C31" s="122"/>
      <c r="D31" s="122"/>
      <c r="E31" s="131"/>
      <c r="F31" s="123"/>
    </row>
    <row r="32" spans="1:6" s="36" customFormat="1" x14ac:dyDescent="0.2">
      <c r="A32" s="127"/>
      <c r="B32" s="119" t="s">
        <v>179</v>
      </c>
      <c r="C32" s="132">
        <v>1</v>
      </c>
      <c r="D32" s="130" t="s">
        <v>1</v>
      </c>
      <c r="E32" s="45"/>
      <c r="F32" s="131">
        <f>C32*E32</f>
        <v>0</v>
      </c>
    </row>
    <row r="33" spans="1:6" s="36" customFormat="1" x14ac:dyDescent="0.2">
      <c r="A33" s="127"/>
      <c r="B33" s="119"/>
      <c r="C33" s="132"/>
      <c r="D33" s="137"/>
      <c r="E33" s="164"/>
      <c r="F33" s="131"/>
    </row>
    <row r="34" spans="1:6" s="148" customFormat="1" x14ac:dyDescent="0.2">
      <c r="A34" s="32"/>
      <c r="B34" s="28"/>
      <c r="C34" s="11"/>
      <c r="D34" s="12"/>
      <c r="E34" s="13"/>
      <c r="F34" s="11"/>
    </row>
    <row r="35" spans="1:6" s="165" customFormat="1" x14ac:dyDescent="0.2">
      <c r="A35" s="159">
        <f>COUNT($A$5:A34)+1</f>
        <v>6</v>
      </c>
      <c r="B35" s="128" t="s">
        <v>63</v>
      </c>
      <c r="C35" s="129"/>
      <c r="D35" s="130"/>
      <c r="E35" s="131"/>
      <c r="F35" s="131"/>
    </row>
    <row r="36" spans="1:6" s="148" customFormat="1" ht="63.75" x14ac:dyDescent="0.2">
      <c r="A36" s="127"/>
      <c r="B36" s="162" t="s">
        <v>180</v>
      </c>
      <c r="C36" s="129"/>
      <c r="D36" s="130"/>
      <c r="E36" s="131"/>
      <c r="F36" s="131"/>
    </row>
    <row r="37" spans="1:6" s="148" customFormat="1" ht="14.25" x14ac:dyDescent="0.2">
      <c r="A37" s="127"/>
      <c r="B37" s="119" t="s">
        <v>64</v>
      </c>
      <c r="C37" s="132">
        <v>8</v>
      </c>
      <c r="D37" s="130" t="s">
        <v>181</v>
      </c>
      <c r="E37" s="45"/>
      <c r="F37" s="131">
        <f>C37*E37</f>
        <v>0</v>
      </c>
    </row>
    <row r="38" spans="1:6" s="148" customFormat="1" ht="14.25" x14ac:dyDescent="0.2">
      <c r="A38" s="127"/>
      <c r="B38" s="119" t="s">
        <v>65</v>
      </c>
      <c r="C38" s="132">
        <v>8</v>
      </c>
      <c r="D38" s="130" t="s">
        <v>181</v>
      </c>
      <c r="E38" s="45"/>
      <c r="F38" s="131">
        <f>C38*E38</f>
        <v>0</v>
      </c>
    </row>
    <row r="39" spans="1:6" s="148" customFormat="1" ht="14.25" x14ac:dyDescent="0.2">
      <c r="A39" s="127"/>
      <c r="B39" s="119" t="s">
        <v>66</v>
      </c>
      <c r="C39" s="132">
        <v>8</v>
      </c>
      <c r="D39" s="130" t="s">
        <v>181</v>
      </c>
      <c r="E39" s="45"/>
      <c r="F39" s="131">
        <f>C39*E39</f>
        <v>0</v>
      </c>
    </row>
    <row r="40" spans="1:6" s="148" customFormat="1" x14ac:dyDescent="0.2">
      <c r="A40" s="134"/>
      <c r="B40" s="135"/>
      <c r="C40" s="136"/>
      <c r="D40" s="137"/>
      <c r="E40" s="138"/>
      <c r="F40" s="138"/>
    </row>
    <row r="41" spans="1:6" s="148" customFormat="1" x14ac:dyDescent="0.2">
      <c r="A41" s="32"/>
      <c r="B41" s="28"/>
      <c r="C41" s="11"/>
      <c r="D41" s="12"/>
      <c r="E41" s="13"/>
      <c r="F41" s="11"/>
    </row>
    <row r="42" spans="1:6" s="165" customFormat="1" x14ac:dyDescent="0.2">
      <c r="A42" s="159">
        <f>COUNT($A$5:A41)+1</f>
        <v>7</v>
      </c>
      <c r="B42" s="128" t="s">
        <v>63</v>
      </c>
      <c r="C42" s="129"/>
      <c r="D42" s="130"/>
      <c r="E42" s="131"/>
      <c r="F42" s="131"/>
    </row>
    <row r="43" spans="1:6" s="148" customFormat="1" ht="63.75" x14ac:dyDescent="0.2">
      <c r="A43" s="127"/>
      <c r="B43" s="162" t="s">
        <v>182</v>
      </c>
      <c r="C43" s="129"/>
      <c r="D43" s="130"/>
      <c r="E43" s="131"/>
      <c r="F43" s="131"/>
    </row>
    <row r="44" spans="1:6" s="148" customFormat="1" ht="14.25" x14ac:dyDescent="0.2">
      <c r="A44" s="127"/>
      <c r="B44" s="119" t="s">
        <v>179</v>
      </c>
      <c r="C44" s="132">
        <v>2</v>
      </c>
      <c r="D44" s="130" t="s">
        <v>181</v>
      </c>
      <c r="E44" s="45"/>
      <c r="F44" s="131">
        <f>C44*E44</f>
        <v>0</v>
      </c>
    </row>
    <row r="45" spans="1:6" s="148" customFormat="1" ht="14.25" x14ac:dyDescent="0.2">
      <c r="A45" s="127"/>
      <c r="B45" s="119" t="s">
        <v>183</v>
      </c>
      <c r="C45" s="132">
        <v>74</v>
      </c>
      <c r="D45" s="130" t="s">
        <v>181</v>
      </c>
      <c r="E45" s="45"/>
      <c r="F45" s="131">
        <f>C45*E45</f>
        <v>0</v>
      </c>
    </row>
    <row r="46" spans="1:6" s="148" customFormat="1" x14ac:dyDescent="0.2">
      <c r="A46" s="134"/>
      <c r="B46" s="135"/>
      <c r="C46" s="136"/>
      <c r="D46" s="137"/>
      <c r="E46" s="138"/>
      <c r="F46" s="138"/>
    </row>
    <row r="47" spans="1:6" s="148" customFormat="1" x14ac:dyDescent="0.2">
      <c r="A47" s="32"/>
      <c r="B47" s="28"/>
      <c r="C47" s="11"/>
      <c r="D47" s="12"/>
      <c r="E47" s="13"/>
      <c r="F47" s="11"/>
    </row>
    <row r="48" spans="1:6" s="148" customFormat="1" x14ac:dyDescent="0.2">
      <c r="A48" s="159">
        <f>COUNT($A$5:A47)+1</f>
        <v>8</v>
      </c>
      <c r="B48" s="128" t="s">
        <v>69</v>
      </c>
      <c r="C48" s="129"/>
      <c r="D48" s="130"/>
      <c r="E48" s="131"/>
      <c r="F48" s="131"/>
    </row>
    <row r="49" spans="1:6" s="148" customFormat="1" ht="51" x14ac:dyDescent="0.2">
      <c r="A49" s="127"/>
      <c r="B49" s="162" t="s">
        <v>184</v>
      </c>
      <c r="C49" s="129"/>
      <c r="D49" s="130"/>
      <c r="E49" s="131"/>
      <c r="F49" s="131"/>
    </row>
    <row r="50" spans="1:6" s="148" customFormat="1" x14ac:dyDescent="0.2">
      <c r="A50" s="127"/>
      <c r="B50" s="119" t="s">
        <v>64</v>
      </c>
      <c r="C50" s="132">
        <v>6</v>
      </c>
      <c r="D50" s="130" t="s">
        <v>1</v>
      </c>
      <c r="E50" s="45"/>
      <c r="F50" s="131">
        <f>C50*E50</f>
        <v>0</v>
      </c>
    </row>
    <row r="51" spans="1:6" s="148" customFormat="1" x14ac:dyDescent="0.2">
      <c r="A51" s="127"/>
      <c r="B51" s="119" t="s">
        <v>65</v>
      </c>
      <c r="C51" s="132">
        <v>8</v>
      </c>
      <c r="D51" s="130" t="s">
        <v>1</v>
      </c>
      <c r="E51" s="45"/>
      <c r="F51" s="131">
        <f>C51*E51</f>
        <v>0</v>
      </c>
    </row>
    <row r="52" spans="1:6" s="148" customFormat="1" x14ac:dyDescent="0.2">
      <c r="A52" s="127"/>
      <c r="B52" s="119" t="s">
        <v>66</v>
      </c>
      <c r="C52" s="132">
        <v>4</v>
      </c>
      <c r="D52" s="130" t="s">
        <v>1</v>
      </c>
      <c r="E52" s="45"/>
      <c r="F52" s="131">
        <f>C52*E52</f>
        <v>0</v>
      </c>
    </row>
    <row r="53" spans="1:6" s="148" customFormat="1" x14ac:dyDescent="0.2">
      <c r="A53" s="127"/>
      <c r="B53" s="119" t="s">
        <v>183</v>
      </c>
      <c r="C53" s="132">
        <v>5</v>
      </c>
      <c r="D53" s="130" t="s">
        <v>1</v>
      </c>
      <c r="E53" s="45"/>
      <c r="F53" s="131">
        <f>C53*E53</f>
        <v>0</v>
      </c>
    </row>
    <row r="54" spans="1:6" s="148" customFormat="1" x14ac:dyDescent="0.2">
      <c r="A54" s="134"/>
      <c r="B54" s="135"/>
      <c r="C54" s="136"/>
      <c r="D54" s="137"/>
      <c r="E54" s="138"/>
      <c r="F54" s="138"/>
    </row>
    <row r="55" spans="1:6" s="148" customFormat="1" x14ac:dyDescent="0.2">
      <c r="A55" s="32"/>
      <c r="B55" s="28"/>
      <c r="C55" s="11"/>
      <c r="D55" s="12"/>
      <c r="E55" s="13"/>
      <c r="F55" s="11"/>
    </row>
    <row r="56" spans="1:6" s="148" customFormat="1" x14ac:dyDescent="0.2">
      <c r="A56" s="159">
        <f>COUNT($A$6:A55)+1</f>
        <v>9</v>
      </c>
      <c r="B56" s="128" t="s">
        <v>185</v>
      </c>
      <c r="C56" s="129"/>
      <c r="D56" s="130"/>
      <c r="E56" s="131"/>
      <c r="F56" s="131"/>
    </row>
    <row r="57" spans="1:6" s="148" customFormat="1" ht="51" x14ac:dyDescent="0.2">
      <c r="A57" s="127"/>
      <c r="B57" s="162" t="s">
        <v>186</v>
      </c>
      <c r="C57" s="129"/>
      <c r="D57" s="130"/>
      <c r="E57" s="131"/>
      <c r="F57" s="131"/>
    </row>
    <row r="58" spans="1:6" s="148" customFormat="1" x14ac:dyDescent="0.2">
      <c r="A58" s="127"/>
      <c r="B58" s="119" t="s">
        <v>187</v>
      </c>
      <c r="C58" s="132">
        <v>2</v>
      </c>
      <c r="D58" s="130" t="s">
        <v>1</v>
      </c>
      <c r="E58" s="45"/>
      <c r="F58" s="131">
        <f>C58*E58</f>
        <v>0</v>
      </c>
    </row>
    <row r="59" spans="1:6" s="148" customFormat="1" x14ac:dyDescent="0.2">
      <c r="A59" s="127"/>
      <c r="B59" s="119" t="s">
        <v>188</v>
      </c>
      <c r="C59" s="132">
        <v>1</v>
      </c>
      <c r="D59" s="130" t="s">
        <v>1</v>
      </c>
      <c r="E59" s="45"/>
      <c r="F59" s="131">
        <f>C59*E59</f>
        <v>0</v>
      </c>
    </row>
    <row r="60" spans="1:6" s="148" customFormat="1" x14ac:dyDescent="0.2">
      <c r="A60" s="127"/>
      <c r="B60" s="119" t="s">
        <v>189</v>
      </c>
      <c r="C60" s="132">
        <v>2</v>
      </c>
      <c r="D60" s="130" t="s">
        <v>1</v>
      </c>
      <c r="E60" s="45"/>
      <c r="F60" s="131">
        <f>C60*E60</f>
        <v>0</v>
      </c>
    </row>
    <row r="61" spans="1:6" s="148" customFormat="1" x14ac:dyDescent="0.2">
      <c r="A61" s="127"/>
      <c r="B61" s="119" t="s">
        <v>190</v>
      </c>
      <c r="C61" s="132">
        <v>1</v>
      </c>
      <c r="D61" s="130" t="s">
        <v>1</v>
      </c>
      <c r="E61" s="45"/>
      <c r="F61" s="131">
        <f>C61*E61</f>
        <v>0</v>
      </c>
    </row>
    <row r="62" spans="1:6" s="148" customFormat="1" x14ac:dyDescent="0.2">
      <c r="A62" s="134"/>
      <c r="B62" s="135"/>
      <c r="C62" s="136"/>
      <c r="D62" s="137"/>
      <c r="E62" s="138"/>
      <c r="F62" s="138"/>
    </row>
    <row r="63" spans="1:6" s="148" customFormat="1" x14ac:dyDescent="0.2">
      <c r="A63" s="32"/>
      <c r="B63" s="28"/>
      <c r="C63" s="11"/>
      <c r="D63" s="12"/>
      <c r="E63" s="13"/>
      <c r="F63" s="11"/>
    </row>
    <row r="64" spans="1:6" s="148" customFormat="1" x14ac:dyDescent="0.2">
      <c r="A64" s="127">
        <f>COUNT($A$4:A63)+1</f>
        <v>10</v>
      </c>
      <c r="B64" s="128" t="s">
        <v>77</v>
      </c>
      <c r="C64" s="129"/>
      <c r="D64" s="130"/>
      <c r="E64" s="131"/>
      <c r="F64" s="131"/>
    </row>
    <row r="65" spans="1:6" s="148" customFormat="1" ht="38.25" x14ac:dyDescent="0.2">
      <c r="A65" s="127"/>
      <c r="B65" s="119" t="s">
        <v>191</v>
      </c>
      <c r="C65" s="132"/>
      <c r="D65" s="130"/>
      <c r="E65" s="131"/>
      <c r="F65" s="131"/>
    </row>
    <row r="66" spans="1:6" s="148" customFormat="1" x14ac:dyDescent="0.2">
      <c r="A66" s="126"/>
      <c r="B66" s="121" t="s">
        <v>30</v>
      </c>
      <c r="C66" s="122"/>
      <c r="D66" s="122"/>
      <c r="E66" s="123"/>
      <c r="F66" s="123"/>
    </row>
    <row r="67" spans="1:6" s="148" customFormat="1" x14ac:dyDescent="0.2">
      <c r="A67" s="127"/>
      <c r="B67" s="119" t="s">
        <v>192</v>
      </c>
      <c r="C67" s="132">
        <v>2</v>
      </c>
      <c r="D67" s="130" t="s">
        <v>1</v>
      </c>
      <c r="E67" s="45"/>
      <c r="F67" s="131">
        <f t="shared" ref="F67:F68" si="0">C67*E67</f>
        <v>0</v>
      </c>
    </row>
    <row r="68" spans="1:6" s="148" customFormat="1" x14ac:dyDescent="0.2">
      <c r="A68" s="127"/>
      <c r="B68" s="119" t="s">
        <v>193</v>
      </c>
      <c r="C68" s="132">
        <v>1</v>
      </c>
      <c r="D68" s="130" t="s">
        <v>1</v>
      </c>
      <c r="E68" s="45"/>
      <c r="F68" s="131">
        <f t="shared" si="0"/>
        <v>0</v>
      </c>
    </row>
    <row r="69" spans="1:6" s="148" customFormat="1" x14ac:dyDescent="0.2">
      <c r="A69" s="134"/>
      <c r="B69" s="135"/>
      <c r="C69" s="136"/>
      <c r="D69" s="137"/>
      <c r="E69" s="138"/>
      <c r="F69" s="138"/>
    </row>
    <row r="70" spans="1:6" s="148" customFormat="1" x14ac:dyDescent="0.2">
      <c r="A70" s="32"/>
      <c r="B70" s="28"/>
      <c r="C70" s="11"/>
      <c r="D70" s="12"/>
      <c r="E70" s="13"/>
      <c r="F70" s="11"/>
    </row>
    <row r="71" spans="1:6" s="148" customFormat="1" x14ac:dyDescent="0.2">
      <c r="A71" s="127">
        <f>COUNT($A$4:A70)+1</f>
        <v>11</v>
      </c>
      <c r="B71" s="128" t="s">
        <v>194</v>
      </c>
      <c r="C71" s="129"/>
      <c r="D71" s="130"/>
      <c r="E71" s="131"/>
      <c r="F71" s="131"/>
    </row>
    <row r="72" spans="1:6" s="148" customFormat="1" ht="38.25" x14ac:dyDescent="0.2">
      <c r="A72" s="127"/>
      <c r="B72" s="119" t="s">
        <v>195</v>
      </c>
      <c r="C72" s="132"/>
      <c r="D72" s="130"/>
      <c r="E72" s="131"/>
      <c r="F72" s="131"/>
    </row>
    <row r="73" spans="1:6" s="148" customFormat="1" x14ac:dyDescent="0.2">
      <c r="A73" s="126"/>
      <c r="B73" s="121" t="s">
        <v>30</v>
      </c>
      <c r="C73" s="122"/>
      <c r="D73" s="122"/>
      <c r="E73" s="123"/>
      <c r="F73" s="123"/>
    </row>
    <row r="74" spans="1:6" s="148" customFormat="1" x14ac:dyDescent="0.2">
      <c r="A74" s="127"/>
      <c r="B74" s="119" t="s">
        <v>192</v>
      </c>
      <c r="C74" s="132">
        <v>1</v>
      </c>
      <c r="D74" s="130" t="s">
        <v>1</v>
      </c>
      <c r="E74" s="45"/>
      <c r="F74" s="131">
        <f t="shared" ref="F74:F76" si="1">C74*E74</f>
        <v>0</v>
      </c>
    </row>
    <row r="75" spans="1:6" s="148" customFormat="1" x14ac:dyDescent="0.2">
      <c r="A75" s="127"/>
      <c r="B75" s="119" t="s">
        <v>196</v>
      </c>
      <c r="C75" s="132">
        <v>1</v>
      </c>
      <c r="D75" s="130" t="s">
        <v>1</v>
      </c>
      <c r="E75" s="45"/>
      <c r="F75" s="131">
        <f t="shared" si="1"/>
        <v>0</v>
      </c>
    </row>
    <row r="76" spans="1:6" s="148" customFormat="1" x14ac:dyDescent="0.2">
      <c r="A76" s="127"/>
      <c r="B76" s="119" t="s">
        <v>197</v>
      </c>
      <c r="C76" s="132">
        <v>2</v>
      </c>
      <c r="D76" s="130" t="s">
        <v>1</v>
      </c>
      <c r="E76" s="45"/>
      <c r="F76" s="131">
        <f t="shared" si="1"/>
        <v>0</v>
      </c>
    </row>
    <row r="77" spans="1:6" s="148" customFormat="1" x14ac:dyDescent="0.2">
      <c r="A77" s="127"/>
      <c r="B77" s="119"/>
      <c r="C77" s="132"/>
      <c r="D77" s="130"/>
      <c r="E77" s="133"/>
      <c r="F77" s="131"/>
    </row>
    <row r="78" spans="1:6" s="148" customFormat="1" x14ac:dyDescent="0.2">
      <c r="A78" s="32"/>
      <c r="B78" s="28"/>
      <c r="C78" s="11"/>
      <c r="D78" s="12"/>
      <c r="E78" s="13"/>
      <c r="F78" s="11"/>
    </row>
    <row r="79" spans="1:6" s="148" customFormat="1" ht="15.6" customHeight="1" x14ac:dyDescent="0.2">
      <c r="A79" s="159">
        <f>COUNT($A$5:A78)+1</f>
        <v>12</v>
      </c>
      <c r="B79" s="128" t="s">
        <v>198</v>
      </c>
      <c r="C79" s="129"/>
      <c r="D79" s="130"/>
      <c r="E79" s="131"/>
      <c r="F79" s="131"/>
    </row>
    <row r="80" spans="1:6" s="148" customFormat="1" ht="38.25" x14ac:dyDescent="0.2">
      <c r="A80" s="127"/>
      <c r="B80" s="162" t="s">
        <v>199</v>
      </c>
      <c r="C80" s="129"/>
      <c r="D80" s="130"/>
      <c r="E80" s="131"/>
      <c r="F80" s="131"/>
    </row>
    <row r="81" spans="1:6" s="148" customFormat="1" x14ac:dyDescent="0.2">
      <c r="A81" s="127"/>
      <c r="B81" s="119" t="s">
        <v>89</v>
      </c>
      <c r="C81" s="132">
        <v>10</v>
      </c>
      <c r="D81" s="130" t="s">
        <v>1</v>
      </c>
      <c r="E81" s="45"/>
      <c r="F81" s="131">
        <f>C81*E81</f>
        <v>0</v>
      </c>
    </row>
    <row r="82" spans="1:6" s="148" customFormat="1" x14ac:dyDescent="0.2">
      <c r="A82" s="134"/>
      <c r="B82" s="135"/>
      <c r="C82" s="136"/>
      <c r="D82" s="137"/>
      <c r="E82" s="138"/>
      <c r="F82" s="138"/>
    </row>
    <row r="83" spans="1:6" s="148" customFormat="1" x14ac:dyDescent="0.2">
      <c r="A83" s="32"/>
      <c r="B83" s="28"/>
      <c r="C83" s="11"/>
      <c r="D83" s="12"/>
      <c r="E83" s="13"/>
      <c r="F83" s="11"/>
    </row>
    <row r="84" spans="1:6" s="148" customFormat="1" x14ac:dyDescent="0.2">
      <c r="A84" s="159">
        <f>COUNT($A$5:A83)+1</f>
        <v>13</v>
      </c>
      <c r="B84" s="128" t="s">
        <v>200</v>
      </c>
      <c r="C84" s="129"/>
      <c r="D84" s="130"/>
      <c r="E84" s="131"/>
      <c r="F84" s="131"/>
    </row>
    <row r="85" spans="1:6" s="148" customFormat="1" ht="39.75" customHeight="1" x14ac:dyDescent="0.2">
      <c r="A85" s="127"/>
      <c r="B85" s="162" t="s">
        <v>201</v>
      </c>
      <c r="C85" s="129"/>
      <c r="D85" s="130"/>
      <c r="E85" s="131"/>
      <c r="F85" s="131"/>
    </row>
    <row r="86" spans="1:6" s="148" customFormat="1" x14ac:dyDescent="0.2">
      <c r="A86" s="127"/>
      <c r="B86" s="119" t="s">
        <v>202</v>
      </c>
      <c r="C86" s="132">
        <v>2</v>
      </c>
      <c r="D86" s="130" t="s">
        <v>1</v>
      </c>
      <c r="E86" s="45"/>
      <c r="F86" s="131">
        <f>C86*E86</f>
        <v>0</v>
      </c>
    </row>
    <row r="87" spans="1:6" s="148" customFormat="1" x14ac:dyDescent="0.2">
      <c r="A87" s="134"/>
      <c r="B87" s="135"/>
      <c r="C87" s="136"/>
      <c r="D87" s="137"/>
      <c r="E87" s="138"/>
      <c r="F87" s="138"/>
    </row>
    <row r="88" spans="1:6" s="148" customFormat="1" x14ac:dyDescent="0.2">
      <c r="A88" s="32"/>
      <c r="B88" s="28"/>
      <c r="C88" s="11"/>
      <c r="D88" s="12"/>
      <c r="E88" s="13"/>
      <c r="F88" s="11"/>
    </row>
    <row r="89" spans="1:6" s="148" customFormat="1" x14ac:dyDescent="0.2">
      <c r="A89" s="159">
        <f>COUNT($A$5:A88)+1</f>
        <v>14</v>
      </c>
      <c r="B89" s="128" t="s">
        <v>203</v>
      </c>
      <c r="C89" s="129"/>
      <c r="D89" s="130"/>
      <c r="E89" s="131"/>
      <c r="F89" s="131"/>
    </row>
    <row r="90" spans="1:6" s="148" customFormat="1" ht="39.75" customHeight="1" x14ac:dyDescent="0.2">
      <c r="A90" s="127"/>
      <c r="B90" s="162" t="s">
        <v>204</v>
      </c>
      <c r="C90" s="129"/>
      <c r="D90" s="130"/>
      <c r="E90" s="131"/>
      <c r="F90" s="131"/>
    </row>
    <row r="91" spans="1:6" s="148" customFormat="1" x14ac:dyDescent="0.2">
      <c r="A91" s="127"/>
      <c r="B91" s="119" t="s">
        <v>84</v>
      </c>
      <c r="C91" s="132">
        <v>1</v>
      </c>
      <c r="D91" s="130" t="s">
        <v>1</v>
      </c>
      <c r="E91" s="45"/>
      <c r="F91" s="131">
        <f>C91*E91</f>
        <v>0</v>
      </c>
    </row>
    <row r="92" spans="1:6" s="148" customFormat="1" x14ac:dyDescent="0.2">
      <c r="A92" s="127"/>
      <c r="B92" s="119" t="s">
        <v>205</v>
      </c>
      <c r="C92" s="132">
        <v>1</v>
      </c>
      <c r="D92" s="130" t="s">
        <v>1</v>
      </c>
      <c r="E92" s="45"/>
      <c r="F92" s="131">
        <f>C92*E92</f>
        <v>0</v>
      </c>
    </row>
    <row r="93" spans="1:6" s="148" customFormat="1" x14ac:dyDescent="0.2">
      <c r="A93" s="134"/>
      <c r="B93" s="135"/>
      <c r="C93" s="136"/>
      <c r="D93" s="137"/>
      <c r="E93" s="138"/>
      <c r="F93" s="138"/>
    </row>
    <row r="94" spans="1:6" s="148" customFormat="1" x14ac:dyDescent="0.2">
      <c r="A94" s="32"/>
      <c r="B94" s="28"/>
      <c r="C94" s="11"/>
      <c r="D94" s="12"/>
      <c r="E94" s="13"/>
      <c r="F94" s="11"/>
    </row>
    <row r="95" spans="1:6" s="148" customFormat="1" x14ac:dyDescent="0.2">
      <c r="A95" s="159">
        <f>COUNT($A$5:A94)+1</f>
        <v>15</v>
      </c>
      <c r="B95" s="128" t="s">
        <v>103</v>
      </c>
      <c r="C95" s="129"/>
      <c r="D95" s="130"/>
      <c r="E95" s="131"/>
      <c r="F95" s="131"/>
    </row>
    <row r="96" spans="1:6" s="148" customFormat="1" ht="63.75" x14ac:dyDescent="0.2">
      <c r="A96" s="127"/>
      <c r="B96" s="162" t="s">
        <v>206</v>
      </c>
      <c r="C96" s="129"/>
      <c r="D96" s="130"/>
      <c r="E96" s="131"/>
      <c r="F96" s="131"/>
    </row>
    <row r="97" spans="1:7" s="148" customFormat="1" x14ac:dyDescent="0.2">
      <c r="A97" s="127"/>
      <c r="B97" s="119" t="s">
        <v>111</v>
      </c>
      <c r="C97" s="132">
        <v>3</v>
      </c>
      <c r="D97" s="130" t="s">
        <v>1</v>
      </c>
      <c r="E97" s="45"/>
      <c r="F97" s="131">
        <f>C97*E97</f>
        <v>0</v>
      </c>
    </row>
    <row r="98" spans="1:7" s="148" customFormat="1" x14ac:dyDescent="0.2">
      <c r="A98" s="127"/>
      <c r="B98" s="119" t="s">
        <v>112</v>
      </c>
      <c r="C98" s="132">
        <v>1</v>
      </c>
      <c r="D98" s="130" t="s">
        <v>1</v>
      </c>
      <c r="E98" s="45"/>
      <c r="F98" s="131">
        <f>C98*E98</f>
        <v>0</v>
      </c>
    </row>
    <row r="99" spans="1:7" s="148" customFormat="1" x14ac:dyDescent="0.2">
      <c r="A99" s="127"/>
      <c r="B99" s="119" t="s">
        <v>113</v>
      </c>
      <c r="C99" s="132">
        <v>1</v>
      </c>
      <c r="D99" s="130" t="s">
        <v>1</v>
      </c>
      <c r="E99" s="45"/>
      <c r="F99" s="131">
        <f>C99*E99</f>
        <v>0</v>
      </c>
    </row>
    <row r="100" spans="1:7" s="148" customFormat="1" x14ac:dyDescent="0.2">
      <c r="A100" s="134"/>
      <c r="B100" s="135"/>
      <c r="C100" s="136"/>
      <c r="D100" s="137"/>
      <c r="E100" s="138"/>
      <c r="F100" s="138"/>
    </row>
    <row r="101" spans="1:7" s="148" customFormat="1" x14ac:dyDescent="0.2">
      <c r="A101" s="32"/>
      <c r="B101" s="28"/>
      <c r="C101" s="11"/>
      <c r="D101" s="12"/>
      <c r="E101" s="13"/>
      <c r="F101" s="11"/>
    </row>
    <row r="102" spans="1:7" s="148" customFormat="1" x14ac:dyDescent="0.2">
      <c r="A102" s="159">
        <f>COUNT($A$5:A101)+1</f>
        <v>16</v>
      </c>
      <c r="B102" s="128" t="s">
        <v>207</v>
      </c>
      <c r="C102" s="129"/>
      <c r="D102" s="130"/>
      <c r="E102" s="131"/>
      <c r="F102" s="131"/>
    </row>
    <row r="103" spans="1:7" s="148" customFormat="1" ht="51" x14ac:dyDescent="0.2">
      <c r="A103" s="127"/>
      <c r="B103" s="162" t="s">
        <v>208</v>
      </c>
      <c r="C103" s="129"/>
      <c r="D103" s="130"/>
      <c r="E103" s="131"/>
      <c r="F103" s="131"/>
    </row>
    <row r="104" spans="1:7" s="148" customFormat="1" x14ac:dyDescent="0.2">
      <c r="A104" s="127"/>
      <c r="B104" s="119" t="s">
        <v>209</v>
      </c>
      <c r="C104" s="132">
        <v>1</v>
      </c>
      <c r="D104" s="130" t="s">
        <v>1</v>
      </c>
      <c r="E104" s="45"/>
      <c r="F104" s="131">
        <f>C104*E104</f>
        <v>0</v>
      </c>
    </row>
    <row r="105" spans="1:7" s="148" customFormat="1" x14ac:dyDescent="0.2">
      <c r="A105" s="134"/>
      <c r="B105" s="135"/>
      <c r="C105" s="136"/>
      <c r="D105" s="137"/>
      <c r="E105" s="138"/>
      <c r="F105" s="138"/>
    </row>
    <row r="106" spans="1:7" s="148" customFormat="1" x14ac:dyDescent="0.2">
      <c r="A106" s="32"/>
      <c r="B106" s="28"/>
      <c r="C106" s="11"/>
      <c r="D106" s="12"/>
      <c r="E106" s="13"/>
      <c r="F106" s="11"/>
    </row>
    <row r="107" spans="1:7" s="148" customFormat="1" x14ac:dyDescent="0.2">
      <c r="A107" s="159">
        <f>COUNT($A$5:A106)+1</f>
        <v>17</v>
      </c>
      <c r="B107" s="128" t="s">
        <v>105</v>
      </c>
      <c r="C107" s="129"/>
      <c r="D107" s="130"/>
      <c r="E107" s="131"/>
      <c r="F107" s="131"/>
    </row>
    <row r="108" spans="1:7" s="148" customFormat="1" x14ac:dyDescent="0.2">
      <c r="A108" s="127"/>
      <c r="B108" s="162" t="s">
        <v>210</v>
      </c>
      <c r="C108" s="129"/>
      <c r="D108" s="130"/>
      <c r="E108" s="131"/>
      <c r="F108" s="131"/>
    </row>
    <row r="109" spans="1:7" s="148" customFormat="1" x14ac:dyDescent="0.2">
      <c r="A109" s="127"/>
      <c r="B109" s="119"/>
      <c r="C109" s="132">
        <v>1</v>
      </c>
      <c r="D109" s="130" t="s">
        <v>1</v>
      </c>
      <c r="E109" s="45"/>
      <c r="F109" s="131">
        <f>C109*E109</f>
        <v>0</v>
      </c>
      <c r="G109" s="161"/>
    </row>
    <row r="110" spans="1:7" s="148" customFormat="1" x14ac:dyDescent="0.2">
      <c r="A110" s="134"/>
      <c r="B110" s="135"/>
      <c r="C110" s="136"/>
      <c r="D110" s="137"/>
      <c r="E110" s="138"/>
      <c r="F110" s="138"/>
      <c r="G110" s="161"/>
    </row>
    <row r="111" spans="1:7" s="148" customFormat="1" x14ac:dyDescent="0.2">
      <c r="A111" s="32"/>
      <c r="B111" s="28"/>
      <c r="C111" s="11"/>
      <c r="D111" s="12"/>
      <c r="E111" s="13"/>
      <c r="F111" s="11"/>
    </row>
    <row r="112" spans="1:7" s="148" customFormat="1" ht="13.5" customHeight="1" x14ac:dyDescent="0.2">
      <c r="A112" s="159">
        <f>COUNT($A$5:A111)+1</f>
        <v>18</v>
      </c>
      <c r="B112" s="128" t="s">
        <v>107</v>
      </c>
      <c r="C112" s="129"/>
      <c r="D112" s="130"/>
      <c r="E112" s="131"/>
      <c r="F112" s="131"/>
    </row>
    <row r="113" spans="1:6" s="148" customFormat="1" ht="25.5" x14ac:dyDescent="0.2">
      <c r="A113" s="127"/>
      <c r="B113" s="162" t="s">
        <v>211</v>
      </c>
      <c r="C113" s="129"/>
      <c r="D113" s="130"/>
      <c r="E113" s="131"/>
      <c r="F113" s="131"/>
    </row>
    <row r="114" spans="1:6" s="148" customFormat="1" x14ac:dyDescent="0.2">
      <c r="A114" s="127"/>
      <c r="B114" s="119"/>
      <c r="C114" s="132">
        <v>1</v>
      </c>
      <c r="D114" s="130" t="s">
        <v>1</v>
      </c>
      <c r="E114" s="45"/>
      <c r="F114" s="131">
        <f>C114*E114</f>
        <v>0</v>
      </c>
    </row>
    <row r="115" spans="1:6" s="148" customFormat="1" x14ac:dyDescent="0.2">
      <c r="A115" s="134"/>
      <c r="B115" s="135"/>
      <c r="C115" s="136"/>
      <c r="D115" s="137"/>
      <c r="E115" s="138"/>
      <c r="F115" s="138"/>
    </row>
    <row r="116" spans="1:6" s="148" customFormat="1" x14ac:dyDescent="0.2">
      <c r="A116" s="32"/>
      <c r="B116" s="28"/>
      <c r="C116" s="11"/>
      <c r="D116" s="12"/>
      <c r="E116" s="13"/>
      <c r="F116" s="11"/>
    </row>
    <row r="117" spans="1:6" s="148" customFormat="1" x14ac:dyDescent="0.2">
      <c r="A117" s="159">
        <f>COUNT($A$5:A116)+1</f>
        <v>19</v>
      </c>
      <c r="B117" s="128" t="s">
        <v>212</v>
      </c>
      <c r="C117" s="129"/>
      <c r="D117" s="130"/>
      <c r="E117" s="131"/>
      <c r="F117" s="131"/>
    </row>
    <row r="118" spans="1:6" s="148" customFormat="1" x14ac:dyDescent="0.2">
      <c r="A118" s="127"/>
      <c r="B118" s="162" t="s">
        <v>116</v>
      </c>
      <c r="C118" s="129"/>
      <c r="D118" s="130"/>
      <c r="E118" s="131"/>
      <c r="F118" s="131"/>
    </row>
    <row r="119" spans="1:6" s="148" customFormat="1" x14ac:dyDescent="0.2">
      <c r="A119" s="127"/>
      <c r="B119" s="119" t="s">
        <v>111</v>
      </c>
      <c r="C119" s="132">
        <v>2</v>
      </c>
      <c r="D119" s="130" t="s">
        <v>1</v>
      </c>
      <c r="E119" s="45"/>
      <c r="F119" s="131">
        <f>C119*E119</f>
        <v>0</v>
      </c>
    </row>
    <row r="120" spans="1:6" s="148" customFormat="1" x14ac:dyDescent="0.2">
      <c r="A120" s="127"/>
      <c r="B120" s="119" t="s">
        <v>112</v>
      </c>
      <c r="C120" s="132">
        <v>2</v>
      </c>
      <c r="D120" s="130" t="s">
        <v>1</v>
      </c>
      <c r="E120" s="45"/>
      <c r="F120" s="131">
        <f>C120*E120</f>
        <v>0</v>
      </c>
    </row>
    <row r="121" spans="1:6" s="148" customFormat="1" x14ac:dyDescent="0.2">
      <c r="A121" s="127"/>
      <c r="B121" s="119" t="s">
        <v>113</v>
      </c>
      <c r="C121" s="132">
        <v>2</v>
      </c>
      <c r="D121" s="130" t="s">
        <v>1</v>
      </c>
      <c r="E121" s="45"/>
      <c r="F121" s="131">
        <f>C121*E121</f>
        <v>0</v>
      </c>
    </row>
    <row r="122" spans="1:6" s="148" customFormat="1" x14ac:dyDescent="0.2">
      <c r="A122" s="127"/>
      <c r="B122" s="119" t="s">
        <v>75</v>
      </c>
      <c r="C122" s="132">
        <v>1</v>
      </c>
      <c r="D122" s="130" t="s">
        <v>1</v>
      </c>
      <c r="E122" s="45"/>
      <c r="F122" s="131">
        <f>C122*E122</f>
        <v>0</v>
      </c>
    </row>
    <row r="123" spans="1:6" s="148" customFormat="1" x14ac:dyDescent="0.2">
      <c r="A123" s="127"/>
      <c r="B123" s="119" t="s">
        <v>76</v>
      </c>
      <c r="C123" s="132">
        <v>4</v>
      </c>
      <c r="D123" s="130" t="s">
        <v>1</v>
      </c>
      <c r="E123" s="45"/>
      <c r="F123" s="131">
        <f>C123*E123</f>
        <v>0</v>
      </c>
    </row>
    <row r="124" spans="1:6" s="148" customFormat="1" x14ac:dyDescent="0.2">
      <c r="A124" s="134"/>
      <c r="B124" s="135"/>
      <c r="C124" s="136"/>
      <c r="D124" s="137"/>
      <c r="E124" s="138"/>
      <c r="F124" s="138"/>
    </row>
    <row r="125" spans="1:6" s="148" customFormat="1" x14ac:dyDescent="0.2">
      <c r="A125" s="32"/>
      <c r="B125" s="28"/>
      <c r="C125" s="11"/>
      <c r="D125" s="12"/>
      <c r="E125" s="13"/>
      <c r="F125" s="11"/>
    </row>
    <row r="126" spans="1:6" s="148" customFormat="1" x14ac:dyDescent="0.2">
      <c r="A126" s="159">
        <f>COUNT($A$5:A125)+1</f>
        <v>20</v>
      </c>
      <c r="B126" s="128" t="s">
        <v>109</v>
      </c>
      <c r="C126" s="129"/>
      <c r="D126" s="130"/>
      <c r="E126" s="131"/>
      <c r="F126" s="131"/>
    </row>
    <row r="127" spans="1:6" s="148" customFormat="1" ht="25.5" x14ac:dyDescent="0.2">
      <c r="A127" s="127"/>
      <c r="B127" s="162" t="s">
        <v>213</v>
      </c>
      <c r="C127" s="129"/>
      <c r="D127" s="130"/>
      <c r="E127" s="131"/>
      <c r="F127" s="131"/>
    </row>
    <row r="128" spans="1:6" s="148" customFormat="1" x14ac:dyDescent="0.2">
      <c r="A128" s="127"/>
      <c r="B128" s="119" t="s">
        <v>111</v>
      </c>
      <c r="C128" s="132">
        <v>4</v>
      </c>
      <c r="D128" s="130" t="s">
        <v>1</v>
      </c>
      <c r="E128" s="45"/>
      <c r="F128" s="131">
        <f>C128*E128</f>
        <v>0</v>
      </c>
    </row>
    <row r="129" spans="1:6" s="148" customFormat="1" x14ac:dyDescent="0.2">
      <c r="A129" s="127"/>
      <c r="B129" s="119" t="s">
        <v>112</v>
      </c>
      <c r="C129" s="132">
        <v>4</v>
      </c>
      <c r="D129" s="130" t="s">
        <v>1</v>
      </c>
      <c r="E129" s="45"/>
      <c r="F129" s="131">
        <f>C129*E129</f>
        <v>0</v>
      </c>
    </row>
    <row r="130" spans="1:6" s="148" customFormat="1" x14ac:dyDescent="0.2">
      <c r="A130" s="127"/>
      <c r="B130" s="119" t="s">
        <v>113</v>
      </c>
      <c r="C130" s="132">
        <v>6</v>
      </c>
      <c r="D130" s="130" t="s">
        <v>1</v>
      </c>
      <c r="E130" s="45"/>
      <c r="F130" s="131">
        <f>C130*E130</f>
        <v>0</v>
      </c>
    </row>
    <row r="131" spans="1:6" s="148" customFormat="1" x14ac:dyDescent="0.2">
      <c r="A131" s="127"/>
      <c r="B131" s="119" t="s">
        <v>75</v>
      </c>
      <c r="C131" s="132">
        <v>2</v>
      </c>
      <c r="D131" s="130" t="s">
        <v>1</v>
      </c>
      <c r="E131" s="45"/>
      <c r="F131" s="131">
        <f>C131*E131</f>
        <v>0</v>
      </c>
    </row>
    <row r="132" spans="1:6" s="148" customFormat="1" x14ac:dyDescent="0.2">
      <c r="A132" s="127"/>
      <c r="B132" s="119" t="s">
        <v>76</v>
      </c>
      <c r="C132" s="132">
        <v>20</v>
      </c>
      <c r="D132" s="130" t="s">
        <v>1</v>
      </c>
      <c r="E132" s="45"/>
      <c r="F132" s="131">
        <f>C132*E132</f>
        <v>0</v>
      </c>
    </row>
    <row r="133" spans="1:6" s="148" customFormat="1" x14ac:dyDescent="0.2">
      <c r="A133" s="134"/>
      <c r="B133" s="135"/>
      <c r="C133" s="136"/>
      <c r="D133" s="137"/>
      <c r="E133" s="138"/>
      <c r="F133" s="138"/>
    </row>
    <row r="134" spans="1:6" s="148" customFormat="1" x14ac:dyDescent="0.2">
      <c r="A134" s="32"/>
      <c r="B134" s="28"/>
      <c r="C134" s="11"/>
      <c r="D134" s="12"/>
      <c r="E134" s="13"/>
      <c r="F134" s="11"/>
    </row>
    <row r="135" spans="1:6" s="148" customFormat="1" x14ac:dyDescent="0.2">
      <c r="A135" s="159">
        <f>COUNT($A$5:A134)+1</f>
        <v>21</v>
      </c>
      <c r="B135" s="128" t="s">
        <v>117</v>
      </c>
      <c r="C135" s="129"/>
      <c r="D135" s="130"/>
      <c r="E135" s="131"/>
      <c r="F135" s="131"/>
    </row>
    <row r="136" spans="1:6" s="148" customFormat="1" ht="38.25" x14ac:dyDescent="0.2">
      <c r="A136" s="127"/>
      <c r="B136" s="162" t="s">
        <v>214</v>
      </c>
      <c r="C136" s="129"/>
      <c r="D136" s="130"/>
      <c r="E136" s="131"/>
      <c r="F136" s="131"/>
    </row>
    <row r="137" spans="1:6" s="148" customFormat="1" ht="14.25" x14ac:dyDescent="0.2">
      <c r="A137" s="127"/>
      <c r="B137" s="119"/>
      <c r="C137" s="132">
        <v>80</v>
      </c>
      <c r="D137" s="130" t="s">
        <v>14</v>
      </c>
      <c r="E137" s="45"/>
      <c r="F137" s="131">
        <f>C137*E137</f>
        <v>0</v>
      </c>
    </row>
    <row r="138" spans="1:6" s="148" customFormat="1" x14ac:dyDescent="0.2">
      <c r="A138" s="134"/>
      <c r="B138" s="135"/>
      <c r="C138" s="136"/>
      <c r="D138" s="137"/>
      <c r="E138" s="138"/>
      <c r="F138" s="138"/>
    </row>
    <row r="139" spans="1:6" s="148" customFormat="1" x14ac:dyDescent="0.2">
      <c r="A139" s="32"/>
      <c r="B139" s="28"/>
      <c r="C139" s="11"/>
      <c r="D139" s="12"/>
      <c r="E139" s="13"/>
      <c r="F139" s="11"/>
    </row>
    <row r="140" spans="1:6" s="148" customFormat="1" x14ac:dyDescent="0.2">
      <c r="A140" s="159">
        <f>COUNT($A$5:A139)+1</f>
        <v>22</v>
      </c>
      <c r="B140" s="128" t="s">
        <v>215</v>
      </c>
      <c r="C140" s="129"/>
      <c r="D140" s="130"/>
      <c r="E140" s="131"/>
      <c r="F140" s="131"/>
    </row>
    <row r="141" spans="1:6" s="122" customFormat="1" ht="89.25" x14ac:dyDescent="0.2">
      <c r="A141" s="127"/>
      <c r="B141" s="162" t="s">
        <v>216</v>
      </c>
      <c r="C141" s="129"/>
      <c r="D141" s="130"/>
      <c r="E141" s="131"/>
      <c r="F141" s="131"/>
    </row>
    <row r="142" spans="1:6" s="122" customFormat="1" ht="14.25" x14ac:dyDescent="0.2">
      <c r="A142" s="127"/>
      <c r="B142" s="119" t="s">
        <v>217</v>
      </c>
      <c r="C142" s="132">
        <v>6</v>
      </c>
      <c r="D142" s="130" t="s">
        <v>14</v>
      </c>
      <c r="E142" s="45"/>
      <c r="F142" s="131">
        <f>C142*E142</f>
        <v>0</v>
      </c>
    </row>
    <row r="143" spans="1:6" s="122" customFormat="1" ht="14.25" x14ac:dyDescent="0.2">
      <c r="A143" s="127"/>
      <c r="B143" s="119" t="s">
        <v>218</v>
      </c>
      <c r="C143" s="132">
        <v>92</v>
      </c>
      <c r="D143" s="130" t="s">
        <v>14</v>
      </c>
      <c r="E143" s="45"/>
      <c r="F143" s="131">
        <f>C143*E143</f>
        <v>0</v>
      </c>
    </row>
    <row r="144" spans="1:6" s="122" customFormat="1" x14ac:dyDescent="0.2">
      <c r="A144" s="134"/>
      <c r="B144" s="135"/>
      <c r="C144" s="136"/>
      <c r="D144" s="137"/>
      <c r="E144" s="138"/>
      <c r="F144" s="138"/>
    </row>
    <row r="145" spans="1:6" s="148" customFormat="1" x14ac:dyDescent="0.2">
      <c r="A145" s="32"/>
      <c r="B145" s="28"/>
      <c r="C145" s="11"/>
      <c r="D145" s="12"/>
      <c r="E145" s="13"/>
      <c r="F145" s="11"/>
    </row>
    <row r="146" spans="1:6" s="148" customFormat="1" x14ac:dyDescent="0.2">
      <c r="A146" s="159">
        <f>COUNT($A$5:A145)+1</f>
        <v>23</v>
      </c>
      <c r="B146" s="128" t="s">
        <v>219</v>
      </c>
      <c r="C146" s="129"/>
      <c r="D146" s="130"/>
      <c r="E146" s="131"/>
      <c r="F146" s="131"/>
    </row>
    <row r="147" spans="1:6" s="122" customFormat="1" ht="89.25" x14ac:dyDescent="0.2">
      <c r="A147" s="127"/>
      <c r="B147" s="162" t="s">
        <v>220</v>
      </c>
      <c r="C147" s="129"/>
      <c r="D147" s="130"/>
      <c r="E147" s="131"/>
      <c r="F147" s="131"/>
    </row>
    <row r="148" spans="1:6" s="122" customFormat="1" ht="14.25" x14ac:dyDescent="0.2">
      <c r="A148" s="127"/>
      <c r="B148" s="119" t="s">
        <v>218</v>
      </c>
      <c r="C148" s="132">
        <v>8</v>
      </c>
      <c r="D148" s="130" t="s">
        <v>14</v>
      </c>
      <c r="E148" s="45"/>
      <c r="F148" s="131">
        <f>C148*E148</f>
        <v>0</v>
      </c>
    </row>
    <row r="149" spans="1:6" s="122" customFormat="1" x14ac:dyDescent="0.2">
      <c r="A149" s="134"/>
      <c r="B149" s="135"/>
      <c r="C149" s="136"/>
      <c r="D149" s="137"/>
      <c r="E149" s="138"/>
      <c r="F149" s="138"/>
    </row>
    <row r="150" spans="1:6" s="122" customFormat="1" x14ac:dyDescent="0.2">
      <c r="A150" s="32"/>
      <c r="B150" s="28"/>
      <c r="C150" s="11"/>
      <c r="D150" s="12"/>
      <c r="E150" s="13"/>
      <c r="F150" s="11"/>
    </row>
    <row r="151" spans="1:6" s="122" customFormat="1" x14ac:dyDescent="0.2">
      <c r="A151" s="159">
        <f>COUNT($A$5:A150)+1</f>
        <v>24</v>
      </c>
      <c r="B151" s="128" t="s">
        <v>221</v>
      </c>
      <c r="C151" s="129"/>
      <c r="D151" s="130"/>
      <c r="E151" s="131"/>
      <c r="F151" s="131"/>
    </row>
    <row r="152" spans="1:6" s="122" customFormat="1" ht="127.5" x14ac:dyDescent="0.2">
      <c r="A152" s="127"/>
      <c r="B152" s="162" t="s">
        <v>222</v>
      </c>
      <c r="C152" s="129"/>
      <c r="D152" s="130"/>
      <c r="E152" s="131"/>
      <c r="F152" s="131"/>
    </row>
    <row r="153" spans="1:6" s="122" customFormat="1" ht="14.25" x14ac:dyDescent="0.2">
      <c r="A153" s="127"/>
      <c r="B153" s="119" t="s">
        <v>223</v>
      </c>
      <c r="C153" s="132">
        <v>4</v>
      </c>
      <c r="D153" s="130" t="s">
        <v>14</v>
      </c>
      <c r="E153" s="45"/>
      <c r="F153" s="131">
        <f t="shared" ref="F153:F155" si="2">C153*E153</f>
        <v>0</v>
      </c>
    </row>
    <row r="154" spans="1:6" s="122" customFormat="1" ht="14.25" x14ac:dyDescent="0.2">
      <c r="A154" s="127"/>
      <c r="B154" s="119" t="s">
        <v>224</v>
      </c>
      <c r="C154" s="132">
        <v>4</v>
      </c>
      <c r="D154" s="130" t="s">
        <v>14</v>
      </c>
      <c r="E154" s="45"/>
      <c r="F154" s="131">
        <f t="shared" si="2"/>
        <v>0</v>
      </c>
    </row>
    <row r="155" spans="1:6" s="122" customFormat="1" ht="14.25" x14ac:dyDescent="0.2">
      <c r="A155" s="127"/>
      <c r="B155" s="119" t="s">
        <v>225</v>
      </c>
      <c r="C155" s="132">
        <v>8</v>
      </c>
      <c r="D155" s="130" t="s">
        <v>14</v>
      </c>
      <c r="E155" s="45"/>
      <c r="F155" s="131">
        <f t="shared" si="2"/>
        <v>0</v>
      </c>
    </row>
    <row r="156" spans="1:6" s="122" customFormat="1" ht="14.25" x14ac:dyDescent="0.2">
      <c r="A156" s="127"/>
      <c r="B156" s="119" t="s">
        <v>218</v>
      </c>
      <c r="C156" s="132">
        <v>8</v>
      </c>
      <c r="D156" s="130" t="s">
        <v>14</v>
      </c>
      <c r="E156" s="45"/>
      <c r="F156" s="131">
        <f>C156*E156</f>
        <v>0</v>
      </c>
    </row>
    <row r="157" spans="1:6" s="122" customFormat="1" x14ac:dyDescent="0.2">
      <c r="A157" s="134"/>
      <c r="B157" s="135"/>
      <c r="C157" s="136"/>
      <c r="D157" s="137"/>
      <c r="E157" s="138"/>
      <c r="F157" s="138"/>
    </row>
    <row r="158" spans="1:6" s="122" customFormat="1" x14ac:dyDescent="0.2">
      <c r="A158" s="32"/>
      <c r="B158" s="28"/>
      <c r="C158" s="11"/>
      <c r="D158" s="12"/>
      <c r="E158" s="13"/>
      <c r="F158" s="11"/>
    </row>
    <row r="159" spans="1:6" s="122" customFormat="1" x14ac:dyDescent="0.2">
      <c r="A159" s="159">
        <f>COUNT($A$5:A158)+1</f>
        <v>25</v>
      </c>
      <c r="B159" s="128" t="s">
        <v>226</v>
      </c>
      <c r="C159" s="129"/>
      <c r="D159" s="130"/>
      <c r="E159" s="131"/>
      <c r="F159" s="131"/>
    </row>
    <row r="160" spans="1:6" s="122" customFormat="1" ht="127.5" x14ac:dyDescent="0.2">
      <c r="A160" s="127"/>
      <c r="B160" s="162" t="s">
        <v>227</v>
      </c>
      <c r="C160" s="129"/>
      <c r="D160" s="130"/>
      <c r="E160" s="131"/>
      <c r="F160" s="131"/>
    </row>
    <row r="161" spans="1:6" s="122" customFormat="1" ht="14.25" x14ac:dyDescent="0.2">
      <c r="A161" s="127"/>
      <c r="B161" s="119" t="s">
        <v>218</v>
      </c>
      <c r="C161" s="132">
        <v>2</v>
      </c>
      <c r="D161" s="130" t="s">
        <v>14</v>
      </c>
      <c r="E161" s="45"/>
      <c r="F161" s="131">
        <f>C161*E161</f>
        <v>0</v>
      </c>
    </row>
    <row r="162" spans="1:6" s="122" customFormat="1" x14ac:dyDescent="0.2">
      <c r="A162" s="134"/>
      <c r="B162" s="135"/>
      <c r="C162" s="136"/>
      <c r="D162" s="137"/>
      <c r="E162" s="138"/>
      <c r="F162" s="138"/>
    </row>
    <row r="163" spans="1:6" s="122" customFormat="1" x14ac:dyDescent="0.2">
      <c r="A163" s="32"/>
      <c r="B163" s="28"/>
      <c r="C163" s="11"/>
      <c r="D163" s="12"/>
      <c r="E163" s="13"/>
      <c r="F163" s="11"/>
    </row>
    <row r="164" spans="1:6" s="122" customFormat="1" x14ac:dyDescent="0.2">
      <c r="A164" s="159">
        <f>COUNT($A$6:A163)+1</f>
        <v>26</v>
      </c>
      <c r="B164" s="128" t="s">
        <v>17</v>
      </c>
      <c r="C164" s="129"/>
      <c r="D164" s="130"/>
      <c r="E164" s="131"/>
      <c r="F164" s="131"/>
    </row>
    <row r="165" spans="1:6" s="148" customFormat="1" ht="25.5" x14ac:dyDescent="0.2">
      <c r="A165" s="127"/>
      <c r="B165" s="162" t="s">
        <v>228</v>
      </c>
      <c r="C165" s="129"/>
      <c r="D165" s="130"/>
      <c r="E165" s="131"/>
      <c r="F165" s="131"/>
    </row>
    <row r="166" spans="1:6" s="148" customFormat="1" x14ac:dyDescent="0.2">
      <c r="B166" s="166"/>
      <c r="D166" s="167">
        <v>0.1</v>
      </c>
      <c r="E166" s="131"/>
      <c r="F166" s="161">
        <f>SUM(F8:F161)*D166</f>
        <v>0</v>
      </c>
    </row>
    <row r="167" spans="1:6" s="148" customFormat="1" x14ac:dyDescent="0.2">
      <c r="A167" s="96"/>
      <c r="B167" s="168"/>
      <c r="D167" s="167"/>
      <c r="E167" s="131"/>
      <c r="F167" s="161"/>
    </row>
    <row r="168" spans="1:6" s="148" customFormat="1" x14ac:dyDescent="0.2">
      <c r="A168" s="169"/>
      <c r="B168" s="170" t="s">
        <v>123</v>
      </c>
      <c r="C168" s="171"/>
      <c r="D168" s="172"/>
      <c r="E168" s="173" t="s">
        <v>13</v>
      </c>
      <c r="F168" s="173">
        <f>SUM(F8:F167)</f>
        <v>0</v>
      </c>
    </row>
    <row r="169" spans="1:6" s="36" customFormat="1" x14ac:dyDescent="0.2">
      <c r="A169" s="32"/>
      <c r="B169" s="28"/>
      <c r="C169" s="11"/>
      <c r="D169" s="12"/>
      <c r="E169" s="13"/>
      <c r="F169" s="11"/>
    </row>
  </sheetData>
  <sheetProtection algorithmName="SHA-512" hashValue="d0JjuHNQIJhBTaAGNU+YGW9FwNd+QZiHLZIt/h20DWBQXNYlH5P1klr/GDUJIGLZ9aoiOJE3zZ/P8dK/k8A/rA==" saltValue="I9+UBegYDURj60d3/zWmRA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3" manualBreakCount="3">
    <brk id="27" max="5" man="1"/>
    <brk id="138" max="5" man="1"/>
    <brk id="15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C0EEE-4B34-473C-8372-388DC52E3B91}">
  <sheetPr>
    <tabColor rgb="FF7030A0"/>
  </sheetPr>
  <dimension ref="A1:G176"/>
  <sheetViews>
    <sheetView topLeftCell="A8" zoomScaleNormal="100" zoomScaleSheetLayoutView="91" workbookViewId="0">
      <selection activeCell="E17" sqref="E17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4.7109375" style="10" customWidth="1"/>
    <col min="5" max="5" width="11.7109375" style="8" customWidth="1"/>
    <col min="6" max="6" width="12.7109375" style="9" customWidth="1"/>
    <col min="7" max="16384" width="9.140625" style="10"/>
  </cols>
  <sheetData>
    <row r="1" spans="1:7" x14ac:dyDescent="0.2">
      <c r="A1" s="5"/>
      <c r="B1" s="27"/>
      <c r="C1" s="6"/>
      <c r="D1" s="7"/>
    </row>
    <row r="2" spans="1:7" x14ac:dyDescent="0.2">
      <c r="A2" s="5" t="s">
        <v>127</v>
      </c>
      <c r="B2" s="93" t="s">
        <v>260</v>
      </c>
      <c r="C2" s="6"/>
      <c r="D2" s="7"/>
    </row>
    <row r="3" spans="1:7" x14ac:dyDescent="0.2">
      <c r="A3" s="5"/>
      <c r="B3" s="93" t="s">
        <v>129</v>
      </c>
      <c r="C3" s="6"/>
      <c r="D3" s="7"/>
    </row>
    <row r="4" spans="1:7" ht="76.5" x14ac:dyDescent="0.2">
      <c r="A4" s="39" t="s">
        <v>0</v>
      </c>
      <c r="B4" s="40" t="s">
        <v>8</v>
      </c>
      <c r="C4" s="41" t="s">
        <v>6</v>
      </c>
      <c r="D4" s="41" t="s">
        <v>7</v>
      </c>
      <c r="E4" s="42" t="s">
        <v>10</v>
      </c>
      <c r="F4" s="42" t="s">
        <v>11</v>
      </c>
    </row>
    <row r="5" spans="1:7" x14ac:dyDescent="0.2">
      <c r="A5" s="156"/>
      <c r="B5" s="127"/>
      <c r="C5" s="157"/>
      <c r="D5" s="157"/>
      <c r="E5" s="158"/>
      <c r="F5" s="158"/>
    </row>
    <row r="6" spans="1:7" x14ac:dyDescent="0.2">
      <c r="A6" s="159">
        <f>COUNT(A5)+1</f>
        <v>1</v>
      </c>
      <c r="B6" s="128" t="s">
        <v>229</v>
      </c>
      <c r="C6" s="129"/>
      <c r="D6" s="130"/>
      <c r="E6" s="131"/>
      <c r="F6" s="131"/>
    </row>
    <row r="7" spans="1:7" s="148" customFormat="1" ht="25.5" x14ac:dyDescent="0.2">
      <c r="A7" s="127"/>
      <c r="B7" s="160" t="s">
        <v>230</v>
      </c>
      <c r="C7" s="129"/>
      <c r="D7" s="130"/>
      <c r="E7" s="131"/>
      <c r="F7" s="131"/>
      <c r="G7" s="161"/>
    </row>
    <row r="8" spans="1:7" s="148" customFormat="1" x14ac:dyDescent="0.2">
      <c r="A8" s="127"/>
      <c r="B8" s="119" t="s">
        <v>231</v>
      </c>
      <c r="C8" s="132">
        <v>1</v>
      </c>
      <c r="D8" s="130" t="s">
        <v>16</v>
      </c>
      <c r="E8" s="45"/>
      <c r="F8" s="131">
        <f>C8*E8</f>
        <v>0</v>
      </c>
      <c r="G8" s="161"/>
    </row>
    <row r="9" spans="1:7" s="148" customFormat="1" x14ac:dyDescent="0.2">
      <c r="A9" s="134"/>
      <c r="B9" s="135"/>
      <c r="C9" s="136"/>
      <c r="D9" s="137"/>
      <c r="E9" s="138"/>
      <c r="F9" s="138"/>
      <c r="G9" s="161"/>
    </row>
    <row r="10" spans="1:7" s="148" customFormat="1" x14ac:dyDescent="0.2">
      <c r="A10" s="32"/>
      <c r="B10" s="28"/>
      <c r="C10" s="11"/>
      <c r="D10" s="12"/>
      <c r="E10" s="13"/>
      <c r="F10" s="11"/>
      <c r="G10" s="161"/>
    </row>
    <row r="11" spans="1:7" s="36" customFormat="1" x14ac:dyDescent="0.2">
      <c r="A11" s="159">
        <f>COUNT($A$6:A10)+1</f>
        <v>2</v>
      </c>
      <c r="B11" s="128" t="s">
        <v>33</v>
      </c>
      <c r="C11" s="129"/>
      <c r="D11" s="130"/>
      <c r="E11" s="131"/>
      <c r="F11" s="131"/>
    </row>
    <row r="12" spans="1:7" s="36" customFormat="1" ht="51" x14ac:dyDescent="0.2">
      <c r="A12" s="127"/>
      <c r="B12" s="162" t="s">
        <v>232</v>
      </c>
      <c r="C12" s="129"/>
      <c r="D12" s="130"/>
      <c r="E12" s="131"/>
      <c r="F12" s="131"/>
    </row>
    <row r="13" spans="1:7" s="163" customFormat="1" ht="14.25" x14ac:dyDescent="0.2">
      <c r="A13" s="127"/>
      <c r="B13" s="119" t="s">
        <v>233</v>
      </c>
      <c r="C13" s="132">
        <v>1</v>
      </c>
      <c r="D13" s="130" t="s">
        <v>14</v>
      </c>
      <c r="E13" s="45"/>
      <c r="F13" s="131">
        <f>C13*E13</f>
        <v>0</v>
      </c>
    </row>
    <row r="14" spans="1:7" s="163" customFormat="1" ht="14.25" x14ac:dyDescent="0.2">
      <c r="A14" s="127"/>
      <c r="B14" s="119" t="s">
        <v>234</v>
      </c>
      <c r="C14" s="132">
        <v>1</v>
      </c>
      <c r="D14" s="130" t="s">
        <v>14</v>
      </c>
      <c r="E14" s="45"/>
      <c r="F14" s="131">
        <f>C14*E14</f>
        <v>0</v>
      </c>
    </row>
    <row r="15" spans="1:7" s="163" customFormat="1" ht="14.25" x14ac:dyDescent="0.2">
      <c r="A15" s="127"/>
      <c r="B15" s="119" t="s">
        <v>235</v>
      </c>
      <c r="C15" s="132">
        <v>5</v>
      </c>
      <c r="D15" s="130" t="s">
        <v>14</v>
      </c>
      <c r="E15" s="45"/>
      <c r="F15" s="131">
        <f>C15*E15</f>
        <v>0</v>
      </c>
    </row>
    <row r="16" spans="1:7" s="163" customFormat="1" ht="14.25" x14ac:dyDescent="0.2">
      <c r="A16" s="127"/>
      <c r="B16" s="119" t="s">
        <v>236</v>
      </c>
      <c r="C16" s="132">
        <v>6</v>
      </c>
      <c r="D16" s="130" t="s">
        <v>14</v>
      </c>
      <c r="E16" s="45"/>
      <c r="F16" s="131">
        <f>C16*E16</f>
        <v>0</v>
      </c>
    </row>
    <row r="17" spans="1:6" s="163" customFormat="1" ht="14.25" x14ac:dyDescent="0.2">
      <c r="A17" s="127"/>
      <c r="B17" s="119" t="s">
        <v>237</v>
      </c>
      <c r="C17" s="132">
        <v>5</v>
      </c>
      <c r="D17" s="130" t="s">
        <v>14</v>
      </c>
      <c r="E17" s="45"/>
      <c r="F17" s="131">
        <f>C17*E17</f>
        <v>0</v>
      </c>
    </row>
    <row r="18" spans="1:6" s="163" customFormat="1" x14ac:dyDescent="0.2">
      <c r="A18" s="134"/>
      <c r="B18" s="135"/>
      <c r="C18" s="136"/>
      <c r="D18" s="137"/>
      <c r="E18" s="138"/>
      <c r="F18" s="138"/>
    </row>
    <row r="19" spans="1:6" s="36" customFormat="1" x14ac:dyDescent="0.2">
      <c r="A19" s="32"/>
      <c r="B19" s="28"/>
      <c r="C19" s="11"/>
      <c r="D19" s="12"/>
      <c r="E19" s="13"/>
      <c r="F19" s="11"/>
    </row>
    <row r="20" spans="1:6" s="36" customFormat="1" ht="25.5" x14ac:dyDescent="0.2">
      <c r="A20" s="127">
        <f>COUNT($A$4:A19)+1</f>
        <v>3</v>
      </c>
      <c r="B20" s="128" t="s">
        <v>238</v>
      </c>
      <c r="C20" s="129"/>
      <c r="D20" s="130"/>
      <c r="E20" s="131"/>
      <c r="F20" s="131"/>
    </row>
    <row r="21" spans="1:6" s="36" customFormat="1" ht="38.25" x14ac:dyDescent="0.2">
      <c r="A21" s="127"/>
      <c r="B21" s="162" t="s">
        <v>41</v>
      </c>
      <c r="C21" s="129"/>
      <c r="D21" s="130"/>
      <c r="E21" s="131"/>
      <c r="F21" s="131"/>
    </row>
    <row r="22" spans="1:6" s="36" customFormat="1" x14ac:dyDescent="0.2">
      <c r="A22" s="127"/>
      <c r="B22" s="119" t="s">
        <v>43</v>
      </c>
      <c r="C22" s="132">
        <v>2</v>
      </c>
      <c r="D22" s="130" t="s">
        <v>16</v>
      </c>
      <c r="E22" s="45"/>
      <c r="F22" s="131">
        <f t="shared" ref="F22:F23" si="0">C22*E22</f>
        <v>0</v>
      </c>
    </row>
    <row r="23" spans="1:6" s="36" customFormat="1" x14ac:dyDescent="0.2">
      <c r="A23" s="127"/>
      <c r="B23" s="119" t="s">
        <v>239</v>
      </c>
      <c r="C23" s="132">
        <v>2</v>
      </c>
      <c r="D23" s="130" t="s">
        <v>16</v>
      </c>
      <c r="E23" s="45"/>
      <c r="F23" s="131">
        <f t="shared" si="0"/>
        <v>0</v>
      </c>
    </row>
    <row r="24" spans="1:6" s="36" customFormat="1" x14ac:dyDescent="0.2">
      <c r="A24" s="134"/>
      <c r="B24" s="135"/>
      <c r="C24" s="136"/>
      <c r="D24" s="137"/>
      <c r="E24" s="138"/>
      <c r="F24" s="138"/>
    </row>
    <row r="25" spans="1:6" s="148" customFormat="1" x14ac:dyDescent="0.2">
      <c r="A25" s="32"/>
      <c r="B25" s="28"/>
      <c r="C25" s="11"/>
      <c r="D25" s="12"/>
      <c r="E25" s="13"/>
      <c r="F25" s="11"/>
    </row>
    <row r="26" spans="1:6" s="165" customFormat="1" x14ac:dyDescent="0.2">
      <c r="A26" s="159">
        <f>COUNT($A$5:A25)+1</f>
        <v>4</v>
      </c>
      <c r="B26" s="128" t="s">
        <v>63</v>
      </c>
      <c r="C26" s="129"/>
      <c r="D26" s="130"/>
      <c r="E26" s="131"/>
      <c r="F26" s="131"/>
    </row>
    <row r="27" spans="1:6" s="148" customFormat="1" ht="63.75" x14ac:dyDescent="0.2">
      <c r="A27" s="127"/>
      <c r="B27" s="162" t="s">
        <v>312</v>
      </c>
      <c r="C27" s="129"/>
      <c r="D27" s="130"/>
      <c r="E27" s="131"/>
      <c r="F27" s="131"/>
    </row>
    <row r="28" spans="1:6" s="148" customFormat="1" ht="14.25" x14ac:dyDescent="0.2">
      <c r="A28" s="127"/>
      <c r="B28" s="119" t="s">
        <v>64</v>
      </c>
      <c r="C28" s="132">
        <v>6</v>
      </c>
      <c r="D28" s="130" t="s">
        <v>181</v>
      </c>
      <c r="E28" s="45"/>
      <c r="F28" s="131">
        <f>C28*E28</f>
        <v>0</v>
      </c>
    </row>
    <row r="29" spans="1:6" s="148" customFormat="1" ht="14.25" x14ac:dyDescent="0.2">
      <c r="A29" s="127"/>
      <c r="B29" s="119" t="s">
        <v>65</v>
      </c>
      <c r="C29" s="132">
        <v>6</v>
      </c>
      <c r="D29" s="130" t="s">
        <v>181</v>
      </c>
      <c r="E29" s="45"/>
      <c r="F29" s="131">
        <f>C29*E29</f>
        <v>0</v>
      </c>
    </row>
    <row r="30" spans="1:6" s="148" customFormat="1" x14ac:dyDescent="0.2">
      <c r="A30" s="134"/>
      <c r="B30" s="135"/>
      <c r="C30" s="136"/>
      <c r="D30" s="137"/>
      <c r="E30" s="138"/>
      <c r="F30" s="138"/>
    </row>
    <row r="31" spans="1:6" s="148" customFormat="1" x14ac:dyDescent="0.2">
      <c r="A31" s="32"/>
      <c r="B31" s="28"/>
      <c r="C31" s="11"/>
      <c r="D31" s="12"/>
      <c r="E31" s="13"/>
      <c r="F31" s="11"/>
    </row>
    <row r="32" spans="1:6" s="165" customFormat="1" x14ac:dyDescent="0.2">
      <c r="A32" s="159">
        <f>COUNT($A$5:A31)+1</f>
        <v>5</v>
      </c>
      <c r="B32" s="128" t="s">
        <v>63</v>
      </c>
      <c r="C32" s="129"/>
      <c r="D32" s="130"/>
      <c r="E32" s="131"/>
      <c r="F32" s="131"/>
    </row>
    <row r="33" spans="1:6" s="148" customFormat="1" ht="63.75" x14ac:dyDescent="0.2">
      <c r="A33" s="127"/>
      <c r="B33" s="162" t="s">
        <v>313</v>
      </c>
      <c r="C33" s="129"/>
      <c r="D33" s="130"/>
      <c r="E33" s="131"/>
      <c r="F33" s="131"/>
    </row>
    <row r="34" spans="1:6" s="148" customFormat="1" ht="14.25" x14ac:dyDescent="0.2">
      <c r="A34" s="127"/>
      <c r="B34" s="119" t="s">
        <v>66</v>
      </c>
      <c r="C34" s="132">
        <v>6</v>
      </c>
      <c r="D34" s="130" t="s">
        <v>181</v>
      </c>
      <c r="E34" s="45"/>
      <c r="F34" s="131">
        <f>C34*E34</f>
        <v>0</v>
      </c>
    </row>
    <row r="35" spans="1:6" s="148" customFormat="1" x14ac:dyDescent="0.2">
      <c r="A35" s="134"/>
      <c r="B35" s="135"/>
      <c r="C35" s="136"/>
      <c r="D35" s="137"/>
      <c r="E35" s="138"/>
      <c r="F35" s="138"/>
    </row>
    <row r="36" spans="1:6" s="36" customFormat="1" x14ac:dyDescent="0.2">
      <c r="A36" s="32"/>
      <c r="B36" s="28"/>
      <c r="C36" s="11"/>
      <c r="D36" s="12"/>
      <c r="E36" s="13"/>
      <c r="F36" s="11"/>
    </row>
    <row r="37" spans="1:6" s="36" customFormat="1" x14ac:dyDescent="0.2">
      <c r="A37" s="127">
        <f>COUNT($A$5:A36)+1</f>
        <v>6</v>
      </c>
      <c r="B37" s="128" t="s">
        <v>240</v>
      </c>
      <c r="C37" s="129"/>
      <c r="D37" s="130"/>
      <c r="E37" s="131"/>
      <c r="F37" s="131"/>
    </row>
    <row r="38" spans="1:6" s="36" customFormat="1" ht="51" x14ac:dyDescent="0.2">
      <c r="A38" s="127"/>
      <c r="B38" s="119" t="s">
        <v>141</v>
      </c>
      <c r="C38" s="132"/>
      <c r="D38" s="130"/>
      <c r="E38" s="131"/>
      <c r="F38" s="131"/>
    </row>
    <row r="39" spans="1:6" s="36" customFormat="1" x14ac:dyDescent="0.2">
      <c r="A39" s="120"/>
      <c r="B39" s="121" t="s">
        <v>29</v>
      </c>
      <c r="C39" s="122"/>
      <c r="D39" s="122"/>
      <c r="E39" s="123"/>
      <c r="F39" s="123"/>
    </row>
    <row r="40" spans="1:6" s="36" customFormat="1" ht="14.25" x14ac:dyDescent="0.2">
      <c r="A40" s="127"/>
      <c r="B40" s="119" t="s">
        <v>65</v>
      </c>
      <c r="C40" s="132">
        <v>5</v>
      </c>
      <c r="D40" s="130" t="s">
        <v>9</v>
      </c>
      <c r="E40" s="45"/>
      <c r="F40" s="131">
        <f t="shared" ref="F40:F41" si="1">C40*E40</f>
        <v>0</v>
      </c>
    </row>
    <row r="41" spans="1:6" s="36" customFormat="1" ht="14.25" x14ac:dyDescent="0.2">
      <c r="A41" s="127"/>
      <c r="B41" s="119" t="s">
        <v>241</v>
      </c>
      <c r="C41" s="132">
        <v>4</v>
      </c>
      <c r="D41" s="130" t="s">
        <v>9</v>
      </c>
      <c r="E41" s="45"/>
      <c r="F41" s="131">
        <f t="shared" si="1"/>
        <v>0</v>
      </c>
    </row>
    <row r="42" spans="1:6" s="148" customFormat="1" x14ac:dyDescent="0.2">
      <c r="A42" s="127"/>
      <c r="B42" s="119"/>
      <c r="C42" s="132"/>
      <c r="D42" s="130"/>
      <c r="E42" s="131"/>
      <c r="F42" s="131"/>
    </row>
    <row r="43" spans="1:6" s="148" customFormat="1" x14ac:dyDescent="0.2">
      <c r="A43" s="32"/>
      <c r="B43" s="28"/>
      <c r="C43" s="11"/>
      <c r="D43" s="12"/>
      <c r="E43" s="13"/>
      <c r="F43" s="11"/>
    </row>
    <row r="44" spans="1:6" s="148" customFormat="1" x14ac:dyDescent="0.2">
      <c r="A44" s="159">
        <f>COUNT($A$5:A43)+1</f>
        <v>7</v>
      </c>
      <c r="B44" s="128" t="s">
        <v>69</v>
      </c>
      <c r="C44" s="129"/>
      <c r="D44" s="130"/>
      <c r="E44" s="131"/>
      <c r="F44" s="131"/>
    </row>
    <row r="45" spans="1:6" s="148" customFormat="1" ht="51" x14ac:dyDescent="0.2">
      <c r="A45" s="127"/>
      <c r="B45" s="162" t="s">
        <v>184</v>
      </c>
      <c r="C45" s="129"/>
      <c r="D45" s="130"/>
      <c r="E45" s="131"/>
      <c r="F45" s="131"/>
    </row>
    <row r="46" spans="1:6" s="148" customFormat="1" x14ac:dyDescent="0.2">
      <c r="A46" s="127"/>
      <c r="B46" s="119" t="s">
        <v>64</v>
      </c>
      <c r="C46" s="132">
        <v>6</v>
      </c>
      <c r="D46" s="130" t="s">
        <v>1</v>
      </c>
      <c r="E46" s="45"/>
      <c r="F46" s="131">
        <f>C46*E46</f>
        <v>0</v>
      </c>
    </row>
    <row r="47" spans="1:6" s="148" customFormat="1" x14ac:dyDescent="0.2">
      <c r="A47" s="127"/>
      <c r="B47" s="119" t="s">
        <v>65</v>
      </c>
      <c r="C47" s="132">
        <v>6</v>
      </c>
      <c r="D47" s="130" t="s">
        <v>1</v>
      </c>
      <c r="E47" s="45"/>
      <c r="F47" s="131">
        <f>C47*E47</f>
        <v>0</v>
      </c>
    </row>
    <row r="48" spans="1:6" s="148" customFormat="1" x14ac:dyDescent="0.2">
      <c r="A48" s="127"/>
      <c r="B48" s="119" t="s">
        <v>66</v>
      </c>
      <c r="C48" s="132">
        <v>2</v>
      </c>
      <c r="D48" s="130" t="s">
        <v>1</v>
      </c>
      <c r="E48" s="45"/>
      <c r="F48" s="131">
        <f>C48*E48</f>
        <v>0</v>
      </c>
    </row>
    <row r="49" spans="1:6" s="148" customFormat="1" x14ac:dyDescent="0.2">
      <c r="A49" s="127"/>
      <c r="B49" s="119" t="s">
        <v>242</v>
      </c>
      <c r="C49" s="132">
        <v>1</v>
      </c>
      <c r="D49" s="130" t="s">
        <v>1</v>
      </c>
      <c r="E49" s="45"/>
      <c r="F49" s="131">
        <f>C49*E49</f>
        <v>0</v>
      </c>
    </row>
    <row r="50" spans="1:6" s="148" customFormat="1" x14ac:dyDescent="0.2">
      <c r="A50" s="134"/>
      <c r="B50" s="135"/>
      <c r="C50" s="136"/>
      <c r="D50" s="137"/>
      <c r="E50" s="138"/>
      <c r="F50" s="138"/>
    </row>
    <row r="51" spans="1:6" s="36" customFormat="1" x14ac:dyDescent="0.2">
      <c r="A51" s="32"/>
      <c r="B51" s="28"/>
      <c r="C51" s="11"/>
      <c r="D51" s="12"/>
      <c r="E51" s="13"/>
      <c r="F51" s="11"/>
    </row>
    <row r="52" spans="1:6" s="36" customFormat="1" x14ac:dyDescent="0.2">
      <c r="A52" s="127">
        <f>COUNT($A$5:A51)+1</f>
        <v>8</v>
      </c>
      <c r="B52" s="128" t="s">
        <v>243</v>
      </c>
      <c r="C52" s="129"/>
      <c r="D52" s="130"/>
      <c r="E52" s="131"/>
      <c r="F52" s="131"/>
    </row>
    <row r="53" spans="1:6" s="36" customFormat="1" ht="38.25" x14ac:dyDescent="0.2">
      <c r="A53" s="127"/>
      <c r="B53" s="119" t="s">
        <v>70</v>
      </c>
      <c r="C53" s="132"/>
      <c r="D53" s="130"/>
      <c r="E53" s="131"/>
      <c r="F53" s="131"/>
    </row>
    <row r="54" spans="1:6" s="36" customFormat="1" x14ac:dyDescent="0.2">
      <c r="A54" s="124"/>
      <c r="B54" s="121" t="s">
        <v>30</v>
      </c>
      <c r="C54" s="122"/>
      <c r="D54" s="122"/>
      <c r="E54" s="123"/>
      <c r="F54" s="123"/>
    </row>
    <row r="55" spans="1:6" s="36" customFormat="1" x14ac:dyDescent="0.2">
      <c r="A55" s="127"/>
      <c r="B55" s="119" t="s">
        <v>72</v>
      </c>
      <c r="C55" s="132">
        <v>6</v>
      </c>
      <c r="D55" s="130" t="s">
        <v>1</v>
      </c>
      <c r="E55" s="45"/>
      <c r="F55" s="131">
        <f t="shared" ref="F55" si="2">C55*E55</f>
        <v>0</v>
      </c>
    </row>
    <row r="56" spans="1:6" s="36" customFormat="1" x14ac:dyDescent="0.2">
      <c r="A56" s="127"/>
      <c r="B56" s="119"/>
      <c r="C56" s="132"/>
      <c r="D56" s="130"/>
      <c r="E56" s="174"/>
      <c r="F56" s="131"/>
    </row>
    <row r="57" spans="1:6" s="148" customFormat="1" x14ac:dyDescent="0.2">
      <c r="A57" s="32"/>
      <c r="B57" s="28"/>
      <c r="C57" s="11"/>
      <c r="D57" s="12"/>
      <c r="E57" s="13"/>
      <c r="F57" s="11"/>
    </row>
    <row r="58" spans="1:6" s="148" customFormat="1" x14ac:dyDescent="0.2">
      <c r="A58" s="159">
        <f>COUNT($A$5:A57)+1</f>
        <v>9</v>
      </c>
      <c r="B58" s="128" t="s">
        <v>264</v>
      </c>
      <c r="C58" s="129"/>
      <c r="D58" s="130"/>
      <c r="E58" s="131"/>
      <c r="F58" s="131"/>
    </row>
    <row r="59" spans="1:6" s="148" customFormat="1" ht="51" x14ac:dyDescent="0.2">
      <c r="A59" s="127"/>
      <c r="B59" s="162" t="s">
        <v>184</v>
      </c>
      <c r="C59" s="129"/>
      <c r="D59" s="130"/>
      <c r="E59" s="131"/>
      <c r="F59" s="131"/>
    </row>
    <row r="60" spans="1:6" s="148" customFormat="1" x14ac:dyDescent="0.2">
      <c r="A60" s="127"/>
      <c r="B60" s="119" t="s">
        <v>66</v>
      </c>
      <c r="C60" s="132">
        <v>2</v>
      </c>
      <c r="D60" s="130" t="s">
        <v>1</v>
      </c>
      <c r="E60" s="45"/>
      <c r="F60" s="131">
        <f>C60*E60</f>
        <v>0</v>
      </c>
    </row>
    <row r="61" spans="1:6" s="36" customFormat="1" x14ac:dyDescent="0.2">
      <c r="A61" s="127"/>
      <c r="B61" s="119"/>
      <c r="C61" s="132"/>
      <c r="D61" s="130"/>
      <c r="E61" s="174"/>
      <c r="F61" s="131"/>
    </row>
    <row r="62" spans="1:6" s="148" customFormat="1" x14ac:dyDescent="0.2">
      <c r="A62" s="32"/>
      <c r="B62" s="28"/>
      <c r="C62" s="11"/>
      <c r="D62" s="12"/>
      <c r="E62" s="13"/>
      <c r="F62" s="11"/>
    </row>
    <row r="63" spans="1:6" s="148" customFormat="1" x14ac:dyDescent="0.2">
      <c r="A63" s="159">
        <f>COUNT($A$6:A62)+1</f>
        <v>10</v>
      </c>
      <c r="B63" s="128" t="s">
        <v>185</v>
      </c>
      <c r="C63" s="129"/>
      <c r="D63" s="130"/>
      <c r="E63" s="131"/>
      <c r="F63" s="131"/>
    </row>
    <row r="64" spans="1:6" s="148" customFormat="1" ht="51" x14ac:dyDescent="0.2">
      <c r="A64" s="127"/>
      <c r="B64" s="162" t="s">
        <v>186</v>
      </c>
      <c r="C64" s="129"/>
      <c r="D64" s="130"/>
      <c r="E64" s="131"/>
      <c r="F64" s="131"/>
    </row>
    <row r="65" spans="1:6" s="148" customFormat="1" x14ac:dyDescent="0.2">
      <c r="A65" s="127"/>
      <c r="B65" s="119" t="s">
        <v>244</v>
      </c>
      <c r="C65" s="132">
        <v>1</v>
      </c>
      <c r="D65" s="130" t="s">
        <v>1</v>
      </c>
      <c r="E65" s="45"/>
      <c r="F65" s="131">
        <f>C65*E65</f>
        <v>0</v>
      </c>
    </row>
    <row r="66" spans="1:6" s="148" customFormat="1" x14ac:dyDescent="0.2">
      <c r="A66" s="127"/>
      <c r="B66" s="119" t="s">
        <v>245</v>
      </c>
      <c r="C66" s="132">
        <v>1</v>
      </c>
      <c r="D66" s="130" t="s">
        <v>1</v>
      </c>
      <c r="E66" s="45"/>
      <c r="F66" s="131">
        <f>C66*E66</f>
        <v>0</v>
      </c>
    </row>
    <row r="67" spans="1:6" s="148" customFormat="1" x14ac:dyDescent="0.2">
      <c r="A67" s="127"/>
      <c r="B67" s="119" t="s">
        <v>246</v>
      </c>
      <c r="C67" s="132">
        <v>1</v>
      </c>
      <c r="D67" s="130" t="s">
        <v>1</v>
      </c>
      <c r="E67" s="45"/>
      <c r="F67" s="131">
        <f>C67*E67</f>
        <v>0</v>
      </c>
    </row>
    <row r="68" spans="1:6" s="148" customFormat="1" x14ac:dyDescent="0.2">
      <c r="A68" s="127"/>
      <c r="B68" s="119" t="s">
        <v>247</v>
      </c>
      <c r="C68" s="132">
        <v>1</v>
      </c>
      <c r="D68" s="130" t="s">
        <v>1</v>
      </c>
      <c r="E68" s="45"/>
      <c r="F68" s="131">
        <f>C68*E68</f>
        <v>0</v>
      </c>
    </row>
    <row r="69" spans="1:6" s="148" customFormat="1" x14ac:dyDescent="0.2">
      <c r="A69" s="134"/>
      <c r="B69" s="135"/>
      <c r="C69" s="136"/>
      <c r="D69" s="137"/>
      <c r="E69" s="138"/>
      <c r="F69" s="138"/>
    </row>
    <row r="70" spans="1:6" s="148" customFormat="1" x14ac:dyDescent="0.2">
      <c r="A70" s="32"/>
      <c r="B70" s="28"/>
      <c r="C70" s="11"/>
      <c r="D70" s="12"/>
      <c r="E70" s="13"/>
      <c r="F70" s="11"/>
    </row>
    <row r="71" spans="1:6" s="148" customFormat="1" x14ac:dyDescent="0.2">
      <c r="A71" s="127">
        <f>COUNT($A$4:A70)+1</f>
        <v>11</v>
      </c>
      <c r="B71" s="128" t="s">
        <v>77</v>
      </c>
      <c r="C71" s="129"/>
      <c r="D71" s="130"/>
      <c r="E71" s="131"/>
      <c r="F71" s="131"/>
    </row>
    <row r="72" spans="1:6" s="148" customFormat="1" ht="38.25" x14ac:dyDescent="0.2">
      <c r="A72" s="127"/>
      <c r="B72" s="119" t="s">
        <v>191</v>
      </c>
      <c r="C72" s="132"/>
      <c r="D72" s="130"/>
      <c r="E72" s="131"/>
      <c r="F72" s="131"/>
    </row>
    <row r="73" spans="1:6" s="148" customFormat="1" x14ac:dyDescent="0.2">
      <c r="A73" s="126"/>
      <c r="B73" s="121" t="s">
        <v>30</v>
      </c>
      <c r="C73" s="122"/>
      <c r="D73" s="122"/>
      <c r="E73" s="123"/>
      <c r="F73" s="123"/>
    </row>
    <row r="74" spans="1:6" s="148" customFormat="1" x14ac:dyDescent="0.2">
      <c r="A74" s="127"/>
      <c r="B74" s="119" t="s">
        <v>193</v>
      </c>
      <c r="C74" s="132">
        <v>1</v>
      </c>
      <c r="D74" s="130" t="s">
        <v>1</v>
      </c>
      <c r="E74" s="45"/>
      <c r="F74" s="131">
        <f t="shared" ref="F74" si="3">C74*E74</f>
        <v>0</v>
      </c>
    </row>
    <row r="75" spans="1:6" s="148" customFormat="1" x14ac:dyDescent="0.2">
      <c r="A75" s="134"/>
      <c r="B75" s="135"/>
      <c r="C75" s="136"/>
      <c r="D75" s="137"/>
      <c r="E75" s="138"/>
      <c r="F75" s="138"/>
    </row>
    <row r="76" spans="1:6" s="148" customFormat="1" x14ac:dyDescent="0.2">
      <c r="A76" s="32"/>
      <c r="B76" s="28"/>
      <c r="C76" s="11"/>
      <c r="D76" s="12"/>
      <c r="E76" s="13"/>
      <c r="F76" s="11"/>
    </row>
    <row r="77" spans="1:6" s="148" customFormat="1" x14ac:dyDescent="0.2">
      <c r="A77" s="127">
        <f>COUNT($A$4:A76)+1</f>
        <v>12</v>
      </c>
      <c r="B77" s="128" t="s">
        <v>194</v>
      </c>
      <c r="C77" s="129"/>
      <c r="D77" s="130"/>
      <c r="E77" s="131"/>
      <c r="F77" s="131"/>
    </row>
    <row r="78" spans="1:6" s="148" customFormat="1" ht="38.25" x14ac:dyDescent="0.2">
      <c r="A78" s="127"/>
      <c r="B78" s="119" t="s">
        <v>195</v>
      </c>
      <c r="C78" s="132"/>
      <c r="D78" s="130"/>
      <c r="E78" s="131"/>
      <c r="F78" s="131"/>
    </row>
    <row r="79" spans="1:6" s="148" customFormat="1" x14ac:dyDescent="0.2">
      <c r="A79" s="126"/>
      <c r="B79" s="121" t="s">
        <v>30</v>
      </c>
      <c r="C79" s="122"/>
      <c r="D79" s="122"/>
      <c r="E79" s="123"/>
      <c r="F79" s="123"/>
    </row>
    <row r="80" spans="1:6" s="148" customFormat="1" x14ac:dyDescent="0.2">
      <c r="A80" s="127"/>
      <c r="B80" s="119" t="s">
        <v>248</v>
      </c>
      <c r="C80" s="132">
        <v>1</v>
      </c>
      <c r="D80" s="130" t="s">
        <v>1</v>
      </c>
      <c r="E80" s="45"/>
      <c r="F80" s="131">
        <f t="shared" ref="F80" si="4">C80*E80</f>
        <v>0</v>
      </c>
    </row>
    <row r="81" spans="1:6" s="148" customFormat="1" x14ac:dyDescent="0.2">
      <c r="A81" s="127"/>
      <c r="B81" s="119"/>
      <c r="C81" s="132"/>
      <c r="D81" s="130"/>
      <c r="E81" s="131"/>
      <c r="F81" s="131"/>
    </row>
    <row r="82" spans="1:6" s="36" customFormat="1" x14ac:dyDescent="0.2">
      <c r="A82" s="32"/>
      <c r="B82" s="28"/>
      <c r="C82" s="11"/>
      <c r="D82" s="12"/>
      <c r="E82" s="13"/>
      <c r="F82" s="11"/>
    </row>
    <row r="83" spans="1:6" s="36" customFormat="1" x14ac:dyDescent="0.2">
      <c r="A83" s="127">
        <f>COUNT($A$5:A82)+1</f>
        <v>13</v>
      </c>
      <c r="B83" s="128" t="s">
        <v>249</v>
      </c>
      <c r="C83" s="129"/>
      <c r="D83" s="130"/>
      <c r="E83" s="131"/>
      <c r="F83" s="131"/>
    </row>
    <row r="84" spans="1:6" s="36" customFormat="1" ht="25.5" x14ac:dyDescent="0.2">
      <c r="A84" s="127"/>
      <c r="B84" s="119" t="s">
        <v>263</v>
      </c>
      <c r="C84" s="132"/>
      <c r="D84" s="130"/>
      <c r="E84" s="131"/>
      <c r="F84" s="131"/>
    </row>
    <row r="85" spans="1:6" s="36" customFormat="1" x14ac:dyDescent="0.2">
      <c r="A85" s="127"/>
      <c r="B85" s="119" t="s">
        <v>250</v>
      </c>
      <c r="C85" s="132">
        <v>1</v>
      </c>
      <c r="D85" s="130" t="s">
        <v>1</v>
      </c>
      <c r="E85" s="45"/>
      <c r="F85" s="131">
        <f>C85*E85</f>
        <v>0</v>
      </c>
    </row>
    <row r="86" spans="1:6" s="36" customFormat="1" x14ac:dyDescent="0.2">
      <c r="A86" s="127"/>
      <c r="B86" s="119"/>
      <c r="C86" s="132"/>
      <c r="D86" s="137"/>
      <c r="E86" s="175"/>
      <c r="F86" s="131"/>
    </row>
    <row r="87" spans="1:6" s="105" customFormat="1" x14ac:dyDescent="0.2">
      <c r="A87" s="43"/>
      <c r="B87" s="176"/>
      <c r="C87" s="177"/>
      <c r="D87" s="178"/>
      <c r="E87" s="179"/>
      <c r="F87" s="177"/>
    </row>
    <row r="88" spans="1:6" s="105" customFormat="1" ht="15.6" customHeight="1" x14ac:dyDescent="0.2">
      <c r="A88" s="180">
        <f>COUNT($A$5:A87)+1</f>
        <v>14</v>
      </c>
      <c r="B88" s="181" t="s">
        <v>251</v>
      </c>
      <c r="C88" s="182"/>
      <c r="D88" s="183"/>
      <c r="E88" s="109"/>
      <c r="F88" s="109"/>
    </row>
    <row r="89" spans="1:6" s="105" customFormat="1" ht="89.25" x14ac:dyDescent="0.2">
      <c r="A89" s="184"/>
      <c r="B89" s="185" t="s">
        <v>265</v>
      </c>
      <c r="C89" s="182"/>
      <c r="D89" s="183"/>
      <c r="E89" s="109"/>
      <c r="F89" s="109"/>
    </row>
    <row r="90" spans="1:6" s="105" customFormat="1" x14ac:dyDescent="0.2">
      <c r="A90" s="184"/>
      <c r="B90" s="140"/>
      <c r="C90" s="186">
        <v>1</v>
      </c>
      <c r="D90" s="183" t="s">
        <v>1</v>
      </c>
      <c r="E90" s="22"/>
      <c r="F90" s="109">
        <f>C90*E90</f>
        <v>0</v>
      </c>
    </row>
    <row r="91" spans="1:6" s="105" customFormat="1" x14ac:dyDescent="0.2">
      <c r="A91" s="34"/>
      <c r="B91" s="29"/>
      <c r="C91" s="24"/>
      <c r="D91" s="25"/>
      <c r="E91" s="26"/>
      <c r="F91" s="26"/>
    </row>
    <row r="92" spans="1:6" s="148" customFormat="1" x14ac:dyDescent="0.2">
      <c r="A92" s="32"/>
      <c r="B92" s="28"/>
      <c r="C92" s="11"/>
      <c r="D92" s="12"/>
      <c r="E92" s="13"/>
      <c r="F92" s="11"/>
    </row>
    <row r="93" spans="1:6" s="148" customFormat="1" x14ac:dyDescent="0.2">
      <c r="A93" s="159">
        <f>COUNT($A$5:A92)+1</f>
        <v>15</v>
      </c>
      <c r="B93" s="128" t="s">
        <v>103</v>
      </c>
      <c r="C93" s="129"/>
      <c r="D93" s="130"/>
      <c r="E93" s="131"/>
      <c r="F93" s="131"/>
    </row>
    <row r="94" spans="1:6" s="148" customFormat="1" ht="63.75" x14ac:dyDescent="0.2">
      <c r="A94" s="127"/>
      <c r="B94" s="162" t="s">
        <v>206</v>
      </c>
      <c r="C94" s="129"/>
      <c r="D94" s="130"/>
      <c r="E94" s="131"/>
      <c r="F94" s="131"/>
    </row>
    <row r="95" spans="1:6" s="148" customFormat="1" x14ac:dyDescent="0.2">
      <c r="A95" s="127"/>
      <c r="B95" s="119" t="s">
        <v>111</v>
      </c>
      <c r="C95" s="132">
        <v>2</v>
      </c>
      <c r="D95" s="130" t="s">
        <v>1</v>
      </c>
      <c r="E95" s="45"/>
      <c r="F95" s="131">
        <f>C95*E95</f>
        <v>0</v>
      </c>
    </row>
    <row r="96" spans="1:6" s="148" customFormat="1" x14ac:dyDescent="0.2">
      <c r="A96" s="127"/>
      <c r="B96" s="119" t="s">
        <v>112</v>
      </c>
      <c r="C96" s="132">
        <v>1</v>
      </c>
      <c r="D96" s="130" t="s">
        <v>1</v>
      </c>
      <c r="E96" s="45"/>
      <c r="F96" s="131">
        <f>C96*E96</f>
        <v>0</v>
      </c>
    </row>
    <row r="97" spans="1:7" s="148" customFormat="1" x14ac:dyDescent="0.2">
      <c r="A97" s="127"/>
      <c r="B97" s="119" t="s">
        <v>113</v>
      </c>
      <c r="C97" s="132">
        <v>1</v>
      </c>
      <c r="D97" s="130" t="s">
        <v>1</v>
      </c>
      <c r="E97" s="45"/>
      <c r="F97" s="131">
        <f>C97*E97</f>
        <v>0</v>
      </c>
    </row>
    <row r="98" spans="1:7" s="148" customFormat="1" x14ac:dyDescent="0.2">
      <c r="A98" s="134"/>
      <c r="B98" s="135"/>
      <c r="C98" s="136"/>
      <c r="D98" s="137"/>
      <c r="E98" s="138"/>
      <c r="F98" s="138"/>
    </row>
    <row r="99" spans="1:7" s="148" customFormat="1" x14ac:dyDescent="0.2">
      <c r="A99" s="32"/>
      <c r="B99" s="28"/>
      <c r="C99" s="11"/>
      <c r="D99" s="12"/>
      <c r="E99" s="13"/>
      <c r="F99" s="11"/>
    </row>
    <row r="100" spans="1:7" s="148" customFormat="1" ht="25.5" x14ac:dyDescent="0.2">
      <c r="A100" s="159">
        <f>COUNT($A$5:A99)+1</f>
        <v>16</v>
      </c>
      <c r="B100" s="128" t="s">
        <v>252</v>
      </c>
      <c r="C100" s="129"/>
      <c r="D100" s="130"/>
      <c r="E100" s="131"/>
      <c r="F100" s="131"/>
    </row>
    <row r="101" spans="1:7" s="148" customFormat="1" ht="38.25" x14ac:dyDescent="0.2">
      <c r="A101" s="127"/>
      <c r="B101" s="162" t="s">
        <v>253</v>
      </c>
      <c r="C101" s="129"/>
      <c r="D101" s="130"/>
      <c r="E101" s="131"/>
      <c r="F101" s="131"/>
    </row>
    <row r="102" spans="1:7" s="148" customFormat="1" x14ac:dyDescent="0.2">
      <c r="A102" s="127"/>
      <c r="B102" s="119" t="s">
        <v>112</v>
      </c>
      <c r="C102" s="132">
        <v>2</v>
      </c>
      <c r="D102" s="130" t="s">
        <v>1</v>
      </c>
      <c r="E102" s="45"/>
      <c r="F102" s="131">
        <f>C102*E102</f>
        <v>0</v>
      </c>
    </row>
    <row r="103" spans="1:7" s="148" customFormat="1" x14ac:dyDescent="0.2">
      <c r="A103" s="127"/>
      <c r="B103" s="119"/>
      <c r="C103" s="132"/>
      <c r="D103" s="130"/>
      <c r="E103" s="174"/>
      <c r="F103" s="131"/>
    </row>
    <row r="104" spans="1:7" s="148" customFormat="1" x14ac:dyDescent="0.2">
      <c r="A104" s="32"/>
      <c r="B104" s="28"/>
      <c r="C104" s="11"/>
      <c r="D104" s="12"/>
      <c r="E104" s="13"/>
      <c r="F104" s="11"/>
    </row>
    <row r="105" spans="1:7" s="148" customFormat="1" x14ac:dyDescent="0.2">
      <c r="A105" s="159">
        <f>COUNT($A$5:A104)+1</f>
        <v>17</v>
      </c>
      <c r="B105" s="128" t="s">
        <v>207</v>
      </c>
      <c r="C105" s="129"/>
      <c r="D105" s="130"/>
      <c r="E105" s="131"/>
      <c r="F105" s="131"/>
    </row>
    <row r="106" spans="1:7" s="148" customFormat="1" ht="51" x14ac:dyDescent="0.2">
      <c r="A106" s="127"/>
      <c r="B106" s="162" t="s">
        <v>208</v>
      </c>
      <c r="C106" s="129"/>
      <c r="D106" s="130"/>
      <c r="E106" s="131"/>
      <c r="F106" s="131"/>
    </row>
    <row r="107" spans="1:7" s="148" customFormat="1" x14ac:dyDescent="0.2">
      <c r="A107" s="127"/>
      <c r="B107" s="119" t="s">
        <v>209</v>
      </c>
      <c r="C107" s="132">
        <v>1</v>
      </c>
      <c r="D107" s="130" t="s">
        <v>1</v>
      </c>
      <c r="E107" s="45"/>
      <c r="F107" s="131">
        <f>C107*E107</f>
        <v>0</v>
      </c>
    </row>
    <row r="108" spans="1:7" s="148" customFormat="1" x14ac:dyDescent="0.2">
      <c r="A108" s="134"/>
      <c r="B108" s="135"/>
      <c r="C108" s="136"/>
      <c r="D108" s="137"/>
      <c r="E108" s="138"/>
      <c r="F108" s="138"/>
    </row>
    <row r="109" spans="1:7" s="148" customFormat="1" x14ac:dyDescent="0.2">
      <c r="A109" s="32"/>
      <c r="B109" s="28"/>
      <c r="C109" s="11"/>
      <c r="D109" s="12"/>
      <c r="E109" s="13"/>
      <c r="F109" s="11"/>
    </row>
    <row r="110" spans="1:7" s="148" customFormat="1" x14ac:dyDescent="0.2">
      <c r="A110" s="159">
        <f>COUNT($A$5:A109)+1</f>
        <v>18</v>
      </c>
      <c r="B110" s="128" t="s">
        <v>105</v>
      </c>
      <c r="C110" s="129"/>
      <c r="D110" s="130"/>
      <c r="E110" s="131"/>
      <c r="F110" s="131"/>
    </row>
    <row r="111" spans="1:7" s="148" customFormat="1" x14ac:dyDescent="0.2">
      <c r="A111" s="127"/>
      <c r="B111" s="162" t="s">
        <v>210</v>
      </c>
      <c r="C111" s="129"/>
      <c r="D111" s="130"/>
      <c r="E111" s="131"/>
      <c r="F111" s="131"/>
    </row>
    <row r="112" spans="1:7" s="148" customFormat="1" x14ac:dyDescent="0.2">
      <c r="A112" s="127"/>
      <c r="B112" s="119"/>
      <c r="C112" s="132">
        <v>1</v>
      </c>
      <c r="D112" s="130" t="s">
        <v>1</v>
      </c>
      <c r="E112" s="45"/>
      <c r="F112" s="131">
        <f>C112*E112</f>
        <v>0</v>
      </c>
      <c r="G112" s="161"/>
    </row>
    <row r="113" spans="1:7" s="148" customFormat="1" x14ac:dyDescent="0.2">
      <c r="A113" s="134"/>
      <c r="B113" s="135"/>
      <c r="C113" s="136"/>
      <c r="D113" s="137"/>
      <c r="E113" s="138"/>
      <c r="F113" s="138"/>
      <c r="G113" s="161"/>
    </row>
    <row r="114" spans="1:7" s="148" customFormat="1" x14ac:dyDescent="0.2">
      <c r="A114" s="32"/>
      <c r="B114" s="28"/>
      <c r="C114" s="11"/>
      <c r="D114" s="12"/>
      <c r="E114" s="13"/>
      <c r="F114" s="11"/>
    </row>
    <row r="115" spans="1:7" s="148" customFormat="1" ht="13.5" customHeight="1" x14ac:dyDescent="0.2">
      <c r="A115" s="159">
        <f>COUNT($A$5:A114)+1</f>
        <v>19</v>
      </c>
      <c r="B115" s="128" t="s">
        <v>107</v>
      </c>
      <c r="C115" s="129"/>
      <c r="D115" s="130"/>
      <c r="E115" s="131"/>
      <c r="F115" s="131"/>
    </row>
    <row r="116" spans="1:7" s="148" customFormat="1" ht="25.5" x14ac:dyDescent="0.2">
      <c r="A116" s="127"/>
      <c r="B116" s="162" t="s">
        <v>211</v>
      </c>
      <c r="C116" s="129"/>
      <c r="D116" s="130"/>
      <c r="E116" s="131"/>
      <c r="F116" s="131"/>
    </row>
    <row r="117" spans="1:7" s="148" customFormat="1" x14ac:dyDescent="0.2">
      <c r="A117" s="127"/>
      <c r="B117" s="119"/>
      <c r="C117" s="132">
        <v>1</v>
      </c>
      <c r="D117" s="130" t="s">
        <v>1</v>
      </c>
      <c r="E117" s="45"/>
      <c r="F117" s="131">
        <f>C117*E117</f>
        <v>0</v>
      </c>
    </row>
    <row r="118" spans="1:7" s="148" customFormat="1" x14ac:dyDescent="0.2">
      <c r="A118" s="134"/>
      <c r="B118" s="135"/>
      <c r="C118" s="136"/>
      <c r="D118" s="137"/>
      <c r="E118" s="138"/>
      <c r="F118" s="138"/>
    </row>
    <row r="119" spans="1:7" s="148" customFormat="1" x14ac:dyDescent="0.2">
      <c r="A119" s="32"/>
      <c r="B119" s="28"/>
      <c r="C119" s="11"/>
      <c r="D119" s="12"/>
      <c r="E119" s="13"/>
      <c r="F119" s="11"/>
    </row>
    <row r="120" spans="1:7" s="148" customFormat="1" x14ac:dyDescent="0.2">
      <c r="A120" s="159">
        <f>COUNT($A$5:A119)+1</f>
        <v>20</v>
      </c>
      <c r="B120" s="128" t="s">
        <v>212</v>
      </c>
      <c r="C120" s="129"/>
      <c r="D120" s="130"/>
      <c r="E120" s="131"/>
      <c r="F120" s="131"/>
    </row>
    <row r="121" spans="1:7" s="148" customFormat="1" x14ac:dyDescent="0.2">
      <c r="A121" s="127"/>
      <c r="B121" s="162" t="s">
        <v>116</v>
      </c>
      <c r="C121" s="129"/>
      <c r="D121" s="130"/>
      <c r="E121" s="131"/>
      <c r="F121" s="131"/>
    </row>
    <row r="122" spans="1:7" s="148" customFormat="1" x14ac:dyDescent="0.2">
      <c r="A122" s="127"/>
      <c r="B122" s="119" t="s">
        <v>111</v>
      </c>
      <c r="C122" s="132">
        <v>2</v>
      </c>
      <c r="D122" s="130" t="s">
        <v>1</v>
      </c>
      <c r="E122" s="45"/>
      <c r="F122" s="131">
        <f>C122*E122</f>
        <v>0</v>
      </c>
    </row>
    <row r="123" spans="1:7" s="148" customFormat="1" x14ac:dyDescent="0.2">
      <c r="A123" s="127"/>
      <c r="B123" s="119" t="s">
        <v>112</v>
      </c>
      <c r="C123" s="132">
        <v>2</v>
      </c>
      <c r="D123" s="130" t="s">
        <v>1</v>
      </c>
      <c r="E123" s="45"/>
      <c r="F123" s="131">
        <f>C123*E123</f>
        <v>0</v>
      </c>
    </row>
    <row r="124" spans="1:7" s="148" customFormat="1" x14ac:dyDescent="0.2">
      <c r="A124" s="127"/>
      <c r="B124" s="119" t="s">
        <v>113</v>
      </c>
      <c r="C124" s="132">
        <v>2</v>
      </c>
      <c r="D124" s="130" t="s">
        <v>1</v>
      </c>
      <c r="E124" s="45"/>
      <c r="F124" s="131">
        <f>C124*E124</f>
        <v>0</v>
      </c>
    </row>
    <row r="125" spans="1:7" s="148" customFormat="1" x14ac:dyDescent="0.2">
      <c r="A125" s="127"/>
      <c r="B125" s="119" t="s">
        <v>114</v>
      </c>
      <c r="C125" s="132">
        <v>1</v>
      </c>
      <c r="D125" s="130" t="s">
        <v>1</v>
      </c>
      <c r="E125" s="45"/>
      <c r="F125" s="131">
        <f>C125*E125</f>
        <v>0</v>
      </c>
    </row>
    <row r="126" spans="1:7" s="148" customFormat="1" x14ac:dyDescent="0.2">
      <c r="A126" s="127"/>
      <c r="B126" s="119" t="s">
        <v>76</v>
      </c>
      <c r="C126" s="132">
        <v>1</v>
      </c>
      <c r="D126" s="130" t="s">
        <v>1</v>
      </c>
      <c r="E126" s="45"/>
      <c r="F126" s="131">
        <f>C126*E126</f>
        <v>0</v>
      </c>
    </row>
    <row r="127" spans="1:7" s="148" customFormat="1" x14ac:dyDescent="0.2">
      <c r="A127" s="134"/>
      <c r="B127" s="135"/>
      <c r="C127" s="136"/>
      <c r="D127" s="137"/>
      <c r="E127" s="138"/>
      <c r="F127" s="138"/>
    </row>
    <row r="128" spans="1:7" s="148" customFormat="1" x14ac:dyDescent="0.2">
      <c r="A128" s="32"/>
      <c r="B128" s="28"/>
      <c r="C128" s="11"/>
      <c r="D128" s="12"/>
      <c r="E128" s="13"/>
      <c r="F128" s="11"/>
    </row>
    <row r="129" spans="1:6" s="148" customFormat="1" x14ac:dyDescent="0.2">
      <c r="A129" s="159">
        <f>COUNT($A$5:A128)+1</f>
        <v>21</v>
      </c>
      <c r="B129" s="128" t="s">
        <v>109</v>
      </c>
      <c r="C129" s="129"/>
      <c r="D129" s="130"/>
      <c r="E129" s="131"/>
      <c r="F129" s="131"/>
    </row>
    <row r="130" spans="1:6" s="148" customFormat="1" ht="25.5" x14ac:dyDescent="0.2">
      <c r="A130" s="127"/>
      <c r="B130" s="162" t="s">
        <v>213</v>
      </c>
      <c r="C130" s="129"/>
      <c r="D130" s="130"/>
      <c r="E130" s="131"/>
      <c r="F130" s="131"/>
    </row>
    <row r="131" spans="1:6" s="148" customFormat="1" x14ac:dyDescent="0.2">
      <c r="A131" s="127"/>
      <c r="B131" s="119" t="s">
        <v>111</v>
      </c>
      <c r="C131" s="132">
        <v>4</v>
      </c>
      <c r="D131" s="130" t="s">
        <v>1</v>
      </c>
      <c r="E131" s="45"/>
      <c r="F131" s="131">
        <f>C131*E131</f>
        <v>0</v>
      </c>
    </row>
    <row r="132" spans="1:6" s="148" customFormat="1" x14ac:dyDescent="0.2">
      <c r="A132" s="127"/>
      <c r="B132" s="119" t="s">
        <v>112</v>
      </c>
      <c r="C132" s="132">
        <v>4</v>
      </c>
      <c r="D132" s="130" t="s">
        <v>1</v>
      </c>
      <c r="E132" s="45"/>
      <c r="F132" s="131">
        <f>C132*E132</f>
        <v>0</v>
      </c>
    </row>
    <row r="133" spans="1:6" s="148" customFormat="1" x14ac:dyDescent="0.2">
      <c r="A133" s="127"/>
      <c r="B133" s="119" t="s">
        <v>113</v>
      </c>
      <c r="C133" s="132">
        <v>4</v>
      </c>
      <c r="D133" s="130" t="s">
        <v>1</v>
      </c>
      <c r="E133" s="45"/>
      <c r="F133" s="131">
        <f>C133*E133</f>
        <v>0</v>
      </c>
    </row>
    <row r="134" spans="1:6" s="148" customFormat="1" x14ac:dyDescent="0.2">
      <c r="A134" s="127"/>
      <c r="B134" s="119" t="s">
        <v>114</v>
      </c>
      <c r="C134" s="132">
        <v>1</v>
      </c>
      <c r="D134" s="130" t="s">
        <v>1</v>
      </c>
      <c r="E134" s="45"/>
      <c r="F134" s="131">
        <f>C134*E134</f>
        <v>0</v>
      </c>
    </row>
    <row r="135" spans="1:6" s="148" customFormat="1" x14ac:dyDescent="0.2">
      <c r="A135" s="127"/>
      <c r="B135" s="119" t="s">
        <v>76</v>
      </c>
      <c r="C135" s="132">
        <v>1</v>
      </c>
      <c r="D135" s="130" t="s">
        <v>1</v>
      </c>
      <c r="E135" s="45"/>
      <c r="F135" s="131">
        <f>C135*E135</f>
        <v>0</v>
      </c>
    </row>
    <row r="136" spans="1:6" s="148" customFormat="1" x14ac:dyDescent="0.2">
      <c r="A136" s="134"/>
      <c r="B136" s="135"/>
      <c r="C136" s="136"/>
      <c r="D136" s="137"/>
      <c r="E136" s="138"/>
      <c r="F136" s="138"/>
    </row>
    <row r="137" spans="1:6" s="148" customFormat="1" x14ac:dyDescent="0.2">
      <c r="A137" s="32"/>
      <c r="B137" s="28"/>
      <c r="C137" s="11"/>
      <c r="D137" s="12"/>
      <c r="E137" s="13"/>
      <c r="F137" s="11"/>
    </row>
    <row r="138" spans="1:6" s="148" customFormat="1" x14ac:dyDescent="0.2">
      <c r="A138" s="159">
        <f>COUNT($A$5:A137)+1</f>
        <v>22</v>
      </c>
      <c r="B138" s="128" t="s">
        <v>117</v>
      </c>
      <c r="C138" s="129"/>
      <c r="D138" s="130"/>
      <c r="E138" s="131"/>
      <c r="F138" s="131"/>
    </row>
    <row r="139" spans="1:6" s="148" customFormat="1" ht="38.25" x14ac:dyDescent="0.2">
      <c r="A139" s="127"/>
      <c r="B139" s="162" t="s">
        <v>214</v>
      </c>
      <c r="C139" s="129"/>
      <c r="D139" s="130"/>
      <c r="E139" s="131"/>
      <c r="F139" s="131"/>
    </row>
    <row r="140" spans="1:6" s="148" customFormat="1" ht="14.25" x14ac:dyDescent="0.2">
      <c r="A140" s="127"/>
      <c r="B140" s="119"/>
      <c r="C140" s="132">
        <v>7</v>
      </c>
      <c r="D140" s="130" t="s">
        <v>14</v>
      </c>
      <c r="E140" s="45"/>
      <c r="F140" s="131">
        <f>C140*E140</f>
        <v>0</v>
      </c>
    </row>
    <row r="141" spans="1:6" s="148" customFormat="1" x14ac:dyDescent="0.2">
      <c r="A141" s="134"/>
      <c r="B141" s="135"/>
      <c r="C141" s="136"/>
      <c r="D141" s="137"/>
      <c r="E141" s="138"/>
      <c r="F141" s="138"/>
    </row>
    <row r="142" spans="1:6" s="36" customFormat="1" x14ac:dyDescent="0.2">
      <c r="A142" s="32"/>
      <c r="B142" s="28"/>
      <c r="C142" s="11"/>
      <c r="D142" s="12"/>
      <c r="E142" s="13"/>
      <c r="F142" s="11"/>
    </row>
    <row r="143" spans="1:6" s="36" customFormat="1" x14ac:dyDescent="0.2">
      <c r="A143" s="127">
        <f>COUNT($A$5:A142)+1</f>
        <v>23</v>
      </c>
      <c r="B143" s="128" t="s">
        <v>254</v>
      </c>
      <c r="C143" s="129"/>
      <c r="D143" s="130"/>
      <c r="E143" s="131"/>
      <c r="F143" s="131"/>
    </row>
    <row r="144" spans="1:6" s="36" customFormat="1" ht="38.25" x14ac:dyDescent="0.2">
      <c r="A144" s="127"/>
      <c r="B144" s="119" t="s">
        <v>146</v>
      </c>
      <c r="C144" s="132"/>
      <c r="D144" s="130"/>
      <c r="E144" s="131"/>
      <c r="F144" s="131"/>
    </row>
    <row r="145" spans="1:6" s="36" customFormat="1" ht="14.25" x14ac:dyDescent="0.2">
      <c r="A145" s="127"/>
      <c r="B145" s="119"/>
      <c r="C145" s="132">
        <v>2</v>
      </c>
      <c r="D145" s="130" t="s">
        <v>14</v>
      </c>
      <c r="E145" s="45"/>
      <c r="F145" s="131">
        <f>C145*E145</f>
        <v>0</v>
      </c>
    </row>
    <row r="146" spans="1:6" s="36" customFormat="1" x14ac:dyDescent="0.2">
      <c r="A146" s="134"/>
      <c r="B146" s="135"/>
      <c r="C146" s="136"/>
      <c r="D146" s="137"/>
      <c r="E146" s="138"/>
      <c r="F146" s="138"/>
    </row>
    <row r="147" spans="1:6" s="122" customFormat="1" x14ac:dyDescent="0.2">
      <c r="A147" s="32"/>
      <c r="B147" s="28"/>
      <c r="C147" s="11"/>
      <c r="D147" s="12"/>
      <c r="E147" s="13"/>
      <c r="F147" s="11"/>
    </row>
    <row r="148" spans="1:6" s="122" customFormat="1" x14ac:dyDescent="0.2">
      <c r="A148" s="159">
        <f>COUNT($A$5:A147)+1</f>
        <v>24</v>
      </c>
      <c r="B148" s="128" t="s">
        <v>221</v>
      </c>
      <c r="C148" s="129"/>
      <c r="D148" s="130"/>
      <c r="E148" s="131"/>
      <c r="F148" s="131"/>
    </row>
    <row r="149" spans="1:6" s="122" customFormat="1" ht="127.5" x14ac:dyDescent="0.2">
      <c r="A149" s="127"/>
      <c r="B149" s="162" t="s">
        <v>222</v>
      </c>
      <c r="C149" s="129"/>
      <c r="D149" s="130"/>
      <c r="E149" s="131"/>
      <c r="F149" s="131"/>
    </row>
    <row r="150" spans="1:6" s="122" customFormat="1" ht="14.25" x14ac:dyDescent="0.2">
      <c r="A150" s="127"/>
      <c r="B150" s="119" t="s">
        <v>223</v>
      </c>
      <c r="C150" s="132">
        <v>2</v>
      </c>
      <c r="D150" s="130" t="s">
        <v>14</v>
      </c>
      <c r="E150" s="45"/>
      <c r="F150" s="131">
        <f t="shared" ref="F150:F153" si="5">C150*E150</f>
        <v>0</v>
      </c>
    </row>
    <row r="151" spans="1:6" s="122" customFormat="1" ht="14.25" x14ac:dyDescent="0.2">
      <c r="A151" s="127"/>
      <c r="B151" s="119" t="s">
        <v>224</v>
      </c>
      <c r="C151" s="132">
        <v>3</v>
      </c>
      <c r="D151" s="130" t="s">
        <v>14</v>
      </c>
      <c r="E151" s="45"/>
      <c r="F151" s="131">
        <f t="shared" si="5"/>
        <v>0</v>
      </c>
    </row>
    <row r="152" spans="1:6" s="122" customFormat="1" ht="14.25" x14ac:dyDescent="0.2">
      <c r="A152" s="127"/>
      <c r="B152" s="119" t="s">
        <v>225</v>
      </c>
      <c r="C152" s="132">
        <v>6</v>
      </c>
      <c r="D152" s="130" t="s">
        <v>14</v>
      </c>
      <c r="E152" s="45"/>
      <c r="F152" s="131">
        <f t="shared" si="5"/>
        <v>0</v>
      </c>
    </row>
    <row r="153" spans="1:6" s="122" customFormat="1" ht="14.25" x14ac:dyDescent="0.2">
      <c r="A153" s="127"/>
      <c r="B153" s="119" t="s">
        <v>255</v>
      </c>
      <c r="C153" s="132">
        <v>1</v>
      </c>
      <c r="D153" s="130" t="s">
        <v>14</v>
      </c>
      <c r="E153" s="45"/>
      <c r="F153" s="131">
        <f t="shared" si="5"/>
        <v>0</v>
      </c>
    </row>
    <row r="154" spans="1:6" s="122" customFormat="1" ht="14.25" x14ac:dyDescent="0.2">
      <c r="A154" s="127"/>
      <c r="B154" s="119" t="s">
        <v>218</v>
      </c>
      <c r="C154" s="132">
        <v>5</v>
      </c>
      <c r="D154" s="130" t="s">
        <v>14</v>
      </c>
      <c r="E154" s="45"/>
      <c r="F154" s="131">
        <f>C154*E154</f>
        <v>0</v>
      </c>
    </row>
    <row r="155" spans="1:6" s="122" customFormat="1" x14ac:dyDescent="0.2">
      <c r="A155" s="134"/>
      <c r="B155" s="135"/>
      <c r="C155" s="136"/>
      <c r="D155" s="137"/>
      <c r="E155" s="138"/>
      <c r="F155" s="138"/>
    </row>
    <row r="156" spans="1:6" s="146" customFormat="1" x14ac:dyDescent="0.2">
      <c r="A156" s="32"/>
      <c r="B156" s="28"/>
      <c r="C156" s="11"/>
      <c r="D156" s="12"/>
      <c r="E156" s="13"/>
      <c r="F156" s="11"/>
    </row>
    <row r="157" spans="1:6" s="36" customFormat="1" x14ac:dyDescent="0.2">
      <c r="A157" s="159">
        <f>COUNT($A$5:A156)+1</f>
        <v>25</v>
      </c>
      <c r="B157" s="128" t="s">
        <v>256</v>
      </c>
      <c r="C157" s="129"/>
      <c r="D157" s="130"/>
      <c r="E157" s="131"/>
      <c r="F157" s="131"/>
    </row>
    <row r="158" spans="1:6" s="36" customFormat="1" ht="114.75" x14ac:dyDescent="0.2">
      <c r="A158" s="127"/>
      <c r="B158" s="119" t="s">
        <v>119</v>
      </c>
      <c r="C158" s="132"/>
      <c r="D158" s="130"/>
      <c r="E158" s="131"/>
      <c r="F158" s="131"/>
    </row>
    <row r="159" spans="1:6" s="36" customFormat="1" x14ac:dyDescent="0.2">
      <c r="A159" s="120"/>
      <c r="B159" s="108" t="s">
        <v>29</v>
      </c>
      <c r="C159" s="122"/>
      <c r="D159" s="122"/>
      <c r="E159" s="123"/>
      <c r="F159" s="123"/>
    </row>
    <row r="160" spans="1:6" s="146" customFormat="1" ht="14.25" x14ac:dyDescent="0.2">
      <c r="A160" s="127"/>
      <c r="B160" s="119" t="s">
        <v>151</v>
      </c>
      <c r="C160" s="132">
        <v>4</v>
      </c>
      <c r="D160" s="130" t="s">
        <v>14</v>
      </c>
      <c r="E160" s="45"/>
      <c r="F160" s="131">
        <f t="shared" ref="F160:F161" si="6">C160*E160</f>
        <v>0</v>
      </c>
    </row>
    <row r="161" spans="1:6" s="146" customFormat="1" ht="14.25" x14ac:dyDescent="0.2">
      <c r="A161" s="127"/>
      <c r="B161" s="119" t="s">
        <v>147</v>
      </c>
      <c r="C161" s="132">
        <v>4</v>
      </c>
      <c r="D161" s="130" t="s">
        <v>14</v>
      </c>
      <c r="E161" s="45"/>
      <c r="F161" s="131">
        <f t="shared" si="6"/>
        <v>0</v>
      </c>
    </row>
    <row r="162" spans="1:6" s="122" customFormat="1" x14ac:dyDescent="0.2">
      <c r="A162" s="127"/>
      <c r="B162" s="119"/>
      <c r="C162" s="132"/>
      <c r="D162" s="130"/>
      <c r="E162" s="131"/>
      <c r="F162" s="131"/>
    </row>
    <row r="163" spans="1:6" s="36" customFormat="1" x14ac:dyDescent="0.2">
      <c r="A163" s="32"/>
      <c r="B163" s="28"/>
      <c r="C163" s="11"/>
      <c r="D163" s="12"/>
      <c r="E163" s="13"/>
      <c r="F163" s="11"/>
    </row>
    <row r="164" spans="1:6" s="36" customFormat="1" x14ac:dyDescent="0.2">
      <c r="A164" s="159">
        <f>COUNT($A$5:A163)+1</f>
        <v>26</v>
      </c>
      <c r="B164" s="128" t="s">
        <v>256</v>
      </c>
      <c r="C164" s="129"/>
      <c r="D164" s="130"/>
      <c r="E164" s="131"/>
      <c r="F164" s="131"/>
    </row>
    <row r="165" spans="1:6" s="36" customFormat="1" ht="114.75" x14ac:dyDescent="0.2">
      <c r="A165" s="127"/>
      <c r="B165" s="119" t="s">
        <v>121</v>
      </c>
      <c r="C165" s="132"/>
      <c r="D165" s="130"/>
      <c r="E165" s="131"/>
      <c r="F165" s="131"/>
    </row>
    <row r="166" spans="1:6" s="36" customFormat="1" x14ac:dyDescent="0.2">
      <c r="A166" s="127"/>
      <c r="B166" s="147" t="s">
        <v>29</v>
      </c>
      <c r="C166" s="148"/>
      <c r="D166" s="148"/>
      <c r="E166" s="131"/>
      <c r="F166" s="131"/>
    </row>
    <row r="167" spans="1:6" s="146" customFormat="1" ht="14.25" x14ac:dyDescent="0.2">
      <c r="A167" s="127"/>
      <c r="B167" s="119" t="s">
        <v>151</v>
      </c>
      <c r="C167" s="132">
        <v>2</v>
      </c>
      <c r="D167" s="130" t="s">
        <v>14</v>
      </c>
      <c r="E167" s="45"/>
      <c r="F167" s="131">
        <f t="shared" ref="F167" si="7">C167*E167</f>
        <v>0</v>
      </c>
    </row>
    <row r="168" spans="1:6" s="36" customFormat="1" ht="14.25" x14ac:dyDescent="0.2">
      <c r="A168" s="127"/>
      <c r="B168" s="119" t="s">
        <v>147</v>
      </c>
      <c r="C168" s="132">
        <v>2</v>
      </c>
      <c r="D168" s="130" t="s">
        <v>14</v>
      </c>
      <c r="E168" s="45"/>
      <c r="F168" s="131">
        <f>C168*E168</f>
        <v>0</v>
      </c>
    </row>
    <row r="169" spans="1:6" s="122" customFormat="1" x14ac:dyDescent="0.2">
      <c r="A169" s="127"/>
      <c r="B169" s="119"/>
      <c r="C169" s="132"/>
      <c r="D169" s="130"/>
      <c r="E169" s="131"/>
      <c r="F169" s="131"/>
    </row>
    <row r="170" spans="1:6" s="122" customFormat="1" x14ac:dyDescent="0.2">
      <c r="A170" s="32"/>
      <c r="B170" s="28"/>
      <c r="C170" s="11"/>
      <c r="D170" s="12"/>
      <c r="E170" s="13"/>
      <c r="F170" s="11"/>
    </row>
    <row r="171" spans="1:6" s="122" customFormat="1" x14ac:dyDescent="0.2">
      <c r="A171" s="159">
        <f>COUNT($A$6:A170)+1</f>
        <v>27</v>
      </c>
      <c r="B171" s="128" t="s">
        <v>17</v>
      </c>
      <c r="C171" s="129"/>
      <c r="D171" s="130"/>
      <c r="E171" s="131"/>
      <c r="F171" s="131"/>
    </row>
    <row r="172" spans="1:6" s="148" customFormat="1" ht="25.5" x14ac:dyDescent="0.2">
      <c r="A172" s="127"/>
      <c r="B172" s="162" t="s">
        <v>228</v>
      </c>
      <c r="C172" s="129"/>
      <c r="D172" s="130"/>
      <c r="E172" s="131"/>
      <c r="F172" s="131"/>
    </row>
    <row r="173" spans="1:6" s="148" customFormat="1" x14ac:dyDescent="0.2">
      <c r="B173" s="166"/>
      <c r="D173" s="167">
        <v>0.1</v>
      </c>
      <c r="E173" s="131"/>
      <c r="F173" s="161">
        <f>SUM(F8:F169)*D173</f>
        <v>0</v>
      </c>
    </row>
    <row r="174" spans="1:6" s="148" customFormat="1" x14ac:dyDescent="0.2">
      <c r="A174" s="96"/>
      <c r="B174" s="168"/>
      <c r="D174" s="167"/>
      <c r="E174" s="131"/>
      <c r="F174" s="161"/>
    </row>
    <row r="175" spans="1:6" s="148" customFormat="1" x14ac:dyDescent="0.2">
      <c r="A175" s="169"/>
      <c r="B175" s="170" t="s">
        <v>123</v>
      </c>
      <c r="C175" s="171"/>
      <c r="D175" s="172"/>
      <c r="E175" s="173" t="s">
        <v>13</v>
      </c>
      <c r="F175" s="173">
        <f>SUM(F8:F174)</f>
        <v>0</v>
      </c>
    </row>
    <row r="176" spans="1:6" s="36" customFormat="1" x14ac:dyDescent="0.2">
      <c r="A176" s="32"/>
      <c r="B176" s="28"/>
      <c r="C176" s="11"/>
      <c r="D176" s="12"/>
      <c r="E176" s="13"/>
      <c r="F176" s="11"/>
    </row>
  </sheetData>
  <sheetProtection algorithmName="SHA-512" hashValue="lgLVPUyyWye1+SfJRERPKAvmDFn4mWXRU4Wbz05w4bUX4sSQrh9ni0VyV4O79j5MoZeGN6fGWGW3LdKzw6UwKQ==" saltValue="CGsoEPBzxWO1Ks5PxpQRj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3" manualBreakCount="3">
    <brk id="35" max="5" man="1"/>
    <brk id="69" max="5" man="1"/>
    <brk id="169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C1BA8-8C57-44EA-9D13-38C94214998E}">
  <sheetPr>
    <tabColor rgb="FFFFC000"/>
  </sheetPr>
  <dimension ref="A1:J65"/>
  <sheetViews>
    <sheetView topLeftCell="A10" zoomScaleNormal="100" zoomScaleSheetLayoutView="100" workbookViewId="0">
      <selection activeCell="E33" sqref="E33"/>
    </sheetView>
  </sheetViews>
  <sheetFormatPr defaultColWidth="9.28515625" defaultRowHeight="12.75" x14ac:dyDescent="0.2"/>
  <cols>
    <col min="1" max="1" width="5.7109375" style="232" customWidth="1"/>
    <col min="2" max="2" width="50.7109375" style="10" customWidth="1"/>
    <col min="3" max="3" width="7.7109375" style="129" customWidth="1"/>
    <col min="4" max="4" width="4.7109375" style="148" customWidth="1"/>
    <col min="5" max="5" width="11.7109375" style="207" customWidth="1"/>
    <col min="6" max="6" width="12.7109375" style="207" customWidth="1"/>
    <col min="7" max="16384" width="9.28515625" style="148"/>
  </cols>
  <sheetData>
    <row r="1" spans="1:6" x14ac:dyDescent="0.2">
      <c r="A1" s="187"/>
      <c r="B1" s="188"/>
      <c r="C1" s="189"/>
      <c r="D1" s="190"/>
      <c r="E1" s="191"/>
      <c r="F1" s="191"/>
    </row>
    <row r="2" spans="1:6" x14ac:dyDescent="0.2">
      <c r="A2" s="187" t="s">
        <v>273</v>
      </c>
      <c r="B2" s="27" t="s">
        <v>274</v>
      </c>
      <c r="C2" s="189"/>
      <c r="D2" s="190"/>
      <c r="E2" s="191"/>
      <c r="F2" s="191"/>
    </row>
    <row r="3" spans="1:6" x14ac:dyDescent="0.2">
      <c r="A3" s="187"/>
      <c r="B3" s="27" t="s">
        <v>308</v>
      </c>
      <c r="C3" s="189"/>
      <c r="D3" s="190"/>
      <c r="E3" s="191"/>
      <c r="F3" s="191"/>
    </row>
    <row r="4" spans="1:6" s="10" customFormat="1" ht="76.5" x14ac:dyDescent="0.2">
      <c r="A4" s="39" t="s">
        <v>0</v>
      </c>
      <c r="B4" s="192" t="s">
        <v>8</v>
      </c>
      <c r="C4" s="41" t="s">
        <v>6</v>
      </c>
      <c r="D4" s="41" t="s">
        <v>7</v>
      </c>
      <c r="E4" s="42" t="s">
        <v>10</v>
      </c>
      <c r="F4" s="42" t="s">
        <v>11</v>
      </c>
    </row>
    <row r="5" spans="1:6" ht="15.75" x14ac:dyDescent="0.25">
      <c r="A5" s="193">
        <v>1</v>
      </c>
      <c r="B5" s="194"/>
      <c r="C5" s="195"/>
      <c r="D5" s="196"/>
      <c r="E5" s="197"/>
      <c r="F5" s="197"/>
    </row>
    <row r="6" spans="1:6" x14ac:dyDescent="0.2">
      <c r="A6" s="198"/>
      <c r="B6" s="199"/>
      <c r="C6" s="200"/>
      <c r="D6" s="201"/>
      <c r="E6" s="174"/>
      <c r="F6" s="174"/>
    </row>
    <row r="7" spans="1:6" x14ac:dyDescent="0.2">
      <c r="A7" s="127">
        <f>COUNT($A$6:A6)+1</f>
        <v>1</v>
      </c>
      <c r="B7" s="202" t="s">
        <v>275</v>
      </c>
      <c r="C7" s="189"/>
      <c r="D7" s="188"/>
      <c r="E7" s="203"/>
      <c r="F7" s="203"/>
    </row>
    <row r="8" spans="1:6" ht="117" customHeight="1" x14ac:dyDescent="0.2">
      <c r="A8" s="204"/>
      <c r="B8" s="205" t="s">
        <v>276</v>
      </c>
      <c r="D8" s="206"/>
    </row>
    <row r="9" spans="1:6" x14ac:dyDescent="0.2">
      <c r="A9" s="204"/>
      <c r="B9" s="205" t="s">
        <v>277</v>
      </c>
      <c r="D9" s="206"/>
    </row>
    <row r="10" spans="1:6" ht="14.25" x14ac:dyDescent="0.2">
      <c r="A10" s="204"/>
      <c r="B10" s="208" t="s">
        <v>278</v>
      </c>
      <c r="C10" s="132">
        <v>12</v>
      </c>
      <c r="D10" s="206" t="s">
        <v>9</v>
      </c>
      <c r="E10" s="45"/>
      <c r="F10" s="131">
        <f>C10*E10</f>
        <v>0</v>
      </c>
    </row>
    <row r="11" spans="1:6" x14ac:dyDescent="0.2">
      <c r="A11" s="209"/>
      <c r="B11" s="210"/>
      <c r="C11" s="136"/>
      <c r="D11" s="211"/>
      <c r="E11" s="138"/>
      <c r="F11" s="138"/>
    </row>
    <row r="12" spans="1:6" x14ac:dyDescent="0.2">
      <c r="A12" s="198"/>
      <c r="B12" s="12"/>
      <c r="C12" s="200"/>
      <c r="D12" s="212"/>
      <c r="E12" s="213"/>
      <c r="F12" s="213"/>
    </row>
    <row r="13" spans="1:6" x14ac:dyDescent="0.2">
      <c r="A13" s="127">
        <f>COUNT($A$6:A12)+1</f>
        <v>2</v>
      </c>
      <c r="B13" s="202" t="s">
        <v>279</v>
      </c>
      <c r="C13" s="132"/>
      <c r="D13" s="206"/>
      <c r="E13" s="60"/>
      <c r="F13" s="131"/>
    </row>
    <row r="14" spans="1:6" ht="89.25" x14ac:dyDescent="0.2">
      <c r="A14" s="127"/>
      <c r="B14" s="119" t="s">
        <v>280</v>
      </c>
      <c r="C14" s="132"/>
      <c r="D14" s="206"/>
      <c r="E14" s="60"/>
    </row>
    <row r="15" spans="1:6" ht="25.5" x14ac:dyDescent="0.2">
      <c r="A15" s="127"/>
      <c r="B15" s="119" t="s">
        <v>281</v>
      </c>
      <c r="C15" s="132"/>
      <c r="D15" s="206"/>
      <c r="E15" s="60"/>
    </row>
    <row r="16" spans="1:6" x14ac:dyDescent="0.2">
      <c r="A16" s="127"/>
      <c r="B16" s="119" t="s">
        <v>277</v>
      </c>
      <c r="C16" s="132"/>
      <c r="D16" s="206"/>
      <c r="E16" s="60"/>
    </row>
    <row r="17" spans="1:10" ht="25.5" x14ac:dyDescent="0.2">
      <c r="A17" s="127"/>
      <c r="B17" s="119" t="s">
        <v>282</v>
      </c>
      <c r="C17" s="132"/>
      <c r="D17" s="206"/>
      <c r="E17" s="60"/>
    </row>
    <row r="18" spans="1:10" x14ac:dyDescent="0.2">
      <c r="A18" s="127"/>
      <c r="B18" s="214" t="s">
        <v>283</v>
      </c>
      <c r="C18" s="132">
        <v>4</v>
      </c>
      <c r="D18" s="206" t="s">
        <v>1</v>
      </c>
      <c r="E18" s="45"/>
      <c r="F18" s="131">
        <f>C18*E18</f>
        <v>0</v>
      </c>
    </row>
    <row r="19" spans="1:10" x14ac:dyDescent="0.2">
      <c r="A19" s="127"/>
      <c r="B19" s="202"/>
      <c r="C19" s="132"/>
    </row>
    <row r="20" spans="1:10" x14ac:dyDescent="0.2">
      <c r="A20" s="198"/>
      <c r="B20" s="12"/>
      <c r="C20" s="200"/>
      <c r="D20" s="212"/>
      <c r="E20" s="174"/>
      <c r="F20" s="213"/>
    </row>
    <row r="21" spans="1:10" x14ac:dyDescent="0.2">
      <c r="A21" s="127">
        <f>COUNT($A$6:A20)+1</f>
        <v>3</v>
      </c>
      <c r="B21" s="215" t="s">
        <v>284</v>
      </c>
      <c r="E21" s="216"/>
      <c r="F21" s="132"/>
    </row>
    <row r="22" spans="1:10" x14ac:dyDescent="0.2">
      <c r="A22" s="127"/>
      <c r="B22" s="148" t="s">
        <v>285</v>
      </c>
      <c r="F22" s="217"/>
    </row>
    <row r="23" spans="1:10" x14ac:dyDescent="0.2">
      <c r="A23" s="127"/>
      <c r="B23" s="148" t="s">
        <v>286</v>
      </c>
      <c r="F23" s="217"/>
    </row>
    <row r="24" spans="1:10" x14ac:dyDescent="0.2">
      <c r="A24" s="127"/>
      <c r="B24" s="148" t="s">
        <v>287</v>
      </c>
      <c r="C24" s="129">
        <v>2</v>
      </c>
      <c r="D24" s="148" t="s">
        <v>1</v>
      </c>
      <c r="E24" s="45"/>
      <c r="F24" s="161">
        <f>+E24*C24</f>
        <v>0</v>
      </c>
    </row>
    <row r="25" spans="1:10" x14ac:dyDescent="0.2">
      <c r="A25" s="127"/>
      <c r="B25" s="148" t="s">
        <v>288</v>
      </c>
      <c r="C25" s="129">
        <v>80</v>
      </c>
      <c r="D25" s="148" t="s">
        <v>16</v>
      </c>
      <c r="E25" s="45"/>
      <c r="F25" s="161">
        <f>+E25*C25</f>
        <v>0</v>
      </c>
    </row>
    <row r="26" spans="1:10" x14ac:dyDescent="0.2">
      <c r="A26" s="127"/>
      <c r="B26" s="148" t="s">
        <v>289</v>
      </c>
      <c r="C26" s="129">
        <v>80</v>
      </c>
      <c r="D26" s="148" t="s">
        <v>16</v>
      </c>
      <c r="E26" s="45"/>
      <c r="F26" s="161">
        <f>+E26*C26</f>
        <v>0</v>
      </c>
    </row>
    <row r="27" spans="1:10" x14ac:dyDescent="0.2">
      <c r="A27" s="127"/>
      <c r="B27" s="148" t="s">
        <v>290</v>
      </c>
      <c r="E27" s="216"/>
      <c r="F27" s="132"/>
    </row>
    <row r="28" spans="1:10" x14ac:dyDescent="0.2">
      <c r="A28" s="127"/>
      <c r="B28" s="148" t="s">
        <v>291</v>
      </c>
      <c r="E28" s="216"/>
      <c r="F28" s="132"/>
    </row>
    <row r="29" spans="1:10" x14ac:dyDescent="0.2">
      <c r="A29" s="127"/>
      <c r="B29" s="218"/>
      <c r="C29" s="132"/>
    </row>
    <row r="30" spans="1:10" x14ac:dyDescent="0.2">
      <c r="A30" s="198"/>
      <c r="B30" s="199"/>
      <c r="C30" s="200"/>
      <c r="D30" s="212"/>
      <c r="E30" s="174"/>
      <c r="F30" s="174"/>
    </row>
    <row r="31" spans="1:10" x14ac:dyDescent="0.2">
      <c r="A31" s="127">
        <f>COUNT($A$6:A29)+1</f>
        <v>4</v>
      </c>
      <c r="B31" s="219" t="s">
        <v>292</v>
      </c>
      <c r="D31" s="165"/>
      <c r="F31" s="131"/>
      <c r="J31" s="218"/>
    </row>
    <row r="32" spans="1:10" ht="25.5" x14ac:dyDescent="0.2">
      <c r="A32" s="127"/>
      <c r="B32" s="119" t="s">
        <v>293</v>
      </c>
      <c r="D32" s="165"/>
      <c r="F32" s="131"/>
      <c r="J32" s="218"/>
    </row>
    <row r="33" spans="1:10" x14ac:dyDescent="0.2">
      <c r="A33" s="127"/>
      <c r="B33" s="148"/>
      <c r="C33" s="132">
        <v>12</v>
      </c>
      <c r="D33" s="148" t="s">
        <v>16</v>
      </c>
      <c r="E33" s="45"/>
      <c r="F33" s="131">
        <f t="shared" ref="F33" si="0">+E33*C33</f>
        <v>0</v>
      </c>
      <c r="J33" s="218"/>
    </row>
    <row r="34" spans="1:10" x14ac:dyDescent="0.2">
      <c r="A34" s="209"/>
      <c r="B34" s="220"/>
      <c r="C34" s="136"/>
      <c r="D34" s="221"/>
      <c r="E34" s="138"/>
      <c r="F34" s="138"/>
    </row>
    <row r="35" spans="1:10" x14ac:dyDescent="0.2">
      <c r="A35" s="198"/>
      <c r="B35" s="199"/>
      <c r="C35" s="200"/>
      <c r="D35" s="222"/>
      <c r="E35" s="174"/>
      <c r="F35" s="223"/>
    </row>
    <row r="36" spans="1:10" x14ac:dyDescent="0.2">
      <c r="A36" s="127">
        <f>COUNT($A$6:A35)+1</f>
        <v>5</v>
      </c>
      <c r="B36" s="202" t="s">
        <v>294</v>
      </c>
      <c r="C36" s="132"/>
      <c r="D36" s="206"/>
      <c r="E36" s="60"/>
    </row>
    <row r="37" spans="1:10" ht="51" x14ac:dyDescent="0.2">
      <c r="A37" s="127"/>
      <c r="B37" s="119" t="s">
        <v>295</v>
      </c>
      <c r="C37" s="132"/>
      <c r="D37" s="206"/>
      <c r="E37" s="60"/>
    </row>
    <row r="38" spans="1:10" ht="14.25" x14ac:dyDescent="0.2">
      <c r="A38" s="127"/>
      <c r="B38" s="214"/>
      <c r="C38" s="132">
        <v>12</v>
      </c>
      <c r="D38" s="206" t="s">
        <v>9</v>
      </c>
      <c r="E38" s="45"/>
      <c r="F38" s="131">
        <f>C38*E38</f>
        <v>0</v>
      </c>
    </row>
    <row r="39" spans="1:10" x14ac:dyDescent="0.2">
      <c r="A39" s="209"/>
      <c r="B39" s="220"/>
      <c r="C39" s="136"/>
      <c r="D39" s="221"/>
      <c r="E39" s="138"/>
      <c r="F39" s="138"/>
    </row>
    <row r="40" spans="1:10" x14ac:dyDescent="0.2">
      <c r="A40" s="204"/>
      <c r="B40" s="224"/>
      <c r="C40" s="132"/>
      <c r="E40" s="131"/>
      <c r="F40" s="131"/>
    </row>
    <row r="41" spans="1:10" x14ac:dyDescent="0.2">
      <c r="A41" s="127">
        <f>COUNT($A$6:A40)+1</f>
        <v>6</v>
      </c>
      <c r="B41" s="202" t="s">
        <v>296</v>
      </c>
      <c r="C41" s="132"/>
      <c r="D41" s="206"/>
      <c r="E41" s="60"/>
      <c r="F41" s="131"/>
    </row>
    <row r="42" spans="1:10" ht="25.5" x14ac:dyDescent="0.2">
      <c r="A42" s="127"/>
      <c r="B42" s="225" t="s">
        <v>297</v>
      </c>
      <c r="C42" s="132"/>
      <c r="D42" s="206"/>
      <c r="E42" s="60"/>
    </row>
    <row r="43" spans="1:10" x14ac:dyDescent="0.2">
      <c r="A43" s="127"/>
      <c r="B43" s="214"/>
      <c r="C43" s="132">
        <v>10</v>
      </c>
      <c r="D43" s="206" t="s">
        <v>1</v>
      </c>
      <c r="E43" s="45"/>
      <c r="F43" s="131">
        <f>C43*E43</f>
        <v>0</v>
      </c>
    </row>
    <row r="44" spans="1:10" x14ac:dyDescent="0.2">
      <c r="A44" s="204"/>
      <c r="B44" s="224"/>
      <c r="C44" s="132"/>
      <c r="E44" s="131"/>
      <c r="F44" s="131"/>
    </row>
    <row r="45" spans="1:10" x14ac:dyDescent="0.2">
      <c r="A45" s="198"/>
      <c r="B45" s="12"/>
      <c r="C45" s="226"/>
      <c r="D45" s="212"/>
      <c r="E45" s="174"/>
      <c r="F45" s="174"/>
    </row>
    <row r="46" spans="1:10" x14ac:dyDescent="0.2">
      <c r="A46" s="127">
        <f>COUNT($A$6:A45)+1</f>
        <v>7</v>
      </c>
      <c r="B46" s="202" t="s">
        <v>298</v>
      </c>
      <c r="C46" s="132"/>
      <c r="D46" s="206"/>
      <c r="E46" s="60"/>
      <c r="F46" s="131"/>
    </row>
    <row r="47" spans="1:10" ht="25.5" x14ac:dyDescent="0.2">
      <c r="A47" s="204"/>
      <c r="B47" s="225" t="s">
        <v>299</v>
      </c>
      <c r="C47" s="132"/>
      <c r="D47" s="206"/>
      <c r="E47" s="60"/>
    </row>
    <row r="48" spans="1:10" ht="14.25" x14ac:dyDescent="0.2">
      <c r="A48" s="204"/>
      <c r="B48" s="214"/>
      <c r="C48" s="132">
        <v>12</v>
      </c>
      <c r="D48" s="206" t="s">
        <v>9</v>
      </c>
      <c r="E48" s="45"/>
      <c r="F48" s="131">
        <f>C48*E48</f>
        <v>0</v>
      </c>
    </row>
    <row r="49" spans="1:6" x14ac:dyDescent="0.2">
      <c r="A49" s="209"/>
      <c r="B49" s="227"/>
      <c r="C49" s="228"/>
      <c r="D49" s="229"/>
      <c r="E49" s="230"/>
      <c r="F49" s="138"/>
    </row>
    <row r="50" spans="1:6" x14ac:dyDescent="0.2">
      <c r="A50" s="204"/>
      <c r="D50" s="231"/>
      <c r="F50" s="131"/>
    </row>
    <row r="51" spans="1:6" x14ac:dyDescent="0.2">
      <c r="A51" s="127">
        <f>COUNT($A$6:A49)+1</f>
        <v>8</v>
      </c>
      <c r="B51" s="128" t="s">
        <v>300</v>
      </c>
      <c r="D51" s="231"/>
      <c r="F51" s="131"/>
    </row>
    <row r="52" spans="1:6" ht="38.25" x14ac:dyDescent="0.2">
      <c r="A52" s="204"/>
      <c r="B52" s="119" t="s">
        <v>301</v>
      </c>
      <c r="D52" s="231"/>
      <c r="F52" s="131"/>
    </row>
    <row r="53" spans="1:6" x14ac:dyDescent="0.2">
      <c r="A53" s="204"/>
      <c r="B53" s="119" t="s">
        <v>302</v>
      </c>
      <c r="C53" s="132">
        <v>1</v>
      </c>
      <c r="D53" s="130" t="s">
        <v>1</v>
      </c>
      <c r="E53" s="45"/>
      <c r="F53" s="131">
        <f>C53*E53</f>
        <v>0</v>
      </c>
    </row>
    <row r="54" spans="1:6" x14ac:dyDescent="0.2">
      <c r="A54" s="204"/>
      <c r="D54" s="231"/>
      <c r="F54" s="131"/>
    </row>
    <row r="55" spans="1:6" x14ac:dyDescent="0.2">
      <c r="A55" s="198"/>
      <c r="B55" s="12"/>
      <c r="C55" s="226"/>
      <c r="D55" s="212"/>
      <c r="E55" s="213"/>
      <c r="F55" s="174"/>
    </row>
    <row r="56" spans="1:6" x14ac:dyDescent="0.2">
      <c r="A56" s="127">
        <f>COUNT($A$6:A54)+1</f>
        <v>9</v>
      </c>
      <c r="B56" s="218" t="s">
        <v>303</v>
      </c>
      <c r="F56" s="131"/>
    </row>
    <row r="57" spans="1:6" ht="38.25" x14ac:dyDescent="0.2">
      <c r="A57" s="204"/>
      <c r="B57" s="166" t="s">
        <v>304</v>
      </c>
    </row>
    <row r="58" spans="1:6" x14ac:dyDescent="0.2">
      <c r="A58" s="204"/>
      <c r="D58" s="231">
        <v>0.1</v>
      </c>
      <c r="E58" s="131"/>
      <c r="F58" s="131">
        <f>D58*(SUM(F10:F54))</f>
        <v>0</v>
      </c>
    </row>
    <row r="59" spans="1:6" x14ac:dyDescent="0.2">
      <c r="A59" s="209"/>
      <c r="B59" s="227"/>
      <c r="C59" s="228"/>
      <c r="D59" s="221"/>
      <c r="E59" s="138"/>
      <c r="F59" s="138"/>
    </row>
    <row r="60" spans="1:6" x14ac:dyDescent="0.2">
      <c r="A60" s="198"/>
      <c r="B60" s="12"/>
      <c r="C60" s="226"/>
      <c r="D60" s="212"/>
      <c r="E60" s="174"/>
      <c r="F60" s="174"/>
    </row>
    <row r="61" spans="1:6" x14ac:dyDescent="0.2">
      <c r="A61" s="127">
        <f>COUNT($A$6:A59)+1</f>
        <v>10</v>
      </c>
      <c r="B61" s="218" t="s">
        <v>305</v>
      </c>
      <c r="E61" s="131"/>
      <c r="F61" s="131"/>
    </row>
    <row r="62" spans="1:6" ht="38.25" x14ac:dyDescent="0.2">
      <c r="A62" s="204"/>
      <c r="B62" s="119" t="s">
        <v>306</v>
      </c>
      <c r="F62" s="131"/>
    </row>
    <row r="63" spans="1:6" x14ac:dyDescent="0.2">
      <c r="D63" s="231">
        <v>0.1</v>
      </c>
      <c r="F63" s="131">
        <f>D63*(SUM(F10:F54))</f>
        <v>0</v>
      </c>
    </row>
    <row r="64" spans="1:6" x14ac:dyDescent="0.2">
      <c r="A64" s="233"/>
      <c r="B64" s="227"/>
      <c r="C64" s="228"/>
      <c r="D64" s="221"/>
      <c r="E64" s="138"/>
      <c r="F64" s="138"/>
    </row>
    <row r="65" spans="1:6" x14ac:dyDescent="0.2">
      <c r="A65" s="172"/>
      <c r="B65" s="234" t="s">
        <v>307</v>
      </c>
      <c r="C65" s="235"/>
      <c r="D65" s="236"/>
      <c r="E65" s="237" t="s">
        <v>13</v>
      </c>
      <c r="F65" s="238">
        <f>SUM(F10:F64)</f>
        <v>0</v>
      </c>
    </row>
  </sheetData>
  <sheetProtection algorithmName="SHA-512" hashValue="zQJnzvbAwrPB2a/tPyTMCxLrZSV085WR8QzWgJ/A+o2/wwcDesEY/rJZdVTkFeH9V/hq1j/3LvwlO9UR1HnlZw==" saltValue="HAXO6C55rnONohswO5bUvw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1" manualBreakCount="1">
    <brk id="35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1E684-7AD5-405B-9B2F-E511DDF527E2}">
  <sheetPr>
    <tabColor rgb="FF00B0F0"/>
  </sheetPr>
  <dimension ref="A1:G29"/>
  <sheetViews>
    <sheetView showGridLines="0" zoomScaleNormal="100" zoomScaleSheetLayoutView="100" workbookViewId="0">
      <selection activeCell="G6" sqref="G6"/>
    </sheetView>
  </sheetViews>
  <sheetFormatPr defaultColWidth="8.85546875" defaultRowHeight="12.75" x14ac:dyDescent="0.2"/>
  <cols>
    <col min="1" max="1" width="6.140625" style="37" customWidth="1"/>
    <col min="2" max="2" width="5.5703125" style="37" customWidth="1"/>
    <col min="3" max="3" width="34.42578125" style="37" customWidth="1"/>
    <col min="4" max="4" width="10" style="37" customWidth="1"/>
    <col min="5" max="5" width="9" style="37" customWidth="1"/>
    <col min="6" max="6" width="10.85546875" style="37" bestFit="1" customWidth="1"/>
    <col min="7" max="7" width="16.42578125" style="44" bestFit="1" customWidth="1"/>
    <col min="8" max="16384" width="8.85546875" style="37"/>
  </cols>
  <sheetData>
    <row r="1" spans="1:7" ht="27.2" customHeight="1" x14ac:dyDescent="0.2">
      <c r="A1" s="46" t="s">
        <v>2</v>
      </c>
      <c r="B1" s="46"/>
      <c r="C1" s="46"/>
      <c r="D1" s="46"/>
      <c r="E1" s="46"/>
      <c r="F1" s="46"/>
      <c r="G1" s="46"/>
    </row>
    <row r="2" spans="1:7" ht="15" customHeight="1" x14ac:dyDescent="0.2">
      <c r="A2" s="351" t="s">
        <v>20</v>
      </c>
      <c r="B2" s="351"/>
      <c r="C2" s="351"/>
      <c r="D2" s="351"/>
      <c r="E2" s="351"/>
      <c r="F2" s="351"/>
      <c r="G2" s="351"/>
    </row>
    <row r="3" spans="1:7" ht="15" customHeight="1" x14ac:dyDescent="0.2">
      <c r="A3" s="352" t="s">
        <v>326</v>
      </c>
      <c r="B3" s="351"/>
      <c r="C3" s="351"/>
      <c r="D3" s="351"/>
      <c r="E3" s="351"/>
      <c r="F3" s="351"/>
      <c r="G3" s="351"/>
    </row>
    <row r="4" spans="1:7" ht="15" customHeight="1" x14ac:dyDescent="0.2">
      <c r="A4" s="351"/>
      <c r="B4" s="351"/>
      <c r="C4" s="351"/>
      <c r="D4" s="351"/>
      <c r="E4" s="351"/>
      <c r="F4" s="351"/>
      <c r="G4" s="351"/>
    </row>
    <row r="5" spans="1:7" ht="25.5" x14ac:dyDescent="0.2">
      <c r="A5" s="47" t="s">
        <v>18</v>
      </c>
      <c r="B5" s="353" t="s">
        <v>27</v>
      </c>
      <c r="C5" s="353"/>
      <c r="D5" s="353"/>
      <c r="E5" s="353"/>
      <c r="F5" s="353"/>
      <c r="G5" s="291" t="s">
        <v>19</v>
      </c>
    </row>
    <row r="6" spans="1:7" x14ac:dyDescent="0.2">
      <c r="A6" s="48" t="s">
        <v>327</v>
      </c>
      <c r="B6" s="349" t="s">
        <v>328</v>
      </c>
      <c r="C6" s="350"/>
      <c r="D6" s="350"/>
      <c r="E6" s="350"/>
      <c r="F6" s="354"/>
      <c r="G6" s="239">
        <f>SUM(G7:G8)</f>
        <v>0</v>
      </c>
    </row>
    <row r="7" spans="1:7" x14ac:dyDescent="0.2">
      <c r="A7" s="48" t="s">
        <v>329</v>
      </c>
      <c r="B7" s="355" t="s">
        <v>330</v>
      </c>
      <c r="C7" s="355"/>
      <c r="D7" s="355"/>
      <c r="E7" s="355"/>
      <c r="F7" s="355"/>
      <c r="G7" s="49">
        <f>G19</f>
        <v>0</v>
      </c>
    </row>
    <row r="8" spans="1:7" x14ac:dyDescent="0.2">
      <c r="A8" s="48" t="s">
        <v>331</v>
      </c>
      <c r="B8" s="349" t="s">
        <v>332</v>
      </c>
      <c r="C8" s="350"/>
      <c r="D8" s="350"/>
      <c r="E8" s="350"/>
      <c r="F8" s="350"/>
      <c r="G8" s="49">
        <f>G29</f>
        <v>0</v>
      </c>
    </row>
    <row r="9" spans="1:7" ht="13.5" thickBot="1" x14ac:dyDescent="0.25">
      <c r="A9" s="50"/>
      <c r="B9" s="51"/>
      <c r="C9" s="52"/>
      <c r="D9" s="52"/>
      <c r="E9" s="52"/>
      <c r="F9" s="52"/>
      <c r="G9" s="53"/>
    </row>
    <row r="10" spans="1:7" x14ac:dyDescent="0.2">
      <c r="A10" s="54"/>
      <c r="B10" s="54"/>
      <c r="C10" s="54"/>
      <c r="D10" s="54"/>
      <c r="E10" s="54"/>
      <c r="F10" s="54"/>
      <c r="G10" s="54"/>
    </row>
    <row r="11" spans="1:7" ht="15.75" x14ac:dyDescent="0.25">
      <c r="A11" s="55" t="s">
        <v>28</v>
      </c>
      <c r="C11" s="38"/>
      <c r="D11" s="38"/>
    </row>
    <row r="12" spans="1:7" x14ac:dyDescent="0.2">
      <c r="A12" s="340" t="s">
        <v>333</v>
      </c>
      <c r="B12" s="341"/>
      <c r="C12" s="341"/>
      <c r="D12" s="341"/>
      <c r="E12" s="341"/>
      <c r="F12" s="341"/>
      <c r="G12" s="342"/>
    </row>
    <row r="13" spans="1:7" ht="25.5" x14ac:dyDescent="0.2">
      <c r="A13" s="343" t="s">
        <v>15</v>
      </c>
      <c r="B13" s="345" t="s">
        <v>21</v>
      </c>
      <c r="C13" s="346"/>
      <c r="D13" s="345" t="s">
        <v>22</v>
      </c>
      <c r="E13" s="346"/>
      <c r="F13" s="290" t="s">
        <v>23</v>
      </c>
      <c r="G13" s="290" t="s">
        <v>3</v>
      </c>
    </row>
    <row r="14" spans="1:7" x14ac:dyDescent="0.2">
      <c r="A14" s="344"/>
      <c r="B14" s="347"/>
      <c r="C14" s="348"/>
      <c r="D14" s="347"/>
      <c r="E14" s="348"/>
      <c r="F14" s="56" t="s">
        <v>4</v>
      </c>
      <c r="G14" s="56" t="s">
        <v>12</v>
      </c>
    </row>
    <row r="15" spans="1:7" x14ac:dyDescent="0.2">
      <c r="A15" s="57" t="s">
        <v>125</v>
      </c>
      <c r="B15" s="335" t="s">
        <v>334</v>
      </c>
      <c r="C15" s="336"/>
      <c r="D15" s="337" t="s">
        <v>335</v>
      </c>
      <c r="E15" s="338"/>
      <c r="F15" s="58"/>
      <c r="G15" s="1">
        <f>'Vrocevod_T-1700_SD'!F247</f>
        <v>0</v>
      </c>
    </row>
    <row r="16" spans="1:7" x14ac:dyDescent="0.2">
      <c r="A16" s="57" t="s">
        <v>126</v>
      </c>
      <c r="B16" s="335" t="s">
        <v>336</v>
      </c>
      <c r="C16" s="336"/>
      <c r="D16" s="337" t="s">
        <v>337</v>
      </c>
      <c r="E16" s="338"/>
      <c r="F16" s="58"/>
      <c r="G16" s="1">
        <f>'Vrocevod_T-1704_SD'!F224</f>
        <v>0</v>
      </c>
    </row>
    <row r="17" spans="1:7" x14ac:dyDescent="0.2">
      <c r="A17" s="57"/>
      <c r="B17" s="335"/>
      <c r="C17" s="336"/>
      <c r="D17" s="337"/>
      <c r="E17" s="338"/>
      <c r="F17" s="58"/>
      <c r="G17" s="1"/>
    </row>
    <row r="18" spans="1:7" x14ac:dyDescent="0.2">
      <c r="A18" s="57"/>
      <c r="B18" s="335"/>
      <c r="C18" s="336"/>
      <c r="D18" s="337"/>
      <c r="E18" s="338"/>
      <c r="F18" s="58"/>
      <c r="G18" s="1"/>
    </row>
    <row r="19" spans="1:7" x14ac:dyDescent="0.2">
      <c r="A19" s="339" t="s">
        <v>338</v>
      </c>
      <c r="B19" s="339"/>
      <c r="C19" s="339"/>
      <c r="D19" s="339"/>
      <c r="E19" s="339"/>
      <c r="F19" s="339"/>
      <c r="G19" s="2">
        <f>SUM(G15:G18)</f>
        <v>0</v>
      </c>
    </row>
    <row r="20" spans="1:7" x14ac:dyDescent="0.2">
      <c r="A20" s="59"/>
      <c r="B20" s="59"/>
      <c r="C20" s="59"/>
      <c r="D20" s="59"/>
      <c r="E20" s="59"/>
      <c r="F20" s="59"/>
      <c r="G20" s="3"/>
    </row>
    <row r="21" spans="1:7" x14ac:dyDescent="0.2">
      <c r="A21" s="340" t="s">
        <v>339</v>
      </c>
      <c r="B21" s="341"/>
      <c r="C21" s="341"/>
      <c r="D21" s="341"/>
      <c r="E21" s="341"/>
      <c r="F21" s="341"/>
      <c r="G21" s="342"/>
    </row>
    <row r="22" spans="1:7" ht="25.5" customHeight="1" x14ac:dyDescent="0.2">
      <c r="A22" s="343" t="s">
        <v>15</v>
      </c>
      <c r="B22" s="345" t="s">
        <v>21</v>
      </c>
      <c r="C22" s="346"/>
      <c r="D22" s="345" t="s">
        <v>22</v>
      </c>
      <c r="E22" s="346"/>
      <c r="F22" s="290" t="s">
        <v>23</v>
      </c>
      <c r="G22" s="290" t="s">
        <v>3</v>
      </c>
    </row>
    <row r="23" spans="1:7" x14ac:dyDescent="0.2">
      <c r="A23" s="344"/>
      <c r="B23" s="347"/>
      <c r="C23" s="348"/>
      <c r="D23" s="347"/>
      <c r="E23" s="348"/>
      <c r="F23" s="56" t="s">
        <v>4</v>
      </c>
      <c r="G23" s="56" t="s">
        <v>12</v>
      </c>
    </row>
    <row r="24" spans="1:7" x14ac:dyDescent="0.2">
      <c r="A24" s="57" t="s">
        <v>127</v>
      </c>
      <c r="B24" s="335" t="s">
        <v>340</v>
      </c>
      <c r="C24" s="336"/>
      <c r="D24" s="337" t="s">
        <v>341</v>
      </c>
      <c r="E24" s="338"/>
      <c r="F24" s="58">
        <v>11</v>
      </c>
      <c r="G24" s="1">
        <f>'Vroc-priklj_P-638_SD'!F109</f>
        <v>0</v>
      </c>
    </row>
    <row r="25" spans="1:7" x14ac:dyDescent="0.2">
      <c r="A25" s="57" t="s">
        <v>273</v>
      </c>
      <c r="B25" s="335" t="s">
        <v>342</v>
      </c>
      <c r="C25" s="336"/>
      <c r="D25" s="337" t="s">
        <v>343</v>
      </c>
      <c r="E25" s="338"/>
      <c r="F25" s="58">
        <v>20</v>
      </c>
      <c r="G25" s="1">
        <f>'Vroc-priklj_P-630_SD'!F107</f>
        <v>0</v>
      </c>
    </row>
    <row r="26" spans="1:7" x14ac:dyDescent="0.2">
      <c r="A26" s="57" t="s">
        <v>344</v>
      </c>
      <c r="B26" s="335" t="s">
        <v>345</v>
      </c>
      <c r="C26" s="336"/>
      <c r="D26" s="337" t="s">
        <v>346</v>
      </c>
      <c r="E26" s="338"/>
      <c r="F26" s="58">
        <v>24</v>
      </c>
      <c r="G26" s="1">
        <f>'Vroc-priklj_P-641_SD'!F109</f>
        <v>0</v>
      </c>
    </row>
    <row r="27" spans="1:7" x14ac:dyDescent="0.2">
      <c r="A27" s="57" t="s">
        <v>347</v>
      </c>
      <c r="B27" s="335" t="s">
        <v>348</v>
      </c>
      <c r="C27" s="336"/>
      <c r="D27" s="337" t="s">
        <v>349</v>
      </c>
      <c r="E27" s="338"/>
      <c r="F27" s="58">
        <v>22</v>
      </c>
      <c r="G27" s="1">
        <f>'Vroc-priklj_P-1209_SD'!F128</f>
        <v>0</v>
      </c>
    </row>
    <row r="28" spans="1:7" x14ac:dyDescent="0.2">
      <c r="A28" s="57"/>
      <c r="B28" s="286"/>
      <c r="C28" s="287"/>
      <c r="D28" s="288"/>
      <c r="E28" s="289"/>
      <c r="F28" s="58"/>
      <c r="G28" s="1"/>
    </row>
    <row r="29" spans="1:7" x14ac:dyDescent="0.2">
      <c r="A29" s="339" t="s">
        <v>350</v>
      </c>
      <c r="B29" s="339"/>
      <c r="C29" s="339"/>
      <c r="D29" s="339"/>
      <c r="E29" s="339"/>
      <c r="F29" s="339"/>
      <c r="G29" s="2">
        <f>SUM(G24:G27)</f>
        <v>0</v>
      </c>
    </row>
  </sheetData>
  <sheetProtection algorithmName="SHA-512" hashValue="kM/+qpxdAmrh0zKN/+duspQoJGprmR5W7ldQQ8qh9qW9HSISpdybhnxH3dCbS4p2IM3swZCAfdmsU6d79kr71A==" saltValue="LY1796EHVFXnp4c4ivfhMQ==" spinCount="100000" sheet="1" objects="1" scenarios="1"/>
  <mergeCells count="32">
    <mergeCell ref="A29:F29"/>
    <mergeCell ref="B25:C25"/>
    <mergeCell ref="D25:E25"/>
    <mergeCell ref="B26:C26"/>
    <mergeCell ref="D26:E26"/>
    <mergeCell ref="B27:C27"/>
    <mergeCell ref="D27:E27"/>
    <mergeCell ref="B24:C24"/>
    <mergeCell ref="D24:E24"/>
    <mergeCell ref="B16:C16"/>
    <mergeCell ref="D16:E16"/>
    <mergeCell ref="B17:C17"/>
    <mergeCell ref="D17:E17"/>
    <mergeCell ref="B18:C18"/>
    <mergeCell ref="D18:E18"/>
    <mergeCell ref="A19:F19"/>
    <mergeCell ref="A21:G21"/>
    <mergeCell ref="A22:A23"/>
    <mergeCell ref="B22:C23"/>
    <mergeCell ref="D22:E23"/>
    <mergeCell ref="A12:G12"/>
    <mergeCell ref="A13:A14"/>
    <mergeCell ref="B13:C14"/>
    <mergeCell ref="D13:E14"/>
    <mergeCell ref="B15:C15"/>
    <mergeCell ref="D15:E15"/>
    <mergeCell ref="B8:F8"/>
    <mergeCell ref="A2:G2"/>
    <mergeCell ref="A3:G4"/>
    <mergeCell ref="B5:F5"/>
    <mergeCell ref="B6:F6"/>
    <mergeCell ref="B7:F7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13DC9-2191-4FE5-8D0B-E6AF3372FD49}">
  <sheetPr>
    <tabColor rgb="FF7030A0"/>
  </sheetPr>
  <dimension ref="A1:F247"/>
  <sheetViews>
    <sheetView topLeftCell="A144" zoomScaleNormal="100" zoomScaleSheetLayoutView="91" workbookViewId="0">
      <selection activeCell="E180" sqref="E180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5.7109375" style="10" customWidth="1"/>
    <col min="5" max="5" width="10" style="8" customWidth="1"/>
    <col min="6" max="6" width="12.7109375" style="9" customWidth="1"/>
    <col min="7" max="16384" width="9.140625" style="10"/>
  </cols>
  <sheetData>
    <row r="1" spans="1:6" x14ac:dyDescent="0.2">
      <c r="A1" s="5" t="s">
        <v>26</v>
      </c>
      <c r="B1" s="27" t="s">
        <v>5</v>
      </c>
      <c r="C1" s="6"/>
      <c r="D1" s="7"/>
    </row>
    <row r="2" spans="1:6" x14ac:dyDescent="0.2">
      <c r="A2" s="5" t="s">
        <v>124</v>
      </c>
      <c r="B2" s="27" t="s">
        <v>27</v>
      </c>
      <c r="C2" s="6"/>
      <c r="D2" s="7"/>
    </row>
    <row r="3" spans="1:6" x14ac:dyDescent="0.2">
      <c r="A3" s="5" t="s">
        <v>125</v>
      </c>
      <c r="B3" s="27" t="s">
        <v>351</v>
      </c>
      <c r="C3" s="6"/>
      <c r="D3" s="7"/>
    </row>
    <row r="4" spans="1:6" x14ac:dyDescent="0.2">
      <c r="A4" s="5"/>
      <c r="B4" s="27" t="s">
        <v>334</v>
      </c>
      <c r="C4" s="6"/>
      <c r="D4" s="7"/>
    </row>
    <row r="5" spans="1:6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s="36" customFormat="1" x14ac:dyDescent="0.2">
      <c r="A6" s="32"/>
      <c r="B6" s="28"/>
      <c r="C6" s="11"/>
      <c r="D6" s="12"/>
      <c r="E6" s="13"/>
      <c r="F6" s="11"/>
    </row>
    <row r="7" spans="1:6" s="36" customFormat="1" x14ac:dyDescent="0.2">
      <c r="A7" s="127">
        <f>COUNT($A$6:A6)+1</f>
        <v>1</v>
      </c>
      <c r="B7" s="128" t="s">
        <v>352</v>
      </c>
      <c r="C7" s="129"/>
      <c r="D7" s="130"/>
      <c r="E7" s="131"/>
      <c r="F7" s="131"/>
    </row>
    <row r="8" spans="1:6" s="36" customFormat="1" ht="312.2" customHeight="1" x14ac:dyDescent="0.2">
      <c r="A8" s="127"/>
      <c r="B8" s="162" t="s">
        <v>353</v>
      </c>
      <c r="C8" s="129"/>
      <c r="D8" s="130"/>
      <c r="E8" s="131"/>
      <c r="F8" s="131"/>
    </row>
    <row r="9" spans="1:6" s="36" customFormat="1" x14ac:dyDescent="0.2">
      <c r="A9" s="120"/>
      <c r="B9" s="121" t="s">
        <v>354</v>
      </c>
      <c r="C9" s="122"/>
      <c r="D9" s="122"/>
      <c r="E9" s="242"/>
      <c r="F9" s="242"/>
    </row>
    <row r="10" spans="1:6" s="36" customFormat="1" x14ac:dyDescent="0.2">
      <c r="A10" s="120"/>
      <c r="B10" s="121" t="s">
        <v>29</v>
      </c>
      <c r="C10" s="122"/>
      <c r="D10" s="122"/>
      <c r="E10" s="242"/>
      <c r="F10" s="242"/>
    </row>
    <row r="11" spans="1:6" s="36" customFormat="1" ht="14.25" x14ac:dyDescent="0.2">
      <c r="A11" s="127"/>
      <c r="B11" s="119" t="s">
        <v>355</v>
      </c>
      <c r="C11" s="132">
        <v>318</v>
      </c>
      <c r="D11" s="130" t="s">
        <v>9</v>
      </c>
      <c r="E11" s="45"/>
      <c r="F11" s="131">
        <f t="shared" ref="F11" si="0">C11*E11</f>
        <v>0</v>
      </c>
    </row>
    <row r="12" spans="1:6" s="36" customFormat="1" x14ac:dyDescent="0.2">
      <c r="A12" s="134"/>
      <c r="B12" s="135"/>
      <c r="C12" s="136"/>
      <c r="D12" s="137"/>
      <c r="E12" s="138"/>
      <c r="F12" s="138"/>
    </row>
    <row r="13" spans="1:6" s="36" customFormat="1" x14ac:dyDescent="0.2">
      <c r="A13" s="32"/>
      <c r="B13" s="28"/>
      <c r="C13" s="11"/>
      <c r="D13" s="12"/>
      <c r="E13" s="13"/>
      <c r="F13" s="11"/>
    </row>
    <row r="14" spans="1:6" s="36" customFormat="1" x14ac:dyDescent="0.2">
      <c r="A14" s="127">
        <f>COUNT($A$6:A13)+1</f>
        <v>2</v>
      </c>
      <c r="B14" s="128" t="s">
        <v>356</v>
      </c>
      <c r="C14" s="129"/>
      <c r="D14" s="130"/>
      <c r="E14" s="131"/>
      <c r="F14" s="131"/>
    </row>
    <row r="15" spans="1:6" s="36" customFormat="1" ht="54.95" customHeight="1" x14ac:dyDescent="0.2">
      <c r="A15" s="127"/>
      <c r="B15" s="162" t="s">
        <v>357</v>
      </c>
      <c r="C15" s="129"/>
      <c r="D15" s="130"/>
      <c r="E15" s="131"/>
      <c r="F15" s="131"/>
    </row>
    <row r="16" spans="1:6" s="36" customFormat="1" x14ac:dyDescent="0.2">
      <c r="A16" s="120"/>
      <c r="B16" s="121" t="s">
        <v>354</v>
      </c>
      <c r="C16" s="122"/>
      <c r="D16" s="122"/>
      <c r="E16" s="123"/>
      <c r="F16" s="123"/>
    </row>
    <row r="17" spans="1:6" s="36" customFormat="1" x14ac:dyDescent="0.2">
      <c r="A17" s="120"/>
      <c r="B17" s="108" t="s">
        <v>358</v>
      </c>
      <c r="C17" s="122"/>
      <c r="D17" s="122"/>
      <c r="E17" s="123"/>
      <c r="F17" s="123"/>
    </row>
    <row r="18" spans="1:6" s="36" customFormat="1" x14ac:dyDescent="0.2">
      <c r="A18" s="120"/>
      <c r="B18" s="121" t="s">
        <v>29</v>
      </c>
      <c r="C18" s="122"/>
      <c r="D18" s="122"/>
      <c r="E18" s="123"/>
      <c r="F18" s="123"/>
    </row>
    <row r="19" spans="1:6" s="36" customFormat="1" ht="14.25" x14ac:dyDescent="0.2">
      <c r="A19" s="127"/>
      <c r="B19" s="119" t="s">
        <v>359</v>
      </c>
      <c r="C19" s="132">
        <v>18</v>
      </c>
      <c r="D19" s="130" t="s">
        <v>1</v>
      </c>
      <c r="E19" s="45"/>
      <c r="F19" s="131">
        <f t="shared" ref="F19" si="1">C19*E19</f>
        <v>0</v>
      </c>
    </row>
    <row r="20" spans="1:6" s="36" customFormat="1" x14ac:dyDescent="0.2">
      <c r="A20" s="134"/>
      <c r="B20" s="135"/>
      <c r="C20" s="136"/>
      <c r="D20" s="137"/>
      <c r="E20" s="138"/>
      <c r="F20" s="138"/>
    </row>
    <row r="21" spans="1:6" s="36" customFormat="1" x14ac:dyDescent="0.2">
      <c r="A21" s="32"/>
      <c r="B21" s="28"/>
      <c r="C21" s="11"/>
      <c r="D21" s="12"/>
      <c r="E21" s="13"/>
      <c r="F21" s="11"/>
    </row>
    <row r="22" spans="1:6" s="36" customFormat="1" x14ac:dyDescent="0.2">
      <c r="A22" s="127">
        <f>COUNT($A$6:A21)+1</f>
        <v>3</v>
      </c>
      <c r="B22" s="128" t="s">
        <v>360</v>
      </c>
      <c r="C22" s="129"/>
      <c r="D22" s="130"/>
      <c r="E22" s="131"/>
      <c r="F22" s="131"/>
    </row>
    <row r="23" spans="1:6" s="36" customFormat="1" ht="54.2" customHeight="1" x14ac:dyDescent="0.2">
      <c r="A23" s="127"/>
      <c r="B23" s="162" t="s">
        <v>361</v>
      </c>
      <c r="C23" s="129"/>
      <c r="D23" s="130"/>
      <c r="E23" s="131"/>
      <c r="F23" s="131"/>
    </row>
    <row r="24" spans="1:6" s="36" customFormat="1" x14ac:dyDescent="0.2">
      <c r="A24" s="126"/>
      <c r="B24" s="121" t="s">
        <v>354</v>
      </c>
      <c r="C24" s="122"/>
      <c r="D24" s="122"/>
      <c r="E24" s="123"/>
      <c r="F24" s="123"/>
    </row>
    <row r="25" spans="1:6" s="36" customFormat="1" x14ac:dyDescent="0.2">
      <c r="A25" s="120"/>
      <c r="B25" s="108" t="s">
        <v>358</v>
      </c>
      <c r="C25" s="122"/>
      <c r="D25" s="122"/>
      <c r="E25" s="123"/>
      <c r="F25" s="123"/>
    </row>
    <row r="26" spans="1:6" s="36" customFormat="1" x14ac:dyDescent="0.2">
      <c r="A26" s="243"/>
      <c r="B26" s="121" t="s">
        <v>29</v>
      </c>
      <c r="C26" s="122"/>
      <c r="D26" s="122"/>
      <c r="E26" s="123"/>
      <c r="F26" s="123"/>
    </row>
    <row r="27" spans="1:6" s="36" customFormat="1" x14ac:dyDescent="0.2">
      <c r="A27" s="127"/>
      <c r="B27" s="119" t="s">
        <v>362</v>
      </c>
      <c r="C27" s="132">
        <v>2</v>
      </c>
      <c r="D27" s="130" t="s">
        <v>1</v>
      </c>
      <c r="E27" s="45"/>
      <c r="F27" s="131">
        <f t="shared" ref="F27" si="2">C27*E27</f>
        <v>0</v>
      </c>
    </row>
    <row r="28" spans="1:6" s="36" customFormat="1" x14ac:dyDescent="0.2">
      <c r="A28" s="134"/>
      <c r="B28" s="135"/>
      <c r="C28" s="136"/>
      <c r="D28" s="137"/>
      <c r="E28" s="138"/>
      <c r="F28" s="138"/>
    </row>
    <row r="29" spans="1:6" s="36" customFormat="1" x14ac:dyDescent="0.2">
      <c r="A29" s="32"/>
      <c r="B29" s="28"/>
      <c r="C29" s="11"/>
      <c r="D29" s="12"/>
      <c r="E29" s="13"/>
      <c r="F29" s="11"/>
    </row>
    <row r="30" spans="1:6" s="36" customFormat="1" x14ac:dyDescent="0.2">
      <c r="A30" s="127">
        <f>COUNT($A$6:A29)+1</f>
        <v>4</v>
      </c>
      <c r="B30" s="128" t="s">
        <v>363</v>
      </c>
      <c r="C30" s="129"/>
      <c r="D30" s="130"/>
      <c r="E30" s="131"/>
      <c r="F30" s="131"/>
    </row>
    <row r="31" spans="1:6" s="36" customFormat="1" ht="51" x14ac:dyDescent="0.2">
      <c r="A31" s="127"/>
      <c r="B31" s="162" t="s">
        <v>364</v>
      </c>
      <c r="C31" s="129"/>
      <c r="D31" s="130"/>
      <c r="E31" s="131"/>
      <c r="F31" s="131"/>
    </row>
    <row r="32" spans="1:6" s="36" customFormat="1" x14ac:dyDescent="0.2">
      <c r="A32" s="243"/>
      <c r="B32" s="121" t="s">
        <v>29</v>
      </c>
      <c r="C32" s="122"/>
      <c r="D32" s="122"/>
      <c r="E32" s="123"/>
      <c r="F32" s="123"/>
    </row>
    <row r="33" spans="1:6" s="36" customFormat="1" x14ac:dyDescent="0.2">
      <c r="A33" s="127"/>
      <c r="B33" s="119" t="s">
        <v>365</v>
      </c>
      <c r="C33" s="132">
        <v>8</v>
      </c>
      <c r="D33" s="130" t="s">
        <v>1</v>
      </c>
      <c r="E33" s="45"/>
      <c r="F33" s="131">
        <f t="shared" ref="F33" si="3">C33*E33</f>
        <v>0</v>
      </c>
    </row>
    <row r="34" spans="1:6" s="36" customFormat="1" x14ac:dyDescent="0.2">
      <c r="A34" s="134"/>
      <c r="B34" s="135"/>
      <c r="C34" s="136"/>
      <c r="D34" s="137"/>
      <c r="E34" s="138"/>
      <c r="F34" s="138"/>
    </row>
    <row r="35" spans="1:6" s="36" customFormat="1" x14ac:dyDescent="0.2">
      <c r="A35" s="32"/>
      <c r="B35" s="28"/>
      <c r="C35" s="11"/>
      <c r="D35" s="12"/>
      <c r="E35" s="13"/>
      <c r="F35" s="11"/>
    </row>
    <row r="36" spans="1:6" s="36" customFormat="1" x14ac:dyDescent="0.2">
      <c r="A36" s="127">
        <f>COUNT($A$6:A35)+1</f>
        <v>5</v>
      </c>
      <c r="B36" s="128" t="s">
        <v>366</v>
      </c>
      <c r="C36" s="129"/>
      <c r="D36" s="130"/>
      <c r="E36" s="131"/>
      <c r="F36" s="131"/>
    </row>
    <row r="37" spans="1:6" s="36" customFormat="1" ht="51" x14ac:dyDescent="0.2">
      <c r="A37" s="127"/>
      <c r="B37" s="162" t="s">
        <v>367</v>
      </c>
      <c r="C37" s="129"/>
      <c r="D37" s="130"/>
      <c r="E37" s="131"/>
      <c r="F37" s="131"/>
    </row>
    <row r="38" spans="1:6" s="36" customFormat="1" x14ac:dyDescent="0.2">
      <c r="A38" s="243"/>
      <c r="B38" s="121" t="s">
        <v>29</v>
      </c>
      <c r="C38" s="122"/>
      <c r="D38" s="122"/>
      <c r="E38" s="123"/>
      <c r="F38" s="123"/>
    </row>
    <row r="39" spans="1:6" s="36" customFormat="1" x14ac:dyDescent="0.2">
      <c r="A39" s="127"/>
      <c r="B39" s="119" t="s">
        <v>368</v>
      </c>
      <c r="C39" s="132">
        <v>8</v>
      </c>
      <c r="D39" s="130" t="s">
        <v>1</v>
      </c>
      <c r="E39" s="45"/>
      <c r="F39" s="131">
        <f t="shared" ref="F39" si="4">C39*E39</f>
        <v>0</v>
      </c>
    </row>
    <row r="40" spans="1:6" s="36" customFormat="1" x14ac:dyDescent="0.2">
      <c r="A40" s="134"/>
      <c r="B40" s="135"/>
      <c r="C40" s="136"/>
      <c r="D40" s="137"/>
      <c r="E40" s="138"/>
      <c r="F40" s="138"/>
    </row>
    <row r="41" spans="1:6" s="36" customFormat="1" x14ac:dyDescent="0.2">
      <c r="A41" s="32"/>
      <c r="B41" s="28"/>
      <c r="C41" s="11"/>
      <c r="D41" s="12"/>
      <c r="E41" s="13"/>
      <c r="F41" s="11"/>
    </row>
    <row r="42" spans="1:6" s="36" customFormat="1" x14ac:dyDescent="0.2">
      <c r="A42" s="127">
        <f>COUNT($A$6:A41)+1</f>
        <v>6</v>
      </c>
      <c r="B42" s="128" t="s">
        <v>369</v>
      </c>
      <c r="C42" s="129"/>
      <c r="D42" s="130"/>
      <c r="E42" s="131"/>
      <c r="F42" s="131"/>
    </row>
    <row r="43" spans="1:6" s="36" customFormat="1" ht="76.5" x14ac:dyDescent="0.2">
      <c r="A43" s="127"/>
      <c r="B43" s="162" t="s">
        <v>370</v>
      </c>
      <c r="C43" s="129"/>
      <c r="D43" s="130"/>
      <c r="E43" s="131"/>
      <c r="F43" s="131"/>
    </row>
    <row r="44" spans="1:6" s="36" customFormat="1" x14ac:dyDescent="0.2">
      <c r="A44" s="243"/>
      <c r="B44" s="121" t="s">
        <v>29</v>
      </c>
      <c r="C44" s="122"/>
      <c r="D44" s="122"/>
      <c r="E44" s="123"/>
      <c r="F44" s="123"/>
    </row>
    <row r="45" spans="1:6" s="36" customFormat="1" x14ac:dyDescent="0.2">
      <c r="A45" s="127"/>
      <c r="B45" s="119" t="s">
        <v>365</v>
      </c>
      <c r="C45" s="132">
        <v>68</v>
      </c>
      <c r="D45" s="130" t="s">
        <v>1</v>
      </c>
      <c r="E45" s="45"/>
      <c r="F45" s="131">
        <f t="shared" ref="F45" si="5">C45*E45</f>
        <v>0</v>
      </c>
    </row>
    <row r="46" spans="1:6" s="36" customFormat="1" x14ac:dyDescent="0.2">
      <c r="A46" s="134"/>
      <c r="B46" s="135"/>
      <c r="C46" s="136"/>
      <c r="D46" s="137"/>
      <c r="E46" s="138"/>
      <c r="F46" s="138"/>
    </row>
    <row r="47" spans="1:6" s="36" customFormat="1" x14ac:dyDescent="0.2">
      <c r="A47" s="32"/>
      <c r="B47" s="28"/>
      <c r="C47" s="11"/>
      <c r="D47" s="12"/>
      <c r="E47" s="13"/>
      <c r="F47" s="11"/>
    </row>
    <row r="48" spans="1:6" s="36" customFormat="1" x14ac:dyDescent="0.2">
      <c r="A48" s="127">
        <f>COUNT($A$6:A47)+1</f>
        <v>7</v>
      </c>
      <c r="B48" s="128" t="s">
        <v>371</v>
      </c>
      <c r="C48" s="129"/>
      <c r="D48" s="130"/>
      <c r="E48" s="131"/>
      <c r="F48" s="131"/>
    </row>
    <row r="49" spans="1:6" s="36" customFormat="1" ht="76.5" x14ac:dyDescent="0.2">
      <c r="A49" s="127"/>
      <c r="B49" s="162" t="s">
        <v>372</v>
      </c>
      <c r="C49" s="129"/>
      <c r="D49" s="130"/>
      <c r="E49" s="131"/>
      <c r="F49" s="131"/>
    </row>
    <row r="50" spans="1:6" s="36" customFormat="1" x14ac:dyDescent="0.2">
      <c r="A50" s="243"/>
      <c r="B50" s="121" t="s">
        <v>29</v>
      </c>
      <c r="C50" s="122"/>
      <c r="D50" s="122"/>
      <c r="E50" s="123"/>
      <c r="F50" s="123"/>
    </row>
    <row r="51" spans="1:6" s="36" customFormat="1" x14ac:dyDescent="0.2">
      <c r="A51" s="127"/>
      <c r="B51" s="119" t="s">
        <v>373</v>
      </c>
      <c r="C51" s="132">
        <v>2</v>
      </c>
      <c r="D51" s="130" t="s">
        <v>1</v>
      </c>
      <c r="E51" s="45"/>
      <c r="F51" s="131">
        <f t="shared" ref="F51:F52" si="6">C51*E51</f>
        <v>0</v>
      </c>
    </row>
    <row r="52" spans="1:6" s="36" customFormat="1" x14ac:dyDescent="0.2">
      <c r="A52" s="127"/>
      <c r="B52" s="119" t="s">
        <v>374</v>
      </c>
      <c r="C52" s="132">
        <v>4</v>
      </c>
      <c r="D52" s="130" t="s">
        <v>1</v>
      </c>
      <c r="E52" s="45"/>
      <c r="F52" s="131">
        <f t="shared" si="6"/>
        <v>0</v>
      </c>
    </row>
    <row r="53" spans="1:6" s="36" customFormat="1" x14ac:dyDescent="0.2">
      <c r="A53" s="134"/>
      <c r="B53" s="135"/>
      <c r="C53" s="136"/>
      <c r="D53" s="137"/>
      <c r="E53" s="138"/>
      <c r="F53" s="138"/>
    </row>
    <row r="54" spans="1:6" s="36" customFormat="1" x14ac:dyDescent="0.2">
      <c r="A54" s="32"/>
      <c r="B54" s="28"/>
      <c r="C54" s="11"/>
      <c r="D54" s="12"/>
      <c r="E54" s="13"/>
      <c r="F54" s="11"/>
    </row>
    <row r="55" spans="1:6" s="36" customFormat="1" x14ac:dyDescent="0.2">
      <c r="A55" s="127">
        <f>COUNT($A$6:A54)+1</f>
        <v>8</v>
      </c>
      <c r="B55" s="128" t="s">
        <v>375</v>
      </c>
      <c r="C55" s="129"/>
      <c r="D55" s="130"/>
      <c r="E55" s="131"/>
      <c r="F55" s="131"/>
    </row>
    <row r="56" spans="1:6" s="36" customFormat="1" ht="38.25" x14ac:dyDescent="0.2">
      <c r="A56" s="127"/>
      <c r="B56" s="162" t="s">
        <v>376</v>
      </c>
      <c r="C56" s="129"/>
      <c r="D56" s="130"/>
      <c r="E56" s="131"/>
      <c r="F56" s="131"/>
    </row>
    <row r="57" spans="1:6" s="36" customFormat="1" x14ac:dyDescent="0.2">
      <c r="A57" s="243"/>
      <c r="B57" s="121" t="s">
        <v>29</v>
      </c>
      <c r="C57" s="122"/>
      <c r="D57" s="122"/>
      <c r="E57" s="123"/>
      <c r="F57" s="123"/>
    </row>
    <row r="58" spans="1:6" s="36" customFormat="1" ht="14.25" x14ac:dyDescent="0.2">
      <c r="A58" s="127"/>
      <c r="B58" s="119" t="s">
        <v>377</v>
      </c>
      <c r="C58" s="132">
        <v>328</v>
      </c>
      <c r="D58" s="130" t="s">
        <v>14</v>
      </c>
      <c r="E58" s="45"/>
      <c r="F58" s="131">
        <f>C58*E58</f>
        <v>0</v>
      </c>
    </row>
    <row r="59" spans="1:6" s="36" customFormat="1" x14ac:dyDescent="0.2">
      <c r="A59" s="134"/>
      <c r="B59" s="135"/>
      <c r="C59" s="136"/>
      <c r="D59" s="137"/>
      <c r="E59" s="138"/>
      <c r="F59" s="138"/>
    </row>
    <row r="60" spans="1:6" s="94" customFormat="1" x14ac:dyDescent="0.2">
      <c r="A60" s="32"/>
      <c r="B60" s="28"/>
      <c r="C60" s="11"/>
      <c r="D60" s="12"/>
      <c r="E60" s="13"/>
      <c r="F60" s="11"/>
    </row>
    <row r="61" spans="1:6" s="36" customFormat="1" x14ac:dyDescent="0.2">
      <c r="A61" s="127">
        <f>COUNT($A$5:A60)+1</f>
        <v>9</v>
      </c>
      <c r="B61" s="128" t="s">
        <v>31</v>
      </c>
      <c r="C61" s="129"/>
      <c r="D61" s="130"/>
      <c r="E61" s="131"/>
      <c r="F61" s="131"/>
    </row>
    <row r="62" spans="1:6" s="36" customFormat="1" ht="96.2" customHeight="1" x14ac:dyDescent="0.2">
      <c r="A62" s="127"/>
      <c r="B62" s="162" t="s">
        <v>128</v>
      </c>
      <c r="C62" s="129"/>
      <c r="D62" s="130"/>
      <c r="E62" s="131"/>
      <c r="F62" s="131"/>
    </row>
    <row r="63" spans="1:6" s="36" customFormat="1" x14ac:dyDescent="0.2">
      <c r="A63" s="127"/>
      <c r="B63" s="119" t="s">
        <v>378</v>
      </c>
      <c r="C63" s="132">
        <v>2</v>
      </c>
      <c r="D63" s="130" t="s">
        <v>25</v>
      </c>
      <c r="E63" s="45"/>
      <c r="F63" s="131">
        <f>C63*E63</f>
        <v>0</v>
      </c>
    </row>
    <row r="64" spans="1:6" s="36" customFormat="1" x14ac:dyDescent="0.2">
      <c r="A64" s="134"/>
      <c r="B64" s="135"/>
      <c r="C64" s="136"/>
      <c r="D64" s="137"/>
      <c r="E64" s="138"/>
      <c r="F64" s="138"/>
    </row>
    <row r="65" spans="1:6" s="94" customFormat="1" x14ac:dyDescent="0.2">
      <c r="A65" s="32"/>
      <c r="B65" s="28"/>
      <c r="C65" s="11"/>
      <c r="D65" s="12"/>
      <c r="E65" s="13"/>
      <c r="F65" s="11"/>
    </row>
    <row r="66" spans="1:6" s="36" customFormat="1" x14ac:dyDescent="0.2">
      <c r="A66" s="127">
        <f>COUNT($A$5:A65)+1</f>
        <v>10</v>
      </c>
      <c r="B66" s="128" t="s">
        <v>379</v>
      </c>
      <c r="C66" s="129"/>
      <c r="D66" s="130"/>
      <c r="E66" s="131"/>
      <c r="F66" s="131"/>
    </row>
    <row r="67" spans="1:6" s="36" customFormat="1" ht="25.5" x14ac:dyDescent="0.2">
      <c r="A67" s="127"/>
      <c r="B67" s="162" t="s">
        <v>380</v>
      </c>
      <c r="C67" s="129"/>
      <c r="D67" s="130"/>
      <c r="E67" s="131"/>
      <c r="F67" s="131"/>
    </row>
    <row r="68" spans="1:6" s="36" customFormat="1" x14ac:dyDescent="0.2">
      <c r="A68" s="127"/>
      <c r="B68" s="119" t="s">
        <v>30</v>
      </c>
      <c r="C68" s="132">
        <v>1</v>
      </c>
      <c r="D68" s="130" t="s">
        <v>1</v>
      </c>
      <c r="E68" s="45"/>
      <c r="F68" s="131">
        <f>C68*E68</f>
        <v>0</v>
      </c>
    </row>
    <row r="69" spans="1:6" s="36" customFormat="1" x14ac:dyDescent="0.2">
      <c r="A69" s="134"/>
      <c r="B69" s="135"/>
      <c r="C69" s="136"/>
      <c r="D69" s="137"/>
      <c r="E69" s="138"/>
      <c r="F69" s="138"/>
    </row>
    <row r="70" spans="1:6" s="36" customFormat="1" x14ac:dyDescent="0.2">
      <c r="A70" s="32"/>
      <c r="B70" s="28"/>
      <c r="C70" s="11"/>
      <c r="D70" s="12"/>
      <c r="E70" s="13"/>
      <c r="F70" s="11"/>
    </row>
    <row r="71" spans="1:6" s="36" customFormat="1" x14ac:dyDescent="0.2">
      <c r="A71" s="127">
        <f>COUNT($A$6:A70)+1</f>
        <v>11</v>
      </c>
      <c r="B71" s="128" t="s">
        <v>381</v>
      </c>
      <c r="C71" s="129"/>
      <c r="D71" s="130"/>
      <c r="E71" s="131"/>
      <c r="F71" s="131"/>
    </row>
    <row r="72" spans="1:6" s="36" customFormat="1" ht="76.5" x14ac:dyDescent="0.2">
      <c r="A72" s="127"/>
      <c r="B72" s="162" t="s">
        <v>382</v>
      </c>
      <c r="C72" s="129"/>
      <c r="D72" s="130"/>
      <c r="E72" s="131"/>
      <c r="F72" s="131"/>
    </row>
    <row r="73" spans="1:6" s="36" customFormat="1" x14ac:dyDescent="0.2">
      <c r="A73" s="127"/>
      <c r="B73" s="119"/>
      <c r="C73" s="132">
        <v>1</v>
      </c>
      <c r="D73" s="130" t="s">
        <v>1</v>
      </c>
      <c r="E73" s="45"/>
      <c r="F73" s="131">
        <f>C73*E73</f>
        <v>0</v>
      </c>
    </row>
    <row r="74" spans="1:6" s="36" customFormat="1" x14ac:dyDescent="0.2">
      <c r="A74" s="134"/>
      <c r="B74" s="135"/>
      <c r="C74" s="136"/>
      <c r="D74" s="137"/>
      <c r="E74" s="138"/>
      <c r="F74" s="138"/>
    </row>
    <row r="75" spans="1:6" s="36" customFormat="1" x14ac:dyDescent="0.2">
      <c r="A75" s="32"/>
      <c r="B75" s="28"/>
      <c r="C75" s="11"/>
      <c r="D75" s="12"/>
      <c r="E75" s="13"/>
      <c r="F75" s="11"/>
    </row>
    <row r="76" spans="1:6" s="36" customFormat="1" x14ac:dyDescent="0.2">
      <c r="A76" s="127">
        <f>COUNT($A$5:A75)+1</f>
        <v>12</v>
      </c>
      <c r="B76" s="128" t="s">
        <v>33</v>
      </c>
      <c r="C76" s="129"/>
      <c r="D76" s="130"/>
      <c r="E76" s="131"/>
      <c r="F76" s="131"/>
    </row>
    <row r="77" spans="1:6" s="36" customFormat="1" ht="51" x14ac:dyDescent="0.2">
      <c r="A77" s="127"/>
      <c r="B77" s="162" t="s">
        <v>383</v>
      </c>
      <c r="C77" s="129"/>
      <c r="D77" s="130"/>
      <c r="E77" s="131"/>
      <c r="F77" s="131"/>
    </row>
    <row r="78" spans="1:6" s="36" customFormat="1" ht="14.25" x14ac:dyDescent="0.2">
      <c r="A78" s="127"/>
      <c r="B78" s="119" t="s">
        <v>35</v>
      </c>
      <c r="C78" s="132">
        <v>260</v>
      </c>
      <c r="D78" s="130" t="s">
        <v>14</v>
      </c>
      <c r="E78" s="45"/>
      <c r="F78" s="131">
        <f t="shared" ref="F78" si="7">C78*E78</f>
        <v>0</v>
      </c>
    </row>
    <row r="79" spans="1:6" s="36" customFormat="1" ht="14.25" x14ac:dyDescent="0.2">
      <c r="A79" s="127"/>
      <c r="B79" s="119" t="s">
        <v>37</v>
      </c>
      <c r="C79" s="132">
        <v>260</v>
      </c>
      <c r="D79" s="130" t="s">
        <v>14</v>
      </c>
      <c r="E79" s="45"/>
      <c r="F79" s="131">
        <f>C79*E79</f>
        <v>0</v>
      </c>
    </row>
    <row r="80" spans="1:6" s="36" customFormat="1" x14ac:dyDescent="0.2">
      <c r="A80" s="134"/>
      <c r="B80" s="135"/>
      <c r="C80" s="136"/>
      <c r="D80" s="137"/>
      <c r="E80" s="138"/>
      <c r="F80" s="138"/>
    </row>
    <row r="81" spans="1:6" s="36" customFormat="1" x14ac:dyDescent="0.2">
      <c r="A81" s="32"/>
      <c r="B81" s="28"/>
      <c r="C81" s="11"/>
      <c r="D81" s="12"/>
      <c r="E81" s="13"/>
      <c r="F81" s="11"/>
    </row>
    <row r="82" spans="1:6" s="36" customFormat="1" x14ac:dyDescent="0.2">
      <c r="A82" s="127">
        <f>COUNT($A$5:A81)+1</f>
        <v>13</v>
      </c>
      <c r="B82" s="128" t="s">
        <v>38</v>
      </c>
      <c r="C82" s="129"/>
      <c r="D82" s="130"/>
      <c r="E82" s="131"/>
      <c r="F82" s="131"/>
    </row>
    <row r="83" spans="1:6" s="36" customFormat="1" ht="38.25" x14ac:dyDescent="0.2">
      <c r="A83" s="127"/>
      <c r="B83" s="162" t="s">
        <v>39</v>
      </c>
      <c r="C83" s="129"/>
      <c r="D83" s="130"/>
      <c r="E83" s="131"/>
      <c r="F83" s="131"/>
    </row>
    <row r="84" spans="1:6" s="36" customFormat="1" ht="14.25" x14ac:dyDescent="0.2">
      <c r="A84" s="127"/>
      <c r="B84" s="119"/>
      <c r="C84" s="132">
        <v>26</v>
      </c>
      <c r="D84" s="130" t="s">
        <v>14</v>
      </c>
      <c r="E84" s="45"/>
      <c r="F84" s="131">
        <f>C84*E84</f>
        <v>0</v>
      </c>
    </row>
    <row r="85" spans="1:6" s="36" customFormat="1" x14ac:dyDescent="0.2">
      <c r="A85" s="134"/>
      <c r="B85" s="135"/>
      <c r="C85" s="136"/>
      <c r="D85" s="137"/>
      <c r="E85" s="138"/>
      <c r="F85" s="138"/>
    </row>
    <row r="86" spans="1:6" s="36" customFormat="1" x14ac:dyDescent="0.2">
      <c r="A86" s="32"/>
      <c r="B86" s="28"/>
      <c r="C86" s="11"/>
      <c r="D86" s="12"/>
      <c r="E86" s="13"/>
      <c r="F86" s="11"/>
    </row>
    <row r="87" spans="1:6" s="36" customFormat="1" x14ac:dyDescent="0.2">
      <c r="A87" s="127">
        <f>COUNT($A$5:A86)+1</f>
        <v>14</v>
      </c>
      <c r="B87" s="128" t="s">
        <v>40</v>
      </c>
      <c r="C87" s="129"/>
      <c r="D87" s="130"/>
      <c r="E87" s="131"/>
      <c r="F87" s="131"/>
    </row>
    <row r="88" spans="1:6" s="36" customFormat="1" ht="38.25" x14ac:dyDescent="0.2">
      <c r="A88" s="127"/>
      <c r="B88" s="162" t="s">
        <v>41</v>
      </c>
      <c r="C88" s="129"/>
      <c r="D88" s="130"/>
      <c r="E88" s="131"/>
      <c r="F88" s="131"/>
    </row>
    <row r="89" spans="1:6" s="36" customFormat="1" x14ac:dyDescent="0.2">
      <c r="A89" s="127"/>
      <c r="B89" s="119" t="s">
        <v>42</v>
      </c>
      <c r="C89" s="132">
        <v>6</v>
      </c>
      <c r="D89" s="130" t="s">
        <v>16</v>
      </c>
      <c r="E89" s="45"/>
      <c r="F89" s="131">
        <f>C89*E89</f>
        <v>0</v>
      </c>
    </row>
    <row r="90" spans="1:6" s="36" customFormat="1" x14ac:dyDescent="0.2">
      <c r="A90" s="127"/>
      <c r="B90" s="119" t="s">
        <v>384</v>
      </c>
      <c r="C90" s="132">
        <v>6</v>
      </c>
      <c r="D90" s="130" t="s">
        <v>16</v>
      </c>
      <c r="E90" s="45"/>
      <c r="F90" s="131">
        <f>C90*E90</f>
        <v>0</v>
      </c>
    </row>
    <row r="91" spans="1:6" s="36" customFormat="1" x14ac:dyDescent="0.2">
      <c r="A91" s="127"/>
      <c r="B91" s="119" t="s">
        <v>44</v>
      </c>
      <c r="C91" s="132">
        <v>10</v>
      </c>
      <c r="D91" s="130" t="s">
        <v>16</v>
      </c>
      <c r="E91" s="45"/>
      <c r="F91" s="131">
        <f t="shared" ref="F91" si="8">C91*E91</f>
        <v>0</v>
      </c>
    </row>
    <row r="92" spans="1:6" s="36" customFormat="1" x14ac:dyDescent="0.2">
      <c r="A92" s="127"/>
      <c r="B92" s="119" t="s">
        <v>385</v>
      </c>
      <c r="C92" s="132">
        <v>364</v>
      </c>
      <c r="D92" s="130" t="s">
        <v>16</v>
      </c>
      <c r="E92" s="45"/>
      <c r="F92" s="131">
        <f>C92*E92</f>
        <v>0</v>
      </c>
    </row>
    <row r="93" spans="1:6" s="36" customFormat="1" x14ac:dyDescent="0.2">
      <c r="A93" s="134"/>
      <c r="B93" s="135"/>
      <c r="C93" s="136"/>
      <c r="D93" s="137"/>
      <c r="E93" s="138"/>
      <c r="F93" s="138"/>
    </row>
    <row r="94" spans="1:6" s="36" customFormat="1" x14ac:dyDescent="0.2">
      <c r="A94" s="32"/>
      <c r="B94" s="28"/>
      <c r="C94" s="11"/>
      <c r="D94" s="12"/>
      <c r="E94" s="13"/>
      <c r="F94" s="11"/>
    </row>
    <row r="95" spans="1:6" s="36" customFormat="1" ht="140.25" x14ac:dyDescent="0.2">
      <c r="A95" s="127">
        <f>COUNT($A$5:A94)+1</f>
        <v>15</v>
      </c>
      <c r="B95" s="128" t="s">
        <v>386</v>
      </c>
      <c r="C95" s="129"/>
      <c r="D95" s="130"/>
      <c r="E95" s="131"/>
      <c r="F95" s="131"/>
    </row>
    <row r="96" spans="1:6" s="36" customFormat="1" x14ac:dyDescent="0.2">
      <c r="A96" s="96"/>
      <c r="B96" s="97" t="s">
        <v>46</v>
      </c>
      <c r="C96" s="126"/>
      <c r="D96" s="99"/>
      <c r="E96" s="100"/>
      <c r="F96" s="100"/>
    </row>
    <row r="97" spans="1:6" s="36" customFormat="1" x14ac:dyDescent="0.2">
      <c r="A97" s="127"/>
      <c r="B97" s="119" t="s">
        <v>387</v>
      </c>
      <c r="C97" s="132">
        <v>1</v>
      </c>
      <c r="D97" s="130" t="s">
        <v>1</v>
      </c>
      <c r="E97" s="45"/>
      <c r="F97" s="131">
        <f>C97*E97</f>
        <v>0</v>
      </c>
    </row>
    <row r="98" spans="1:6" s="36" customFormat="1" x14ac:dyDescent="0.2">
      <c r="A98" s="134"/>
      <c r="B98" s="135"/>
      <c r="C98" s="136"/>
      <c r="D98" s="137"/>
      <c r="E98" s="138"/>
      <c r="F98" s="138"/>
    </row>
    <row r="99" spans="1:6" s="36" customFormat="1" x14ac:dyDescent="0.2">
      <c r="A99" s="32"/>
      <c r="B99" s="28"/>
      <c r="C99" s="11"/>
      <c r="D99" s="12"/>
      <c r="E99" s="13"/>
      <c r="F99" s="11"/>
    </row>
    <row r="100" spans="1:6" s="36" customFormat="1" x14ac:dyDescent="0.2">
      <c r="A100" s="127">
        <f>COUNT($A$5:A98)+1</f>
        <v>16</v>
      </c>
      <c r="B100" s="128" t="s">
        <v>47</v>
      </c>
      <c r="C100" s="129"/>
      <c r="D100" s="130"/>
      <c r="E100" s="131"/>
      <c r="F100" s="131"/>
    </row>
    <row r="101" spans="1:6" s="36" customFormat="1" ht="153" x14ac:dyDescent="0.2">
      <c r="A101" s="127"/>
      <c r="B101" s="119" t="s">
        <v>388</v>
      </c>
      <c r="C101" s="132"/>
      <c r="D101" s="130"/>
      <c r="E101" s="131"/>
      <c r="F101" s="131"/>
    </row>
    <row r="102" spans="1:6" s="36" customFormat="1" x14ac:dyDescent="0.2">
      <c r="A102" s="96"/>
      <c r="B102" s="101" t="s">
        <v>46</v>
      </c>
      <c r="C102" s="126"/>
      <c r="D102" s="99"/>
      <c r="E102" s="100"/>
      <c r="F102" s="100"/>
    </row>
    <row r="103" spans="1:6" s="36" customFormat="1" x14ac:dyDescent="0.2">
      <c r="A103" s="127"/>
      <c r="B103" s="119" t="s">
        <v>389</v>
      </c>
      <c r="C103" s="132">
        <v>1</v>
      </c>
      <c r="D103" s="130" t="s">
        <v>1</v>
      </c>
      <c r="E103" s="45"/>
      <c r="F103" s="131">
        <f t="shared" ref="F103" si="9">C103*E103</f>
        <v>0</v>
      </c>
    </row>
    <row r="104" spans="1:6" s="36" customFormat="1" x14ac:dyDescent="0.2">
      <c r="A104" s="134"/>
      <c r="B104" s="135"/>
      <c r="C104" s="136"/>
      <c r="D104" s="137"/>
      <c r="E104" s="138"/>
      <c r="F104" s="138"/>
    </row>
    <row r="105" spans="1:6" s="36" customFormat="1" x14ac:dyDescent="0.2">
      <c r="A105" s="32"/>
      <c r="B105" s="28"/>
      <c r="C105" s="11"/>
      <c r="D105" s="12"/>
      <c r="E105" s="13"/>
      <c r="F105" s="11"/>
    </row>
    <row r="106" spans="1:6" s="36" customFormat="1" ht="216.75" x14ac:dyDescent="0.2">
      <c r="A106" s="127">
        <f>COUNT($A$5:A104)+1</f>
        <v>17</v>
      </c>
      <c r="B106" s="128" t="s">
        <v>390</v>
      </c>
      <c r="C106" s="129"/>
      <c r="D106" s="130"/>
      <c r="E106" s="131"/>
      <c r="F106" s="131"/>
    </row>
    <row r="107" spans="1:6" s="36" customFormat="1" x14ac:dyDescent="0.2">
      <c r="A107" s="102"/>
      <c r="B107" s="103" t="s">
        <v>46</v>
      </c>
      <c r="C107" s="126"/>
      <c r="D107" s="99"/>
      <c r="E107" s="100"/>
      <c r="F107" s="100"/>
    </row>
    <row r="108" spans="1:6" s="36" customFormat="1" x14ac:dyDescent="0.2">
      <c r="A108" s="127"/>
      <c r="B108" s="119"/>
      <c r="C108" s="132"/>
      <c r="D108" s="130"/>
      <c r="E108" s="138"/>
      <c r="F108" s="131"/>
    </row>
    <row r="109" spans="1:6" s="36" customFormat="1" x14ac:dyDescent="0.2">
      <c r="A109" s="127"/>
      <c r="B109" s="119" t="s">
        <v>391</v>
      </c>
      <c r="C109" s="132">
        <v>1</v>
      </c>
      <c r="D109" s="130" t="s">
        <v>1</v>
      </c>
      <c r="E109" s="45"/>
      <c r="F109" s="131">
        <f t="shared" ref="F109:F110" si="10">C109*E109</f>
        <v>0</v>
      </c>
    </row>
    <row r="110" spans="1:6" s="36" customFormat="1" x14ac:dyDescent="0.2">
      <c r="A110" s="127"/>
      <c r="B110" s="119" t="s">
        <v>392</v>
      </c>
      <c r="C110" s="132">
        <v>2</v>
      </c>
      <c r="D110" s="130" t="s">
        <v>1</v>
      </c>
      <c r="E110" s="45"/>
      <c r="F110" s="131">
        <f t="shared" si="10"/>
        <v>0</v>
      </c>
    </row>
    <row r="111" spans="1:6" s="36" customFormat="1" x14ac:dyDescent="0.2">
      <c r="A111" s="134"/>
      <c r="B111" s="135"/>
      <c r="C111" s="136"/>
      <c r="D111" s="137"/>
      <c r="E111" s="138"/>
      <c r="F111" s="138"/>
    </row>
    <row r="112" spans="1:6" s="36" customFormat="1" x14ac:dyDescent="0.2">
      <c r="A112" s="32"/>
      <c r="B112" s="28"/>
      <c r="C112" s="11"/>
      <c r="D112" s="12"/>
      <c r="E112" s="13"/>
      <c r="F112" s="11"/>
    </row>
    <row r="113" spans="1:6" s="36" customFormat="1" x14ac:dyDescent="0.2">
      <c r="A113" s="127">
        <f>COUNT($A$6:A112)+1</f>
        <v>18</v>
      </c>
      <c r="B113" s="128" t="s">
        <v>59</v>
      </c>
      <c r="C113" s="129"/>
      <c r="D113" s="130"/>
      <c r="E113" s="131"/>
      <c r="F113" s="131"/>
    </row>
    <row r="114" spans="1:6" s="36" customFormat="1" ht="51" x14ac:dyDescent="0.2">
      <c r="A114" s="127"/>
      <c r="B114" s="119" t="s">
        <v>60</v>
      </c>
      <c r="C114" s="132"/>
      <c r="D114" s="130"/>
      <c r="E114" s="131"/>
      <c r="F114" s="131"/>
    </row>
    <row r="115" spans="1:6" s="36" customFormat="1" x14ac:dyDescent="0.2">
      <c r="A115" s="120"/>
      <c r="B115" s="121" t="s">
        <v>61</v>
      </c>
      <c r="C115" s="122"/>
      <c r="D115" s="122"/>
      <c r="E115" s="131"/>
      <c r="F115" s="123"/>
    </row>
    <row r="116" spans="1:6" s="36" customFormat="1" x14ac:dyDescent="0.2">
      <c r="A116" s="127"/>
      <c r="B116" s="119" t="s">
        <v>393</v>
      </c>
      <c r="C116" s="132">
        <v>4</v>
      </c>
      <c r="D116" s="130" t="s">
        <v>1</v>
      </c>
      <c r="E116" s="45"/>
      <c r="F116" s="131">
        <f>C116*E116</f>
        <v>0</v>
      </c>
    </row>
    <row r="117" spans="1:6" s="36" customFormat="1" x14ac:dyDescent="0.2">
      <c r="A117" s="134"/>
      <c r="B117" s="135"/>
      <c r="C117" s="136"/>
      <c r="D117" s="137"/>
      <c r="E117" s="138"/>
      <c r="F117" s="138"/>
    </row>
    <row r="118" spans="1:6" s="36" customFormat="1" x14ac:dyDescent="0.2">
      <c r="A118" s="32"/>
      <c r="B118" s="28"/>
      <c r="C118" s="11"/>
      <c r="D118" s="12"/>
      <c r="E118" s="13"/>
      <c r="F118" s="11"/>
    </row>
    <row r="119" spans="1:6" s="36" customFormat="1" x14ac:dyDescent="0.2">
      <c r="A119" s="127">
        <f>COUNT($A$6:A118)+1</f>
        <v>19</v>
      </c>
      <c r="B119" s="128" t="s">
        <v>63</v>
      </c>
      <c r="C119" s="129"/>
      <c r="D119" s="130"/>
      <c r="E119" s="131"/>
      <c r="F119" s="131"/>
    </row>
    <row r="120" spans="1:6" s="36" customFormat="1" ht="51" x14ac:dyDescent="0.2">
      <c r="A120" s="127"/>
      <c r="B120" s="119" t="s">
        <v>394</v>
      </c>
      <c r="C120" s="132"/>
      <c r="D120" s="130"/>
      <c r="E120" s="131"/>
      <c r="F120" s="131"/>
    </row>
    <row r="121" spans="1:6" s="36" customFormat="1" x14ac:dyDescent="0.2">
      <c r="A121" s="120"/>
      <c r="B121" s="121" t="s">
        <v>29</v>
      </c>
      <c r="C121" s="122"/>
      <c r="D121" s="122"/>
      <c r="E121" s="123"/>
      <c r="F121" s="123"/>
    </row>
    <row r="122" spans="1:6" s="36" customFormat="1" ht="14.25" x14ac:dyDescent="0.2">
      <c r="A122" s="127"/>
      <c r="B122" s="119" t="s">
        <v>64</v>
      </c>
      <c r="C122" s="132">
        <v>2</v>
      </c>
      <c r="D122" s="130" t="s">
        <v>9</v>
      </c>
      <c r="E122" s="45"/>
      <c r="F122" s="131">
        <f t="shared" ref="F122:F125" si="11">C122*E122</f>
        <v>0</v>
      </c>
    </row>
    <row r="123" spans="1:6" s="36" customFormat="1" ht="14.25" x14ac:dyDescent="0.2">
      <c r="A123" s="127"/>
      <c r="B123" s="119" t="s">
        <v>395</v>
      </c>
      <c r="C123" s="132">
        <v>12</v>
      </c>
      <c r="D123" s="130" t="s">
        <v>9</v>
      </c>
      <c r="E123" s="45"/>
      <c r="F123" s="131">
        <f t="shared" si="11"/>
        <v>0</v>
      </c>
    </row>
    <row r="124" spans="1:6" s="36" customFormat="1" ht="14.25" x14ac:dyDescent="0.2">
      <c r="A124" s="127"/>
      <c r="B124" s="119" t="s">
        <v>65</v>
      </c>
      <c r="C124" s="132">
        <v>15</v>
      </c>
      <c r="D124" s="130" t="s">
        <v>9</v>
      </c>
      <c r="E124" s="45"/>
      <c r="F124" s="131">
        <f t="shared" si="11"/>
        <v>0</v>
      </c>
    </row>
    <row r="125" spans="1:6" s="36" customFormat="1" ht="14.25" x14ac:dyDescent="0.2">
      <c r="A125" s="127"/>
      <c r="B125" s="119" t="s">
        <v>396</v>
      </c>
      <c r="C125" s="132">
        <v>12</v>
      </c>
      <c r="D125" s="130" t="s">
        <v>9</v>
      </c>
      <c r="E125" s="45"/>
      <c r="F125" s="131">
        <f t="shared" si="11"/>
        <v>0</v>
      </c>
    </row>
    <row r="126" spans="1:6" s="36" customFormat="1" x14ac:dyDescent="0.2">
      <c r="A126" s="134"/>
      <c r="B126" s="135"/>
      <c r="C126" s="136"/>
      <c r="D126" s="137"/>
      <c r="E126" s="138"/>
      <c r="F126" s="138"/>
    </row>
    <row r="127" spans="1:6" s="36" customFormat="1" x14ac:dyDescent="0.2">
      <c r="A127" s="32"/>
      <c r="B127" s="28"/>
      <c r="C127" s="11"/>
      <c r="D127" s="12"/>
      <c r="E127" s="13"/>
      <c r="F127" s="11"/>
    </row>
    <row r="128" spans="1:6" s="36" customFormat="1" x14ac:dyDescent="0.2">
      <c r="A128" s="127">
        <f>COUNT($A$6:A127)+1</f>
        <v>20</v>
      </c>
      <c r="B128" s="128" t="s">
        <v>397</v>
      </c>
      <c r="C128" s="129"/>
      <c r="D128" s="130"/>
      <c r="E128" s="131"/>
      <c r="F128" s="131"/>
    </row>
    <row r="129" spans="1:6" s="36" customFormat="1" ht="51" x14ac:dyDescent="0.2">
      <c r="A129" s="127"/>
      <c r="B129" s="119" t="s">
        <v>398</v>
      </c>
      <c r="C129" s="132"/>
      <c r="D129" s="130"/>
      <c r="E129" s="131"/>
      <c r="F129" s="131"/>
    </row>
    <row r="130" spans="1:6" s="36" customFormat="1" x14ac:dyDescent="0.2">
      <c r="A130" s="120"/>
      <c r="B130" s="121" t="s">
        <v>29</v>
      </c>
      <c r="C130" s="122"/>
      <c r="D130" s="122"/>
      <c r="E130" s="123"/>
      <c r="F130" s="123"/>
    </row>
    <row r="131" spans="1:6" s="36" customFormat="1" ht="14.25" x14ac:dyDescent="0.2">
      <c r="A131" s="127"/>
      <c r="B131" s="119" t="s">
        <v>399</v>
      </c>
      <c r="C131" s="132">
        <v>4</v>
      </c>
      <c r="D131" s="130" t="s">
        <v>9</v>
      </c>
      <c r="E131" s="45"/>
      <c r="F131" s="131">
        <f>C131*E131</f>
        <v>0</v>
      </c>
    </row>
    <row r="132" spans="1:6" s="36" customFormat="1" x14ac:dyDescent="0.2">
      <c r="A132" s="134"/>
      <c r="B132" s="135"/>
      <c r="C132" s="136"/>
      <c r="D132" s="137"/>
      <c r="E132" s="138"/>
      <c r="F132" s="138"/>
    </row>
    <row r="133" spans="1:6" s="36" customFormat="1" x14ac:dyDescent="0.2">
      <c r="A133" s="32"/>
      <c r="B133" s="28"/>
      <c r="C133" s="11"/>
      <c r="D133" s="12"/>
      <c r="E133" s="13"/>
      <c r="F133" s="11"/>
    </row>
    <row r="134" spans="1:6" s="36" customFormat="1" x14ac:dyDescent="0.2">
      <c r="A134" s="127">
        <f>COUNT($A$6:A133)+1</f>
        <v>21</v>
      </c>
      <c r="B134" s="128" t="s">
        <v>69</v>
      </c>
      <c r="C134" s="129"/>
      <c r="D134" s="130"/>
      <c r="E134" s="131"/>
      <c r="F134" s="131"/>
    </row>
    <row r="135" spans="1:6" s="36" customFormat="1" ht="38.25" x14ac:dyDescent="0.2">
      <c r="A135" s="127"/>
      <c r="B135" s="119" t="s">
        <v>70</v>
      </c>
      <c r="C135" s="132"/>
      <c r="D135" s="130"/>
      <c r="E135" s="131"/>
      <c r="F135" s="131"/>
    </row>
    <row r="136" spans="1:6" s="36" customFormat="1" x14ac:dyDescent="0.2">
      <c r="A136" s="124"/>
      <c r="B136" s="121" t="s">
        <v>30</v>
      </c>
      <c r="C136" s="122"/>
      <c r="D136" s="122"/>
      <c r="E136" s="123"/>
      <c r="F136" s="123"/>
    </row>
    <row r="137" spans="1:6" s="36" customFormat="1" x14ac:dyDescent="0.2">
      <c r="A137" s="127"/>
      <c r="B137" s="119" t="s">
        <v>71</v>
      </c>
      <c r="C137" s="132">
        <v>4</v>
      </c>
      <c r="D137" s="130" t="s">
        <v>1</v>
      </c>
      <c r="E137" s="45"/>
      <c r="F137" s="131">
        <f t="shared" ref="F137:F140" si="12">C137*E137</f>
        <v>0</v>
      </c>
    </row>
    <row r="138" spans="1:6" s="36" customFormat="1" x14ac:dyDescent="0.2">
      <c r="A138" s="127"/>
      <c r="B138" s="119" t="s">
        <v>400</v>
      </c>
      <c r="C138" s="132">
        <v>10</v>
      </c>
      <c r="D138" s="130" t="s">
        <v>1</v>
      </c>
      <c r="E138" s="45"/>
      <c r="F138" s="131">
        <f t="shared" si="12"/>
        <v>0</v>
      </c>
    </row>
    <row r="139" spans="1:6" s="36" customFormat="1" x14ac:dyDescent="0.2">
      <c r="A139" s="127"/>
      <c r="B139" s="119" t="s">
        <v>72</v>
      </c>
      <c r="C139" s="132">
        <v>20</v>
      </c>
      <c r="D139" s="130" t="s">
        <v>1</v>
      </c>
      <c r="E139" s="45"/>
      <c r="F139" s="131">
        <f t="shared" si="12"/>
        <v>0</v>
      </c>
    </row>
    <row r="140" spans="1:6" s="36" customFormat="1" x14ac:dyDescent="0.2">
      <c r="A140" s="127"/>
      <c r="B140" s="119" t="s">
        <v>401</v>
      </c>
      <c r="C140" s="132">
        <v>20</v>
      </c>
      <c r="D140" s="130" t="s">
        <v>1</v>
      </c>
      <c r="E140" s="45"/>
      <c r="F140" s="131">
        <f t="shared" si="12"/>
        <v>0</v>
      </c>
    </row>
    <row r="141" spans="1:6" s="36" customFormat="1" x14ac:dyDescent="0.2">
      <c r="A141" s="134"/>
      <c r="B141" s="135"/>
      <c r="C141" s="136"/>
      <c r="D141" s="137"/>
      <c r="E141" s="138"/>
      <c r="F141" s="138"/>
    </row>
    <row r="142" spans="1:6" s="36" customFormat="1" x14ac:dyDescent="0.2">
      <c r="A142" s="32"/>
      <c r="B142" s="28"/>
      <c r="C142" s="11"/>
      <c r="D142" s="12"/>
      <c r="E142" s="13"/>
      <c r="F142" s="11"/>
    </row>
    <row r="143" spans="1:6" s="36" customFormat="1" x14ac:dyDescent="0.2">
      <c r="A143" s="127">
        <f>COUNT($A$6:A142)+1</f>
        <v>22</v>
      </c>
      <c r="B143" s="128" t="s">
        <v>402</v>
      </c>
      <c r="C143" s="129"/>
      <c r="D143" s="130"/>
      <c r="E143" s="131"/>
      <c r="F143" s="131"/>
    </row>
    <row r="144" spans="1:6" s="36" customFormat="1" ht="57" customHeight="1" x14ac:dyDescent="0.2">
      <c r="A144" s="127"/>
      <c r="B144" s="119" t="s">
        <v>403</v>
      </c>
      <c r="C144" s="132"/>
      <c r="D144" s="130"/>
      <c r="E144" s="131"/>
      <c r="F144" s="131"/>
    </row>
    <row r="145" spans="1:6" s="36" customFormat="1" x14ac:dyDescent="0.2">
      <c r="A145" s="126"/>
      <c r="B145" s="121" t="s">
        <v>30</v>
      </c>
      <c r="C145" s="122"/>
      <c r="D145" s="122"/>
      <c r="E145" s="123"/>
      <c r="F145" s="123"/>
    </row>
    <row r="146" spans="1:6" s="36" customFormat="1" x14ac:dyDescent="0.2">
      <c r="A146" s="120"/>
      <c r="B146" s="121" t="s">
        <v>61</v>
      </c>
      <c r="C146" s="122"/>
      <c r="D146" s="122"/>
      <c r="E146" s="131"/>
      <c r="F146" s="123"/>
    </row>
    <row r="147" spans="1:6" s="36" customFormat="1" x14ac:dyDescent="0.2">
      <c r="A147" s="127"/>
      <c r="B147" s="119" t="s">
        <v>404</v>
      </c>
      <c r="C147" s="132">
        <v>2</v>
      </c>
      <c r="D147" s="130" t="s">
        <v>1</v>
      </c>
      <c r="E147" s="45"/>
      <c r="F147" s="131">
        <f t="shared" ref="F147:F148" si="13">C147*E147</f>
        <v>0</v>
      </c>
    </row>
    <row r="148" spans="1:6" s="36" customFormat="1" x14ac:dyDescent="0.2">
      <c r="A148" s="127"/>
      <c r="B148" s="119" t="s">
        <v>405</v>
      </c>
      <c r="C148" s="132">
        <v>2</v>
      </c>
      <c r="D148" s="130" t="s">
        <v>1</v>
      </c>
      <c r="E148" s="45"/>
      <c r="F148" s="131">
        <f t="shared" si="13"/>
        <v>0</v>
      </c>
    </row>
    <row r="149" spans="1:6" s="36" customFormat="1" x14ac:dyDescent="0.2">
      <c r="A149" s="127"/>
      <c r="B149" s="119"/>
      <c r="C149" s="132"/>
      <c r="D149" s="130"/>
      <c r="E149" s="174"/>
      <c r="F149" s="131"/>
    </row>
    <row r="150" spans="1:6" s="36" customFormat="1" x14ac:dyDescent="0.2">
      <c r="A150" s="32"/>
      <c r="B150" s="28"/>
      <c r="C150" s="11"/>
      <c r="D150" s="12"/>
      <c r="E150" s="13"/>
      <c r="F150" s="11"/>
    </row>
    <row r="151" spans="1:6" s="36" customFormat="1" x14ac:dyDescent="0.2">
      <c r="A151" s="127">
        <f>COUNT($A$6:A150)+1</f>
        <v>23</v>
      </c>
      <c r="B151" s="128" t="s">
        <v>136</v>
      </c>
      <c r="C151" s="129"/>
      <c r="D151" s="130"/>
      <c r="E151" s="131"/>
      <c r="F151" s="131"/>
    </row>
    <row r="152" spans="1:6" s="36" customFormat="1" ht="57" customHeight="1" x14ac:dyDescent="0.2">
      <c r="A152" s="127"/>
      <c r="B152" s="119" t="s">
        <v>406</v>
      </c>
      <c r="C152" s="132"/>
      <c r="D152" s="130"/>
      <c r="E152" s="131"/>
      <c r="F152" s="131"/>
    </row>
    <row r="153" spans="1:6" s="36" customFormat="1" x14ac:dyDescent="0.2">
      <c r="A153" s="120"/>
      <c r="B153" s="121" t="s">
        <v>61</v>
      </c>
      <c r="C153" s="122"/>
      <c r="D153" s="122"/>
      <c r="E153" s="131"/>
      <c r="F153" s="123"/>
    </row>
    <row r="154" spans="1:6" s="36" customFormat="1" x14ac:dyDescent="0.2">
      <c r="A154" s="127"/>
      <c r="B154" s="119" t="s">
        <v>407</v>
      </c>
      <c r="C154" s="132">
        <v>4</v>
      </c>
      <c r="D154" s="130" t="s">
        <v>1</v>
      </c>
      <c r="E154" s="45"/>
      <c r="F154" s="131">
        <f t="shared" ref="F154:F155" si="14">C154*E154</f>
        <v>0</v>
      </c>
    </row>
    <row r="155" spans="1:6" s="36" customFormat="1" x14ac:dyDescent="0.2">
      <c r="A155" s="127"/>
      <c r="B155" s="119" t="s">
        <v>408</v>
      </c>
      <c r="C155" s="132">
        <v>2</v>
      </c>
      <c r="D155" s="130" t="s">
        <v>1</v>
      </c>
      <c r="E155" s="45"/>
      <c r="F155" s="131">
        <f t="shared" si="14"/>
        <v>0</v>
      </c>
    </row>
    <row r="156" spans="1:6" s="36" customFormat="1" x14ac:dyDescent="0.2">
      <c r="A156" s="127"/>
      <c r="B156" s="119"/>
      <c r="C156" s="132"/>
      <c r="D156" s="130"/>
      <c r="E156" s="174"/>
      <c r="F156" s="131"/>
    </row>
    <row r="157" spans="1:6" s="36" customFormat="1" x14ac:dyDescent="0.2">
      <c r="A157" s="32"/>
      <c r="B157" s="28"/>
      <c r="C157" s="11"/>
      <c r="D157" s="12"/>
      <c r="E157" s="13"/>
      <c r="F157" s="11"/>
    </row>
    <row r="158" spans="1:6" s="36" customFormat="1" x14ac:dyDescent="0.2">
      <c r="A158" s="127">
        <f>COUNT($A$6:A157)+1</f>
        <v>24</v>
      </c>
      <c r="B158" s="128" t="s">
        <v>409</v>
      </c>
      <c r="C158" s="129"/>
      <c r="D158" s="130"/>
      <c r="E158" s="131"/>
      <c r="F158" s="131"/>
    </row>
    <row r="159" spans="1:6" s="36" customFormat="1" ht="38.25" x14ac:dyDescent="0.2">
      <c r="A159" s="127"/>
      <c r="B159" s="119" t="s">
        <v>70</v>
      </c>
      <c r="C159" s="132"/>
      <c r="D159" s="130"/>
      <c r="E159" s="131"/>
      <c r="F159" s="131"/>
    </row>
    <row r="160" spans="1:6" s="36" customFormat="1" x14ac:dyDescent="0.2">
      <c r="A160" s="120"/>
      <c r="B160" s="121" t="s">
        <v>30</v>
      </c>
      <c r="C160" s="122"/>
      <c r="D160" s="122"/>
      <c r="E160" s="123"/>
      <c r="F160" s="123"/>
    </row>
    <row r="161" spans="1:6" s="36" customFormat="1" x14ac:dyDescent="0.2">
      <c r="A161" s="127"/>
      <c r="B161" s="119" t="s">
        <v>68</v>
      </c>
      <c r="C161" s="132">
        <v>10</v>
      </c>
      <c r="D161" s="130" t="s">
        <v>1</v>
      </c>
      <c r="E161" s="45"/>
      <c r="F161" s="131">
        <f t="shared" ref="F161" si="15">C161*E161</f>
        <v>0</v>
      </c>
    </row>
    <row r="162" spans="1:6" s="36" customFormat="1" x14ac:dyDescent="0.2">
      <c r="A162" s="134"/>
      <c r="B162" s="135"/>
      <c r="C162" s="136"/>
      <c r="D162" s="137"/>
      <c r="E162" s="138"/>
      <c r="F162" s="138"/>
    </row>
    <row r="163" spans="1:6" s="36" customFormat="1" x14ac:dyDescent="0.2">
      <c r="A163" s="32"/>
      <c r="B163" s="28"/>
      <c r="C163" s="11"/>
      <c r="D163" s="12"/>
      <c r="E163" s="13"/>
      <c r="F163" s="11"/>
    </row>
    <row r="164" spans="1:6" s="36" customFormat="1" x14ac:dyDescent="0.2">
      <c r="A164" s="127">
        <f>COUNT($A$6:A163)+1</f>
        <v>25</v>
      </c>
      <c r="B164" s="128" t="s">
        <v>80</v>
      </c>
      <c r="C164" s="129"/>
      <c r="D164" s="130"/>
      <c r="E164" s="131"/>
      <c r="F164" s="131"/>
    </row>
    <row r="165" spans="1:6" s="36" customFormat="1" ht="25.5" x14ac:dyDescent="0.2">
      <c r="A165" s="127"/>
      <c r="B165" s="119" t="s">
        <v>81</v>
      </c>
      <c r="C165" s="132"/>
      <c r="D165" s="130"/>
      <c r="E165" s="131"/>
      <c r="F165" s="131"/>
    </row>
    <row r="166" spans="1:6" s="36" customFormat="1" x14ac:dyDescent="0.2">
      <c r="A166" s="124"/>
      <c r="B166" s="218" t="s">
        <v>82</v>
      </c>
      <c r="C166" s="122"/>
      <c r="D166" s="122"/>
      <c r="E166" s="123"/>
      <c r="F166" s="123"/>
    </row>
    <row r="167" spans="1:6" s="36" customFormat="1" x14ac:dyDescent="0.2">
      <c r="A167" s="124"/>
      <c r="B167" s="218" t="s">
        <v>83</v>
      </c>
    </row>
    <row r="168" spans="1:6" s="36" customFormat="1" x14ac:dyDescent="0.2">
      <c r="A168" s="127"/>
      <c r="B168" s="119" t="s">
        <v>410</v>
      </c>
      <c r="C168" s="132">
        <v>1</v>
      </c>
      <c r="D168" s="130" t="s">
        <v>1</v>
      </c>
      <c r="E168" s="45"/>
      <c r="F168" s="131">
        <f>C168*E168</f>
        <v>0</v>
      </c>
    </row>
    <row r="169" spans="1:6" s="36" customFormat="1" x14ac:dyDescent="0.2">
      <c r="A169" s="134"/>
      <c r="B169" s="135"/>
      <c r="C169" s="136"/>
      <c r="D169" s="137"/>
      <c r="E169" s="138"/>
      <c r="F169" s="138"/>
    </row>
    <row r="170" spans="1:6" s="36" customFormat="1" x14ac:dyDescent="0.2">
      <c r="A170" s="32"/>
      <c r="B170" s="28"/>
      <c r="C170" s="11"/>
      <c r="D170" s="12"/>
      <c r="E170" s="13"/>
      <c r="F170" s="11"/>
    </row>
    <row r="171" spans="1:6" s="36" customFormat="1" x14ac:dyDescent="0.2">
      <c r="A171" s="127">
        <f>COUNT($A$6:A170)+1</f>
        <v>26</v>
      </c>
      <c r="B171" s="128" t="s">
        <v>86</v>
      </c>
      <c r="C171" s="129"/>
      <c r="D171" s="130"/>
      <c r="E171" s="131"/>
      <c r="F171" s="131"/>
    </row>
    <row r="172" spans="1:6" s="36" customFormat="1" ht="25.5" x14ac:dyDescent="0.2">
      <c r="A172" s="127"/>
      <c r="B172" s="119" t="s">
        <v>87</v>
      </c>
      <c r="C172" s="132"/>
      <c r="D172" s="130"/>
      <c r="E172" s="131"/>
      <c r="F172" s="131"/>
    </row>
    <row r="173" spans="1:6" s="142" customFormat="1" x14ac:dyDescent="0.2">
      <c r="A173" s="120"/>
      <c r="B173" s="218" t="s">
        <v>82</v>
      </c>
      <c r="C173" s="126"/>
      <c r="D173" s="126"/>
      <c r="E173" s="141"/>
      <c r="F173" s="141"/>
    </row>
    <row r="174" spans="1:6" s="142" customFormat="1" x14ac:dyDescent="0.2">
      <c r="A174" s="120"/>
      <c r="B174" s="218" t="s">
        <v>83</v>
      </c>
      <c r="C174" s="126"/>
      <c r="D174" s="126"/>
      <c r="E174" s="141"/>
      <c r="F174" s="141"/>
    </row>
    <row r="175" spans="1:6" s="36" customFormat="1" x14ac:dyDescent="0.2">
      <c r="A175" s="127"/>
      <c r="B175" s="119" t="s">
        <v>411</v>
      </c>
      <c r="C175" s="132">
        <v>2</v>
      </c>
      <c r="D175" s="130" t="s">
        <v>1</v>
      </c>
      <c r="E175" s="45"/>
      <c r="F175" s="131">
        <f t="shared" ref="F175" si="16">C175*E175</f>
        <v>0</v>
      </c>
    </row>
    <row r="176" spans="1:6" s="36" customFormat="1" x14ac:dyDescent="0.2">
      <c r="A176" s="134"/>
      <c r="B176" s="135"/>
      <c r="C176" s="136"/>
      <c r="D176" s="137"/>
      <c r="E176" s="138"/>
      <c r="F176" s="138"/>
    </row>
    <row r="177" spans="1:6" s="36" customFormat="1" x14ac:dyDescent="0.2">
      <c r="A177" s="32"/>
      <c r="B177" s="28"/>
      <c r="C177" s="11"/>
      <c r="D177" s="12"/>
      <c r="E177" s="13"/>
      <c r="F177" s="11"/>
    </row>
    <row r="178" spans="1:6" s="36" customFormat="1" x14ac:dyDescent="0.2">
      <c r="A178" s="127">
        <f>COUNT($A$5:A177)+1</f>
        <v>27</v>
      </c>
      <c r="B178" s="128" t="s">
        <v>98</v>
      </c>
      <c r="C178" s="129"/>
      <c r="D178" s="130"/>
      <c r="E178" s="131"/>
      <c r="F178" s="131"/>
    </row>
    <row r="179" spans="1:6" s="36" customFormat="1" ht="25.5" x14ac:dyDescent="0.2">
      <c r="A179" s="127"/>
      <c r="B179" s="119" t="s">
        <v>99</v>
      </c>
      <c r="C179" s="132"/>
      <c r="D179" s="130"/>
      <c r="E179" s="131"/>
      <c r="F179" s="131"/>
    </row>
    <row r="180" spans="1:6" s="36" customFormat="1" x14ac:dyDescent="0.2">
      <c r="A180" s="127"/>
      <c r="B180" s="119" t="s">
        <v>42</v>
      </c>
      <c r="C180" s="132">
        <v>2</v>
      </c>
      <c r="D180" s="130" t="s">
        <v>1</v>
      </c>
      <c r="E180" s="45"/>
      <c r="F180" s="131">
        <f>C180*E180</f>
        <v>0</v>
      </c>
    </row>
    <row r="181" spans="1:6" s="36" customFormat="1" x14ac:dyDescent="0.2">
      <c r="A181" s="127"/>
      <c r="B181" s="119" t="s">
        <v>384</v>
      </c>
      <c r="C181" s="132">
        <v>2</v>
      </c>
      <c r="D181" s="130" t="s">
        <v>1</v>
      </c>
      <c r="E181" s="45"/>
      <c r="F181" s="131">
        <f t="shared" ref="F181:F182" si="17">C181*E181</f>
        <v>0</v>
      </c>
    </row>
    <row r="182" spans="1:6" s="36" customFormat="1" x14ac:dyDescent="0.2">
      <c r="A182" s="127"/>
      <c r="B182" s="119" t="s">
        <v>44</v>
      </c>
      <c r="C182" s="132">
        <v>4</v>
      </c>
      <c r="D182" s="130" t="s">
        <v>1</v>
      </c>
      <c r="E182" s="45"/>
      <c r="F182" s="131">
        <f t="shared" si="17"/>
        <v>0</v>
      </c>
    </row>
    <row r="183" spans="1:6" s="36" customFormat="1" x14ac:dyDescent="0.2">
      <c r="A183" s="134"/>
      <c r="B183" s="135"/>
      <c r="C183" s="136"/>
      <c r="D183" s="137"/>
      <c r="E183" s="138"/>
      <c r="F183" s="138"/>
    </row>
    <row r="184" spans="1:6" s="36" customFormat="1" x14ac:dyDescent="0.2">
      <c r="A184" s="32"/>
      <c r="B184" s="28"/>
      <c r="C184" s="11"/>
      <c r="D184" s="12"/>
      <c r="E184" s="13"/>
      <c r="F184" s="11"/>
    </row>
    <row r="185" spans="1:6" s="36" customFormat="1" x14ac:dyDescent="0.2">
      <c r="A185" s="127">
        <f>COUNT($A$5:A184)+1</f>
        <v>28</v>
      </c>
      <c r="B185" s="128" t="s">
        <v>103</v>
      </c>
      <c r="C185" s="129"/>
      <c r="D185" s="130"/>
      <c r="E185" s="131"/>
      <c r="F185" s="131"/>
    </row>
    <row r="186" spans="1:6" s="36" customFormat="1" ht="51" x14ac:dyDescent="0.2">
      <c r="A186" s="127"/>
      <c r="B186" s="119" t="s">
        <v>104</v>
      </c>
      <c r="C186" s="132"/>
      <c r="D186" s="130"/>
      <c r="E186" s="131"/>
      <c r="F186" s="131"/>
    </row>
    <row r="187" spans="1:6" s="36" customFormat="1" x14ac:dyDescent="0.2">
      <c r="A187" s="126"/>
      <c r="B187" s="121" t="s">
        <v>30</v>
      </c>
      <c r="C187" s="122"/>
      <c r="D187" s="122"/>
      <c r="E187" s="123"/>
      <c r="F187" s="123"/>
    </row>
    <row r="188" spans="1:6" s="36" customFormat="1" x14ac:dyDescent="0.2">
      <c r="A188" s="127"/>
      <c r="B188" s="119" t="s">
        <v>42</v>
      </c>
      <c r="C188" s="132">
        <v>2</v>
      </c>
      <c r="D188" s="130" t="s">
        <v>1</v>
      </c>
      <c r="E188" s="45"/>
      <c r="F188" s="131">
        <f t="shared" ref="F188:F191" si="18">C188*E188</f>
        <v>0</v>
      </c>
    </row>
    <row r="189" spans="1:6" s="36" customFormat="1" x14ac:dyDescent="0.2">
      <c r="A189" s="127"/>
      <c r="B189" s="119" t="s">
        <v>384</v>
      </c>
      <c r="C189" s="132">
        <v>2</v>
      </c>
      <c r="D189" s="130" t="s">
        <v>1</v>
      </c>
      <c r="E189" s="45"/>
      <c r="F189" s="131">
        <f t="shared" si="18"/>
        <v>0</v>
      </c>
    </row>
    <row r="190" spans="1:6" s="36" customFormat="1" x14ac:dyDescent="0.2">
      <c r="A190" s="127"/>
      <c r="B190" s="119" t="s">
        <v>43</v>
      </c>
      <c r="C190" s="132">
        <v>4</v>
      </c>
      <c r="D190" s="130" t="s">
        <v>1</v>
      </c>
      <c r="E190" s="45"/>
      <c r="F190" s="131">
        <f t="shared" si="18"/>
        <v>0</v>
      </c>
    </row>
    <row r="191" spans="1:6" s="36" customFormat="1" x14ac:dyDescent="0.2">
      <c r="A191" s="127"/>
      <c r="B191" s="119" t="s">
        <v>44</v>
      </c>
      <c r="C191" s="132">
        <v>6</v>
      </c>
      <c r="D191" s="130" t="s">
        <v>1</v>
      </c>
      <c r="E191" s="45"/>
      <c r="F191" s="131">
        <f t="shared" si="18"/>
        <v>0</v>
      </c>
    </row>
    <row r="192" spans="1:6" s="36" customFormat="1" x14ac:dyDescent="0.2">
      <c r="A192" s="134"/>
      <c r="B192" s="135"/>
      <c r="C192" s="136"/>
      <c r="D192" s="137"/>
      <c r="E192" s="138"/>
      <c r="F192" s="138"/>
    </row>
    <row r="193" spans="1:6" s="36" customFormat="1" x14ac:dyDescent="0.2">
      <c r="A193" s="32"/>
      <c r="B193" s="28"/>
      <c r="C193" s="11"/>
      <c r="D193" s="12"/>
      <c r="E193" s="13"/>
      <c r="F193" s="11"/>
    </row>
    <row r="194" spans="1:6" s="36" customFormat="1" x14ac:dyDescent="0.2">
      <c r="A194" s="127">
        <f>COUNT($A$6:A193)+1</f>
        <v>29</v>
      </c>
      <c r="B194" s="128" t="s">
        <v>105</v>
      </c>
      <c r="C194" s="129"/>
      <c r="D194" s="130"/>
      <c r="E194" s="131"/>
      <c r="F194" s="131"/>
    </row>
    <row r="195" spans="1:6" s="36" customFormat="1" x14ac:dyDescent="0.2">
      <c r="A195" s="127"/>
      <c r="B195" s="119" t="s">
        <v>106</v>
      </c>
      <c r="C195" s="132"/>
    </row>
    <row r="196" spans="1:6" s="36" customFormat="1" x14ac:dyDescent="0.2">
      <c r="A196" s="127"/>
      <c r="B196" s="119"/>
      <c r="C196" s="132">
        <v>1</v>
      </c>
      <c r="D196" s="130" t="s">
        <v>1</v>
      </c>
      <c r="E196" s="45"/>
      <c r="F196" s="131">
        <f>C196*E196</f>
        <v>0</v>
      </c>
    </row>
    <row r="197" spans="1:6" s="36" customFormat="1" x14ac:dyDescent="0.2">
      <c r="A197" s="134"/>
      <c r="B197" s="135"/>
      <c r="C197" s="136"/>
      <c r="D197" s="137"/>
      <c r="E197" s="138"/>
      <c r="F197" s="138"/>
    </row>
    <row r="198" spans="1:6" s="36" customFormat="1" x14ac:dyDescent="0.2">
      <c r="A198" s="32"/>
      <c r="B198" s="28"/>
      <c r="C198" s="11"/>
      <c r="D198" s="12"/>
      <c r="E198" s="13"/>
      <c r="F198" s="11"/>
    </row>
    <row r="199" spans="1:6" s="36" customFormat="1" x14ac:dyDescent="0.2">
      <c r="A199" s="127">
        <f>COUNT($A$6:A198)+1</f>
        <v>30</v>
      </c>
      <c r="B199" s="128" t="s">
        <v>107</v>
      </c>
      <c r="C199" s="129"/>
      <c r="D199" s="130"/>
      <c r="E199" s="131"/>
      <c r="F199" s="131"/>
    </row>
    <row r="200" spans="1:6" s="36" customFormat="1" x14ac:dyDescent="0.2">
      <c r="A200" s="127"/>
      <c r="B200" s="119" t="s">
        <v>108</v>
      </c>
      <c r="C200" s="132"/>
      <c r="D200" s="130"/>
      <c r="E200" s="131"/>
      <c r="F200" s="131"/>
    </row>
    <row r="201" spans="1:6" s="36" customFormat="1" x14ac:dyDescent="0.2">
      <c r="A201" s="120"/>
      <c r="B201" s="108"/>
      <c r="C201" s="122">
        <v>3</v>
      </c>
      <c r="D201" s="130" t="s">
        <v>1</v>
      </c>
      <c r="E201" s="45"/>
      <c r="F201" s="131">
        <f>C201*E201</f>
        <v>0</v>
      </c>
    </row>
    <row r="202" spans="1:6" s="36" customFormat="1" x14ac:dyDescent="0.2">
      <c r="A202" s="134"/>
      <c r="B202" s="135"/>
      <c r="C202" s="136"/>
      <c r="D202" s="137"/>
      <c r="E202" s="138"/>
      <c r="F202" s="138"/>
    </row>
    <row r="203" spans="1:6" s="36" customFormat="1" x14ac:dyDescent="0.2">
      <c r="A203" s="32"/>
      <c r="B203" s="28"/>
      <c r="C203" s="11"/>
      <c r="D203" s="12"/>
      <c r="E203" s="13"/>
      <c r="F203" s="11"/>
    </row>
    <row r="204" spans="1:6" s="36" customFormat="1" x14ac:dyDescent="0.2">
      <c r="A204" s="127">
        <f>COUNT($A$6:A203)+1</f>
        <v>31</v>
      </c>
      <c r="B204" s="128" t="s">
        <v>109</v>
      </c>
      <c r="C204" s="129"/>
      <c r="D204" s="130"/>
      <c r="E204" s="131"/>
      <c r="F204" s="131"/>
    </row>
    <row r="205" spans="1:6" s="36" customFormat="1" ht="17.100000000000001" customHeight="1" x14ac:dyDescent="0.2">
      <c r="A205" s="127"/>
      <c r="B205" s="119" t="s">
        <v>110</v>
      </c>
      <c r="C205" s="132"/>
      <c r="D205" s="130"/>
      <c r="E205" s="131"/>
      <c r="F205" s="131"/>
    </row>
    <row r="206" spans="1:6" s="36" customFormat="1" x14ac:dyDescent="0.2">
      <c r="A206" s="127"/>
      <c r="B206" s="119" t="s">
        <v>111</v>
      </c>
      <c r="C206" s="132">
        <v>8</v>
      </c>
      <c r="D206" s="130" t="s">
        <v>1</v>
      </c>
      <c r="E206" s="45"/>
      <c r="F206" s="131">
        <f t="shared" ref="F206:F211" si="19">C206*E206</f>
        <v>0</v>
      </c>
    </row>
    <row r="207" spans="1:6" s="36" customFormat="1" x14ac:dyDescent="0.2">
      <c r="A207" s="127"/>
      <c r="B207" s="119" t="s">
        <v>412</v>
      </c>
      <c r="C207" s="132">
        <v>12</v>
      </c>
      <c r="D207" s="130" t="s">
        <v>1</v>
      </c>
      <c r="E207" s="45"/>
      <c r="F207" s="131">
        <f t="shared" si="19"/>
        <v>0</v>
      </c>
    </row>
    <row r="208" spans="1:6" s="36" customFormat="1" x14ac:dyDescent="0.2">
      <c r="A208" s="127"/>
      <c r="B208" s="119" t="s">
        <v>112</v>
      </c>
      <c r="C208" s="132">
        <v>22</v>
      </c>
      <c r="D208" s="130" t="s">
        <v>1</v>
      </c>
      <c r="E208" s="45"/>
      <c r="F208" s="131">
        <f t="shared" si="19"/>
        <v>0</v>
      </c>
    </row>
    <row r="209" spans="1:6" s="36" customFormat="1" x14ac:dyDescent="0.2">
      <c r="A209" s="127"/>
      <c r="B209" s="119" t="s">
        <v>413</v>
      </c>
      <c r="C209" s="132">
        <v>22</v>
      </c>
      <c r="D209" s="130" t="s">
        <v>1</v>
      </c>
      <c r="E209" s="45"/>
      <c r="F209" s="131">
        <f t="shared" si="19"/>
        <v>0</v>
      </c>
    </row>
    <row r="210" spans="1:6" s="36" customFormat="1" x14ac:dyDescent="0.2">
      <c r="A210" s="127"/>
      <c r="B210" s="119" t="s">
        <v>75</v>
      </c>
      <c r="C210" s="132">
        <v>4</v>
      </c>
      <c r="D210" s="130" t="s">
        <v>1</v>
      </c>
      <c r="E210" s="45"/>
      <c r="F210" s="131">
        <f t="shared" si="19"/>
        <v>0</v>
      </c>
    </row>
    <row r="211" spans="1:6" s="36" customFormat="1" x14ac:dyDescent="0.2">
      <c r="A211" s="127"/>
      <c r="B211" s="119" t="s">
        <v>68</v>
      </c>
      <c r="C211" s="132">
        <v>50</v>
      </c>
      <c r="D211" s="130" t="s">
        <v>1</v>
      </c>
      <c r="E211" s="45"/>
      <c r="F211" s="131">
        <f t="shared" si="19"/>
        <v>0</v>
      </c>
    </row>
    <row r="212" spans="1:6" s="36" customFormat="1" x14ac:dyDescent="0.2">
      <c r="A212" s="134"/>
      <c r="B212" s="135"/>
      <c r="C212" s="136"/>
      <c r="D212" s="137"/>
      <c r="E212" s="138"/>
      <c r="F212" s="138"/>
    </row>
    <row r="213" spans="1:6" s="36" customFormat="1" x14ac:dyDescent="0.2">
      <c r="A213" s="32"/>
      <c r="B213" s="28"/>
      <c r="C213" s="11"/>
      <c r="D213" s="12"/>
      <c r="E213" s="13"/>
      <c r="F213" s="11"/>
    </row>
    <row r="214" spans="1:6" s="36" customFormat="1" x14ac:dyDescent="0.2">
      <c r="A214" s="127">
        <f>COUNT($A$6:A211)+1</f>
        <v>32</v>
      </c>
      <c r="B214" s="128" t="s">
        <v>115</v>
      </c>
      <c r="C214" s="129"/>
      <c r="D214" s="130"/>
      <c r="E214" s="131"/>
      <c r="F214" s="131"/>
    </row>
    <row r="215" spans="1:6" s="36" customFormat="1" x14ac:dyDescent="0.2">
      <c r="A215" s="127"/>
      <c r="B215" s="119" t="s">
        <v>116</v>
      </c>
      <c r="C215" s="132"/>
      <c r="D215" s="130"/>
      <c r="E215" s="131"/>
      <c r="F215" s="131"/>
    </row>
    <row r="216" spans="1:6" s="36" customFormat="1" x14ac:dyDescent="0.2">
      <c r="A216" s="127"/>
      <c r="B216" s="119" t="s">
        <v>111</v>
      </c>
      <c r="C216" s="132">
        <v>4</v>
      </c>
      <c r="D216" s="130" t="s">
        <v>1</v>
      </c>
      <c r="E216" s="45"/>
      <c r="F216" s="131">
        <f t="shared" ref="F216:F221" si="20">C216*E216</f>
        <v>0</v>
      </c>
    </row>
    <row r="217" spans="1:6" s="36" customFormat="1" x14ac:dyDescent="0.2">
      <c r="A217" s="127"/>
      <c r="B217" s="119" t="s">
        <v>412</v>
      </c>
      <c r="C217" s="132">
        <v>4</v>
      </c>
      <c r="D217" s="130" t="s">
        <v>1</v>
      </c>
      <c r="E217" s="45"/>
      <c r="F217" s="131">
        <f t="shared" si="20"/>
        <v>0</v>
      </c>
    </row>
    <row r="218" spans="1:6" s="36" customFormat="1" x14ac:dyDescent="0.2">
      <c r="A218" s="127"/>
      <c r="B218" s="119" t="s">
        <v>112</v>
      </c>
      <c r="C218" s="132">
        <v>4</v>
      </c>
      <c r="D218" s="130" t="s">
        <v>1</v>
      </c>
      <c r="E218" s="45"/>
      <c r="F218" s="131">
        <f t="shared" si="20"/>
        <v>0</v>
      </c>
    </row>
    <row r="219" spans="1:6" s="36" customFormat="1" x14ac:dyDescent="0.2">
      <c r="A219" s="127"/>
      <c r="B219" s="119" t="s">
        <v>413</v>
      </c>
      <c r="C219" s="132">
        <v>4</v>
      </c>
      <c r="D219" s="130" t="s">
        <v>1</v>
      </c>
      <c r="E219" s="45"/>
      <c r="F219" s="131">
        <f t="shared" si="20"/>
        <v>0</v>
      </c>
    </row>
    <row r="220" spans="1:6" s="36" customFormat="1" x14ac:dyDescent="0.2">
      <c r="A220" s="127"/>
      <c r="B220" s="119" t="s">
        <v>75</v>
      </c>
      <c r="C220" s="132">
        <v>2</v>
      </c>
      <c r="D220" s="130" t="s">
        <v>1</v>
      </c>
      <c r="E220" s="45"/>
      <c r="F220" s="131">
        <f t="shared" si="20"/>
        <v>0</v>
      </c>
    </row>
    <row r="221" spans="1:6" s="36" customFormat="1" x14ac:dyDescent="0.2">
      <c r="A221" s="127"/>
      <c r="B221" s="119" t="s">
        <v>68</v>
      </c>
      <c r="C221" s="132">
        <v>8</v>
      </c>
      <c r="D221" s="130" t="s">
        <v>1</v>
      </c>
      <c r="E221" s="45"/>
      <c r="F221" s="131">
        <f t="shared" si="20"/>
        <v>0</v>
      </c>
    </row>
    <row r="222" spans="1:6" s="36" customFormat="1" x14ac:dyDescent="0.2">
      <c r="A222" s="134"/>
      <c r="B222" s="135"/>
      <c r="C222" s="136"/>
      <c r="D222" s="137"/>
      <c r="E222" s="138"/>
      <c r="F222" s="138"/>
    </row>
    <row r="223" spans="1:6" s="36" customFormat="1" x14ac:dyDescent="0.2">
      <c r="A223" s="32"/>
      <c r="B223" s="28"/>
      <c r="C223" s="11"/>
      <c r="D223" s="12"/>
      <c r="E223" s="13"/>
      <c r="F223" s="11"/>
    </row>
    <row r="224" spans="1:6" s="36" customFormat="1" x14ac:dyDescent="0.2">
      <c r="A224" s="127">
        <f>COUNT($A$6:A223)+1</f>
        <v>33</v>
      </c>
      <c r="B224" s="128" t="s">
        <v>117</v>
      </c>
      <c r="C224" s="129"/>
      <c r="D224" s="130"/>
      <c r="E224" s="131"/>
      <c r="F224" s="131"/>
    </row>
    <row r="225" spans="1:6" s="36" customFormat="1" ht="38.25" x14ac:dyDescent="0.2">
      <c r="A225" s="127"/>
      <c r="B225" s="119" t="s">
        <v>414</v>
      </c>
      <c r="C225" s="132"/>
      <c r="D225" s="130"/>
      <c r="E225" s="131"/>
      <c r="F225" s="131"/>
    </row>
    <row r="226" spans="1:6" s="36" customFormat="1" ht="14.25" x14ac:dyDescent="0.2">
      <c r="A226" s="127"/>
      <c r="B226" s="119"/>
      <c r="C226" s="132">
        <v>60</v>
      </c>
      <c r="D226" s="130" t="s">
        <v>14</v>
      </c>
      <c r="E226" s="45"/>
      <c r="F226" s="131">
        <f>C226*E226</f>
        <v>0</v>
      </c>
    </row>
    <row r="227" spans="1:6" s="36" customFormat="1" x14ac:dyDescent="0.2">
      <c r="A227" s="134"/>
      <c r="B227" s="135"/>
      <c r="C227" s="136"/>
      <c r="D227" s="137"/>
      <c r="E227" s="138"/>
      <c r="F227" s="138"/>
    </row>
    <row r="228" spans="1:6" s="146" customFormat="1" x14ac:dyDescent="0.2">
      <c r="A228" s="32"/>
      <c r="B228" s="28"/>
      <c r="C228" s="11"/>
      <c r="D228" s="12"/>
      <c r="E228" s="13"/>
      <c r="F228" s="11"/>
    </row>
    <row r="229" spans="1:6" s="36" customFormat="1" x14ac:dyDescent="0.2">
      <c r="A229" s="127">
        <f>COUNT($A$6:A228)+1</f>
        <v>34</v>
      </c>
      <c r="B229" s="128" t="s">
        <v>118</v>
      </c>
      <c r="C229" s="129"/>
      <c r="D229" s="130"/>
      <c r="E229" s="131"/>
      <c r="F229" s="131"/>
    </row>
    <row r="230" spans="1:6" s="36" customFormat="1" ht="114.75" x14ac:dyDescent="0.2">
      <c r="A230" s="127"/>
      <c r="B230" s="119" t="s">
        <v>119</v>
      </c>
      <c r="C230" s="132"/>
      <c r="D230" s="130"/>
      <c r="E230" s="131"/>
      <c r="F230" s="131"/>
    </row>
    <row r="231" spans="1:6" s="36" customFormat="1" x14ac:dyDescent="0.2">
      <c r="A231" s="120"/>
      <c r="B231" s="108" t="s">
        <v>29</v>
      </c>
      <c r="C231" s="122"/>
      <c r="D231" s="122"/>
      <c r="E231" s="123"/>
      <c r="F231" s="123"/>
    </row>
    <row r="232" spans="1:6" s="146" customFormat="1" ht="14.25" x14ac:dyDescent="0.2">
      <c r="A232" s="127"/>
      <c r="B232" s="119" t="s">
        <v>35</v>
      </c>
      <c r="C232" s="132">
        <v>20</v>
      </c>
      <c r="D232" s="130" t="s">
        <v>14</v>
      </c>
      <c r="E232" s="45"/>
      <c r="F232" s="131">
        <f>C232*E232</f>
        <v>0</v>
      </c>
    </row>
    <row r="233" spans="1:6" s="146" customFormat="1" ht="14.25" x14ac:dyDescent="0.2">
      <c r="A233" s="127"/>
      <c r="B233" s="119" t="s">
        <v>120</v>
      </c>
      <c r="C233" s="132">
        <v>23</v>
      </c>
      <c r="D233" s="130" t="s">
        <v>14</v>
      </c>
      <c r="E233" s="45"/>
      <c r="F233" s="131">
        <f>C233*E233</f>
        <v>0</v>
      </c>
    </row>
    <row r="234" spans="1:6" s="146" customFormat="1" x14ac:dyDescent="0.2">
      <c r="A234" s="134"/>
      <c r="B234" s="135"/>
      <c r="C234" s="136"/>
      <c r="D234" s="137"/>
      <c r="E234" s="138"/>
      <c r="F234" s="138"/>
    </row>
    <row r="235" spans="1:6" s="36" customFormat="1" x14ac:dyDescent="0.2">
      <c r="A235" s="32"/>
      <c r="B235" s="28"/>
      <c r="C235" s="11"/>
      <c r="D235" s="12"/>
      <c r="E235" s="13"/>
      <c r="F235" s="11"/>
    </row>
    <row r="236" spans="1:6" s="36" customFormat="1" x14ac:dyDescent="0.2">
      <c r="A236" s="127">
        <f>COUNT($A$6:A232)+1</f>
        <v>35</v>
      </c>
      <c r="B236" s="128" t="s">
        <v>118</v>
      </c>
      <c r="C236" s="129"/>
      <c r="D236" s="130"/>
      <c r="E236" s="131"/>
      <c r="F236" s="131"/>
    </row>
    <row r="237" spans="1:6" s="36" customFormat="1" ht="114.75" x14ac:dyDescent="0.2">
      <c r="A237" s="127"/>
      <c r="B237" s="119" t="s">
        <v>121</v>
      </c>
      <c r="C237" s="132"/>
      <c r="D237" s="130"/>
      <c r="E237" s="131"/>
      <c r="F237" s="131"/>
    </row>
    <row r="238" spans="1:6" s="36" customFormat="1" x14ac:dyDescent="0.2">
      <c r="A238" s="127"/>
      <c r="B238" s="147" t="s">
        <v>29</v>
      </c>
      <c r="C238" s="148"/>
      <c r="D238" s="148"/>
      <c r="E238" s="131"/>
      <c r="F238" s="131"/>
    </row>
    <row r="239" spans="1:6" s="36" customFormat="1" ht="14.25" x14ac:dyDescent="0.2">
      <c r="A239" s="127"/>
      <c r="B239" s="119" t="s">
        <v>35</v>
      </c>
      <c r="C239" s="132">
        <v>4</v>
      </c>
      <c r="D239" s="130" t="s">
        <v>14</v>
      </c>
      <c r="E239" s="45"/>
      <c r="F239" s="131">
        <f>C239*E239</f>
        <v>0</v>
      </c>
    </row>
    <row r="240" spans="1:6" s="36" customFormat="1" ht="14.25" x14ac:dyDescent="0.2">
      <c r="A240" s="127"/>
      <c r="B240" s="119" t="s">
        <v>120</v>
      </c>
      <c r="C240" s="132">
        <v>6</v>
      </c>
      <c r="D240" s="130" t="s">
        <v>14</v>
      </c>
      <c r="E240" s="45"/>
      <c r="F240" s="131">
        <f>C240*E240</f>
        <v>0</v>
      </c>
    </row>
    <row r="241" spans="1:6" s="36" customFormat="1" x14ac:dyDescent="0.2">
      <c r="A241" s="134"/>
      <c r="B241" s="135"/>
      <c r="C241" s="136"/>
      <c r="D241" s="137"/>
      <c r="E241" s="138"/>
      <c r="F241" s="138"/>
    </row>
    <row r="242" spans="1:6" s="36" customFormat="1" x14ac:dyDescent="0.2">
      <c r="A242" s="32"/>
      <c r="B242" s="28"/>
      <c r="C242" s="11"/>
      <c r="D242" s="12"/>
      <c r="E242" s="13"/>
      <c r="F242" s="11"/>
    </row>
    <row r="243" spans="1:6" s="36" customFormat="1" x14ac:dyDescent="0.2">
      <c r="A243" s="127">
        <f>COUNT($A$6:A242)+1</f>
        <v>36</v>
      </c>
      <c r="B243" s="128" t="s">
        <v>17</v>
      </c>
      <c r="C243" s="129"/>
      <c r="D243" s="130"/>
      <c r="E243" s="131"/>
      <c r="F243" s="131"/>
    </row>
    <row r="244" spans="1:6" s="36" customFormat="1" ht="38.25" x14ac:dyDescent="0.2">
      <c r="A244" s="127"/>
      <c r="B244" s="119" t="s">
        <v>122</v>
      </c>
      <c r="C244" s="132"/>
      <c r="D244" s="130"/>
      <c r="E244" s="131"/>
      <c r="F244" s="131"/>
    </row>
    <row r="245" spans="1:6" s="36" customFormat="1" x14ac:dyDescent="0.2">
      <c r="B245" s="147"/>
      <c r="C245" s="122"/>
      <c r="D245" s="150">
        <v>0.1</v>
      </c>
      <c r="E245" s="123"/>
      <c r="F245" s="131">
        <f>SUM(F11:F241)*D245</f>
        <v>0</v>
      </c>
    </row>
    <row r="246" spans="1:6" s="36" customFormat="1" x14ac:dyDescent="0.2">
      <c r="A246" s="120"/>
      <c r="B246" s="246"/>
      <c r="C246" s="122"/>
      <c r="D246" s="150"/>
      <c r="E246" s="123"/>
      <c r="F246" s="123"/>
    </row>
    <row r="247" spans="1:6" s="36" customFormat="1" x14ac:dyDescent="0.2">
      <c r="A247" s="169"/>
      <c r="B247" s="170" t="s">
        <v>123</v>
      </c>
      <c r="C247" s="171"/>
      <c r="D247" s="172"/>
      <c r="E247" s="173" t="s">
        <v>13</v>
      </c>
      <c r="F247" s="173">
        <f>SUM(F11:F246)</f>
        <v>0</v>
      </c>
    </row>
  </sheetData>
  <sheetProtection algorithmName="SHA-512" hashValue="rK1y16UwWEBER5exhegnNbC6rRGyHP0cIUUzghiLi0RzbyWOTxWj69vDkqfDRg/Ae2fvPrJ7g6qFKyaLgUzl4Q==" saltValue="m4vQDq6XwICLBAFsDys6e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6" manualBreakCount="6">
    <brk id="20" max="5" man="1"/>
    <brk id="85" max="5" man="1"/>
    <brk id="104" max="5" man="1"/>
    <brk id="169" max="5" man="1"/>
    <brk id="212" max="5" man="1"/>
    <brk id="24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A5763-E542-4B9F-9B85-5A9AC048A9FE}">
  <sheetPr>
    <tabColor rgb="FF7030A0"/>
  </sheetPr>
  <dimension ref="A1:F224"/>
  <sheetViews>
    <sheetView topLeftCell="A11" zoomScaleNormal="100" zoomScaleSheetLayoutView="98" workbookViewId="0">
      <selection activeCell="E21" sqref="E21"/>
    </sheetView>
  </sheetViews>
  <sheetFormatPr defaultColWidth="9.140625" defaultRowHeight="12.75" x14ac:dyDescent="0.2"/>
  <cols>
    <col min="1" max="1" width="5.7109375" style="6" customWidth="1"/>
    <col min="2" max="2" width="50.7109375" style="31" customWidth="1"/>
    <col min="3" max="3" width="7.7109375" style="9" customWidth="1"/>
    <col min="4" max="4" width="4.7109375" style="10" customWidth="1"/>
    <col min="5" max="5" width="11.7109375" style="8" customWidth="1"/>
    <col min="6" max="6" width="12.7109375" style="9" customWidth="1"/>
    <col min="7" max="16384" width="9.140625" style="10"/>
  </cols>
  <sheetData>
    <row r="1" spans="1:6" x14ac:dyDescent="0.2">
      <c r="A1" s="5" t="s">
        <v>26</v>
      </c>
      <c r="B1" s="27" t="s">
        <v>5</v>
      </c>
      <c r="C1" s="6"/>
      <c r="D1" s="7"/>
    </row>
    <row r="2" spans="1:6" x14ac:dyDescent="0.2">
      <c r="A2" s="5" t="s">
        <v>124</v>
      </c>
      <c r="B2" s="27" t="s">
        <v>27</v>
      </c>
      <c r="C2" s="6"/>
      <c r="D2" s="7"/>
    </row>
    <row r="3" spans="1:6" x14ac:dyDescent="0.2">
      <c r="A3" s="5" t="s">
        <v>126</v>
      </c>
      <c r="B3" s="27" t="s">
        <v>415</v>
      </c>
      <c r="C3" s="6"/>
      <c r="D3" s="7"/>
    </row>
    <row r="4" spans="1:6" x14ac:dyDescent="0.2">
      <c r="A4" s="5"/>
      <c r="B4" s="27" t="s">
        <v>336</v>
      </c>
      <c r="C4" s="6"/>
      <c r="D4" s="7"/>
    </row>
    <row r="5" spans="1:6" ht="76.5" x14ac:dyDescent="0.2">
      <c r="A5" s="39" t="s">
        <v>0</v>
      </c>
      <c r="B5" s="40" t="s">
        <v>8</v>
      </c>
      <c r="C5" s="41" t="s">
        <v>6</v>
      </c>
      <c r="D5" s="41" t="s">
        <v>7</v>
      </c>
      <c r="E5" s="42" t="s">
        <v>10</v>
      </c>
      <c r="F5" s="42" t="s">
        <v>11</v>
      </c>
    </row>
    <row r="6" spans="1:6" s="36" customFormat="1" x14ac:dyDescent="0.2">
      <c r="A6" s="32"/>
      <c r="B6" s="28"/>
      <c r="C6" s="11"/>
      <c r="D6" s="12"/>
      <c r="E6" s="13"/>
      <c r="F6" s="11"/>
    </row>
    <row r="7" spans="1:6" s="36" customFormat="1" x14ac:dyDescent="0.2">
      <c r="A7" s="127">
        <f>COUNT($A$6:A6)+1</f>
        <v>1</v>
      </c>
      <c r="B7" s="128" t="s">
        <v>352</v>
      </c>
      <c r="C7" s="129"/>
      <c r="D7" s="130"/>
      <c r="E7" s="131"/>
      <c r="F7" s="131"/>
    </row>
    <row r="8" spans="1:6" s="36" customFormat="1" ht="309.39999999999998" customHeight="1" x14ac:dyDescent="0.2">
      <c r="A8" s="127"/>
      <c r="B8" s="162" t="s">
        <v>353</v>
      </c>
      <c r="C8" s="129"/>
      <c r="D8" s="130"/>
      <c r="E8" s="131"/>
      <c r="F8" s="131"/>
    </row>
    <row r="9" spans="1:6" s="36" customFormat="1" x14ac:dyDescent="0.2">
      <c r="A9" s="120"/>
      <c r="B9" s="121" t="s">
        <v>354</v>
      </c>
      <c r="C9" s="122"/>
      <c r="D9" s="122"/>
      <c r="E9" s="242"/>
      <c r="F9" s="242"/>
    </row>
    <row r="10" spans="1:6" s="36" customFormat="1" x14ac:dyDescent="0.2">
      <c r="A10" s="120"/>
      <c r="B10" s="121" t="s">
        <v>29</v>
      </c>
      <c r="C10" s="122"/>
      <c r="D10" s="122"/>
      <c r="E10" s="242"/>
      <c r="F10" s="242"/>
    </row>
    <row r="11" spans="1:6" s="36" customFormat="1" ht="14.25" x14ac:dyDescent="0.2">
      <c r="A11" s="127"/>
      <c r="B11" s="119" t="s">
        <v>416</v>
      </c>
      <c r="C11" s="132">
        <v>9</v>
      </c>
      <c r="D11" s="130" t="s">
        <v>9</v>
      </c>
      <c r="E11" s="45"/>
      <c r="F11" s="131">
        <f t="shared" ref="F11:F12" si="0">C11*E11</f>
        <v>0</v>
      </c>
    </row>
    <row r="12" spans="1:6" s="36" customFormat="1" ht="14.25" x14ac:dyDescent="0.2">
      <c r="A12" s="127"/>
      <c r="B12" s="119" t="s">
        <v>417</v>
      </c>
      <c r="C12" s="132">
        <v>332</v>
      </c>
      <c r="D12" s="130" t="s">
        <v>9</v>
      </c>
      <c r="E12" s="45"/>
      <c r="F12" s="131">
        <f t="shared" si="0"/>
        <v>0</v>
      </c>
    </row>
    <row r="13" spans="1:6" s="36" customFormat="1" x14ac:dyDescent="0.2">
      <c r="A13" s="134"/>
      <c r="B13" s="135"/>
      <c r="C13" s="136"/>
      <c r="D13" s="137"/>
      <c r="E13" s="138"/>
      <c r="F13" s="138"/>
    </row>
    <row r="14" spans="1:6" s="36" customFormat="1" x14ac:dyDescent="0.2">
      <c r="A14" s="32"/>
      <c r="B14" s="28"/>
      <c r="C14" s="11"/>
      <c r="D14" s="12"/>
      <c r="E14" s="13"/>
      <c r="F14" s="11"/>
    </row>
    <row r="15" spans="1:6" s="36" customFormat="1" x14ac:dyDescent="0.2">
      <c r="A15" s="127">
        <f>COUNT($A$6:A14)+1</f>
        <v>2</v>
      </c>
      <c r="B15" s="128" t="s">
        <v>356</v>
      </c>
      <c r="C15" s="129"/>
      <c r="D15" s="130"/>
      <c r="E15" s="131"/>
      <c r="F15" s="131"/>
    </row>
    <row r="16" spans="1:6" s="36" customFormat="1" ht="63.75" x14ac:dyDescent="0.2">
      <c r="A16" s="127"/>
      <c r="B16" s="162" t="s">
        <v>357</v>
      </c>
      <c r="C16" s="129"/>
      <c r="D16" s="130"/>
      <c r="E16" s="131"/>
      <c r="F16" s="131"/>
    </row>
    <row r="17" spans="1:6" s="36" customFormat="1" x14ac:dyDescent="0.2">
      <c r="A17" s="120"/>
      <c r="B17" s="121" t="s">
        <v>354</v>
      </c>
      <c r="C17" s="122"/>
      <c r="D17" s="122"/>
      <c r="E17" s="123"/>
      <c r="F17" s="123"/>
    </row>
    <row r="18" spans="1:6" s="36" customFormat="1" x14ac:dyDescent="0.2">
      <c r="A18" s="120"/>
      <c r="B18" s="108" t="s">
        <v>358</v>
      </c>
      <c r="C18" s="122"/>
      <c r="D18" s="122"/>
      <c r="E18" s="123"/>
      <c r="F18" s="123"/>
    </row>
    <row r="19" spans="1:6" s="36" customFormat="1" x14ac:dyDescent="0.2">
      <c r="A19" s="120"/>
      <c r="B19" s="121" t="s">
        <v>29</v>
      </c>
      <c r="C19" s="122"/>
      <c r="D19" s="122"/>
      <c r="E19" s="123"/>
      <c r="F19" s="123"/>
    </row>
    <row r="20" spans="1:6" s="36" customFormat="1" x14ac:dyDescent="0.2">
      <c r="A20" s="127"/>
      <c r="B20" s="119" t="s">
        <v>416</v>
      </c>
      <c r="C20" s="132">
        <v>4</v>
      </c>
      <c r="D20" s="130" t="s">
        <v>1</v>
      </c>
      <c r="E20" s="45"/>
      <c r="F20" s="131">
        <f t="shared" ref="F20:F21" si="1">C20*E20</f>
        <v>0</v>
      </c>
    </row>
    <row r="21" spans="1:6" s="36" customFormat="1" x14ac:dyDescent="0.2">
      <c r="A21" s="127"/>
      <c r="B21" s="119" t="s">
        <v>417</v>
      </c>
      <c r="C21" s="132">
        <v>32</v>
      </c>
      <c r="D21" s="130" t="s">
        <v>1</v>
      </c>
      <c r="E21" s="45"/>
      <c r="F21" s="131">
        <f t="shared" si="1"/>
        <v>0</v>
      </c>
    </row>
    <row r="22" spans="1:6" s="36" customFormat="1" x14ac:dyDescent="0.2">
      <c r="A22" s="134"/>
      <c r="B22" s="135"/>
      <c r="C22" s="136"/>
      <c r="D22" s="137"/>
      <c r="E22" s="138"/>
      <c r="F22" s="138"/>
    </row>
    <row r="23" spans="1:6" s="36" customFormat="1" x14ac:dyDescent="0.2">
      <c r="A23" s="32"/>
      <c r="B23" s="28"/>
      <c r="C23" s="11"/>
      <c r="D23" s="12"/>
      <c r="E23" s="13"/>
      <c r="F23" s="11"/>
    </row>
    <row r="24" spans="1:6" s="36" customFormat="1" x14ac:dyDescent="0.2">
      <c r="A24" s="127">
        <f>COUNT($A$6:A23)+1</f>
        <v>3</v>
      </c>
      <c r="B24" s="128" t="s">
        <v>418</v>
      </c>
      <c r="C24" s="129"/>
      <c r="D24" s="130"/>
      <c r="E24" s="131"/>
      <c r="F24" s="131"/>
    </row>
    <row r="25" spans="1:6" s="36" customFormat="1" ht="63.75" x14ac:dyDescent="0.2">
      <c r="A25" s="127"/>
      <c r="B25" s="162" t="s">
        <v>419</v>
      </c>
      <c r="C25" s="129"/>
      <c r="D25" s="130"/>
      <c r="E25" s="131"/>
      <c r="F25" s="131"/>
    </row>
    <row r="26" spans="1:6" s="36" customFormat="1" x14ac:dyDescent="0.2">
      <c r="A26" s="120"/>
      <c r="B26" s="121" t="s">
        <v>354</v>
      </c>
      <c r="C26" s="122"/>
      <c r="D26" s="122"/>
      <c r="E26" s="123"/>
      <c r="F26" s="123"/>
    </row>
    <row r="27" spans="1:6" s="36" customFormat="1" x14ac:dyDescent="0.2">
      <c r="A27" s="120"/>
      <c r="B27" s="108" t="s">
        <v>358</v>
      </c>
      <c r="C27" s="122"/>
      <c r="D27" s="122"/>
      <c r="E27" s="123"/>
      <c r="F27" s="123"/>
    </row>
    <row r="28" spans="1:6" s="36" customFormat="1" x14ac:dyDescent="0.2">
      <c r="A28" s="120"/>
      <c r="B28" s="121" t="s">
        <v>29</v>
      </c>
      <c r="C28" s="122"/>
      <c r="D28" s="122"/>
      <c r="E28" s="123"/>
      <c r="F28" s="123"/>
    </row>
    <row r="29" spans="1:6" s="36" customFormat="1" x14ac:dyDescent="0.2">
      <c r="A29" s="127"/>
      <c r="B29" s="119" t="s">
        <v>420</v>
      </c>
      <c r="C29" s="132">
        <v>4</v>
      </c>
      <c r="D29" s="130" t="s">
        <v>1</v>
      </c>
      <c r="E29" s="45"/>
      <c r="F29" s="131">
        <f t="shared" ref="F29" si="2">C29*E29</f>
        <v>0</v>
      </c>
    </row>
    <row r="30" spans="1:6" s="36" customFormat="1" x14ac:dyDescent="0.2">
      <c r="A30" s="134"/>
      <c r="B30" s="135"/>
      <c r="C30" s="136"/>
      <c r="D30" s="137"/>
      <c r="E30" s="138"/>
      <c r="F30" s="138"/>
    </row>
    <row r="31" spans="1:6" s="36" customFormat="1" x14ac:dyDescent="0.2">
      <c r="A31" s="32"/>
      <c r="B31" s="28"/>
      <c r="C31" s="11"/>
      <c r="D31" s="12"/>
      <c r="E31" s="13"/>
      <c r="F31" s="11"/>
    </row>
    <row r="32" spans="1:6" s="36" customFormat="1" x14ac:dyDescent="0.2">
      <c r="A32" s="127">
        <f>COUNT($A$6:A31)+1</f>
        <v>4</v>
      </c>
      <c r="B32" s="128" t="s">
        <v>360</v>
      </c>
      <c r="C32" s="129"/>
      <c r="D32" s="130"/>
      <c r="E32" s="131"/>
      <c r="F32" s="131"/>
    </row>
    <row r="33" spans="1:6" s="36" customFormat="1" ht="66.400000000000006" customHeight="1" x14ac:dyDescent="0.2">
      <c r="A33" s="127"/>
      <c r="B33" s="162" t="s">
        <v>361</v>
      </c>
      <c r="C33" s="129"/>
      <c r="D33" s="130"/>
      <c r="E33" s="131"/>
      <c r="F33" s="131"/>
    </row>
    <row r="34" spans="1:6" s="36" customFormat="1" x14ac:dyDescent="0.2">
      <c r="A34" s="126"/>
      <c r="B34" s="121" t="s">
        <v>354</v>
      </c>
      <c r="C34" s="122"/>
      <c r="D34" s="122"/>
      <c r="E34" s="123"/>
      <c r="F34" s="123"/>
    </row>
    <row r="35" spans="1:6" s="36" customFormat="1" x14ac:dyDescent="0.2">
      <c r="A35" s="120"/>
      <c r="B35" s="108" t="s">
        <v>358</v>
      </c>
      <c r="C35" s="122"/>
      <c r="D35" s="122"/>
      <c r="E35" s="123"/>
      <c r="F35" s="123"/>
    </row>
    <row r="36" spans="1:6" s="36" customFormat="1" x14ac:dyDescent="0.2">
      <c r="A36" s="243"/>
      <c r="B36" s="121" t="s">
        <v>29</v>
      </c>
      <c r="C36" s="122"/>
      <c r="D36" s="122"/>
      <c r="E36" s="123"/>
      <c r="F36" s="123"/>
    </row>
    <row r="37" spans="1:6" s="36" customFormat="1" x14ac:dyDescent="0.2">
      <c r="A37" s="127" t="s">
        <v>421</v>
      </c>
      <c r="B37" s="119" t="s">
        <v>422</v>
      </c>
      <c r="C37" s="132">
        <v>4</v>
      </c>
      <c r="D37" s="130" t="s">
        <v>1</v>
      </c>
      <c r="E37" s="45"/>
      <c r="F37" s="131">
        <f t="shared" ref="F37:F40" si="3">C37*E37</f>
        <v>0</v>
      </c>
    </row>
    <row r="38" spans="1:6" s="36" customFormat="1" x14ac:dyDescent="0.2">
      <c r="A38" s="127"/>
      <c r="B38" s="119" t="s">
        <v>423</v>
      </c>
      <c r="C38" s="132">
        <v>2</v>
      </c>
      <c r="D38" s="130" t="s">
        <v>1</v>
      </c>
      <c r="E38" s="45"/>
      <c r="F38" s="131">
        <f t="shared" si="3"/>
        <v>0</v>
      </c>
    </row>
    <row r="39" spans="1:6" s="36" customFormat="1" x14ac:dyDescent="0.2">
      <c r="A39" s="127"/>
      <c r="B39" s="119" t="s">
        <v>424</v>
      </c>
      <c r="C39" s="132">
        <v>4</v>
      </c>
      <c r="D39" s="130" t="s">
        <v>1</v>
      </c>
      <c r="E39" s="45"/>
      <c r="F39" s="131">
        <f t="shared" si="3"/>
        <v>0</v>
      </c>
    </row>
    <row r="40" spans="1:6" s="36" customFormat="1" x14ac:dyDescent="0.2">
      <c r="A40" s="127" t="s">
        <v>421</v>
      </c>
      <c r="B40" s="119" t="s">
        <v>425</v>
      </c>
      <c r="C40" s="132">
        <v>2</v>
      </c>
      <c r="D40" s="130" t="s">
        <v>1</v>
      </c>
      <c r="E40" s="45"/>
      <c r="F40" s="131">
        <f t="shared" si="3"/>
        <v>0</v>
      </c>
    </row>
    <row r="41" spans="1:6" s="36" customFormat="1" x14ac:dyDescent="0.2">
      <c r="A41" s="134"/>
      <c r="B41" s="135"/>
      <c r="C41" s="136"/>
      <c r="D41" s="137"/>
      <c r="E41" s="138"/>
      <c r="F41" s="138"/>
    </row>
    <row r="42" spans="1:6" s="36" customFormat="1" x14ac:dyDescent="0.2">
      <c r="A42" s="32"/>
      <c r="B42" s="28"/>
      <c r="C42" s="11"/>
      <c r="D42" s="12"/>
      <c r="E42" s="13"/>
      <c r="F42" s="11"/>
    </row>
    <row r="43" spans="1:6" s="36" customFormat="1" x14ac:dyDescent="0.2">
      <c r="A43" s="127">
        <f>COUNT($A$6:A42)+1</f>
        <v>5</v>
      </c>
      <c r="B43" s="128" t="s">
        <v>426</v>
      </c>
      <c r="C43" s="129"/>
      <c r="D43" s="130"/>
      <c r="E43" s="131"/>
      <c r="F43" s="131"/>
    </row>
    <row r="44" spans="1:6" s="36" customFormat="1" ht="69.2" customHeight="1" x14ac:dyDescent="0.2">
      <c r="A44" s="127"/>
      <c r="B44" s="162" t="s">
        <v>427</v>
      </c>
      <c r="C44" s="129"/>
      <c r="D44" s="130"/>
      <c r="E44" s="131"/>
      <c r="F44" s="131"/>
    </row>
    <row r="45" spans="1:6" s="36" customFormat="1" ht="16.350000000000001" customHeight="1" x14ac:dyDescent="0.2">
      <c r="A45" s="126"/>
      <c r="B45" s="121" t="s">
        <v>354</v>
      </c>
      <c r="C45" s="122"/>
      <c r="D45" s="122"/>
      <c r="E45" s="123"/>
      <c r="F45" s="123"/>
    </row>
    <row r="46" spans="1:6" s="36" customFormat="1" ht="83.45" customHeight="1" x14ac:dyDescent="0.2">
      <c r="A46" s="120"/>
      <c r="B46" s="108" t="s">
        <v>428</v>
      </c>
      <c r="C46" s="122"/>
      <c r="D46" s="122"/>
      <c r="E46" s="123"/>
      <c r="F46" s="123"/>
    </row>
    <row r="47" spans="1:6" s="36" customFormat="1" x14ac:dyDescent="0.2">
      <c r="A47" s="243"/>
      <c r="B47" s="121" t="s">
        <v>29</v>
      </c>
      <c r="C47" s="122"/>
      <c r="D47" s="122"/>
      <c r="E47" s="123"/>
      <c r="F47" s="123"/>
    </row>
    <row r="48" spans="1:6" s="36" customFormat="1" x14ac:dyDescent="0.2">
      <c r="A48" s="127"/>
      <c r="B48" s="119" t="s">
        <v>429</v>
      </c>
      <c r="C48" s="132">
        <v>2</v>
      </c>
      <c r="D48" s="130" t="s">
        <v>1</v>
      </c>
      <c r="E48" s="45"/>
      <c r="F48" s="131">
        <f t="shared" ref="F48" si="4">C48*E48</f>
        <v>0</v>
      </c>
    </row>
    <row r="49" spans="1:6" s="36" customFormat="1" x14ac:dyDescent="0.2">
      <c r="A49" s="134"/>
      <c r="B49" s="135"/>
      <c r="C49" s="136"/>
      <c r="D49" s="137"/>
      <c r="E49" s="138"/>
      <c r="F49" s="138"/>
    </row>
    <row r="50" spans="1:6" s="36" customFormat="1" x14ac:dyDescent="0.2">
      <c r="A50" s="32"/>
      <c r="B50" s="28"/>
      <c r="C50" s="11"/>
      <c r="D50" s="12"/>
      <c r="E50" s="13"/>
      <c r="F50" s="11"/>
    </row>
    <row r="51" spans="1:6" s="36" customFormat="1" x14ac:dyDescent="0.2">
      <c r="A51" s="127">
        <f>COUNT($A$6:A50)+1</f>
        <v>6</v>
      </c>
      <c r="B51" s="128" t="s">
        <v>363</v>
      </c>
      <c r="C51" s="129"/>
      <c r="D51" s="130"/>
      <c r="E51" s="131"/>
      <c r="F51" s="131"/>
    </row>
    <row r="52" spans="1:6" s="36" customFormat="1" ht="51" x14ac:dyDescent="0.2">
      <c r="A52" s="127"/>
      <c r="B52" s="162" t="s">
        <v>364</v>
      </c>
      <c r="C52" s="129"/>
      <c r="D52" s="130"/>
      <c r="E52" s="131"/>
      <c r="F52" s="131"/>
    </row>
    <row r="53" spans="1:6" s="36" customFormat="1" x14ac:dyDescent="0.2">
      <c r="A53" s="243"/>
      <c r="B53" s="121" t="s">
        <v>29</v>
      </c>
      <c r="C53" s="122"/>
      <c r="D53" s="122"/>
      <c r="E53" s="123"/>
      <c r="F53" s="123"/>
    </row>
    <row r="54" spans="1:6" s="36" customFormat="1" x14ac:dyDescent="0.2">
      <c r="A54" s="127"/>
      <c r="B54" s="119" t="s">
        <v>430</v>
      </c>
      <c r="C54" s="132">
        <v>2</v>
      </c>
      <c r="D54" s="130" t="s">
        <v>1</v>
      </c>
      <c r="E54" s="45"/>
      <c r="F54" s="131">
        <f t="shared" ref="F54:F55" si="5">C54*E54</f>
        <v>0</v>
      </c>
    </row>
    <row r="55" spans="1:6" s="36" customFormat="1" x14ac:dyDescent="0.2">
      <c r="A55" s="127"/>
      <c r="B55" s="119" t="s">
        <v>429</v>
      </c>
      <c r="C55" s="132">
        <v>2</v>
      </c>
      <c r="D55" s="130" t="s">
        <v>1</v>
      </c>
      <c r="E55" s="45"/>
      <c r="F55" s="131">
        <f t="shared" si="5"/>
        <v>0</v>
      </c>
    </row>
    <row r="56" spans="1:6" s="36" customFormat="1" x14ac:dyDescent="0.2">
      <c r="A56" s="134"/>
      <c r="B56" s="135"/>
      <c r="C56" s="136"/>
      <c r="D56" s="137"/>
      <c r="E56" s="138"/>
      <c r="F56" s="138"/>
    </row>
    <row r="57" spans="1:6" s="36" customFormat="1" x14ac:dyDescent="0.2">
      <c r="A57" s="32"/>
      <c r="B57" s="28"/>
      <c r="C57" s="11"/>
      <c r="D57" s="12"/>
      <c r="E57" s="13"/>
      <c r="F57" s="11"/>
    </row>
    <row r="58" spans="1:6" s="36" customFormat="1" x14ac:dyDescent="0.2">
      <c r="A58" s="127">
        <f>COUNT($A$6:A57)+1</f>
        <v>7</v>
      </c>
      <c r="B58" s="128" t="s">
        <v>366</v>
      </c>
      <c r="C58" s="129"/>
      <c r="D58" s="130"/>
      <c r="E58" s="131"/>
      <c r="F58" s="131"/>
    </row>
    <row r="59" spans="1:6" s="36" customFormat="1" ht="51" x14ac:dyDescent="0.2">
      <c r="A59" s="127"/>
      <c r="B59" s="162" t="s">
        <v>367</v>
      </c>
      <c r="C59" s="129"/>
      <c r="D59" s="130"/>
      <c r="E59" s="131"/>
      <c r="F59" s="131"/>
    </row>
    <row r="60" spans="1:6" s="36" customFormat="1" x14ac:dyDescent="0.2">
      <c r="A60" s="243"/>
      <c r="B60" s="121" t="s">
        <v>29</v>
      </c>
      <c r="C60" s="122"/>
      <c r="D60" s="122"/>
      <c r="E60" s="123"/>
      <c r="F60" s="123"/>
    </row>
    <row r="61" spans="1:6" s="36" customFormat="1" x14ac:dyDescent="0.2">
      <c r="A61" s="127"/>
      <c r="B61" s="119" t="s">
        <v>431</v>
      </c>
      <c r="C61" s="132">
        <v>2</v>
      </c>
      <c r="D61" s="130" t="s">
        <v>1</v>
      </c>
      <c r="E61" s="45"/>
      <c r="F61" s="131">
        <f t="shared" ref="F61:F62" si="6">C61*E61</f>
        <v>0</v>
      </c>
    </row>
    <row r="62" spans="1:6" s="36" customFormat="1" x14ac:dyDescent="0.2">
      <c r="A62" s="127"/>
      <c r="B62" s="119" t="s">
        <v>432</v>
      </c>
      <c r="C62" s="132">
        <v>6</v>
      </c>
      <c r="D62" s="130" t="s">
        <v>1</v>
      </c>
      <c r="E62" s="45"/>
      <c r="F62" s="131">
        <f t="shared" si="6"/>
        <v>0</v>
      </c>
    </row>
    <row r="63" spans="1:6" s="36" customFormat="1" x14ac:dyDescent="0.2">
      <c r="A63" s="134"/>
      <c r="B63" s="135"/>
      <c r="C63" s="136"/>
      <c r="D63" s="137"/>
      <c r="E63" s="138"/>
      <c r="F63" s="138"/>
    </row>
    <row r="64" spans="1:6" s="36" customFormat="1" x14ac:dyDescent="0.2">
      <c r="A64" s="32"/>
      <c r="B64" s="28"/>
      <c r="C64" s="11"/>
      <c r="D64" s="12"/>
      <c r="E64" s="13"/>
      <c r="F64" s="11"/>
    </row>
    <row r="65" spans="1:6" s="36" customFormat="1" x14ac:dyDescent="0.2">
      <c r="A65" s="127">
        <f>COUNT($A$6:A64)+1</f>
        <v>8</v>
      </c>
      <c r="B65" s="128" t="s">
        <v>369</v>
      </c>
      <c r="C65" s="129"/>
      <c r="D65" s="130"/>
      <c r="E65" s="131"/>
      <c r="F65" s="131"/>
    </row>
    <row r="66" spans="1:6" s="36" customFormat="1" ht="76.5" x14ac:dyDescent="0.2">
      <c r="A66" s="127"/>
      <c r="B66" s="162" t="s">
        <v>370</v>
      </c>
      <c r="C66" s="129"/>
      <c r="D66" s="130"/>
      <c r="E66" s="131"/>
      <c r="F66" s="131"/>
    </row>
    <row r="67" spans="1:6" s="36" customFormat="1" x14ac:dyDescent="0.2">
      <c r="A67" s="243"/>
      <c r="B67" s="121" t="s">
        <v>29</v>
      </c>
      <c r="C67" s="122"/>
      <c r="D67" s="122"/>
      <c r="E67" s="123"/>
      <c r="F67" s="123"/>
    </row>
    <row r="68" spans="1:6" s="36" customFormat="1" x14ac:dyDescent="0.2">
      <c r="A68" s="127"/>
      <c r="B68" s="119" t="s">
        <v>433</v>
      </c>
      <c r="C68" s="132">
        <v>14</v>
      </c>
      <c r="D68" s="130" t="s">
        <v>1</v>
      </c>
      <c r="E68" s="45"/>
      <c r="F68" s="131">
        <f t="shared" ref="F68:F69" si="7">C68*E68</f>
        <v>0</v>
      </c>
    </row>
    <row r="69" spans="1:6" s="36" customFormat="1" x14ac:dyDescent="0.2">
      <c r="A69" s="127"/>
      <c r="B69" s="119" t="s">
        <v>429</v>
      </c>
      <c r="C69" s="132">
        <v>114</v>
      </c>
      <c r="D69" s="130" t="s">
        <v>1</v>
      </c>
      <c r="E69" s="45"/>
      <c r="F69" s="131">
        <f t="shared" si="7"/>
        <v>0</v>
      </c>
    </row>
    <row r="70" spans="1:6" s="36" customFormat="1" x14ac:dyDescent="0.2">
      <c r="A70" s="134"/>
      <c r="B70" s="135"/>
      <c r="C70" s="136"/>
      <c r="D70" s="137"/>
      <c r="E70" s="138"/>
      <c r="F70" s="138"/>
    </row>
    <row r="71" spans="1:6" s="36" customFormat="1" x14ac:dyDescent="0.2">
      <c r="A71" s="32"/>
      <c r="B71" s="28"/>
      <c r="C71" s="11"/>
      <c r="D71" s="12"/>
      <c r="E71" s="13"/>
      <c r="F71" s="11"/>
    </row>
    <row r="72" spans="1:6" s="36" customFormat="1" x14ac:dyDescent="0.2">
      <c r="A72" s="127">
        <f>COUNT($A$6:A71)+1</f>
        <v>9</v>
      </c>
      <c r="B72" s="128" t="s">
        <v>371</v>
      </c>
      <c r="C72" s="129"/>
      <c r="D72" s="130"/>
      <c r="E72" s="131"/>
      <c r="F72" s="131"/>
    </row>
    <row r="73" spans="1:6" s="36" customFormat="1" ht="76.5" x14ac:dyDescent="0.2">
      <c r="A73" s="127"/>
      <c r="B73" s="162" t="s">
        <v>372</v>
      </c>
      <c r="C73" s="129"/>
      <c r="D73" s="130"/>
      <c r="E73" s="131"/>
      <c r="F73" s="131"/>
    </row>
    <row r="74" spans="1:6" s="36" customFormat="1" x14ac:dyDescent="0.2">
      <c r="A74" s="243"/>
      <c r="B74" s="121" t="s">
        <v>29</v>
      </c>
      <c r="C74" s="122"/>
      <c r="D74" s="122"/>
      <c r="E74" s="123"/>
      <c r="F74" s="123"/>
    </row>
    <row r="75" spans="1:6" s="36" customFormat="1" x14ac:dyDescent="0.2">
      <c r="A75" s="243"/>
      <c r="B75" s="119" t="s">
        <v>434</v>
      </c>
      <c r="C75" s="132">
        <v>2</v>
      </c>
      <c r="D75" s="130" t="s">
        <v>1</v>
      </c>
      <c r="E75" s="45"/>
      <c r="F75" s="131">
        <f t="shared" ref="F75:F78" si="8">C75*E75</f>
        <v>0</v>
      </c>
    </row>
    <row r="76" spans="1:6" s="36" customFormat="1" x14ac:dyDescent="0.2">
      <c r="A76" s="127"/>
      <c r="B76" s="119" t="s">
        <v>435</v>
      </c>
      <c r="C76" s="132">
        <v>2</v>
      </c>
      <c r="D76" s="130" t="s">
        <v>1</v>
      </c>
      <c r="E76" s="45"/>
      <c r="F76" s="131">
        <f t="shared" si="8"/>
        <v>0</v>
      </c>
    </row>
    <row r="77" spans="1:6" s="36" customFormat="1" x14ac:dyDescent="0.2">
      <c r="A77" s="127"/>
      <c r="B77" s="119" t="s">
        <v>436</v>
      </c>
      <c r="C77" s="132">
        <v>2</v>
      </c>
      <c r="D77" s="130" t="s">
        <v>1</v>
      </c>
      <c r="E77" s="45"/>
      <c r="F77" s="131">
        <f t="shared" si="8"/>
        <v>0</v>
      </c>
    </row>
    <row r="78" spans="1:6" s="36" customFormat="1" x14ac:dyDescent="0.2">
      <c r="A78" s="127"/>
      <c r="B78" s="119" t="s">
        <v>437</v>
      </c>
      <c r="C78" s="132">
        <v>2</v>
      </c>
      <c r="D78" s="130" t="s">
        <v>1</v>
      </c>
      <c r="E78" s="45"/>
      <c r="F78" s="131">
        <f t="shared" si="8"/>
        <v>0</v>
      </c>
    </row>
    <row r="79" spans="1:6" s="36" customFormat="1" x14ac:dyDescent="0.2">
      <c r="A79" s="134"/>
      <c r="B79" s="135"/>
      <c r="C79" s="136"/>
      <c r="D79" s="137"/>
      <c r="E79" s="138"/>
      <c r="F79" s="138"/>
    </row>
    <row r="80" spans="1:6" s="36" customFormat="1" x14ac:dyDescent="0.2">
      <c r="A80" s="32"/>
      <c r="B80" s="28"/>
      <c r="C80" s="11"/>
      <c r="D80" s="12"/>
      <c r="E80" s="13"/>
      <c r="F80" s="11"/>
    </row>
    <row r="81" spans="1:6" s="36" customFormat="1" x14ac:dyDescent="0.2">
      <c r="A81" s="127">
        <f>COUNT($A$6:A80)+1</f>
        <v>10</v>
      </c>
      <c r="B81" s="128" t="s">
        <v>375</v>
      </c>
      <c r="C81" s="129"/>
      <c r="D81" s="130"/>
      <c r="E81" s="131"/>
      <c r="F81" s="131"/>
    </row>
    <row r="82" spans="1:6" s="36" customFormat="1" ht="38.25" x14ac:dyDescent="0.2">
      <c r="A82" s="127"/>
      <c r="B82" s="162" t="s">
        <v>376</v>
      </c>
      <c r="C82" s="129"/>
      <c r="D82" s="130"/>
      <c r="E82" s="131"/>
      <c r="F82" s="131"/>
    </row>
    <row r="83" spans="1:6" s="36" customFormat="1" x14ac:dyDescent="0.2">
      <c r="A83" s="243"/>
      <c r="B83" s="121" t="s">
        <v>29</v>
      </c>
      <c r="C83" s="122"/>
      <c r="D83" s="122"/>
      <c r="E83" s="123"/>
      <c r="F83" s="123"/>
    </row>
    <row r="84" spans="1:6" s="36" customFormat="1" ht="14.25" x14ac:dyDescent="0.2">
      <c r="A84" s="127"/>
      <c r="B84" s="119" t="s">
        <v>377</v>
      </c>
      <c r="C84" s="132">
        <v>340</v>
      </c>
      <c r="D84" s="130" t="s">
        <v>14</v>
      </c>
      <c r="E84" s="45"/>
      <c r="F84" s="131">
        <f>C84*E84</f>
        <v>0</v>
      </c>
    </row>
    <row r="85" spans="1:6" s="36" customFormat="1" x14ac:dyDescent="0.2">
      <c r="A85" s="134"/>
      <c r="B85" s="135"/>
      <c r="C85" s="136"/>
      <c r="D85" s="137"/>
      <c r="E85" s="138"/>
      <c r="F85" s="138"/>
    </row>
    <row r="86" spans="1:6" s="94" customFormat="1" x14ac:dyDescent="0.2">
      <c r="A86" s="32"/>
      <c r="B86" s="28"/>
      <c r="C86" s="11"/>
      <c r="D86" s="12"/>
      <c r="E86" s="13"/>
      <c r="F86" s="11"/>
    </row>
    <row r="87" spans="1:6" s="36" customFormat="1" x14ac:dyDescent="0.2">
      <c r="A87" s="127">
        <f>COUNT($A$5:A86)+1</f>
        <v>11</v>
      </c>
      <c r="B87" s="128" t="s">
        <v>31</v>
      </c>
      <c r="C87" s="129"/>
      <c r="D87" s="130"/>
      <c r="E87" s="131"/>
      <c r="F87" s="131"/>
    </row>
    <row r="88" spans="1:6" s="36" customFormat="1" ht="94.9" customHeight="1" x14ac:dyDescent="0.2">
      <c r="A88" s="127"/>
      <c r="B88" s="162" t="s">
        <v>128</v>
      </c>
      <c r="C88" s="129"/>
      <c r="D88" s="130"/>
      <c r="E88" s="131"/>
      <c r="F88" s="131"/>
    </row>
    <row r="89" spans="1:6" s="36" customFormat="1" x14ac:dyDescent="0.2">
      <c r="A89" s="127"/>
      <c r="B89" s="119" t="s">
        <v>378</v>
      </c>
      <c r="C89" s="132">
        <v>3</v>
      </c>
      <c r="D89" s="130" t="s">
        <v>25</v>
      </c>
      <c r="E89" s="45"/>
      <c r="F89" s="131">
        <f>C89*E89</f>
        <v>0</v>
      </c>
    </row>
    <row r="90" spans="1:6" s="36" customFormat="1" x14ac:dyDescent="0.2">
      <c r="A90" s="134"/>
      <c r="B90" s="135"/>
      <c r="C90" s="136"/>
      <c r="D90" s="137"/>
      <c r="E90" s="138"/>
      <c r="F90" s="138"/>
    </row>
    <row r="91" spans="1:6" s="94" customFormat="1" x14ac:dyDescent="0.2">
      <c r="A91" s="32"/>
      <c r="B91" s="28"/>
      <c r="C91" s="11"/>
      <c r="D91" s="12"/>
      <c r="E91" s="13"/>
      <c r="F91" s="11"/>
    </row>
    <row r="92" spans="1:6" s="36" customFormat="1" x14ac:dyDescent="0.2">
      <c r="A92" s="127">
        <f>COUNT($A$5:A91)+1</f>
        <v>12</v>
      </c>
      <c r="B92" s="128" t="s">
        <v>379</v>
      </c>
      <c r="C92" s="129"/>
      <c r="D92" s="130"/>
      <c r="E92" s="131"/>
      <c r="F92" s="131"/>
    </row>
    <row r="93" spans="1:6" s="36" customFormat="1" ht="25.5" x14ac:dyDescent="0.2">
      <c r="A93" s="127"/>
      <c r="B93" s="162" t="s">
        <v>380</v>
      </c>
      <c r="C93" s="129"/>
      <c r="D93" s="130"/>
      <c r="E93" s="131"/>
      <c r="F93" s="131"/>
    </row>
    <row r="94" spans="1:6" s="36" customFormat="1" x14ac:dyDescent="0.2">
      <c r="A94" s="127"/>
      <c r="B94" s="119" t="s">
        <v>30</v>
      </c>
      <c r="C94" s="132">
        <v>1</v>
      </c>
      <c r="D94" s="130" t="s">
        <v>1</v>
      </c>
      <c r="E94" s="45"/>
      <c r="F94" s="131">
        <f>C94*E94</f>
        <v>0</v>
      </c>
    </row>
    <row r="95" spans="1:6" s="36" customFormat="1" x14ac:dyDescent="0.2">
      <c r="A95" s="134"/>
      <c r="B95" s="135"/>
      <c r="C95" s="136"/>
      <c r="D95" s="137"/>
      <c r="E95" s="138"/>
      <c r="F95" s="138"/>
    </row>
    <row r="96" spans="1:6" s="36" customFormat="1" x14ac:dyDescent="0.2">
      <c r="A96" s="32"/>
      <c r="B96" s="28"/>
      <c r="C96" s="11"/>
      <c r="D96" s="12"/>
      <c r="E96" s="13"/>
      <c r="F96" s="11"/>
    </row>
    <row r="97" spans="1:6" s="36" customFormat="1" x14ac:dyDescent="0.2">
      <c r="A97" s="127">
        <f>COUNT($A$6:A96)+1</f>
        <v>13</v>
      </c>
      <c r="B97" s="128" t="s">
        <v>381</v>
      </c>
      <c r="C97" s="129"/>
      <c r="D97" s="130"/>
      <c r="E97" s="131"/>
      <c r="F97" s="131"/>
    </row>
    <row r="98" spans="1:6" s="36" customFormat="1" ht="76.5" x14ac:dyDescent="0.2">
      <c r="A98" s="127"/>
      <c r="B98" s="162" t="s">
        <v>382</v>
      </c>
      <c r="C98" s="129"/>
      <c r="D98" s="130"/>
      <c r="E98" s="131"/>
      <c r="F98" s="131"/>
    </row>
    <row r="99" spans="1:6" s="36" customFormat="1" x14ac:dyDescent="0.2">
      <c r="A99" s="127"/>
      <c r="B99" s="119"/>
      <c r="C99" s="132">
        <v>1</v>
      </c>
      <c r="D99" s="130" t="s">
        <v>1</v>
      </c>
      <c r="E99" s="45"/>
      <c r="F99" s="131">
        <f>C99*E99</f>
        <v>0</v>
      </c>
    </row>
    <row r="100" spans="1:6" s="36" customFormat="1" x14ac:dyDescent="0.2">
      <c r="A100" s="134"/>
      <c r="B100" s="135"/>
      <c r="C100" s="136"/>
      <c r="D100" s="137"/>
      <c r="E100" s="138"/>
      <c r="F100" s="138"/>
    </row>
    <row r="101" spans="1:6" s="36" customFormat="1" x14ac:dyDescent="0.2">
      <c r="A101" s="32"/>
      <c r="B101" s="28"/>
      <c r="C101" s="11"/>
      <c r="D101" s="12"/>
      <c r="E101" s="13"/>
      <c r="F101" s="11"/>
    </row>
    <row r="102" spans="1:6" s="36" customFormat="1" x14ac:dyDescent="0.2">
      <c r="A102" s="127">
        <f>COUNT($A$5:A101)+1</f>
        <v>14</v>
      </c>
      <c r="B102" s="128" t="s">
        <v>33</v>
      </c>
      <c r="C102" s="129"/>
      <c r="D102" s="130"/>
      <c r="E102" s="131"/>
      <c r="F102" s="131"/>
    </row>
    <row r="103" spans="1:6" s="36" customFormat="1" ht="51" x14ac:dyDescent="0.2">
      <c r="A103" s="127"/>
      <c r="B103" s="162" t="s">
        <v>438</v>
      </c>
      <c r="C103" s="129"/>
      <c r="D103" s="130"/>
      <c r="E103" s="131"/>
      <c r="F103" s="131"/>
    </row>
    <row r="104" spans="1:6" s="36" customFormat="1" ht="14.25" x14ac:dyDescent="0.2">
      <c r="A104" s="127"/>
      <c r="B104" s="119" t="s">
        <v>34</v>
      </c>
      <c r="C104" s="132">
        <v>182</v>
      </c>
      <c r="D104" s="130" t="s">
        <v>14</v>
      </c>
      <c r="E104" s="45"/>
      <c r="F104" s="131">
        <f t="shared" ref="F104" si="9">C104*E104</f>
        <v>0</v>
      </c>
    </row>
    <row r="105" spans="1:6" s="36" customFormat="1" ht="14.25" x14ac:dyDescent="0.2">
      <c r="A105" s="127"/>
      <c r="B105" s="119" t="s">
        <v>37</v>
      </c>
      <c r="C105" s="132">
        <v>224</v>
      </c>
      <c r="D105" s="130" t="s">
        <v>14</v>
      </c>
      <c r="E105" s="45"/>
      <c r="F105" s="131">
        <f>C105*E105</f>
        <v>0</v>
      </c>
    </row>
    <row r="106" spans="1:6" s="36" customFormat="1" x14ac:dyDescent="0.2">
      <c r="A106" s="134"/>
      <c r="B106" s="135"/>
      <c r="C106" s="136"/>
      <c r="D106" s="137"/>
      <c r="E106" s="138"/>
      <c r="F106" s="138"/>
    </row>
    <row r="107" spans="1:6" s="36" customFormat="1" x14ac:dyDescent="0.2">
      <c r="A107" s="32"/>
      <c r="B107" s="28"/>
      <c r="C107" s="11"/>
      <c r="D107" s="12"/>
      <c r="E107" s="13"/>
      <c r="F107" s="11"/>
    </row>
    <row r="108" spans="1:6" s="36" customFormat="1" x14ac:dyDescent="0.2">
      <c r="A108" s="127">
        <f>COUNT($A$5:A107)+1</f>
        <v>15</v>
      </c>
      <c r="B108" s="128" t="s">
        <v>38</v>
      </c>
      <c r="C108" s="129"/>
      <c r="D108" s="130"/>
      <c r="E108" s="131"/>
      <c r="F108" s="131"/>
    </row>
    <row r="109" spans="1:6" s="36" customFormat="1" ht="38.25" x14ac:dyDescent="0.2">
      <c r="A109" s="127"/>
      <c r="B109" s="162" t="s">
        <v>39</v>
      </c>
      <c r="C109" s="129"/>
      <c r="D109" s="130"/>
      <c r="E109" s="131"/>
      <c r="F109" s="131"/>
    </row>
    <row r="110" spans="1:6" s="36" customFormat="1" ht="14.25" x14ac:dyDescent="0.2">
      <c r="A110" s="127"/>
      <c r="B110" s="119"/>
      <c r="C110" s="132">
        <v>16</v>
      </c>
      <c r="D110" s="130" t="s">
        <v>14</v>
      </c>
      <c r="E110" s="45"/>
      <c r="F110" s="131">
        <f>C110*E110</f>
        <v>0</v>
      </c>
    </row>
    <row r="111" spans="1:6" s="36" customFormat="1" x14ac:dyDescent="0.2">
      <c r="A111" s="134"/>
      <c r="B111" s="135"/>
      <c r="C111" s="136"/>
      <c r="D111" s="137"/>
      <c r="E111" s="138"/>
      <c r="F111" s="138"/>
    </row>
    <row r="112" spans="1:6" s="36" customFormat="1" x14ac:dyDescent="0.2">
      <c r="A112" s="32"/>
      <c r="B112" s="28"/>
      <c r="C112" s="11"/>
      <c r="D112" s="12"/>
      <c r="E112" s="13"/>
      <c r="F112" s="11"/>
    </row>
    <row r="113" spans="1:6" s="36" customFormat="1" x14ac:dyDescent="0.2">
      <c r="A113" s="127">
        <f>COUNT($A$5:A112)+1</f>
        <v>16</v>
      </c>
      <c r="B113" s="128" t="s">
        <v>40</v>
      </c>
      <c r="C113" s="129"/>
      <c r="D113" s="130"/>
      <c r="E113" s="131"/>
      <c r="F113" s="131"/>
    </row>
    <row r="114" spans="1:6" s="36" customFormat="1" ht="38.25" x14ac:dyDescent="0.2">
      <c r="A114" s="127"/>
      <c r="B114" s="162" t="s">
        <v>41</v>
      </c>
      <c r="C114" s="129"/>
      <c r="D114" s="130"/>
      <c r="E114" s="131"/>
      <c r="F114" s="131"/>
    </row>
    <row r="115" spans="1:6" s="36" customFormat="1" x14ac:dyDescent="0.2">
      <c r="A115" s="127"/>
      <c r="B115" s="119" t="s">
        <v>384</v>
      </c>
      <c r="C115" s="132">
        <v>3</v>
      </c>
      <c r="D115" s="130" t="s">
        <v>16</v>
      </c>
      <c r="E115" s="45"/>
      <c r="F115" s="131">
        <f>C115*E115</f>
        <v>0</v>
      </c>
    </row>
    <row r="116" spans="1:6" s="36" customFormat="1" x14ac:dyDescent="0.2">
      <c r="A116" s="127"/>
      <c r="B116" s="119" t="s">
        <v>44</v>
      </c>
      <c r="C116" s="132">
        <v>4</v>
      </c>
      <c r="D116" s="130" t="s">
        <v>16</v>
      </c>
      <c r="E116" s="45"/>
      <c r="F116" s="131">
        <f t="shared" ref="F116" si="10">C116*E116</f>
        <v>0</v>
      </c>
    </row>
    <row r="117" spans="1:6" s="36" customFormat="1" x14ac:dyDescent="0.2">
      <c r="A117" s="127"/>
      <c r="B117" s="119" t="s">
        <v>24</v>
      </c>
      <c r="C117" s="132">
        <v>2</v>
      </c>
      <c r="D117" s="130" t="s">
        <v>16</v>
      </c>
      <c r="E117" s="45"/>
      <c r="F117" s="131">
        <f>C117*E117</f>
        <v>0</v>
      </c>
    </row>
    <row r="118" spans="1:6" s="36" customFormat="1" x14ac:dyDescent="0.2">
      <c r="A118" s="127"/>
      <c r="B118" s="119" t="s">
        <v>100</v>
      </c>
      <c r="C118" s="132">
        <v>218</v>
      </c>
      <c r="D118" s="130" t="s">
        <v>16</v>
      </c>
      <c r="E118" s="45"/>
      <c r="F118" s="131">
        <f>C118*E118</f>
        <v>0</v>
      </c>
    </row>
    <row r="119" spans="1:6" s="36" customFormat="1" x14ac:dyDescent="0.2">
      <c r="A119" s="134"/>
      <c r="B119" s="135"/>
      <c r="C119" s="136"/>
      <c r="D119" s="137"/>
      <c r="E119" s="138"/>
      <c r="F119" s="138"/>
    </row>
    <row r="120" spans="1:6" s="36" customFormat="1" x14ac:dyDescent="0.2">
      <c r="A120" s="32"/>
      <c r="B120" s="28"/>
      <c r="C120" s="11"/>
      <c r="D120" s="12"/>
      <c r="E120" s="13"/>
      <c r="F120" s="11"/>
    </row>
    <row r="121" spans="1:6" s="36" customFormat="1" x14ac:dyDescent="0.2">
      <c r="A121" s="127">
        <f>COUNT($A$5:A119)+1</f>
        <v>17</v>
      </c>
      <c r="B121" s="128" t="s">
        <v>48</v>
      </c>
      <c r="C121" s="129"/>
      <c r="D121" s="130"/>
      <c r="E121" s="131"/>
      <c r="F121" s="131"/>
    </row>
    <row r="122" spans="1:6" s="36" customFormat="1" ht="204" x14ac:dyDescent="0.2">
      <c r="A122" s="127"/>
      <c r="B122" s="119" t="s">
        <v>439</v>
      </c>
      <c r="C122" s="132"/>
      <c r="D122" s="130"/>
      <c r="E122" s="131"/>
      <c r="F122" s="131"/>
    </row>
    <row r="123" spans="1:6" s="36" customFormat="1" x14ac:dyDescent="0.2">
      <c r="A123" s="102"/>
      <c r="B123" s="103" t="s">
        <v>46</v>
      </c>
      <c r="C123" s="126"/>
      <c r="D123" s="99"/>
      <c r="E123" s="100"/>
      <c r="F123" s="100"/>
    </row>
    <row r="124" spans="1:6" s="36" customFormat="1" x14ac:dyDescent="0.2">
      <c r="A124" s="127"/>
      <c r="B124" s="119" t="s">
        <v>440</v>
      </c>
      <c r="C124" s="132">
        <v>1</v>
      </c>
      <c r="D124" s="130" t="s">
        <v>1</v>
      </c>
      <c r="E124" s="45"/>
      <c r="F124" s="131">
        <f t="shared" ref="F124:F125" si="11">C124*E124</f>
        <v>0</v>
      </c>
    </row>
    <row r="125" spans="1:6" s="36" customFormat="1" x14ac:dyDescent="0.2">
      <c r="A125" s="127"/>
      <c r="B125" s="119" t="s">
        <v>441</v>
      </c>
      <c r="C125" s="132">
        <v>1</v>
      </c>
      <c r="D125" s="130" t="s">
        <v>1</v>
      </c>
      <c r="E125" s="45"/>
      <c r="F125" s="131">
        <f t="shared" si="11"/>
        <v>0</v>
      </c>
    </row>
    <row r="126" spans="1:6" s="36" customFormat="1" x14ac:dyDescent="0.2">
      <c r="A126" s="102"/>
      <c r="B126" s="249"/>
      <c r="C126" s="126"/>
      <c r="D126" s="99"/>
      <c r="E126" s="100"/>
      <c r="F126" s="100"/>
    </row>
    <row r="127" spans="1:6" s="36" customFormat="1" x14ac:dyDescent="0.2">
      <c r="A127" s="134"/>
      <c r="B127" s="135"/>
      <c r="C127" s="136"/>
      <c r="D127" s="137"/>
      <c r="E127" s="138"/>
      <c r="F127" s="138"/>
    </row>
    <row r="128" spans="1:6" s="36" customFormat="1" x14ac:dyDescent="0.2">
      <c r="A128" s="32"/>
      <c r="B128" s="28"/>
      <c r="C128" s="11"/>
      <c r="D128" s="12"/>
      <c r="E128" s="13"/>
      <c r="F128" s="11"/>
    </row>
    <row r="129" spans="1:6" s="36" customFormat="1" x14ac:dyDescent="0.2">
      <c r="A129" s="127">
        <f>COUNT($A$5:A127)+1</f>
        <v>18</v>
      </c>
      <c r="B129" s="128" t="s">
        <v>55</v>
      </c>
      <c r="C129" s="129"/>
      <c r="D129" s="130"/>
      <c r="E129" s="131"/>
      <c r="F129" s="131"/>
    </row>
    <row r="130" spans="1:6" s="36" customFormat="1" ht="178.5" x14ac:dyDescent="0.2">
      <c r="A130" s="127"/>
      <c r="B130" s="119" t="s">
        <v>442</v>
      </c>
      <c r="C130" s="132"/>
      <c r="D130" s="130"/>
      <c r="E130" s="131"/>
      <c r="F130" s="131"/>
    </row>
    <row r="131" spans="1:6" s="36" customFormat="1" x14ac:dyDescent="0.2">
      <c r="A131" s="96"/>
      <c r="B131" s="249" t="s">
        <v>46</v>
      </c>
      <c r="C131" s="250"/>
      <c r="D131" s="250"/>
      <c r="E131" s="131"/>
      <c r="F131" s="131"/>
    </row>
    <row r="132" spans="1:6" s="36" customFormat="1" x14ac:dyDescent="0.2">
      <c r="A132" s="127"/>
      <c r="B132" s="119" t="s">
        <v>443</v>
      </c>
      <c r="C132" s="132">
        <v>1</v>
      </c>
      <c r="D132" s="130" t="s">
        <v>1</v>
      </c>
      <c r="E132" s="45"/>
      <c r="F132" s="131">
        <f t="shared" ref="F132" si="12">C132*E132</f>
        <v>0</v>
      </c>
    </row>
    <row r="133" spans="1:6" s="36" customFormat="1" x14ac:dyDescent="0.2">
      <c r="A133" s="134"/>
      <c r="B133" s="135"/>
      <c r="C133" s="136"/>
      <c r="D133" s="137"/>
      <c r="E133" s="138"/>
      <c r="F133" s="138"/>
    </row>
    <row r="134" spans="1:6" s="36" customFormat="1" x14ac:dyDescent="0.2">
      <c r="A134" s="32"/>
      <c r="B134" s="28"/>
      <c r="C134" s="11"/>
      <c r="D134" s="12"/>
      <c r="E134" s="13"/>
      <c r="F134" s="11"/>
    </row>
    <row r="135" spans="1:6" s="36" customFormat="1" x14ac:dyDescent="0.2">
      <c r="A135" s="127">
        <f>COUNT($A$6:A134)+1</f>
        <v>19</v>
      </c>
      <c r="B135" s="128" t="s">
        <v>59</v>
      </c>
      <c r="C135" s="129"/>
      <c r="D135" s="130"/>
      <c r="E135" s="131"/>
      <c r="F135" s="131"/>
    </row>
    <row r="136" spans="1:6" s="36" customFormat="1" ht="51" x14ac:dyDescent="0.2">
      <c r="A136" s="127"/>
      <c r="B136" s="119" t="s">
        <v>60</v>
      </c>
      <c r="C136" s="132"/>
      <c r="D136" s="130"/>
      <c r="E136" s="131"/>
      <c r="F136" s="131"/>
    </row>
    <row r="137" spans="1:6" s="36" customFormat="1" x14ac:dyDescent="0.2">
      <c r="A137" s="120"/>
      <c r="B137" s="121" t="s">
        <v>61</v>
      </c>
      <c r="C137" s="122"/>
      <c r="D137" s="122"/>
      <c r="E137" s="131"/>
      <c r="F137" s="123"/>
    </row>
    <row r="138" spans="1:6" s="36" customFormat="1" x14ac:dyDescent="0.2">
      <c r="A138" s="127"/>
      <c r="B138" s="119" t="s">
        <v>444</v>
      </c>
      <c r="C138" s="132">
        <v>4</v>
      </c>
      <c r="D138" s="130" t="s">
        <v>1</v>
      </c>
      <c r="E138" s="45"/>
      <c r="F138" s="131">
        <f>C138*E138</f>
        <v>0</v>
      </c>
    </row>
    <row r="139" spans="1:6" s="36" customFormat="1" x14ac:dyDescent="0.2">
      <c r="A139" s="134"/>
      <c r="B139" s="135"/>
      <c r="C139" s="136"/>
      <c r="D139" s="137"/>
      <c r="E139" s="138"/>
      <c r="F139" s="138"/>
    </row>
    <row r="140" spans="1:6" s="36" customFormat="1" x14ac:dyDescent="0.2">
      <c r="A140" s="32"/>
      <c r="B140" s="28"/>
      <c r="C140" s="11"/>
      <c r="D140" s="12"/>
      <c r="E140" s="13"/>
      <c r="F140" s="11"/>
    </row>
    <row r="141" spans="1:6" s="36" customFormat="1" x14ac:dyDescent="0.2">
      <c r="A141" s="127">
        <f>COUNT($A$6:A140)+1</f>
        <v>20</v>
      </c>
      <c r="B141" s="128" t="s">
        <v>63</v>
      </c>
      <c r="C141" s="129"/>
      <c r="D141" s="130"/>
      <c r="E141" s="131"/>
      <c r="F141" s="131"/>
    </row>
    <row r="142" spans="1:6" s="36" customFormat="1" ht="38.25" x14ac:dyDescent="0.2">
      <c r="A142" s="127"/>
      <c r="B142" s="119" t="s">
        <v>445</v>
      </c>
      <c r="C142" s="132"/>
      <c r="D142" s="130"/>
      <c r="E142" s="131"/>
      <c r="F142" s="131"/>
    </row>
    <row r="143" spans="1:6" s="36" customFormat="1" x14ac:dyDescent="0.2">
      <c r="A143" s="120"/>
      <c r="B143" s="121" t="s">
        <v>29</v>
      </c>
      <c r="C143" s="122"/>
      <c r="D143" s="122"/>
      <c r="E143" s="123"/>
      <c r="F143" s="123"/>
    </row>
    <row r="144" spans="1:6" s="36" customFormat="1" ht="14.25" x14ac:dyDescent="0.2">
      <c r="A144" s="127"/>
      <c r="B144" s="119" t="s">
        <v>446</v>
      </c>
      <c r="C144" s="132">
        <v>2</v>
      </c>
      <c r="D144" s="130" t="s">
        <v>9</v>
      </c>
      <c r="E144" s="45"/>
      <c r="F144" s="131">
        <f t="shared" ref="F144" si="13">C144*E144</f>
        <v>0</v>
      </c>
    </row>
    <row r="145" spans="1:6" s="36" customFormat="1" x14ac:dyDescent="0.2">
      <c r="A145" s="134"/>
      <c r="B145" s="135"/>
      <c r="C145" s="136"/>
      <c r="D145" s="137"/>
      <c r="E145" s="138"/>
      <c r="F145" s="138"/>
    </row>
    <row r="146" spans="1:6" s="36" customFormat="1" x14ac:dyDescent="0.2">
      <c r="A146" s="32"/>
      <c r="B146" s="28"/>
      <c r="C146" s="11"/>
      <c r="D146" s="12"/>
      <c r="E146" s="13"/>
      <c r="F146" s="11"/>
    </row>
    <row r="147" spans="1:6" s="36" customFormat="1" x14ac:dyDescent="0.2">
      <c r="A147" s="127">
        <f>COUNT($A$6:A146)+1</f>
        <v>21</v>
      </c>
      <c r="B147" s="128" t="s">
        <v>77</v>
      </c>
      <c r="C147" s="129"/>
      <c r="D147" s="130"/>
      <c r="E147" s="131"/>
      <c r="F147" s="131"/>
    </row>
    <row r="148" spans="1:6" s="36" customFormat="1" ht="38.25" x14ac:dyDescent="0.2">
      <c r="A148" s="127"/>
      <c r="B148" s="119" t="s">
        <v>78</v>
      </c>
      <c r="C148" s="132"/>
      <c r="D148" s="130"/>
      <c r="E148" s="131"/>
      <c r="F148" s="131"/>
    </row>
    <row r="149" spans="1:6" s="36" customFormat="1" x14ac:dyDescent="0.2">
      <c r="A149" s="126"/>
      <c r="B149" s="121" t="s">
        <v>30</v>
      </c>
      <c r="C149" s="122"/>
      <c r="D149" s="122"/>
      <c r="E149" s="123"/>
      <c r="F149" s="123"/>
    </row>
    <row r="150" spans="1:6" s="36" customFormat="1" x14ac:dyDescent="0.2">
      <c r="A150" s="127"/>
      <c r="B150" s="119" t="s">
        <v>447</v>
      </c>
      <c r="C150" s="132">
        <v>2</v>
      </c>
      <c r="D150" s="130" t="s">
        <v>1</v>
      </c>
      <c r="E150" s="45"/>
      <c r="F150" s="131">
        <f t="shared" ref="F150:F153" si="14">C150*E150</f>
        <v>0</v>
      </c>
    </row>
    <row r="151" spans="1:6" s="36" customFormat="1" x14ac:dyDescent="0.2">
      <c r="A151" s="127"/>
      <c r="B151" s="119" t="s">
        <v>448</v>
      </c>
      <c r="C151" s="132">
        <v>2</v>
      </c>
      <c r="D151" s="130" t="s">
        <v>1</v>
      </c>
      <c r="E151" s="45"/>
      <c r="F151" s="131">
        <f t="shared" si="14"/>
        <v>0</v>
      </c>
    </row>
    <row r="152" spans="1:6" s="36" customFormat="1" x14ac:dyDescent="0.2">
      <c r="A152" s="127"/>
      <c r="B152" s="119" t="s">
        <v>449</v>
      </c>
      <c r="C152" s="132">
        <v>2</v>
      </c>
      <c r="D152" s="130" t="s">
        <v>1</v>
      </c>
      <c r="E152" s="45"/>
      <c r="F152" s="131">
        <f t="shared" si="14"/>
        <v>0</v>
      </c>
    </row>
    <row r="153" spans="1:6" s="36" customFormat="1" x14ac:dyDescent="0.2">
      <c r="A153" s="127"/>
      <c r="B153" s="119" t="s">
        <v>450</v>
      </c>
      <c r="C153" s="132">
        <v>2</v>
      </c>
      <c r="D153" s="130" t="s">
        <v>1</v>
      </c>
      <c r="E153" s="45"/>
      <c r="F153" s="131">
        <f t="shared" si="14"/>
        <v>0</v>
      </c>
    </row>
    <row r="154" spans="1:6" s="36" customFormat="1" x14ac:dyDescent="0.2">
      <c r="A154" s="134"/>
      <c r="B154" s="135"/>
      <c r="C154" s="136"/>
      <c r="D154" s="137"/>
      <c r="E154" s="138"/>
      <c r="F154" s="138"/>
    </row>
    <row r="155" spans="1:6" s="36" customFormat="1" x14ac:dyDescent="0.2">
      <c r="A155" s="32"/>
      <c r="B155" s="28"/>
      <c r="C155" s="11"/>
      <c r="D155" s="12"/>
      <c r="E155" s="13"/>
      <c r="F155" s="11"/>
    </row>
    <row r="156" spans="1:6" s="36" customFormat="1" x14ac:dyDescent="0.2">
      <c r="A156" s="127">
        <f>COUNT($A$6:A155)+1</f>
        <v>22</v>
      </c>
      <c r="B156" s="128" t="s">
        <v>80</v>
      </c>
      <c r="C156" s="129"/>
      <c r="D156" s="130"/>
      <c r="E156" s="131"/>
      <c r="F156" s="131"/>
    </row>
    <row r="157" spans="1:6" s="36" customFormat="1" ht="25.5" x14ac:dyDescent="0.2">
      <c r="A157" s="127"/>
      <c r="B157" s="119" t="s">
        <v>81</v>
      </c>
      <c r="C157" s="132"/>
      <c r="D157" s="130"/>
      <c r="E157" s="131"/>
      <c r="F157" s="131"/>
    </row>
    <row r="158" spans="1:6" s="36" customFormat="1" x14ac:dyDescent="0.2">
      <c r="A158" s="124"/>
      <c r="B158" s="218" t="s">
        <v>82</v>
      </c>
      <c r="C158" s="122"/>
      <c r="D158" s="122"/>
      <c r="E158" s="123"/>
      <c r="F158" s="123"/>
    </row>
    <row r="159" spans="1:6" s="36" customFormat="1" x14ac:dyDescent="0.2">
      <c r="A159" s="124"/>
      <c r="B159" s="218" t="s">
        <v>83</v>
      </c>
    </row>
    <row r="160" spans="1:6" s="36" customFormat="1" x14ac:dyDescent="0.2">
      <c r="A160" s="127"/>
      <c r="B160" s="119" t="s">
        <v>84</v>
      </c>
      <c r="C160" s="132">
        <v>1</v>
      </c>
      <c r="D160" s="130" t="s">
        <v>1</v>
      </c>
      <c r="E160" s="45"/>
      <c r="F160" s="131">
        <f t="shared" ref="F160" si="15">C160*E160</f>
        <v>0</v>
      </c>
    </row>
    <row r="161" spans="1:6" s="36" customFormat="1" x14ac:dyDescent="0.2">
      <c r="A161" s="134"/>
      <c r="B161" s="135"/>
      <c r="C161" s="136"/>
      <c r="D161" s="137"/>
      <c r="E161" s="138"/>
      <c r="F161" s="138"/>
    </row>
    <row r="162" spans="1:6" s="36" customFormat="1" x14ac:dyDescent="0.2">
      <c r="A162" s="32"/>
      <c r="B162" s="28"/>
      <c r="C162" s="11"/>
      <c r="D162" s="12"/>
      <c r="E162" s="13"/>
      <c r="F162" s="11"/>
    </row>
    <row r="163" spans="1:6" s="36" customFormat="1" x14ac:dyDescent="0.2">
      <c r="A163" s="127">
        <f>COUNT($A$6:A162)+1</f>
        <v>23</v>
      </c>
      <c r="B163" s="128" t="s">
        <v>86</v>
      </c>
      <c r="C163" s="129"/>
      <c r="D163" s="130"/>
      <c r="E163" s="131"/>
      <c r="F163" s="131"/>
    </row>
    <row r="164" spans="1:6" s="36" customFormat="1" ht="25.5" x14ac:dyDescent="0.2">
      <c r="A164" s="127"/>
      <c r="B164" s="119" t="s">
        <v>87</v>
      </c>
      <c r="C164" s="132"/>
      <c r="D164" s="130"/>
      <c r="E164" s="131"/>
      <c r="F164" s="131"/>
    </row>
    <row r="165" spans="1:6" s="142" customFormat="1" x14ac:dyDescent="0.2">
      <c r="A165" s="120"/>
      <c r="B165" s="218" t="s">
        <v>82</v>
      </c>
      <c r="C165" s="126"/>
      <c r="D165" s="126"/>
      <c r="E165" s="141"/>
      <c r="F165" s="141"/>
    </row>
    <row r="166" spans="1:6" s="142" customFormat="1" x14ac:dyDescent="0.2">
      <c r="A166" s="120"/>
      <c r="B166" s="218" t="s">
        <v>83</v>
      </c>
      <c r="C166" s="126"/>
      <c r="D166" s="126"/>
      <c r="E166" s="141"/>
      <c r="F166" s="141"/>
    </row>
    <row r="167" spans="1:6" s="36" customFormat="1" x14ac:dyDescent="0.2">
      <c r="A167" s="127"/>
      <c r="B167" s="119" t="s">
        <v>451</v>
      </c>
      <c r="C167" s="132">
        <v>1</v>
      </c>
      <c r="D167" s="130" t="s">
        <v>1</v>
      </c>
      <c r="E167" s="45"/>
      <c r="F167" s="131">
        <f t="shared" ref="F167" si="16">C167*E167</f>
        <v>0</v>
      </c>
    </row>
    <row r="168" spans="1:6" s="36" customFormat="1" x14ac:dyDescent="0.2">
      <c r="A168" s="134"/>
      <c r="B168" s="135"/>
      <c r="C168" s="136"/>
      <c r="D168" s="137"/>
      <c r="E168" s="138"/>
      <c r="F168" s="138"/>
    </row>
    <row r="169" spans="1:6" s="36" customFormat="1" x14ac:dyDescent="0.2">
      <c r="A169" s="32"/>
      <c r="B169" s="28"/>
      <c r="C169" s="11"/>
      <c r="D169" s="12"/>
      <c r="E169" s="13"/>
      <c r="F169" s="11"/>
    </row>
    <row r="170" spans="1:6" s="36" customFormat="1" x14ac:dyDescent="0.2">
      <c r="A170" s="127">
        <f>COUNT($A$5:A169)+1</f>
        <v>24</v>
      </c>
      <c r="B170" s="128" t="s">
        <v>98</v>
      </c>
      <c r="C170" s="129"/>
      <c r="D170" s="130"/>
      <c r="E170" s="131"/>
      <c r="F170" s="131"/>
    </row>
    <row r="171" spans="1:6" s="36" customFormat="1" ht="25.5" x14ac:dyDescent="0.2">
      <c r="A171" s="127"/>
      <c r="B171" s="119" t="s">
        <v>452</v>
      </c>
      <c r="C171" s="132"/>
      <c r="D171" s="130"/>
      <c r="E171" s="131"/>
      <c r="F171" s="131"/>
    </row>
    <row r="172" spans="1:6" s="36" customFormat="1" x14ac:dyDescent="0.2">
      <c r="A172" s="127"/>
      <c r="B172" s="119" t="s">
        <v>100</v>
      </c>
      <c r="C172" s="132">
        <v>2</v>
      </c>
      <c r="D172" s="130" t="s">
        <v>1</v>
      </c>
      <c r="E172" s="45"/>
      <c r="F172" s="131">
        <f t="shared" ref="F172" si="17">C172*E172</f>
        <v>0</v>
      </c>
    </row>
    <row r="173" spans="1:6" s="36" customFormat="1" x14ac:dyDescent="0.2">
      <c r="A173" s="134"/>
      <c r="B173" s="135"/>
      <c r="C173" s="136"/>
      <c r="D173" s="137"/>
      <c r="E173" s="138"/>
      <c r="F173" s="138"/>
    </row>
    <row r="174" spans="1:6" s="36" customFormat="1" x14ac:dyDescent="0.2">
      <c r="A174" s="32"/>
      <c r="B174" s="28"/>
      <c r="C174" s="11"/>
      <c r="D174" s="12"/>
      <c r="E174" s="13"/>
      <c r="F174" s="11"/>
    </row>
    <row r="175" spans="1:6" s="36" customFormat="1" x14ac:dyDescent="0.2">
      <c r="A175" s="127">
        <f>COUNT($A$6:A174)+1</f>
        <v>25</v>
      </c>
      <c r="B175" s="128" t="s">
        <v>105</v>
      </c>
      <c r="C175" s="129"/>
      <c r="D175" s="130"/>
      <c r="E175" s="131"/>
      <c r="F175" s="131"/>
    </row>
    <row r="176" spans="1:6" s="36" customFormat="1" x14ac:dyDescent="0.2">
      <c r="A176" s="127"/>
      <c r="B176" s="119" t="s">
        <v>106</v>
      </c>
      <c r="C176" s="132"/>
    </row>
    <row r="177" spans="1:6" s="36" customFormat="1" x14ac:dyDescent="0.2">
      <c r="A177" s="127"/>
      <c r="B177" s="119"/>
      <c r="C177" s="132">
        <v>1</v>
      </c>
      <c r="D177" s="130" t="s">
        <v>1</v>
      </c>
      <c r="E177" s="45"/>
      <c r="F177" s="131">
        <f>C177*E177</f>
        <v>0</v>
      </c>
    </row>
    <row r="178" spans="1:6" s="36" customFormat="1" x14ac:dyDescent="0.2">
      <c r="A178" s="134"/>
      <c r="B178" s="135"/>
      <c r="C178" s="136"/>
      <c r="D178" s="137"/>
      <c r="E178" s="138"/>
      <c r="F178" s="138"/>
    </row>
    <row r="179" spans="1:6" s="36" customFormat="1" x14ac:dyDescent="0.2">
      <c r="A179" s="32"/>
      <c r="B179" s="28"/>
      <c r="C179" s="11"/>
      <c r="D179" s="12"/>
      <c r="E179" s="13"/>
      <c r="F179" s="11"/>
    </row>
    <row r="180" spans="1:6" s="36" customFormat="1" x14ac:dyDescent="0.2">
      <c r="A180" s="127">
        <f>COUNT($A$6:A179)+1</f>
        <v>26</v>
      </c>
      <c r="B180" s="128" t="s">
        <v>107</v>
      </c>
      <c r="C180" s="129"/>
      <c r="D180" s="130"/>
      <c r="E180" s="131"/>
      <c r="F180" s="131"/>
    </row>
    <row r="181" spans="1:6" s="36" customFormat="1" x14ac:dyDescent="0.2">
      <c r="A181" s="127"/>
      <c r="B181" s="119" t="s">
        <v>108</v>
      </c>
      <c r="C181" s="132"/>
      <c r="D181" s="130"/>
      <c r="E181" s="131"/>
      <c r="F181" s="131"/>
    </row>
    <row r="182" spans="1:6" s="36" customFormat="1" x14ac:dyDescent="0.2">
      <c r="A182" s="120"/>
      <c r="B182" s="108"/>
      <c r="C182" s="122">
        <v>2</v>
      </c>
      <c r="D182" s="130" t="s">
        <v>1</v>
      </c>
      <c r="E182" s="45"/>
      <c r="F182" s="131">
        <f>C182*E182</f>
        <v>0</v>
      </c>
    </row>
    <row r="183" spans="1:6" s="36" customFormat="1" x14ac:dyDescent="0.2">
      <c r="A183" s="134"/>
      <c r="B183" s="135"/>
      <c r="C183" s="136"/>
      <c r="D183" s="137"/>
      <c r="E183" s="138"/>
      <c r="F183" s="138"/>
    </row>
    <row r="184" spans="1:6" s="36" customFormat="1" x14ac:dyDescent="0.2">
      <c r="A184" s="32"/>
      <c r="B184" s="28"/>
      <c r="C184" s="11"/>
      <c r="D184" s="12"/>
      <c r="E184" s="13"/>
      <c r="F184" s="11"/>
    </row>
    <row r="185" spans="1:6" s="36" customFormat="1" x14ac:dyDescent="0.2">
      <c r="A185" s="127">
        <f>COUNT($A$6:A184)+1</f>
        <v>27</v>
      </c>
      <c r="B185" s="128" t="s">
        <v>109</v>
      </c>
      <c r="C185" s="129"/>
      <c r="D185" s="130"/>
      <c r="E185" s="131"/>
      <c r="F185" s="131"/>
    </row>
    <row r="186" spans="1:6" s="36" customFormat="1" ht="25.5" x14ac:dyDescent="0.2">
      <c r="A186" s="127"/>
      <c r="B186" s="119" t="s">
        <v>110</v>
      </c>
      <c r="C186" s="132"/>
      <c r="D186" s="130"/>
      <c r="E186" s="131"/>
      <c r="F186" s="131"/>
    </row>
    <row r="187" spans="1:6" s="36" customFormat="1" x14ac:dyDescent="0.2">
      <c r="A187" s="127"/>
      <c r="B187" s="119" t="s">
        <v>412</v>
      </c>
      <c r="C187" s="132">
        <v>2</v>
      </c>
      <c r="D187" s="130" t="s">
        <v>1</v>
      </c>
      <c r="E187" s="45"/>
      <c r="F187" s="131">
        <f t="shared" ref="F187:F190" si="18">C187*E187</f>
        <v>0</v>
      </c>
    </row>
    <row r="188" spans="1:6" s="36" customFormat="1" x14ac:dyDescent="0.2">
      <c r="A188" s="127"/>
      <c r="B188" s="119" t="s">
        <v>413</v>
      </c>
      <c r="C188" s="132">
        <v>6</v>
      </c>
      <c r="D188" s="130" t="s">
        <v>1</v>
      </c>
      <c r="E188" s="45"/>
      <c r="F188" s="131">
        <f t="shared" si="18"/>
        <v>0</v>
      </c>
    </row>
    <row r="189" spans="1:6" s="36" customFormat="1" x14ac:dyDescent="0.2">
      <c r="A189" s="127"/>
      <c r="B189" s="119" t="s">
        <v>453</v>
      </c>
      <c r="C189" s="132">
        <v>2</v>
      </c>
      <c r="D189" s="130" t="s">
        <v>1</v>
      </c>
      <c r="E189" s="45"/>
      <c r="F189" s="131">
        <f t="shared" si="18"/>
        <v>0</v>
      </c>
    </row>
    <row r="190" spans="1:6" s="36" customFormat="1" x14ac:dyDescent="0.2">
      <c r="A190" s="127"/>
      <c r="B190" s="119" t="s">
        <v>75</v>
      </c>
      <c r="C190" s="132">
        <v>60</v>
      </c>
      <c r="D190" s="130" t="s">
        <v>1</v>
      </c>
      <c r="E190" s="45"/>
      <c r="F190" s="131">
        <f t="shared" si="18"/>
        <v>0</v>
      </c>
    </row>
    <row r="191" spans="1:6" s="36" customFormat="1" x14ac:dyDescent="0.2">
      <c r="A191" s="134"/>
      <c r="B191" s="135"/>
      <c r="C191" s="136"/>
      <c r="D191" s="137"/>
      <c r="E191" s="138"/>
      <c r="F191" s="138"/>
    </row>
    <row r="192" spans="1:6" s="36" customFormat="1" x14ac:dyDescent="0.2">
      <c r="A192" s="32"/>
      <c r="B192" s="28"/>
      <c r="C192" s="11"/>
      <c r="D192" s="12"/>
      <c r="E192" s="13"/>
      <c r="F192" s="11"/>
    </row>
    <row r="193" spans="1:6" s="36" customFormat="1" x14ac:dyDescent="0.2">
      <c r="A193" s="127">
        <f>COUNT($A$6:A190)+1</f>
        <v>28</v>
      </c>
      <c r="B193" s="128" t="s">
        <v>115</v>
      </c>
      <c r="C193" s="129"/>
      <c r="D193" s="130"/>
      <c r="E193" s="131"/>
      <c r="F193" s="131"/>
    </row>
    <row r="194" spans="1:6" s="36" customFormat="1" x14ac:dyDescent="0.2">
      <c r="A194" s="127"/>
      <c r="B194" s="119" t="s">
        <v>116</v>
      </c>
      <c r="C194" s="132"/>
      <c r="D194" s="130"/>
      <c r="E194" s="131"/>
      <c r="F194" s="131"/>
    </row>
    <row r="195" spans="1:6" s="36" customFormat="1" x14ac:dyDescent="0.2">
      <c r="A195" s="127"/>
      <c r="B195" s="119" t="s">
        <v>412</v>
      </c>
      <c r="C195" s="132">
        <v>2</v>
      </c>
      <c r="D195" s="130" t="s">
        <v>1</v>
      </c>
      <c r="E195" s="45"/>
      <c r="F195" s="131">
        <f t="shared" ref="F195:F198" si="19">C195*E195</f>
        <v>0</v>
      </c>
    </row>
    <row r="196" spans="1:6" s="36" customFormat="1" x14ac:dyDescent="0.2">
      <c r="A196" s="127"/>
      <c r="B196" s="119" t="s">
        <v>413</v>
      </c>
      <c r="C196" s="132">
        <v>2</v>
      </c>
      <c r="D196" s="130" t="s">
        <v>1</v>
      </c>
      <c r="E196" s="45"/>
      <c r="F196" s="131">
        <f t="shared" si="19"/>
        <v>0</v>
      </c>
    </row>
    <row r="197" spans="1:6" s="36" customFormat="1" x14ac:dyDescent="0.2">
      <c r="A197" s="127"/>
      <c r="B197" s="119" t="s">
        <v>453</v>
      </c>
      <c r="C197" s="132">
        <v>2</v>
      </c>
      <c r="D197" s="130" t="s">
        <v>1</v>
      </c>
      <c r="E197" s="45"/>
      <c r="F197" s="131">
        <f t="shared" si="19"/>
        <v>0</v>
      </c>
    </row>
    <row r="198" spans="1:6" s="36" customFormat="1" x14ac:dyDescent="0.2">
      <c r="A198" s="127"/>
      <c r="B198" s="119" t="s">
        <v>75</v>
      </c>
      <c r="C198" s="132">
        <v>2</v>
      </c>
      <c r="D198" s="130" t="s">
        <v>1</v>
      </c>
      <c r="E198" s="45"/>
      <c r="F198" s="131">
        <f t="shared" si="19"/>
        <v>0</v>
      </c>
    </row>
    <row r="199" spans="1:6" s="36" customFormat="1" x14ac:dyDescent="0.2">
      <c r="A199" s="134"/>
      <c r="B199" s="135"/>
      <c r="C199" s="136"/>
      <c r="D199" s="137"/>
      <c r="E199" s="138"/>
      <c r="F199" s="138"/>
    </row>
    <row r="200" spans="1:6" s="36" customFormat="1" x14ac:dyDescent="0.2">
      <c r="A200" s="32"/>
      <c r="B200" s="28"/>
      <c r="C200" s="11"/>
      <c r="D200" s="12"/>
      <c r="E200" s="13"/>
      <c r="F200" s="11"/>
    </row>
    <row r="201" spans="1:6" s="36" customFormat="1" x14ac:dyDescent="0.2">
      <c r="A201" s="127">
        <f>COUNT($A$6:A200)+1</f>
        <v>29</v>
      </c>
      <c r="B201" s="128" t="s">
        <v>117</v>
      </c>
      <c r="C201" s="129"/>
      <c r="D201" s="130"/>
      <c r="E201" s="131"/>
      <c r="F201" s="131"/>
    </row>
    <row r="202" spans="1:6" s="36" customFormat="1" ht="38.25" x14ac:dyDescent="0.2">
      <c r="A202" s="127"/>
      <c r="B202" s="119" t="s">
        <v>414</v>
      </c>
      <c r="C202" s="132"/>
      <c r="D202" s="130"/>
      <c r="E202" s="131"/>
      <c r="F202" s="131"/>
    </row>
    <row r="203" spans="1:6" s="36" customFormat="1" ht="14.25" x14ac:dyDescent="0.2">
      <c r="A203" s="127"/>
      <c r="B203" s="119"/>
      <c r="C203" s="132">
        <v>14</v>
      </c>
      <c r="D203" s="130" t="s">
        <v>14</v>
      </c>
      <c r="E203" s="45"/>
      <c r="F203" s="131">
        <f>C203*E203</f>
        <v>0</v>
      </c>
    </row>
    <row r="204" spans="1:6" s="36" customFormat="1" x14ac:dyDescent="0.2">
      <c r="A204" s="134"/>
      <c r="B204" s="135"/>
      <c r="C204" s="136"/>
      <c r="D204" s="137"/>
      <c r="E204" s="138"/>
      <c r="F204" s="138"/>
    </row>
    <row r="205" spans="1:6" s="146" customFormat="1" x14ac:dyDescent="0.2">
      <c r="A205" s="32"/>
      <c r="B205" s="28"/>
      <c r="C205" s="11"/>
      <c r="D205" s="12"/>
      <c r="E205" s="13"/>
      <c r="F205" s="11"/>
    </row>
    <row r="206" spans="1:6" s="36" customFormat="1" x14ac:dyDescent="0.2">
      <c r="A206" s="127">
        <f>COUNT($A$6:A205)+1</f>
        <v>30</v>
      </c>
      <c r="B206" s="128" t="s">
        <v>118</v>
      </c>
      <c r="C206" s="129"/>
      <c r="D206" s="130"/>
      <c r="E206" s="131"/>
      <c r="F206" s="131"/>
    </row>
    <row r="207" spans="1:6" s="36" customFormat="1" ht="114.75" x14ac:dyDescent="0.2">
      <c r="A207" s="127"/>
      <c r="B207" s="119" t="s">
        <v>119</v>
      </c>
      <c r="C207" s="132"/>
      <c r="D207" s="130"/>
      <c r="E207" s="131"/>
      <c r="F207" s="131"/>
    </row>
    <row r="208" spans="1:6" s="36" customFormat="1" x14ac:dyDescent="0.2">
      <c r="A208" s="120"/>
      <c r="B208" s="108" t="s">
        <v>29</v>
      </c>
      <c r="C208" s="122"/>
      <c r="D208" s="122"/>
      <c r="E208" s="123"/>
      <c r="F208" s="123"/>
    </row>
    <row r="209" spans="1:6" s="146" customFormat="1" ht="14.25" x14ac:dyDescent="0.2">
      <c r="A209" s="127"/>
      <c r="B209" s="119" t="s">
        <v>34</v>
      </c>
      <c r="C209" s="132">
        <v>10</v>
      </c>
      <c r="D209" s="130" t="s">
        <v>14</v>
      </c>
      <c r="E209" s="45"/>
      <c r="F209" s="131">
        <f>C209*E209</f>
        <v>0</v>
      </c>
    </row>
    <row r="210" spans="1:6" s="146" customFormat="1" ht="14.25" x14ac:dyDescent="0.2">
      <c r="A210" s="127"/>
      <c r="B210" s="119" t="s">
        <v>120</v>
      </c>
      <c r="C210" s="132">
        <v>12.5</v>
      </c>
      <c r="D210" s="130" t="s">
        <v>14</v>
      </c>
      <c r="E210" s="45"/>
      <c r="F210" s="131">
        <f>C210*E210</f>
        <v>0</v>
      </c>
    </row>
    <row r="211" spans="1:6" s="146" customFormat="1" x14ac:dyDescent="0.2">
      <c r="A211" s="134"/>
      <c r="B211" s="135"/>
      <c r="C211" s="136"/>
      <c r="D211" s="137"/>
      <c r="E211" s="138"/>
      <c r="F211" s="138"/>
    </row>
    <row r="212" spans="1:6" s="36" customFormat="1" x14ac:dyDescent="0.2">
      <c r="A212" s="32"/>
      <c r="B212" s="28"/>
      <c r="C212" s="11"/>
      <c r="D212" s="12"/>
      <c r="E212" s="13"/>
      <c r="F212" s="11"/>
    </row>
    <row r="213" spans="1:6" s="36" customFormat="1" x14ac:dyDescent="0.2">
      <c r="A213" s="127">
        <f>COUNT($A$6:A209)+1</f>
        <v>31</v>
      </c>
      <c r="B213" s="128" t="s">
        <v>118</v>
      </c>
      <c r="C213" s="129"/>
      <c r="D213" s="130"/>
      <c r="E213" s="131"/>
      <c r="F213" s="131"/>
    </row>
    <row r="214" spans="1:6" s="36" customFormat="1" ht="114.75" x14ac:dyDescent="0.2">
      <c r="A214" s="127"/>
      <c r="B214" s="119" t="s">
        <v>121</v>
      </c>
      <c r="C214" s="132"/>
      <c r="D214" s="130"/>
      <c r="E214" s="131"/>
      <c r="F214" s="131"/>
    </row>
    <row r="215" spans="1:6" s="36" customFormat="1" x14ac:dyDescent="0.2">
      <c r="A215" s="127"/>
      <c r="B215" s="147" t="s">
        <v>29</v>
      </c>
      <c r="C215" s="148"/>
      <c r="D215" s="148"/>
      <c r="E215" s="131"/>
      <c r="F215" s="131"/>
    </row>
    <row r="216" spans="1:6" s="36" customFormat="1" ht="14.25" x14ac:dyDescent="0.2">
      <c r="A216" s="127"/>
      <c r="B216" s="119" t="s">
        <v>34</v>
      </c>
      <c r="C216" s="132">
        <v>1</v>
      </c>
      <c r="D216" s="130" t="s">
        <v>14</v>
      </c>
      <c r="E216" s="45"/>
      <c r="F216" s="131">
        <f>C216*E216</f>
        <v>0</v>
      </c>
    </row>
    <row r="217" spans="1:6" s="36" customFormat="1" ht="14.25" x14ac:dyDescent="0.2">
      <c r="A217" s="127"/>
      <c r="B217" s="119" t="s">
        <v>120</v>
      </c>
      <c r="C217" s="132">
        <v>1.5</v>
      </c>
      <c r="D217" s="130" t="s">
        <v>14</v>
      </c>
      <c r="E217" s="45"/>
      <c r="F217" s="131">
        <f>C217*E217</f>
        <v>0</v>
      </c>
    </row>
    <row r="218" spans="1:6" s="36" customFormat="1" x14ac:dyDescent="0.2">
      <c r="A218" s="134"/>
      <c r="B218" s="135"/>
      <c r="C218" s="136"/>
      <c r="D218" s="137"/>
      <c r="E218" s="138"/>
      <c r="F218" s="138"/>
    </row>
    <row r="219" spans="1:6" s="36" customFormat="1" x14ac:dyDescent="0.2">
      <c r="A219" s="32"/>
      <c r="B219" s="28"/>
      <c r="C219" s="11"/>
      <c r="D219" s="12"/>
      <c r="E219" s="13"/>
      <c r="F219" s="11"/>
    </row>
    <row r="220" spans="1:6" s="36" customFormat="1" x14ac:dyDescent="0.2">
      <c r="A220" s="127">
        <f>COUNT($A$6:A219)+1</f>
        <v>32</v>
      </c>
      <c r="B220" s="128" t="s">
        <v>17</v>
      </c>
      <c r="C220" s="129"/>
      <c r="D220" s="130"/>
      <c r="E220" s="131"/>
      <c r="F220" s="131"/>
    </row>
    <row r="221" spans="1:6" s="36" customFormat="1" ht="38.25" x14ac:dyDescent="0.2">
      <c r="A221" s="127"/>
      <c r="B221" s="119" t="s">
        <v>122</v>
      </c>
      <c r="C221" s="132"/>
      <c r="D221" s="130"/>
      <c r="E221" s="131"/>
      <c r="F221" s="131"/>
    </row>
    <row r="222" spans="1:6" s="36" customFormat="1" x14ac:dyDescent="0.2">
      <c r="B222" s="147"/>
      <c r="C222" s="122"/>
      <c r="D222" s="150">
        <v>0.1</v>
      </c>
      <c r="E222" s="123"/>
      <c r="F222" s="131">
        <f>SUM(F11:F218)*D222</f>
        <v>0</v>
      </c>
    </row>
    <row r="223" spans="1:6" s="36" customFormat="1" x14ac:dyDescent="0.2">
      <c r="A223" s="120"/>
      <c r="B223" s="246"/>
      <c r="C223" s="122"/>
      <c r="D223" s="150"/>
      <c r="E223" s="123"/>
      <c r="F223" s="123"/>
    </row>
    <row r="224" spans="1:6" s="36" customFormat="1" x14ac:dyDescent="0.2">
      <c r="A224" s="169"/>
      <c r="B224" s="170" t="s">
        <v>123</v>
      </c>
      <c r="C224" s="171"/>
      <c r="D224" s="172"/>
      <c r="E224" s="173" t="s">
        <v>13</v>
      </c>
      <c r="F224" s="173">
        <f>SUM(F11:F223)</f>
        <v>0</v>
      </c>
    </row>
  </sheetData>
  <sheetProtection algorithmName="SHA-512" hashValue="3t+d3S5mQBS9JoW7PIk+yBS4YRIqlQPp4Ki3Y7ccHwwzGP9/LB3HdauO7kH2zQCybLw/6laaA+hNLiEaTVkMaw==" saltValue="9lUTuOrrHgH8XJ8tB1u7aw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d.o.o.&amp;RJPE-SIR-190/24</oddHeader>
    <oddFooter>&amp;C&amp;"Arial,Navadno"&amp;P / &amp;N</oddFooter>
  </headerFooter>
  <rowBreaks count="7" manualBreakCount="7">
    <brk id="22" max="5" man="1"/>
    <brk id="49" max="5" man="1"/>
    <brk id="79" max="5" man="1"/>
    <brk id="111" max="5" man="1"/>
    <brk id="133" max="5" man="1"/>
    <brk id="173" max="5" man="1"/>
    <brk id="21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24</vt:i4>
      </vt:variant>
      <vt:variant>
        <vt:lpstr>Imenovani obsegi</vt:lpstr>
      </vt:variant>
      <vt:variant>
        <vt:i4>28</vt:i4>
      </vt:variant>
    </vt:vector>
  </HeadingPairs>
  <TitlesOfParts>
    <vt:vector size="52" baseType="lpstr">
      <vt:lpstr>REKAP</vt:lpstr>
      <vt:lpstr>1- SKLOP</vt:lpstr>
      <vt:lpstr>Vrocevod_T-1901_SD</vt:lpstr>
      <vt:lpstr>Parovod-T1900_SD</vt:lpstr>
      <vt:lpstr>Odcep novega parovoda_SD</vt:lpstr>
      <vt:lpstr>Prestavitev plinovoda</vt:lpstr>
      <vt:lpstr>2- SKLOP _VO</vt:lpstr>
      <vt:lpstr>Vrocevod_T-1700_SD</vt:lpstr>
      <vt:lpstr>Vrocevod_T-1704_SD</vt:lpstr>
      <vt:lpstr>Vroc-priklj_P-638_SD</vt:lpstr>
      <vt:lpstr>Vroc-priklj_P-630_SD</vt:lpstr>
      <vt:lpstr>Vroc-priklj_P-641_SD</vt:lpstr>
      <vt:lpstr>Vroc-priklj_P-1209_SD</vt:lpstr>
      <vt:lpstr>2. SK-Rekapitulacija_SD_PO</vt:lpstr>
      <vt:lpstr>N-12110_1_SD</vt:lpstr>
      <vt:lpstr>N-12110_2_SD</vt:lpstr>
      <vt:lpstr>N-12010_SD</vt:lpstr>
      <vt:lpstr>PP_SON_PE32_SD_P4129</vt:lpstr>
      <vt:lpstr>PP_SON_PE32_SD_P4130</vt:lpstr>
      <vt:lpstr>PP_SON_PE32_SD_P25794</vt:lpstr>
      <vt:lpstr>3-SKLOP</vt:lpstr>
      <vt:lpstr>P4896_Njegoševa_del</vt:lpstr>
      <vt:lpstr>odcep K2</vt:lpstr>
      <vt:lpstr>Njegoševa 15_SD</vt:lpstr>
      <vt:lpstr>'1- SKLOP'!Področje_tiskanja</vt:lpstr>
      <vt:lpstr>'2- SKLOP _VO'!Področje_tiskanja</vt:lpstr>
      <vt:lpstr>'2. SK-Rekapitulacija_SD_PO'!Področje_tiskanja</vt:lpstr>
      <vt:lpstr>'3-SKLOP'!Področje_tiskanja</vt:lpstr>
      <vt:lpstr>'Njegoševa 15_SD'!Področje_tiskanja</vt:lpstr>
      <vt:lpstr>'Odcep novega parovoda_SD'!Področje_tiskanja</vt:lpstr>
      <vt:lpstr>P4896_Njegoševa_del!Področje_tiskanja</vt:lpstr>
      <vt:lpstr>'Parovod-T1900_SD'!Področje_tiskanja</vt:lpstr>
      <vt:lpstr>REKAP!Področje_tiskanja</vt:lpstr>
      <vt:lpstr>'Vrocevod_T-1700_SD'!Področje_tiskanja</vt:lpstr>
      <vt:lpstr>'Vrocevod_T-1704_SD'!Področje_tiskanja</vt:lpstr>
      <vt:lpstr>'Vrocevod_T-1901_SD'!Področje_tiskanja</vt:lpstr>
      <vt:lpstr>'Vroc-priklj_P-1209_SD'!Področje_tiskanja</vt:lpstr>
      <vt:lpstr>'Vroc-priklj_P-630_SD'!Področje_tiskanja</vt:lpstr>
      <vt:lpstr>'Vroc-priklj_P-638_SD'!Področje_tiskanja</vt:lpstr>
      <vt:lpstr>'Vroc-priklj_P-641_SD'!Področje_tiskanja</vt:lpstr>
      <vt:lpstr>'N-12110_1_SD'!Tiskanje_naslovov</vt:lpstr>
      <vt:lpstr>'Njegoševa 15_SD'!Tiskanje_naslovov</vt:lpstr>
      <vt:lpstr>'Odcep novega parovoda_SD'!Tiskanje_naslovov</vt:lpstr>
      <vt:lpstr>'Parovod-T1900_SD'!Tiskanje_naslovov</vt:lpstr>
      <vt:lpstr>'Prestavitev plinovoda'!Tiskanje_naslovov</vt:lpstr>
      <vt:lpstr>'Vrocevod_T-1700_SD'!Tiskanje_naslovov</vt:lpstr>
      <vt:lpstr>'Vrocevod_T-1704_SD'!Tiskanje_naslovov</vt:lpstr>
      <vt:lpstr>'Vrocevod_T-1901_SD'!Tiskanje_naslovov</vt:lpstr>
      <vt:lpstr>'Vroc-priklj_P-1209_SD'!Tiskanje_naslovov</vt:lpstr>
      <vt:lpstr>'Vroc-priklj_P-630_SD'!Tiskanje_naslovov</vt:lpstr>
      <vt:lpstr>'Vroc-priklj_P-638_SD'!Tiskanje_naslovov</vt:lpstr>
      <vt:lpstr>'Vroc-priklj_P-641_SD'!Tiskanje_naslovov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gregor redelonghi</dc:creator>
  <dc:description>izdelan: 31/08-2005</dc:description>
  <cp:lastModifiedBy>Silvester Koren</cp:lastModifiedBy>
  <cp:lastPrinted>2024-05-10T11:58:08Z</cp:lastPrinted>
  <dcterms:created xsi:type="dcterms:W3CDTF">1999-05-03T05:58:28Z</dcterms:created>
  <dcterms:modified xsi:type="dcterms:W3CDTF">2024-05-14T08:25:07Z</dcterms:modified>
</cp:coreProperties>
</file>