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Silvo 2023\JN SJN, MOL 2023\JPE SIR 280-23 SD VO+parovod Korytkova, Japljeva\"/>
    </mc:Choice>
  </mc:AlternateContent>
  <bookViews>
    <workbookView xWindow="-15" yWindow="-15" windowWidth="14400" windowHeight="14805" tabRatio="956"/>
  </bookViews>
  <sheets>
    <sheet name="REKAP" sheetId="54" r:id="rId1"/>
    <sheet name="Rekapitulacija_VO_SD" sheetId="42" r:id="rId2"/>
    <sheet name="Vrocevod_T-900_SD" sheetId="1" r:id="rId3"/>
    <sheet name="Vrocevod_T-918_SD" sheetId="50" r:id="rId4"/>
    <sheet name="Rekapitulacija_PARA_SD" sheetId="51" r:id="rId5"/>
    <sheet name="Parovod-T8001_SD" sheetId="52" r:id="rId6"/>
    <sheet name="provizorij IK" sheetId="53" r:id="rId7"/>
  </sheets>
  <externalReferences>
    <externalReference r:id="rId8"/>
    <externalReference r:id="rId9"/>
  </externalReferences>
  <definedNames>
    <definedName name="_A65636" localSheetId="0">#REF!</definedName>
    <definedName name="_A65636">#REF!</definedName>
    <definedName name="_C99392" localSheetId="0">#REF!</definedName>
    <definedName name="_C99392">#REF!</definedName>
    <definedName name="_xlnm._FilterDatabase" localSheetId="5" hidden="1">'Parovod-T8001_SD'!#REF!</definedName>
    <definedName name="_xlnm._FilterDatabase" localSheetId="6" hidden="1">'provizorij IK'!$A$6:$F$6</definedName>
    <definedName name="_xlnm._FilterDatabase" localSheetId="2" hidden="1">'Vrocevod_T-900_SD'!#REF!</definedName>
    <definedName name="_xlnm._FilterDatabase" localSheetId="3" hidden="1">'Vrocevod_T-918_SD'!$A$6:$F$6</definedName>
    <definedName name="_Parse_In" hidden="1">#REF!</definedName>
    <definedName name="_Parse_Out" hidden="1">#REF!</definedName>
    <definedName name="armatura">#REF!</definedName>
    <definedName name="beton">#REF!</definedName>
    <definedName name="dfdasf" localSheetId="0">#REF!</definedName>
    <definedName name="dfdasf">#REF!</definedName>
    <definedName name="eh" localSheetId="0">#REF!</definedName>
    <definedName name="eh">#REF!</definedName>
    <definedName name="Instrument_list">#REF!</definedName>
    <definedName name="investicija" localSheetId="5">#REF!</definedName>
    <definedName name="investicija" localSheetId="6">#REF!</definedName>
    <definedName name="investicija" localSheetId="0">[1]Rekapitulacija_SD!#REF!</definedName>
    <definedName name="investicija" localSheetId="4">Rekapitulacija_PARA_SD!#REF!</definedName>
    <definedName name="investicija" localSheetId="1">Rekapitulacija_VO_SD!#REF!</definedName>
    <definedName name="investicija" localSheetId="3">#REF!</definedName>
    <definedName name="investicija">#REF!</definedName>
    <definedName name="izkop">#REF!</definedName>
    <definedName name="jeklo">#REF!</definedName>
    <definedName name="JEKLO_SD" localSheetId="0">#REF!</definedName>
    <definedName name="JEKLO_SD">#REF!</definedName>
    <definedName name="jhvfž" localSheetId="0">#REF!</definedName>
    <definedName name="jhvfž">#REF!</definedName>
    <definedName name="odvoz">#REF!</definedName>
    <definedName name="opaž">#REF!</definedName>
    <definedName name="_xlnm.Print_Area" localSheetId="5">'Parovod-T8001_SD'!$A$1:$F$106</definedName>
    <definedName name="_xlnm.Print_Area" localSheetId="6">'provizorij IK'!$A$1:$F$102</definedName>
    <definedName name="_xlnm.Print_Area" localSheetId="0">REKAP!$A$1:$G$13</definedName>
    <definedName name="_xlnm.Print_Area" localSheetId="4">Rekapitulacija_PARA_SD!$A$1:$G$13</definedName>
    <definedName name="_xlnm.Print_Area" localSheetId="1">Rekapitulacija_VO_SD!$A$1:$G$20</definedName>
    <definedName name="_xlnm.Print_Area" localSheetId="2">'Vrocevod_T-900_SD'!$A$1:$F$233</definedName>
    <definedName name="_xlnm.Print_Area" localSheetId="3">'Vrocevod_T-918_SD'!$A$1:$F$117</definedName>
    <definedName name="poti">#REF!</definedName>
    <definedName name="PRINTBLOK">#REF!</definedName>
    <definedName name="razpiranje">#REF!</definedName>
    <definedName name="st_sm">#REF!</definedName>
    <definedName name="SWD" localSheetId="0">#REF!</definedName>
    <definedName name="SWD">#REF!</definedName>
    <definedName name="_xlnm.Print_Titles" localSheetId="5">'Parovod-T8001_SD'!$5:$5</definedName>
    <definedName name="_xlnm.Print_Titles" localSheetId="6">'provizorij IK'!$5:$5</definedName>
    <definedName name="_xlnm.Print_Titles" localSheetId="2">'Vrocevod_T-900_SD'!$5:$5</definedName>
    <definedName name="_xlnm.Print_Titles" localSheetId="3">'Vrocevod_T-918_SD'!$5:$5</definedName>
    <definedName name="trasa">#REF!</definedName>
    <definedName name="zasip">#REF!</definedName>
  </definedNames>
  <calcPr calcId="162913"/>
</workbook>
</file>

<file path=xl/calcChain.xml><?xml version="1.0" encoding="utf-8"?>
<calcChain xmlns="http://schemas.openxmlformats.org/spreadsheetml/2006/main">
  <c r="A108" i="50" l="1"/>
  <c r="A103" i="50"/>
  <c r="A85" i="50"/>
  <c r="A79" i="50"/>
  <c r="A74" i="50"/>
  <c r="A64" i="50"/>
  <c r="A59" i="50"/>
  <c r="A83" i="53"/>
  <c r="A77" i="53"/>
  <c r="A55" i="53"/>
  <c r="G11" i="54" l="1"/>
  <c r="G10" i="54"/>
  <c r="G9" i="54"/>
  <c r="G8" i="54"/>
  <c r="F95" i="53" l="1"/>
  <c r="F90" i="53"/>
  <c r="F85" i="53"/>
  <c r="F80" i="53"/>
  <c r="F79" i="53"/>
  <c r="F74" i="53"/>
  <c r="F73" i="53"/>
  <c r="F68" i="53"/>
  <c r="F63" i="53"/>
  <c r="F58" i="53"/>
  <c r="F57" i="53"/>
  <c r="F52" i="53"/>
  <c r="F46" i="53"/>
  <c r="F45" i="53"/>
  <c r="F39" i="53"/>
  <c r="F33" i="53"/>
  <c r="F27" i="53"/>
  <c r="F19" i="53"/>
  <c r="F11" i="53"/>
  <c r="A7" i="53"/>
  <c r="F100" i="53" l="1"/>
  <c r="F102" i="53" s="1"/>
  <c r="G7" i="54" s="1"/>
  <c r="A14" i="53"/>
  <c r="A22" i="53" s="1"/>
  <c r="A30" i="53" l="1"/>
  <c r="A36" i="53" l="1"/>
  <c r="A42" i="53" l="1"/>
  <c r="A49" i="53" s="1"/>
  <c r="A61" i="53" l="1"/>
  <c r="A66" i="53" s="1"/>
  <c r="A71" i="53" l="1"/>
  <c r="A87" i="53" s="1"/>
  <c r="A93" i="53" l="1"/>
  <c r="A98" i="53" s="1"/>
  <c r="F99" i="52"/>
  <c r="F93" i="52"/>
  <c r="F88" i="52"/>
  <c r="F83" i="52"/>
  <c r="F78" i="52"/>
  <c r="F73" i="52"/>
  <c r="F68" i="52"/>
  <c r="F63" i="52"/>
  <c r="F58" i="52"/>
  <c r="F53" i="52"/>
  <c r="F48" i="52"/>
  <c r="F43" i="52"/>
  <c r="F37" i="52"/>
  <c r="F31" i="52"/>
  <c r="F30" i="52"/>
  <c r="F25" i="52"/>
  <c r="F20" i="52"/>
  <c r="F19" i="52"/>
  <c r="F14" i="52"/>
  <c r="F9" i="52"/>
  <c r="A7" i="52"/>
  <c r="A12" i="52" l="1"/>
  <c r="F104" i="52"/>
  <c r="F106" i="52" s="1"/>
  <c r="G9" i="51" s="1"/>
  <c r="G13" i="51" s="1"/>
  <c r="G6" i="54" s="1"/>
  <c r="F102" i="1"/>
  <c r="A28" i="52" l="1"/>
  <c r="A17" i="52"/>
  <c r="A23" i="52"/>
  <c r="F81" i="1"/>
  <c r="A34" i="52" l="1"/>
  <c r="F105" i="50"/>
  <c r="F50" i="50"/>
  <c r="F161" i="1"/>
  <c r="F110" i="1"/>
  <c r="F109" i="1"/>
  <c r="F108" i="1"/>
  <c r="A40" i="52" l="1"/>
  <c r="F31" i="1"/>
  <c r="F29" i="1"/>
  <c r="A46" i="52" l="1"/>
  <c r="A51" i="52" s="1"/>
  <c r="F110" i="50"/>
  <c r="F100" i="50"/>
  <c r="F95" i="50"/>
  <c r="F91" i="50"/>
  <c r="F87" i="50"/>
  <c r="F82" i="50"/>
  <c r="F76" i="50"/>
  <c r="F71" i="50"/>
  <c r="F66" i="50"/>
  <c r="F61" i="50"/>
  <c r="F56" i="50"/>
  <c r="F44" i="50"/>
  <c r="F38" i="50"/>
  <c r="F32" i="50"/>
  <c r="F26" i="50"/>
  <c r="F18" i="50"/>
  <c r="F10" i="50"/>
  <c r="A7" i="50"/>
  <c r="F212" i="1"/>
  <c r="F197" i="1"/>
  <c r="F192" i="1"/>
  <c r="F92" i="1"/>
  <c r="A71" i="52" l="1"/>
  <c r="A76" i="52"/>
  <c r="A56" i="52"/>
  <c r="A61" i="52" s="1"/>
  <c r="A66" i="52" s="1"/>
  <c r="F115" i="50"/>
  <c r="F117" i="50" s="1"/>
  <c r="A13" i="50"/>
  <c r="A81" i="52" l="1"/>
  <c r="A86" i="52" s="1"/>
  <c r="A91" i="52" s="1"/>
  <c r="A96" i="52" s="1"/>
  <c r="A102" i="52" s="1"/>
  <c r="G15" i="42"/>
  <c r="A21" i="50" l="1"/>
  <c r="A29" i="50" l="1"/>
  <c r="A35" i="50" s="1"/>
  <c r="A41" i="50" s="1"/>
  <c r="A47" i="50" l="1"/>
  <c r="A53" i="50" s="1"/>
  <c r="A69" i="50" s="1"/>
  <c r="F226" i="1" l="1"/>
  <c r="F225" i="1"/>
  <c r="F219" i="1"/>
  <c r="F218" i="1"/>
  <c r="F207" i="1"/>
  <c r="F202" i="1"/>
  <c r="F187" i="1"/>
  <c r="F186" i="1"/>
  <c r="F180" i="1"/>
  <c r="F175" i="1"/>
  <c r="F168" i="1"/>
  <c r="F156" i="1"/>
  <c r="F149" i="1"/>
  <c r="F143" i="1"/>
  <c r="F137" i="1"/>
  <c r="F131" i="1"/>
  <c r="F125" i="1"/>
  <c r="F118" i="1"/>
  <c r="F117" i="1"/>
  <c r="F116" i="1"/>
  <c r="F97" i="1"/>
  <c r="F87" i="1"/>
  <c r="F86" i="1"/>
  <c r="F77" i="1"/>
  <c r="F72" i="1"/>
  <c r="F67" i="1"/>
  <c r="F62" i="1"/>
  <c r="F56" i="1"/>
  <c r="F55" i="1"/>
  <c r="F54" i="1"/>
  <c r="F48" i="1"/>
  <c r="F47" i="1"/>
  <c r="F46" i="1"/>
  <c r="F40" i="1"/>
  <c r="F39" i="1"/>
  <c r="F38" i="1"/>
  <c r="F32" i="1"/>
  <c r="F30" i="1"/>
  <c r="F21" i="1"/>
  <c r="F13" i="1"/>
  <c r="F12" i="1"/>
  <c r="F11" i="1"/>
  <c r="F231" i="1" l="1"/>
  <c r="F233" i="1" s="1"/>
  <c r="A90" i="50"/>
  <c r="A94" i="50" s="1"/>
  <c r="A98" i="50" s="1"/>
  <c r="A113" i="50" l="1"/>
  <c r="G14" i="42"/>
  <c r="A7" i="1" l="1"/>
  <c r="A16" i="1" l="1"/>
  <c r="A24" i="1" s="1"/>
  <c r="A35" i="1" s="1"/>
  <c r="A43" i="1" s="1"/>
  <c r="A51" i="1" s="1"/>
  <c r="A59" i="1" s="1"/>
  <c r="A65" i="1" s="1"/>
  <c r="A70" i="1" s="1"/>
  <c r="A75" i="1" s="1"/>
  <c r="A79" i="1" l="1"/>
  <c r="A84" i="1" l="1"/>
  <c r="A100" i="1"/>
  <c r="A105" i="1" s="1"/>
  <c r="A90" i="1"/>
  <c r="A95" i="1" s="1"/>
  <c r="A113" i="1" l="1"/>
  <c r="A121" i="1"/>
  <c r="A128" i="1"/>
  <c r="A134" i="1" s="1"/>
  <c r="A140" i="1" s="1"/>
  <c r="A146" i="1" s="1"/>
  <c r="A152" i="1" s="1"/>
  <c r="A159" i="1" l="1"/>
  <c r="A164" i="1" s="1"/>
  <c r="A171" i="1" s="1"/>
  <c r="A178" i="1" s="1"/>
  <c r="A183" i="1" s="1"/>
  <c r="G19" i="42"/>
  <c r="G7" i="42" s="1"/>
  <c r="G5" i="54" s="1"/>
  <c r="G6" i="42" l="1"/>
  <c r="G13" i="54"/>
  <c r="A190" i="1"/>
  <c r="A195" i="1" s="1"/>
  <c r="A200" i="1" l="1"/>
  <c r="A205" i="1" s="1"/>
  <c r="A210" i="1" l="1"/>
  <c r="A215" i="1" s="1"/>
  <c r="A222" i="1" s="1"/>
  <c r="A229" i="1" s="1"/>
</calcChain>
</file>

<file path=xl/sharedStrings.xml><?xml version="1.0" encoding="utf-8"?>
<sst xmlns="http://schemas.openxmlformats.org/spreadsheetml/2006/main" count="555" uniqueCount="257">
  <si>
    <t>Z. ŠT.</t>
  </si>
  <si>
    <t>kos</t>
  </si>
  <si>
    <t xml:space="preserve">R E K A P I T U L A C I J A </t>
  </si>
  <si>
    <t>investicija</t>
  </si>
  <si>
    <t>( m )</t>
  </si>
  <si>
    <t xml:space="preserve">POPIS MATERIALA IN DEL S PREDRAČUNOM </t>
  </si>
  <si>
    <t>KOLIČINA</t>
  </si>
  <si>
    <t>ENOTA</t>
  </si>
  <si>
    <t xml:space="preserve">
OPIS POSTAVKE
</t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</si>
  <si>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</si>
  <si>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</si>
  <si>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</si>
  <si>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</si>
  <si>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</si>
  <si>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2</t>
    </r>
  </si>
  <si>
    <t>št.</t>
  </si>
  <si>
    <t>m</t>
  </si>
  <si>
    <t>Nepredvidena dela</t>
  </si>
  <si>
    <t>OZN.</t>
  </si>
  <si>
    <t>vrednost
( EUR )</t>
  </si>
  <si>
    <t>Objekt:</t>
  </si>
  <si>
    <t>A - GLAVNI VROČEVODI</t>
  </si>
  <si>
    <t>trasa in lokacija</t>
  </si>
  <si>
    <t>oznaka vročevoda</t>
  </si>
  <si>
    <t>dolžina
vročevoda</t>
  </si>
  <si>
    <t>kpl</t>
  </si>
  <si>
    <t>5.0</t>
  </si>
  <si>
    <t>5.1.1</t>
  </si>
  <si>
    <t>5.1.2</t>
  </si>
  <si>
    <t>STROJNA DELA</t>
  </si>
  <si>
    <t>5.2 STROJNA DELA</t>
  </si>
  <si>
    <t>V</t>
  </si>
  <si>
    <t>IV</t>
  </si>
  <si>
    <t>D - GLAVNI VROČEVODI</t>
  </si>
  <si>
    <t xml:space="preserve">S K U P A J - D : </t>
  </si>
  <si>
    <t>Predizolirana cev</t>
  </si>
  <si>
    <t>DN 150 (168,3 x 4,0 mm) / 250</t>
  </si>
  <si>
    <t>Dobava - montaža</t>
  </si>
  <si>
    <t>SERIJA 1</t>
  </si>
  <si>
    <t xml:space="preserve">Sestav materiala enak kot za ravne cevi. </t>
  </si>
  <si>
    <t>Predizolirani cevni lok 90°- enakokrak</t>
  </si>
  <si>
    <t>Predizoliran cevni lok 90° - enakokrak za transport vroče vode do 1300C, izdelan po standardu SIST EN 448 za predizolirane fazonske kose za daljinsko ogrevanje, z vgrajenima žicama za kontrolo vlažnosti in lokacijo napake na cevovodu.</t>
  </si>
  <si>
    <r>
      <t>DN 150 (168,3 x 4,0 mm) / 250 - 90</t>
    </r>
    <r>
      <rPr>
        <vertAlign val="superscript"/>
        <sz val="10"/>
        <rFont val="Arial"/>
        <family val="2"/>
        <charset val="238"/>
      </rPr>
      <t>0</t>
    </r>
  </si>
  <si>
    <t>Predizolirani pravokotni odcep</t>
  </si>
  <si>
    <t>DN 150 / 250</t>
  </si>
  <si>
    <t>Pozicijska tablica</t>
  </si>
  <si>
    <t>Pozicijska tablica za označitev lege zaporne armature, izdelane po priloženi skici v skladu z DIN 4065 oziroma DIN 4069.</t>
  </si>
  <si>
    <t>Dobava in montaža</t>
  </si>
  <si>
    <t>Tablica</t>
  </si>
  <si>
    <t>Zaključna kapa</t>
  </si>
  <si>
    <t>Labirintno zidno tesnilo</t>
  </si>
  <si>
    <r>
      <t xml:space="preserve">Labirintno zidno tesnilo za vgradnjo v zid pri prehodu predizolirane cevi skozi zid, izdelano iz profilirane neoprenske gume.
</t>
    </r>
    <r>
      <rPr>
        <b/>
        <sz val="10"/>
        <rFont val="Arial"/>
        <family val="2"/>
        <charset val="238"/>
      </rPr>
      <t>Serija 1</t>
    </r>
  </si>
  <si>
    <t>DN 150 / 250/281</t>
  </si>
  <si>
    <t>Spojka</t>
  </si>
  <si>
    <t>Termostezna spojka za izolacijo in tesnenje varjenih spojev, za zalivanje s PU peno, izdelana po standardu SIST EN489 za spoje predizoliranih cevi za daljinsko ogrevanje. Dodatno tesnenje polnilne izvrtine s tipsko preizkušeno zaplato ali termostezno manšeto.
Serija 1</t>
  </si>
  <si>
    <t xml:space="preserve">Predizolirana cev za transport vroče vode do 130° C, izdelana po standardu SIST EN 253 za daljinsko ogrevanje, z vgrajenima žicama za kontrolo vlažnosti in lokacijo napake na cevovodu.
SERIJA 2
Cev za prenos medija:
Jeklena visokofrekvenčno varjena cev iz materiala P235TR1 (St.37.0 BW), dobavljena po SIST EN 10217-1 (DIN 1626, DIN2458) ali ustrezne.
Izolacijski material:
Poliuretanska trdna pena (PUR) izdelana iz poliola in isocianata, primerna za povečano delovno temperaturo do 130°C. Pena je homogena s povprečno velikostjo celic do max. 0,5 mm.
gostota &gt; 60 kg/m3
toplotna prevodnost pri 500C &lt; 0,03 W/mK 
Zaščitna cev:
Cev iz polietilena visoke gostote PEHD, material po DIN 8075, popolnoma nepropustna za vodo, notranjost cevi posebno obdelana za doseganje trdne povezave z izolacijo.
gostota &gt; 940 kg/m3
toplotna prevodnost &lt; 0,43 W/mK 
Dobavljena v palicah dolžine 6 ali 12 m.
</t>
  </si>
  <si>
    <t>SERIJA 2</t>
  </si>
  <si>
    <t>DN 40 (48,3 x 2,6 mm) / 125</t>
  </si>
  <si>
    <t>DN 65 (76,1 x 2,9 mm) / 160</t>
  </si>
  <si>
    <t>DN 250 (273,0 x 5,0 mm) / 450</t>
  </si>
  <si>
    <t>Predizolirani cevni lok 90°-enakokrak</t>
  </si>
  <si>
    <r>
      <t>DN 250 (273,0 x 5,0 mm) / 450 - 90</t>
    </r>
    <r>
      <rPr>
        <vertAlign val="superscript"/>
        <sz val="10"/>
        <rFont val="Arial"/>
        <family val="2"/>
        <charset val="238"/>
      </rPr>
      <t>0</t>
    </r>
  </si>
  <si>
    <t xml:space="preserve">Predizoliran etažirani pravokotni odcep za transport vroče vode do 1300C, izdelana po standardu SIST EN 448 za predizolirane fazonske kose za daljinsko ogrevanje, z vgrajenima žicama za kontrolo vlažnosti in lokacijo napake na cevovodu. </t>
  </si>
  <si>
    <t>DN 40 / 125</t>
  </si>
  <si>
    <t>DN 65 / 160</t>
  </si>
  <si>
    <t>DN 250 / 450</t>
  </si>
  <si>
    <r>
      <t xml:space="preserve">Zaključna kapa za predizolirano cev za transport vroče vode do 130 st. C, izdelane po standardu SIST EN489 za predizolirane cevne spojke za daljinsko ogrevanje.
</t>
    </r>
    <r>
      <rPr>
        <b/>
        <sz val="10"/>
        <rFont val="Arial"/>
        <family val="2"/>
        <charset val="238"/>
      </rPr>
      <t>Serija 2</t>
    </r>
  </si>
  <si>
    <r>
      <t xml:space="preserve">Labirintno zidno tesnilo za vgradnjo v zid pri prehodu predizolirane cevi skozi zid, izdelano iz profilirane neoprenske gume.
</t>
    </r>
    <r>
      <rPr>
        <b/>
        <sz val="10"/>
        <rFont val="Arial"/>
        <family val="2"/>
        <charset val="238"/>
      </rPr>
      <t>Serija 2</t>
    </r>
  </si>
  <si>
    <t>DN 40 / 125-158</t>
  </si>
  <si>
    <t>DN 65 / 160-191</t>
  </si>
  <si>
    <t>DN 250 / 450-480</t>
  </si>
  <si>
    <t>Termostezna spojka za izolacijo in tesnenje varjenih spojev, za zalivanje s PU peno, izdelana po standardu SIST EN489 za spoje predizoliranih cevi za daljinsko ogrevanje. Dodatno tesnenje polnilne izvrtine s tipsko preizkušeno zaplato ali termostezno manšeto.
Serija 2</t>
  </si>
  <si>
    <t>Elastična blazina</t>
  </si>
  <si>
    <t xml:space="preserve">Elastična blazina, izdelana iz polietilenske mehke pene, odporne na kemikalije, za prevzemanje raztezkov predizoliranih cevi. </t>
  </si>
  <si>
    <t>debeline S=40mm</t>
  </si>
  <si>
    <t>Začasna povezava vročevoda s PEX cevmi</t>
  </si>
  <si>
    <t>Začasna povezava vročevoda s PEX cevmi v času gradnje.
Montaža in demontaža PEX cevi, izdelava priključkov PEX na obstoječe vročevode s prehodnimi kosi PEX/jeklo, preverjanje tesnosti.
Z vsem potrebnim montažnim materialom.
PEX cevi dobavi JP Energetika - Ljubljana in jih po končani gradnji odpelje.</t>
  </si>
  <si>
    <t>Pribl. dolžina PEX cevi - 2 x 50 m</t>
  </si>
  <si>
    <t>Merilna doza</t>
  </si>
  <si>
    <t xml:space="preserve">Merilna doza za povezavo žic za kontrolo vlage, vključno s silikonskim kablom. (ocenjena dolžina kabla je 10m) </t>
  </si>
  <si>
    <t>Izdelava zapisnika</t>
  </si>
  <si>
    <t>a) o meritvi upornosti žic po posameznih 
odsekih trase
b) o lokaciji in dolžini cevi z vgrajenimi
drugačnimi žicami (različne upornosti žic na dolžinski meter)
c) o meritvah vlažnosti v izolaciji cevovoda</t>
  </si>
  <si>
    <t>Demontaža izolacije</t>
  </si>
  <si>
    <t>40 mm</t>
  </si>
  <si>
    <t>70 mm</t>
  </si>
  <si>
    <t>Kontrola stanja cevovoda</t>
  </si>
  <si>
    <t>Vizuelna kontrola stanja cevododa vključno s podporami, po demontaži izolacije in čiščenju, merjenje debeline stene na poškodovanih mestih.</t>
  </si>
  <si>
    <t>Demontaža obstoječih cevovodov</t>
  </si>
  <si>
    <t>Demontaža in razrez obstoječih cevovodov, vključno odvoz na deponijo, in plačilo pristojbine.
Cena na dolžino trase (2 cevi).</t>
  </si>
  <si>
    <t>DN40</t>
  </si>
  <si>
    <t>DN250</t>
  </si>
  <si>
    <t>Dobava, demontaža in montaža, odvoz na deponijo</t>
  </si>
  <si>
    <t>Sanacija odcepa</t>
  </si>
  <si>
    <t>Sanacija ravne cevi</t>
  </si>
  <si>
    <t>Sanacija cevnega loka</t>
  </si>
  <si>
    <t>Blindiranje in ponovno varjenje vročevoda</t>
  </si>
  <si>
    <t>Rezanje vročevoda in njegovo blindiranje z bombiranim pokrovom ter na koncu odstranitev pokrova in ponovno varjenje cevovoda.
Vključno s pokrovom in varilnim materialom.</t>
  </si>
  <si>
    <t>Izvede se po potrebi!</t>
  </si>
  <si>
    <t>Jeklena cev iz celega</t>
  </si>
  <si>
    <t>Jeklena cev iz celega, izdelana iz materiala P235TR1 (St. 37.0), dobavljena po SIST EN 10216-1 (DIN 2629/DIN2448), vključno z varilnim materialom.</t>
  </si>
  <si>
    <t xml:space="preserve">DN 150 (168,3 x 4,5 mm) </t>
  </si>
  <si>
    <t>DN 250</t>
  </si>
  <si>
    <t>Jekleni lok iz celega, 90°</t>
  </si>
  <si>
    <t>Gladko krivljeni lok po SIST EN 10253 (DIN 2605), izdelan iz jeklene cevi iz celega, iz materiala P235TR1 (St. 37.0), oblika R=5D, vključno z varilnim materialom.</t>
  </si>
  <si>
    <t>DN 150</t>
  </si>
  <si>
    <t>Jekleni lok iz celega, 45 st</t>
  </si>
  <si>
    <t>Nepomične podpore</t>
  </si>
  <si>
    <t xml:space="preserve">Nepomične podpore, izdelane po priloženih risbah iz predpisanih materialov. </t>
  </si>
  <si>
    <t>Demontaža, dobava in montaža.</t>
  </si>
  <si>
    <t>Izvede se po potrebi.</t>
  </si>
  <si>
    <t>DN 250 - 10120</t>
  </si>
  <si>
    <t>Drsne podpore</t>
  </si>
  <si>
    <t>Drsne podpore, izdelane po priloženih risbah iz predpisanih materialov.</t>
  </si>
  <si>
    <t>DN 250 - 10030</t>
  </si>
  <si>
    <t>Bočno vodilo</t>
  </si>
  <si>
    <t>Bočno vodilo, izdelano po priloženih risbah iz predpisanih materialov.</t>
  </si>
  <si>
    <t>DN 250 - 10220</t>
  </si>
  <si>
    <t>Izvlečna lestev</t>
  </si>
  <si>
    <t xml:space="preserve">Vgradnja izvlečne lestve iz nerjavečega jekla kvadratnega profila dim. 40x40 mm, dolžine do 3m. Prečke iz perforirane pločevine proti zdrsu, širina nastopne ploskve 35 cm, raster perforacije 2 cm. Lestev, pritrjena na steno, naj bo od stene jaška odmaknjena 10 cm zaradi nastopa. Izvlečni del lestve se namesti pred osnovno lestev, da je omogočen izvlek tik ob LTŽ okvirju - svetla odprtina za vstop v jašek naj bo čim večja. 
Vključno z montažnim materialom.
</t>
  </si>
  <si>
    <t>Zaporni ventil</t>
  </si>
  <si>
    <t>Ravni zaporni ventil za vročo vodo temp. 130°C, vključno s protiprirobnicami, tesnili in vijaki, za nazivni tlak PN 16.
Ustreza KLINGER KVN ali ustrezen v skladu s Tehničnimi zahtevami JPE.</t>
  </si>
  <si>
    <t>DN65</t>
  </si>
  <si>
    <t>Priklop</t>
  </si>
  <si>
    <t>Priklop na obstoječe vročevodno omrežje.</t>
  </si>
  <si>
    <t>Tlačni preizkus</t>
  </si>
  <si>
    <t xml:space="preserve">Enkratno tlačno preizkušanje in izpiranje cevovoda. </t>
  </si>
  <si>
    <t>Radiografija</t>
  </si>
  <si>
    <t xml:space="preserve">Radiografska kontrola zvarov (100% - po celotnem obodu).
</t>
  </si>
  <si>
    <t>Penetracijska kontrola zvara</t>
  </si>
  <si>
    <t>Penetracijska kontrola zvara (100% - po celotnem obodu).</t>
  </si>
  <si>
    <t>Površinska zaščita cevovodov</t>
  </si>
  <si>
    <t>Dvakratno temeljno barvanje klasičnega dela cevovoda s temeljno barvo, primerno za temperaturo 130 st. C, po predhodnem čiščenju rje.</t>
  </si>
  <si>
    <t>Izolacija</t>
  </si>
  <si>
    <t>za cev DN 50, debelina 50 mm</t>
  </si>
  <si>
    <t xml:space="preserve">cevovoda s cevaki iz neomočljivega in negorljivega izolacijskega materiala, ojačanega z Al folijo. Toplotna prevodnost izolacijskega materiala λ pri 25°C ≤ 0,035 W/mK.
Zaščitni ovoj je izdelan iz strešne lepenke, pritrjen s pomočjo Al trakov. Površina zaščitnega ovoja se premaže z ibitolom. </t>
  </si>
  <si>
    <t>Zaustavitev vročevodnega omrežja</t>
  </si>
  <si>
    <t>Zaustavitev, praznjenje in polnjenje vročevodnega omrežja. Izvaja JP Energetika Ljubljana.</t>
  </si>
  <si>
    <t>Nepredvidena dela, odobrena s strani nadzora in obračunana po analizi cen v skladu s kalkulativnimi elementi.</t>
  </si>
  <si>
    <t>Skupaj</t>
  </si>
  <si>
    <t>Predizolirana cev
Predizolirana cev za transport vroče vode do 130° C, izdelana po standardu SIST EN 253 za daljinsko ogrevanje, z vgrajenima žicama za kontrolo vlažnosti in lokacijo napake na cevovodu.
SERIJA 1
Cev za prenos medija:
Jeklena visokofrekvenčno varjena cev iz materiala P235TR1 (St.37.0 BW), dobavljena po SIST EN 10217-1 (DIN 1626, DIN2458) ali ustrezne.
Izolacijski material:
Poliuretanska trdna pena (PUR) izdelana iz poliola in isocianata, primerna za povečano delovno temperaturo do 1300C. Pena je homogena s povprečno velikostjo celic do max. 0,5 mm.
gostota &gt; 60 kg/m3
toplotna prevodnost pri 500C &lt; 0,03 W/mK 
Zaščitna cev:
Cev iz polietilena visoke gostote PEHD, material po DIN 8075, popolnoma nepropustna za vodo, notranjost cevi posebno obdelana za doseganje trdne povezave z izolacijo.
gostota &gt; 940 kg/m3
toplotna prevodnost &lt; 0,43 W/mK 
Dobavljena v palicah dolžine 6 ali 12 m.
Dobava - montaža</t>
  </si>
  <si>
    <t>5.2</t>
  </si>
  <si>
    <t>5.2.1</t>
  </si>
  <si>
    <t>5.2.2</t>
  </si>
  <si>
    <t>GLAVNI VROČEVOD T900, DN250</t>
  </si>
  <si>
    <t>DN 250 /40/450</t>
  </si>
  <si>
    <t>DN 250/100/450</t>
  </si>
  <si>
    <t>DN 250/150/450</t>
  </si>
  <si>
    <t>DN 250 / DN 40</t>
  </si>
  <si>
    <t>DN 250 / DN 65</t>
  </si>
  <si>
    <t>DN 250 / DN 125</t>
  </si>
  <si>
    <t>DN 250 (267 x 6,3 ), dolžina odseka 2 m</t>
  </si>
  <si>
    <t>DN 250 (267 x 6,3 ), dolžina odseka 1 m</t>
  </si>
  <si>
    <t>DN 250 (267 x 6,3 ), dolžina odseka 3 m</t>
  </si>
  <si>
    <t>za cev DN 50, debelina 80 mm</t>
  </si>
  <si>
    <t>za cev DN 250, debelina 80 mm</t>
  </si>
  <si>
    <t>za cev DN 250, debelina 50 mm</t>
  </si>
  <si>
    <t xml:space="preserve">cevnih lokov s cevaki cevovoda s cevaki iz neomočljivega in negorljivega izolacijskega materiala, ojačanega z Al folijo. Toplotna prevodnost izolacijskega materiala λ pri 25°C ≤ 0,035 W/mK.
Zaščitni ovoj je izdelan iz strešne lepenke, pritrjen s pomočjo Al trakov. Površina zaščitnega ovoja se premaže z ibitolom. </t>
  </si>
  <si>
    <t>T900, odsek 1-9</t>
  </si>
  <si>
    <t>T918, odsek 7 - 12</t>
  </si>
  <si>
    <t>GLAVNI VROČEVOD T918, DN150</t>
  </si>
  <si>
    <t>BOHORIČEVA ULICA</t>
  </si>
  <si>
    <r>
      <rPr>
        <b/>
        <sz val="10"/>
        <rFont val="Arial"/>
        <family val="2"/>
        <charset val="238"/>
      </rPr>
      <t>Demontaža obstoječe in ponovna montaža</t>
    </r>
    <r>
      <rPr>
        <sz val="10"/>
        <rFont val="Arial"/>
        <family val="2"/>
        <charset val="238"/>
      </rPr>
      <t xml:space="preserve"> predizolirane krogelna pipa za transport vroče vode do 1300C, izdelana po standardu SIST EN 488 za predizolirane zaporne armature za daljinsko ogrevanje, z vgrajenima žicama za kontrolo vlažnosti in lokacijo napake na cevovodu.</t>
    </r>
  </si>
  <si>
    <t>Redukcijska spojka</t>
  </si>
  <si>
    <t>Termostezna spojka za izolacijo in tesnenje varjenih spojev, za zalivanje s PU peno, izdelana po standardu SIST EN489 za spoje predizoliranih cevi za daljinsko ogrevanje. Dodatno tesnenje polnilne izvrtine s tipsko preizkušeno zaplato ali termostezno manšeto.
prehod Serija 1/ Serija 2</t>
  </si>
  <si>
    <t>Demontaža obstoječega predizoliranega cevovoda, razrez  cevovoda, vključno odvoz na deponijo, in plačilo pristojbine.
Cena na dolžino trase (2 cevi).</t>
  </si>
  <si>
    <t>Bohoričeva ulica</t>
  </si>
  <si>
    <t>Korytkova - Bohoričeva - Japljeva ulica</t>
  </si>
  <si>
    <t>KORYTKOVA - BOHORIČEVA - JAPLJEVA ULICA</t>
  </si>
  <si>
    <r>
      <rPr>
        <sz val="10"/>
        <rFont val="Arial"/>
        <family val="2"/>
        <charset val="238"/>
      </rPr>
      <t>Sanacija odcepa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- ohranitev prednapetja vročevoda
- izrez poškodovanega odcepa
- dobava in montaža odcepnega kosa, izdelanega iz jeklene cevi iz celega, iz materiala P235TR1 (St. 37.0), dobavljene po SIST EN 10216-1 (DIN 2629/DIN2448), vključno z varilnim materialom.
Navedene dimenzije in standardi cevi so iz projekta za izvedbo obstoječega vročevoda in se lahko od dejansko vgrajenih razlikujejo.
Izvede se po potrebi!</t>
    </r>
  </si>
  <si>
    <r>
      <t>Sanacija odseka ravne cevi</t>
    </r>
    <r>
      <rPr>
        <b/>
        <sz val="10"/>
        <rFont val="Arial"/>
        <family val="2"/>
        <charset val="238"/>
      </rPr>
      <t>:</t>
    </r>
    <r>
      <rPr>
        <sz val="10"/>
        <rFont val="Arial"/>
        <family val="2"/>
        <charset val="238"/>
      </rPr>
      <t xml:space="preserve">
- ohranitev prednapetja vročevoda
- izrez poškodovanega dela cevovoda
- izdelava nadomestnega kosa cevi, vključno priprava robov za varjenje
- varenje nadomestnega kosa ( 2 zvara ).
Material nadomestnega kosa je jeklena cev iz celega, izdelana iz materiala P235TR1 (St. 37.0), dobavljena po SIST EN 10216-1 (DIN 2629/DIN2448), tlačno preizkušena do min. 50bar.
Vključno z varilnim materialom.
Navedene dimenzije in standardi cevi so iz projekta za izvedbo obstoječega vročevoda in se lahko od dejansko vgrajenih razlikujejo.
Izvede se po potrebi!</t>
    </r>
  </si>
  <si>
    <r>
      <t>Sanacija cevnega loka:
- ohranitev prednapetja vročevoda
- izrez poškodovanega cevnega loka
- dobava nadomestnega cevnega loka, vključno priprava robov za varjenje
- varenje nadomestnega kosa ( 2 zvara ).</t>
    </r>
    <r>
      <rPr>
        <b/>
        <u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Material nadomestnega kosa je lok iz jeklene cevi iz celega iz materiala P235TR1 (St. 37.0), dobavljene po SIST EN 10216-1 (DIN 2629/DIN2448), tlačno preizkušen do min. 50 bar, vključno z varilnim materialom.
</t>
    </r>
    <r>
      <rPr>
        <b/>
        <sz val="10"/>
        <rFont val="Arial"/>
        <family val="2"/>
        <charset val="238"/>
      </rPr>
      <t>Navedene dimenzije in standardi cevi so iz projekta za izvedbo obstoječega vročevoda in se lahko od dejansko vgrajenih razlikujejo.</t>
    </r>
    <r>
      <rPr>
        <sz val="10"/>
        <rFont val="Arial"/>
        <family val="2"/>
        <charset val="238"/>
      </rPr>
      <t xml:space="preserve">
Izvede se po potrebi!</t>
    </r>
  </si>
  <si>
    <t>DN 250 (267 x 6,3), R = 801 mm</t>
  </si>
  <si>
    <t>DN150/250</t>
  </si>
  <si>
    <t>DN 250 /65/450</t>
  </si>
  <si>
    <t>Predizolirana krogelna pipa ( JA 1199 )</t>
  </si>
  <si>
    <t>Polaganje predizolirane cevi v zaščitno cev</t>
  </si>
  <si>
    <t>DN 250/450 v zašč. cev DN 600</t>
  </si>
  <si>
    <t xml:space="preserve">Polaganje predizolirane cevi DN 250/450 na mestu podbijanja v zaščitno jekleno cev DN 600 komplet s propadajočimi distančniki </t>
  </si>
  <si>
    <t>Demontaža obstoječe izolacije z vročevoda, vključno oplaščenje iz strešne lepenke ali Al pločevine, pritrdilni material ter transport na deponijo in plačilo pristojbine.
za cevi DN250,  DN100 in DN65</t>
  </si>
  <si>
    <t xml:space="preserve">DN 250 (267,0 x 6,3 mm) </t>
  </si>
  <si>
    <t xml:space="preserve">DN 250 </t>
  </si>
  <si>
    <t>VROČEVODNO OMREŽJE NA OBMOČJU KORYTKOVE - BOHORIČEVE - JAPLJEVE</t>
  </si>
  <si>
    <t>Demontaža  obstoječega jeklenega zračnika</t>
  </si>
  <si>
    <t xml:space="preserve">Demontaža - odrez jeklenega zračnika fi cca 200 mm izdelan iz jeklene cevi ter ponova montaža in privaritev na novi lokaciji, komplet z zaščitnim barvanjem s temeljno barvo. ( prestavitev cca. 2 m ), </t>
  </si>
  <si>
    <t>SKUPAJ  D</t>
  </si>
  <si>
    <t>PAROVODNO OMREŽJE NA OBMOČJU KORYTKOVE - BOHORIČEVE - JAPLJEVE</t>
  </si>
  <si>
    <t>F - PAROVOD</t>
  </si>
  <si>
    <t>oznaka parovoda</t>
  </si>
  <si>
    <t>dolžina
parovoda</t>
  </si>
  <si>
    <t>Korytkova ulica</t>
  </si>
  <si>
    <t>T8001, odsek 1-4</t>
  </si>
  <si>
    <t xml:space="preserve">S K U P A J - F : </t>
  </si>
  <si>
    <t>5.2.3</t>
  </si>
  <si>
    <t>PAROVOD  DN125</t>
  </si>
  <si>
    <t xml:space="preserve">KORYTKOVA ULICA </t>
  </si>
  <si>
    <t>Demontaža obstoječega parovoda DN 125</t>
  </si>
  <si>
    <t xml:space="preserve">Demontaža parovoda DN 125 v skupni kineti z vročevodm DN 250 v skupni dolžini cca. 10m. Demontaža izolacije v AL oplaščenju Razrez cevovoda in demontaža vseh podpor ter odvoz na deponijo, vključno s plačano pristojbino.
</t>
  </si>
  <si>
    <t>Demontaža obstoječega parovoda DN 65</t>
  </si>
  <si>
    <t xml:space="preserve">Demontaža parovoda DN 65 v skupni kineti z vročevodm DN 250 v skupni dolžini cca. 62 m. Demontaža izolacije v AL oplaščenju Razrez cevovoda in demontaža vseh podpor ter odvoz na deponijo, vključno s plačano pristojbino.
</t>
  </si>
  <si>
    <t>Demontaža obstoječe izolacije s parovoda vodenega v skupni kineti z vročevodm DN 250 velikosti 130 x 61 cm, vključno zaščitni ovoj izdelan iz strešne lepenke, pritrjen s pomočjo Al trakov, transport na deponijo. 
za cev: DN 125</t>
  </si>
  <si>
    <t>debelina 70 mm</t>
  </si>
  <si>
    <t>za cev: DN 65, debelina 70 mm</t>
  </si>
  <si>
    <t>Sanacija odseka ravne cevi:
- ohranitev prednapetja parovoda
- izrez poškodovanega dela cevovoda
- izdelava nadomestnega kosa cevi, vključno priprava robov za varjenje
- varenje nadomestnega kosa ( 2 zvara ).
Material nadomestnega kosa je jeklena cev iz celega izdelana iz materiala St 35.8, dobavljena po DIN 1629, dimenzije in teže po DIN 2448 vključno z varilnim materialom, tlačno preizkušena do min. 50bar.
Izvede se po potrebi!
Dobava, demontaža in montaža, odvoz na deponijo</t>
  </si>
  <si>
    <t>DN 125 ( 133 x 4 ), dolžina odseka 1m</t>
  </si>
  <si>
    <t>DN 125 ( 133 x 4 ), dolžina odseka 2m</t>
  </si>
  <si>
    <t>Sanacija loka</t>
  </si>
  <si>
    <t>Navedene dimenzije in standardi cevi so iz projekta za izvedbo obstoječega vročevoda in se lahko od dejansko vgrajenih razlikujejo.</t>
  </si>
  <si>
    <t>DN 125, R = 532 mm</t>
  </si>
  <si>
    <r>
      <rPr>
        <sz val="10"/>
        <rFont val="Arial"/>
        <family val="2"/>
        <charset val="238"/>
      </rPr>
      <t>Sanacija odcepa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- ohranitev prednapetja parovoda
- izrez poškodovanega odcepa
- dobava in montaža odcepnega kosa, izdelanega iz jeklene cevi iz celega, iz materiala St 35.8, vključno z varilnim materialom.
Navedene dimenzije in standardi cevi so iz projekta za izvedbo obstoječega vročevoda in se lahko od dejansko vgrajenih razlikujejo.
Izvede se po potrebi!</t>
    </r>
  </si>
  <si>
    <t>DN 125 / DN 125</t>
  </si>
  <si>
    <t>Jeklena cev iz celega, za vodno paro temp. 300 st., izdelana iz materiala St 35.8, dobavljena po DIN 1629, dimenzije in teže po DIN 2448 vključno z varilnim materialom.
Dobava - montaža</t>
  </si>
  <si>
    <t xml:space="preserve">DN 125 (133 x 4 mm) </t>
  </si>
  <si>
    <r>
      <t>m</t>
    </r>
    <r>
      <rPr>
        <vertAlign val="superscript"/>
        <sz val="10"/>
        <color indexed="8"/>
        <rFont val="Arial"/>
        <family val="2"/>
        <charset val="238"/>
      </rPr>
      <t>1</t>
    </r>
  </si>
  <si>
    <t>Drsne podpore v kineti</t>
  </si>
  <si>
    <t>Drsne podpore izdelane po priloženih risbah iz predpisanih materialov.
Dobava in montaža</t>
  </si>
  <si>
    <t>DN 125 - 9803</t>
  </si>
  <si>
    <t>Bočno vodilo v kineti</t>
  </si>
  <si>
    <t>Bočno vodilo, izdelane po priloženih risbah iz predpisanih materialov.
Dobava in montaža</t>
  </si>
  <si>
    <t>DN 125 - 9806</t>
  </si>
  <si>
    <t>Nepomične podpore v kineti</t>
  </si>
  <si>
    <t>Nepomične podpore, izdelane po priloženih risbah iz predpisanih materialov.
Dobava in montaža</t>
  </si>
  <si>
    <t>DN 125 - 9802</t>
  </si>
  <si>
    <t>Priklop na obstoječe parno omrežje omrežje (ocenjeno)</t>
  </si>
  <si>
    <t>Penetracijska kontrola zvarov</t>
  </si>
  <si>
    <t>DN 125</t>
  </si>
  <si>
    <t>Radiografska kontrola zvarov 
(100 % - po celotnem obodu )</t>
  </si>
  <si>
    <t>Dvakratno temeljno barvanje klasičnega dela cevovoda s temeljno barvo, primerno za temperaturo 300 st. C, po predhodnem čiščenju rje.</t>
  </si>
  <si>
    <t>Izolacija cevovoda v kineti</t>
  </si>
  <si>
    <t>izolacija cevovoda ( para 300 st. C ) v kineti z lamelnimi blazinami iz neomočljivega in negorljivega izolacijskega materiala visoke tlačne odpornosti, ojačanega z Al folijo ustrezne debeline, lepljene po stikih. Zaščitni ovoj je izdelan iz strešne lepenke, pritrjen s pomočjo Al trakov. Površina zaščitnega ovoja se premaže z ibitolom.
Dobava in montaža</t>
  </si>
  <si>
    <t>debelina 80 mm - v dveh slojih</t>
  </si>
  <si>
    <t xml:space="preserve">cevnih lokov cevovoda ( para 300 st. C ) v kineti z lamelnimi blazinami iz neomočljivega in negorljivega izolacijskega materiala visoke tlačne odpornosti, ojačanega z Al folijo ustrezne debeline, lepljene po stikih. Zaščitni ovoj je izdelan iz strešne lepenke, pritrjen s pomočjo Al trakov. Površina zaščitnega ovoja se premaže z ibitolom.
</t>
  </si>
  <si>
    <t>za cev DN 125, debelina 80 mm - v dveh slojih</t>
  </si>
  <si>
    <t>Nepredvidena dela odobrena s strani nadzora in obračunana po izmerah!</t>
  </si>
  <si>
    <t>ZAČASNA PRIKLJUČITEV STARE INFEKCIJSKE KLINIKE</t>
  </si>
  <si>
    <t>DN 100 (114,3 x 3,6 mm) / 225</t>
  </si>
  <si>
    <r>
      <t>DN 100 (114,3 x 3,6 mm) / 225 - 90</t>
    </r>
    <r>
      <rPr>
        <vertAlign val="superscript"/>
        <sz val="10"/>
        <rFont val="Arial"/>
        <family val="2"/>
        <charset val="238"/>
      </rPr>
      <t>0</t>
    </r>
  </si>
  <si>
    <t>Predizolirana krogelna pipa</t>
  </si>
  <si>
    <t>Predizolirana krogelna pipa za transport vroče vode do 1300C, izdelana po standardu SIST EN 488 za predizolirane zaporne armature za daljinsko ogrevanje, z vgrajenima žicama za kontrolo vlažnosti in lokacijo napake na cevovodu.</t>
  </si>
  <si>
    <t>DN 100 / 225</t>
  </si>
  <si>
    <t>DN 100 / 225-255</t>
  </si>
  <si>
    <t>DN80</t>
  </si>
  <si>
    <t>DN100</t>
  </si>
  <si>
    <t>DN 100</t>
  </si>
  <si>
    <t>ravnih cevi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strešne lepenke, pritrjen s pomočjo Al trakov. Površina zaščitnega ovoja se premaže z ibitolom (obnova na mestu priljučitve na obstoječi vročevod).</t>
  </si>
  <si>
    <t>80 mm</t>
  </si>
  <si>
    <t>R  E K A P I T U L A C I J A</t>
  </si>
  <si>
    <t>zap. št.</t>
  </si>
  <si>
    <t>ŠT. INV.</t>
  </si>
  <si>
    <t>OBJEKT</t>
  </si>
  <si>
    <t>vrednost                                               ( EUR )</t>
  </si>
  <si>
    <t>S K U P A J     :</t>
  </si>
  <si>
    <t>30III-766-00</t>
  </si>
  <si>
    <t>Sanacija loka
- ohranitev prednapetja parovoda
- izrez poškodovanega dela cevovoda
- izdelava nadomestnega kosa cevi, vključno priprava robov za varjenje
- varenje nadomestnega kosa ( 2 zvara ).
Material nadomestnega kosa je jekleni lok po DIN 1629, izdelan iz jeklene cevi iz celega, iz materiala St. 35.8, dimenzije in teže po DIN 2605, oblika 5, vključno z varilnim materialom.
Izvede se po potrebi!
Dobava, demontaža in montaža, odvoz na deponijo.</t>
  </si>
  <si>
    <t>Enkratno tlačno preizkušanje in izpiranje cevovoda.</t>
  </si>
  <si>
    <t>1</t>
  </si>
  <si>
    <t>2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</si>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</sst>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SIT&quot;_-;\-* #,##0.00\ &quot;SIT&quot;_-;_-* &quot;-&quot;??\ &quot;SIT&quot;_-;_-@_-"/>
    <numFmt numFmtId="165" formatCode=";;;"/>
    <numFmt numFmtId="166" formatCode="#,##0.00\ [$€-1]"/>
  </numFmts>
  <fonts count="26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Times New Roman CE"/>
      <charset val="238"/>
    </font>
    <font>
      <sz val="10"/>
      <color rgb="FFFF0000"/>
      <name val="Times New Roman CE"/>
      <family val="1"/>
      <charset val="238"/>
    </font>
    <font>
      <vertAlign val="superscript"/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u/>
      <sz val="20"/>
      <name val="Arial"/>
      <family val="2"/>
      <charset val="238"/>
    </font>
    <font>
      <u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sz val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 applyNumberForma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</cellStyleXfs>
  <cellXfs count="174">
    <xf numFmtId="0" fontId="0" fillId="0" borderId="0" xfId="0"/>
    <xf numFmtId="0" fontId="3" fillId="0" borderId="0" xfId="0" applyFont="1" applyFill="1" applyProtection="1"/>
    <xf numFmtId="4" fontId="4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4" fontId="3" fillId="0" borderId="6" xfId="2" applyNumberFormat="1" applyFont="1" applyFill="1" applyBorder="1" applyAlignment="1" applyProtection="1">
      <alignment horizontal="right" vertical="center"/>
    </xf>
    <xf numFmtId="4" fontId="4" fillId="0" borderId="6" xfId="2" applyNumberFormat="1" applyFont="1" applyFill="1" applyBorder="1" applyAlignment="1" applyProtection="1">
      <alignment horizontal="right"/>
    </xf>
    <xf numFmtId="0" fontId="4" fillId="3" borderId="6" xfId="13" applyFont="1" applyFill="1" applyBorder="1" applyAlignment="1" applyProtection="1">
      <alignment horizontal="center" vertical="center"/>
    </xf>
    <xf numFmtId="0" fontId="4" fillId="0" borderId="6" xfId="13" applyFont="1" applyBorder="1" applyAlignment="1" applyProtection="1">
      <alignment horizontal="center" vertical="center"/>
    </xf>
    <xf numFmtId="4" fontId="4" fillId="0" borderId="6" xfId="13" applyNumberFormat="1" applyFont="1" applyBorder="1" applyAlignment="1" applyProtection="1">
      <alignment horizontal="right" vertical="center"/>
    </xf>
    <xf numFmtId="4" fontId="4" fillId="0" borderId="6" xfId="13" applyNumberFormat="1" applyFont="1" applyFill="1" applyBorder="1" applyAlignment="1" applyProtection="1">
      <alignment horizontal="right" vertical="center"/>
    </xf>
    <xf numFmtId="4" fontId="4" fillId="0" borderId="0" xfId="2" applyNumberFormat="1" applyFont="1" applyFill="1" applyBorder="1" applyAlignment="1" applyProtection="1">
      <alignment horizontal="right"/>
    </xf>
    <xf numFmtId="0" fontId="4" fillId="0" borderId="11" xfId="13" applyFont="1" applyBorder="1" applyAlignment="1" applyProtection="1">
      <alignment horizontal="center" vertical="center"/>
    </xf>
    <xf numFmtId="0" fontId="4" fillId="0" borderId="11" xfId="13" applyFont="1" applyBorder="1" applyAlignment="1" applyProtection="1">
      <alignment vertical="center" wrapText="1"/>
    </xf>
    <xf numFmtId="0" fontId="3" fillId="0" borderId="11" xfId="13" applyFont="1" applyBorder="1" applyAlignment="1" applyProtection="1">
      <alignment vertical="center" wrapText="1"/>
    </xf>
    <xf numFmtId="4" fontId="4" fillId="0" borderId="11" xfId="13" applyNumberFormat="1" applyFont="1" applyBorder="1" applyAlignment="1" applyProtection="1">
      <alignment horizontal="right" vertical="center"/>
    </xf>
    <xf numFmtId="0" fontId="4" fillId="0" borderId="12" xfId="0" applyFont="1" applyFill="1" applyBorder="1" applyAlignment="1" applyProtection="1"/>
    <xf numFmtId="0" fontId="3" fillId="0" borderId="0" xfId="0" applyFont="1" applyFill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4" fillId="0" borderId="0" xfId="0" applyFont="1" applyFill="1" applyBorder="1" applyProtection="1"/>
    <xf numFmtId="0" fontId="5" fillId="0" borderId="0" xfId="0" applyFont="1" applyFill="1" applyBorder="1" applyProtection="1"/>
    <xf numFmtId="0" fontId="9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horizontal="centerContinuous" vertical="top"/>
    </xf>
    <xf numFmtId="4" fontId="6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4" fontId="6" fillId="0" borderId="2" xfId="0" applyNumberFormat="1" applyFont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4" fillId="0" borderId="3" xfId="0" applyNumberFormat="1" applyFont="1" applyFill="1" applyBorder="1" applyAlignment="1" applyProtection="1">
      <alignment horizontal="right" vertical="top"/>
    </xf>
    <xf numFmtId="4" fontId="3" fillId="0" borderId="16" xfId="0" applyNumberFormat="1" applyFont="1" applyFill="1" applyBorder="1" applyAlignment="1" applyProtection="1">
      <alignment horizontal="right"/>
      <protection locked="0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4" fontId="3" fillId="0" borderId="1" xfId="0" applyNumberFormat="1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165" fontId="4" fillId="0" borderId="2" xfId="0" applyNumberFormat="1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9" fontId="4" fillId="0" borderId="17" xfId="0" applyNumberFormat="1" applyFont="1" applyBorder="1" applyAlignment="1" applyProtection="1">
      <alignment horizontal="center" vertical="center" textRotation="90"/>
    </xf>
    <xf numFmtId="0" fontId="4" fillId="0" borderId="17" xfId="0" applyFont="1" applyBorder="1" applyAlignment="1" applyProtection="1">
      <alignment horizontal="center" vertical="top" wrapText="1"/>
    </xf>
    <xf numFmtId="0" fontId="4" fillId="0" borderId="17" xfId="0" applyFont="1" applyBorder="1" applyAlignment="1" applyProtection="1">
      <alignment horizontal="center" vertical="center" textRotation="90"/>
    </xf>
    <xf numFmtId="4" fontId="4" fillId="0" borderId="17" xfId="0" applyNumberFormat="1" applyFont="1" applyBorder="1" applyAlignment="1" applyProtection="1">
      <alignment horizontal="right" vertical="center" textRotation="90" wrapText="1"/>
    </xf>
    <xf numFmtId="49" fontId="4" fillId="0" borderId="0" xfId="0" applyNumberFormat="1" applyFont="1" applyBorder="1" applyAlignment="1" applyProtection="1">
      <alignment horizontal="center" vertical="center" textRotation="9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center" vertical="center" textRotation="90"/>
    </xf>
    <xf numFmtId="4" fontId="4" fillId="0" borderId="0" xfId="0" applyNumberFormat="1" applyFont="1" applyBorder="1" applyAlignment="1" applyProtection="1">
      <alignment horizontal="right" vertical="center" textRotation="90" wrapText="1"/>
    </xf>
    <xf numFmtId="49" fontId="4" fillId="0" borderId="0" xfId="0" applyNumberFormat="1" applyFont="1" applyFill="1" applyBorder="1" applyAlignment="1" applyProtection="1">
      <alignment horizontal="center" vertical="top" wrapText="1"/>
    </xf>
    <xf numFmtId="49" fontId="15" fillId="0" borderId="0" xfId="0" applyNumberFormat="1" applyFont="1" applyFill="1" applyBorder="1" applyAlignment="1" applyProtection="1">
      <alignment horizontal="left" vertical="top" wrapText="1"/>
    </xf>
    <xf numFmtId="49" fontId="10" fillId="0" borderId="0" xfId="0" applyNumberFormat="1" applyFont="1" applyFill="1" applyBorder="1" applyAlignment="1" applyProtection="1">
      <alignment horizontal="left" vertical="top" wrapText="1"/>
    </xf>
    <xf numFmtId="2" fontId="3" fillId="4" borderId="0" xfId="0" applyNumberFormat="1" applyFont="1" applyFill="1" applyBorder="1" applyAlignment="1" applyProtection="1">
      <alignment horizontal="right"/>
    </xf>
    <xf numFmtId="49" fontId="20" fillId="0" borderId="0" xfId="0" applyNumberFormat="1" applyFont="1" applyProtection="1"/>
    <xf numFmtId="0" fontId="2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9" fillId="0" borderId="0" xfId="0" applyFont="1" applyBorder="1" applyProtection="1"/>
    <xf numFmtId="49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Protection="1"/>
    <xf numFmtId="166" fontId="9" fillId="4" borderId="0" xfId="0" applyNumberFormat="1" applyFont="1" applyFill="1" applyBorder="1" applyProtection="1"/>
    <xf numFmtId="49" fontId="24" fillId="0" borderId="18" xfId="0" applyNumberFormat="1" applyFont="1" applyBorder="1" applyAlignment="1" applyProtection="1">
      <alignment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5" fillId="0" borderId="16" xfId="0" applyFont="1" applyBorder="1" applyAlignment="1">
      <alignment vertical="top"/>
    </xf>
    <xf numFmtId="166" fontId="5" fillId="0" borderId="16" xfId="0" applyNumberFormat="1" applyFont="1" applyBorder="1" applyAlignment="1" applyProtection="1">
      <alignment vertical="center"/>
    </xf>
    <xf numFmtId="49" fontId="5" fillId="0" borderId="19" xfId="0" applyNumberFormat="1" applyFont="1" applyFill="1" applyBorder="1" applyAlignment="1" applyProtection="1">
      <alignment vertical="top"/>
    </xf>
    <xf numFmtId="166" fontId="9" fillId="5" borderId="20" xfId="0" applyNumberFormat="1" applyFont="1" applyFill="1" applyBorder="1" applyProtection="1"/>
    <xf numFmtId="0" fontId="25" fillId="0" borderId="0" xfId="0" applyFont="1"/>
    <xf numFmtId="0" fontId="13" fillId="0" borderId="0" xfId="15" applyFont="1" applyProtection="1"/>
    <xf numFmtId="0" fontId="4" fillId="0" borderId="0" xfId="15" applyFont="1" applyAlignment="1" applyProtection="1">
      <alignment horizontal="center" vertical="top" wrapText="1"/>
    </xf>
    <xf numFmtId="0" fontId="4" fillId="0" borderId="0" xfId="15" applyFont="1" applyAlignment="1" applyProtection="1">
      <alignment horizontal="justify" vertical="top" wrapText="1"/>
    </xf>
    <xf numFmtId="0" fontId="3" fillId="0" borderId="0" xfId="15" applyFont="1" applyProtection="1"/>
    <xf numFmtId="4" fontId="3" fillId="0" borderId="0" xfId="15" applyNumberFormat="1" applyFont="1" applyProtection="1"/>
    <xf numFmtId="4" fontId="3" fillId="0" borderId="0" xfId="15" applyNumberFormat="1" applyFont="1" applyAlignment="1" applyProtection="1">
      <alignment horizontal="right"/>
    </xf>
    <xf numFmtId="0" fontId="3" fillId="0" borderId="0" xfId="15" applyFont="1" applyAlignment="1" applyProtection="1">
      <alignment horizontal="justify" vertical="top" wrapText="1"/>
    </xf>
    <xf numFmtId="0" fontId="4" fillId="0" borderId="0" xfId="15" applyFont="1" applyProtection="1"/>
    <xf numFmtId="0" fontId="4" fillId="0" borderId="0" xfId="15" applyFont="1" applyAlignment="1" applyProtection="1">
      <alignment vertical="top" wrapText="1"/>
    </xf>
    <xf numFmtId="0" fontId="1" fillId="0" borderId="0" xfId="0" applyFont="1" applyProtection="1"/>
    <xf numFmtId="0" fontId="13" fillId="0" borderId="0" xfId="15" applyFont="1" applyFill="1" applyProtection="1"/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justify" vertical="top" wrapText="1"/>
    </xf>
    <xf numFmtId="0" fontId="4" fillId="0" borderId="0" xfId="15" applyFont="1" applyAlignment="1" applyProtection="1"/>
    <xf numFmtId="0" fontId="4" fillId="0" borderId="0" xfId="15" applyFont="1" applyAlignment="1" applyProtection="1">
      <alignment horizontal="centerContinuous"/>
    </xf>
    <xf numFmtId="4" fontId="4" fillId="0" borderId="0" xfId="15" applyNumberFormat="1" applyFont="1" applyAlignment="1" applyProtection="1">
      <alignment horizontal="centerContinuous"/>
    </xf>
    <xf numFmtId="0" fontId="4" fillId="0" borderId="0" xfId="15" applyFont="1" applyAlignment="1" applyProtection="1">
      <alignment horizontal="center"/>
    </xf>
    <xf numFmtId="0" fontId="14" fillId="0" borderId="0" xfId="0" applyFont="1" applyAlignment="1" applyProtection="1">
      <alignment horizontal="justify" vertical="top" wrapText="1"/>
    </xf>
    <xf numFmtId="0" fontId="3" fillId="0" borderId="0" xfId="0" applyFont="1" applyFill="1" applyAlignment="1" applyProtection="1">
      <alignment horizontal="center" vertical="top" wrapText="1"/>
    </xf>
    <xf numFmtId="0" fontId="14" fillId="0" borderId="0" xfId="0" applyFont="1" applyFill="1" applyAlignment="1" applyProtection="1">
      <alignment vertical="top" wrapText="1"/>
    </xf>
    <xf numFmtId="0" fontId="15" fillId="0" borderId="0" xfId="0" applyFont="1" applyFill="1" applyAlignment="1" applyProtection="1"/>
    <xf numFmtId="0" fontId="15" fillId="0" borderId="0" xfId="0" applyFont="1" applyFill="1" applyProtection="1"/>
    <xf numFmtId="4" fontId="3" fillId="0" borderId="0" xfId="0" applyNumberFormat="1" applyFont="1" applyFill="1" applyAlignment="1" applyProtection="1">
      <alignment horizontal="right"/>
    </xf>
    <xf numFmtId="0" fontId="16" fillId="0" borderId="0" xfId="15" applyFont="1" applyProtection="1"/>
    <xf numFmtId="0" fontId="13" fillId="0" borderId="0" xfId="15" applyNumberFormat="1" applyFont="1" applyProtection="1"/>
    <xf numFmtId="0" fontId="4" fillId="0" borderId="0" xfId="15" applyFont="1" applyFill="1" applyAlignment="1" applyProtection="1">
      <alignment horizontal="justify" vertical="top" wrapText="1"/>
    </xf>
    <xf numFmtId="0" fontId="3" fillId="0" borderId="0" xfId="15" applyFont="1" applyFill="1" applyAlignment="1" applyProtection="1"/>
    <xf numFmtId="0" fontId="3" fillId="0" borderId="0" xfId="15" applyFont="1" applyFill="1" applyProtection="1"/>
    <xf numFmtId="4" fontId="3" fillId="0" borderId="0" xfId="15" applyNumberFormat="1" applyFont="1" applyFill="1" applyAlignment="1" applyProtection="1">
      <alignment horizontal="right"/>
    </xf>
    <xf numFmtId="0" fontId="4" fillId="0" borderId="0" xfId="15" applyFont="1" applyAlignment="1" applyProtection="1">
      <alignment horizontal="center" vertical="top"/>
    </xf>
    <xf numFmtId="0" fontId="4" fillId="0" borderId="0" xfId="0" applyFont="1" applyFill="1" applyAlignment="1" applyProtection="1">
      <alignment vertical="top"/>
    </xf>
    <xf numFmtId="4" fontId="4" fillId="0" borderId="0" xfId="15" applyNumberFormat="1" applyFont="1" applyAlignment="1" applyProtection="1">
      <alignment horizontal="right"/>
    </xf>
    <xf numFmtId="0" fontId="17" fillId="0" borderId="0" xfId="15" applyFont="1" applyProtection="1"/>
    <xf numFmtId="0" fontId="3" fillId="0" borderId="0" xfId="15" applyFont="1" applyAlignment="1" applyProtection="1"/>
    <xf numFmtId="0" fontId="18" fillId="0" borderId="0" xfId="15" applyFont="1" applyProtection="1"/>
    <xf numFmtId="0" fontId="3" fillId="0" borderId="0" xfId="0" applyFont="1" applyFill="1" applyAlignment="1" applyProtection="1">
      <alignment horizontal="justify" vertical="top" wrapText="1"/>
    </xf>
    <xf numFmtId="9" fontId="3" fillId="0" borderId="0" xfId="15" applyNumberFormat="1" applyFont="1" applyProtection="1"/>
    <xf numFmtId="0" fontId="4" fillId="0" borderId="0" xfId="15" applyFont="1" applyBorder="1" applyAlignment="1" applyProtection="1">
      <alignment horizontal="center" vertical="top" wrapText="1"/>
    </xf>
    <xf numFmtId="0" fontId="7" fillId="0" borderId="0" xfId="15" applyFont="1" applyBorder="1" applyAlignment="1" applyProtection="1">
      <alignment horizontal="justify" vertical="top" wrapText="1"/>
    </xf>
    <xf numFmtId="0" fontId="3" fillId="0" borderId="0" xfId="15" applyFont="1" applyBorder="1" applyProtection="1"/>
    <xf numFmtId="9" fontId="3" fillId="0" borderId="0" xfId="15" applyNumberFormat="1" applyFont="1" applyBorder="1" applyProtection="1"/>
    <xf numFmtId="4" fontId="3" fillId="0" borderId="0" xfId="15" applyNumberFormat="1" applyFont="1" applyBorder="1" applyAlignment="1" applyProtection="1">
      <alignment horizontal="right"/>
    </xf>
    <xf numFmtId="0" fontId="3" fillId="0" borderId="0" xfId="0" applyFont="1" applyFill="1" applyAlignment="1" applyProtection="1">
      <alignment vertical="top"/>
    </xf>
    <xf numFmtId="4" fontId="15" fillId="0" borderId="0" xfId="0" applyNumberFormat="1" applyFont="1" applyAlignment="1" applyProtection="1">
      <alignment horizontal="right"/>
    </xf>
    <xf numFmtId="0" fontId="3" fillId="0" borderId="0" xfId="0" applyFont="1" applyBorder="1" applyProtection="1"/>
    <xf numFmtId="0" fontId="3" fillId="0" borderId="0" xfId="0" applyFont="1" applyProtection="1"/>
    <xf numFmtId="0" fontId="3" fillId="0" borderId="0" xfId="16" applyFont="1" applyProtection="1"/>
    <xf numFmtId="4" fontId="3" fillId="0" borderId="2" xfId="0" applyNumberFormat="1" applyFont="1" applyFill="1" applyBorder="1" applyAlignment="1" applyProtection="1">
      <alignment horizontal="right"/>
    </xf>
    <xf numFmtId="0" fontId="0" fillId="0" borderId="0" xfId="0" applyProtection="1"/>
    <xf numFmtId="0" fontId="3" fillId="0" borderId="0" xfId="0" applyFont="1" applyAlignment="1" applyProtection="1">
      <alignment vertical="top" wrapText="1"/>
    </xf>
    <xf numFmtId="9" fontId="15" fillId="0" borderId="0" xfId="0" applyNumberFormat="1" applyFont="1" applyProtection="1"/>
    <xf numFmtId="4" fontId="3" fillId="0" borderId="0" xfId="0" applyNumberFormat="1" applyFont="1" applyAlignment="1" applyProtection="1">
      <alignment horizontal="right"/>
    </xf>
    <xf numFmtId="0" fontId="3" fillId="0" borderId="0" xfId="0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vertical="top"/>
    </xf>
    <xf numFmtId="9" fontId="15" fillId="0" borderId="0" xfId="0" applyNumberFormat="1" applyFont="1" applyBorder="1" applyProtection="1"/>
    <xf numFmtId="4" fontId="3" fillId="0" borderId="0" xfId="0" applyNumberFormat="1" applyFont="1" applyBorder="1" applyAlignment="1" applyProtection="1">
      <alignment horizontal="right"/>
    </xf>
    <xf numFmtId="4" fontId="15" fillId="0" borderId="0" xfId="0" applyNumberFormat="1" applyFont="1" applyBorder="1" applyAlignment="1" applyProtection="1">
      <alignment horizontal="right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3" borderId="6" xfId="13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5" fillId="0" borderId="19" xfId="0" applyNumberFormat="1" applyFont="1" applyBorder="1" applyAlignment="1" applyProtection="1">
      <alignment horizontal="center" vertical="top"/>
    </xf>
    <xf numFmtId="49" fontId="5" fillId="0" borderId="19" xfId="0" applyNumberFormat="1" applyFont="1" applyFill="1" applyBorder="1" applyAlignment="1" applyProtection="1">
      <alignment horizontal="center" vertical="top"/>
    </xf>
    <xf numFmtId="0" fontId="5" fillId="0" borderId="16" xfId="0" applyFont="1" applyBorder="1" applyAlignment="1" applyProtection="1">
      <alignment vertical="top" wrapText="1"/>
    </xf>
    <xf numFmtId="0" fontId="20" fillId="0" borderId="16" xfId="0" applyFont="1" applyBorder="1" applyAlignment="1" applyProtection="1">
      <alignment vertical="top" wrapText="1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3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vertical="top" wrapText="1"/>
    </xf>
    <xf numFmtId="0" fontId="5" fillId="0" borderId="3" xfId="0" applyFont="1" applyBorder="1" applyAlignment="1" applyProtection="1">
      <alignment vertical="top" wrapText="1"/>
    </xf>
    <xf numFmtId="0" fontId="5" fillId="0" borderId="21" xfId="0" applyFont="1" applyBorder="1" applyAlignment="1" applyProtection="1">
      <alignment vertical="top" wrapText="1"/>
    </xf>
    <xf numFmtId="0" fontId="4" fillId="0" borderId="6" xfId="0" applyFont="1" applyFill="1" applyBorder="1" applyAlignment="1" applyProtection="1">
      <alignment horizontal="right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/>
    </xf>
    <xf numFmtId="0" fontId="4" fillId="0" borderId="6" xfId="13" applyFont="1" applyBorder="1" applyAlignment="1" applyProtection="1">
      <alignment horizontal="left" vertical="center" wrapText="1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left" vertical="top" wrapText="1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</cellXfs>
  <cellStyles count="17">
    <cellStyle name="Navadno" xfId="0" builtinId="0"/>
    <cellStyle name="Navadno 15" xfId="3"/>
    <cellStyle name="Navadno 16" xfId="4"/>
    <cellStyle name="Navadno 2" xfId="16"/>
    <cellStyle name="Navadno 2 50" xfId="5"/>
    <cellStyle name="Navadno 49" xfId="6"/>
    <cellStyle name="Navadno 50" xfId="7"/>
    <cellStyle name="Navadno 51" xfId="11"/>
    <cellStyle name="Navadno 52" xfId="9"/>
    <cellStyle name="Navadno 53" xfId="10"/>
    <cellStyle name="Navadno 54" xfId="8"/>
    <cellStyle name="Navadno_POPIS DEL ZA GRADBENA DELA ILOVICA1" xfId="13"/>
    <cellStyle name="Normal_N36023 (2)" xfId="1"/>
    <cellStyle name="Normal_SP" xfId="15"/>
    <cellStyle name="Pojasnjevalno besedilo 2" xfId="12"/>
    <cellStyle name="Valuta" xfId="2" builtinId="4"/>
    <cellStyle name="Valuta 2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2005\Ostalo%202005\Popisi%202005\plin\popisi_plin_SD_100%20mbar_2005-08-30.xlt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l.si\dfs\jpe\home\joze.kozamernik\A-Moje%20prejete%20datoteke\NADZOR\RAZPISI\razpisi-2022\partizanska\JPE-SIR-21-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_SD"/>
      <sheetName val="plinovodi_SD(100mbar)"/>
      <sheetName val="PP_SD(100mbar)"/>
      <sheetName val="HPR_SD_stara verzija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1-SKLOP"/>
      <sheetName val="S-5056_SD"/>
      <sheetName val="S-5057_SD"/>
      <sheetName val="S-5058_SD"/>
      <sheetName val="S-5059_SD"/>
      <sheetName val="S-5060_SD"/>
      <sheetName val="PP_SON_PE32_SD"/>
      <sheetName val="2-SKLOP"/>
      <sheetName val="N-13531_SD"/>
      <sheetName val="N-13534_SD"/>
      <sheetName val="N-13533_SD"/>
      <sheetName val="PP_SON_PE32_SD (2)"/>
      <sheetName val="PP_TIP1_PE32 SD"/>
      <sheetName val="3-SKLOP"/>
      <sheetName val="N-18301_SD"/>
      <sheetName val="SON PE32_SD"/>
      <sheetName val="4.SKLOP"/>
      <sheetName val="Vroc-priklj_P-4565_SD"/>
      <sheetName val="5-SKLOP"/>
      <sheetName val="S-3141_SD"/>
      <sheetName val="PP_SON_PE32_SD (3)"/>
      <sheetName val="6. SKLOP"/>
      <sheetName val="N-19060_SD"/>
      <sheetName val="SPP_1_SD"/>
      <sheetName val="SPP_2_SD"/>
      <sheetName val="SPP_1-ZNP_SD"/>
      <sheetName val="SPP_2-ZNP_SD"/>
      <sheetName val="SPP_1-NP_SD"/>
      <sheetName val="SPP_2-NP_SD"/>
      <sheetName val="PRIKL. SON_PE 110_SD"/>
      <sheetName val="7-SKLOP"/>
      <sheetName val="Vrocevod_T-600_S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7">
          <cell r="G17">
            <v>0</v>
          </cell>
        </row>
      </sheetData>
      <sheetData sheetId="18"/>
      <sheetData sheetId="19">
        <row r="11">
          <cell r="G11">
            <v>0</v>
          </cell>
        </row>
      </sheetData>
      <sheetData sheetId="20"/>
      <sheetData sheetId="21"/>
      <sheetData sheetId="22">
        <row r="19">
          <cell r="G19">
            <v>0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7">
          <cell r="G7">
            <v>0</v>
          </cell>
        </row>
      </sheetData>
      <sheetData sheetId="32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15"/>
  <sheetViews>
    <sheetView tabSelected="1" zoomScaleNormal="100" zoomScaleSheetLayoutView="112" workbookViewId="0">
      <selection activeCell="L34" sqref="L34"/>
    </sheetView>
  </sheetViews>
  <sheetFormatPr defaultRowHeight="12.75" x14ac:dyDescent="0.2"/>
  <cols>
    <col min="1" max="1" width="12.28515625" customWidth="1"/>
    <col min="2" max="2" width="14.28515625" customWidth="1"/>
    <col min="6" max="6" width="19.28515625" customWidth="1"/>
    <col min="7" max="7" width="19.5703125" customWidth="1"/>
    <col min="258" max="258" width="16.140625" customWidth="1"/>
    <col min="262" max="262" width="15.5703125" customWidth="1"/>
    <col min="263" max="263" width="21" customWidth="1"/>
    <col min="514" max="514" width="16.140625" customWidth="1"/>
    <col min="518" max="518" width="15.5703125" customWidth="1"/>
    <col min="519" max="519" width="21" customWidth="1"/>
    <col min="770" max="770" width="16.140625" customWidth="1"/>
    <col min="774" max="774" width="15.5703125" customWidth="1"/>
    <col min="775" max="775" width="21" customWidth="1"/>
    <col min="1026" max="1026" width="16.140625" customWidth="1"/>
    <col min="1030" max="1030" width="15.5703125" customWidth="1"/>
    <col min="1031" max="1031" width="21" customWidth="1"/>
    <col min="1282" max="1282" width="16.140625" customWidth="1"/>
    <col min="1286" max="1286" width="15.5703125" customWidth="1"/>
    <col min="1287" max="1287" width="21" customWidth="1"/>
    <col min="1538" max="1538" width="16.140625" customWidth="1"/>
    <col min="1542" max="1542" width="15.5703125" customWidth="1"/>
    <col min="1543" max="1543" width="21" customWidth="1"/>
    <col min="1794" max="1794" width="16.140625" customWidth="1"/>
    <col min="1798" max="1798" width="15.5703125" customWidth="1"/>
    <col min="1799" max="1799" width="21" customWidth="1"/>
    <col min="2050" max="2050" width="16.140625" customWidth="1"/>
    <col min="2054" max="2054" width="15.5703125" customWidth="1"/>
    <col min="2055" max="2055" width="21" customWidth="1"/>
    <col min="2306" max="2306" width="16.140625" customWidth="1"/>
    <col min="2310" max="2310" width="15.5703125" customWidth="1"/>
    <col min="2311" max="2311" width="21" customWidth="1"/>
    <col min="2562" max="2562" width="16.140625" customWidth="1"/>
    <col min="2566" max="2566" width="15.5703125" customWidth="1"/>
    <col min="2567" max="2567" width="21" customWidth="1"/>
    <col min="2818" max="2818" width="16.140625" customWidth="1"/>
    <col min="2822" max="2822" width="15.5703125" customWidth="1"/>
    <col min="2823" max="2823" width="21" customWidth="1"/>
    <col min="3074" max="3074" width="16.140625" customWidth="1"/>
    <col min="3078" max="3078" width="15.5703125" customWidth="1"/>
    <col min="3079" max="3079" width="21" customWidth="1"/>
    <col min="3330" max="3330" width="16.140625" customWidth="1"/>
    <col min="3334" max="3334" width="15.5703125" customWidth="1"/>
    <col min="3335" max="3335" width="21" customWidth="1"/>
    <col min="3586" max="3586" width="16.140625" customWidth="1"/>
    <col min="3590" max="3590" width="15.5703125" customWidth="1"/>
    <col min="3591" max="3591" width="21" customWidth="1"/>
    <col min="3842" max="3842" width="16.140625" customWidth="1"/>
    <col min="3846" max="3846" width="15.5703125" customWidth="1"/>
    <col min="3847" max="3847" width="21" customWidth="1"/>
    <col min="4098" max="4098" width="16.140625" customWidth="1"/>
    <col min="4102" max="4102" width="15.5703125" customWidth="1"/>
    <col min="4103" max="4103" width="21" customWidth="1"/>
    <col min="4354" max="4354" width="16.140625" customWidth="1"/>
    <col min="4358" max="4358" width="15.5703125" customWidth="1"/>
    <col min="4359" max="4359" width="21" customWidth="1"/>
    <col min="4610" max="4610" width="16.140625" customWidth="1"/>
    <col min="4614" max="4614" width="15.5703125" customWidth="1"/>
    <col min="4615" max="4615" width="21" customWidth="1"/>
    <col min="4866" max="4866" width="16.140625" customWidth="1"/>
    <col min="4870" max="4870" width="15.5703125" customWidth="1"/>
    <col min="4871" max="4871" width="21" customWidth="1"/>
    <col min="5122" max="5122" width="16.140625" customWidth="1"/>
    <col min="5126" max="5126" width="15.5703125" customWidth="1"/>
    <col min="5127" max="5127" width="21" customWidth="1"/>
    <col min="5378" max="5378" width="16.140625" customWidth="1"/>
    <col min="5382" max="5382" width="15.5703125" customWidth="1"/>
    <col min="5383" max="5383" width="21" customWidth="1"/>
    <col min="5634" max="5634" width="16.140625" customWidth="1"/>
    <col min="5638" max="5638" width="15.5703125" customWidth="1"/>
    <col min="5639" max="5639" width="21" customWidth="1"/>
    <col min="5890" max="5890" width="16.140625" customWidth="1"/>
    <col min="5894" max="5894" width="15.5703125" customWidth="1"/>
    <col min="5895" max="5895" width="21" customWidth="1"/>
    <col min="6146" max="6146" width="16.140625" customWidth="1"/>
    <col min="6150" max="6150" width="15.5703125" customWidth="1"/>
    <col min="6151" max="6151" width="21" customWidth="1"/>
    <col min="6402" max="6402" width="16.140625" customWidth="1"/>
    <col min="6406" max="6406" width="15.5703125" customWidth="1"/>
    <col min="6407" max="6407" width="21" customWidth="1"/>
    <col min="6658" max="6658" width="16.140625" customWidth="1"/>
    <col min="6662" max="6662" width="15.5703125" customWidth="1"/>
    <col min="6663" max="6663" width="21" customWidth="1"/>
    <col min="6914" max="6914" width="16.140625" customWidth="1"/>
    <col min="6918" max="6918" width="15.5703125" customWidth="1"/>
    <col min="6919" max="6919" width="21" customWidth="1"/>
    <col min="7170" max="7170" width="16.140625" customWidth="1"/>
    <col min="7174" max="7174" width="15.5703125" customWidth="1"/>
    <col min="7175" max="7175" width="21" customWidth="1"/>
    <col min="7426" max="7426" width="16.140625" customWidth="1"/>
    <col min="7430" max="7430" width="15.5703125" customWidth="1"/>
    <col min="7431" max="7431" width="21" customWidth="1"/>
    <col min="7682" max="7682" width="16.140625" customWidth="1"/>
    <col min="7686" max="7686" width="15.5703125" customWidth="1"/>
    <col min="7687" max="7687" width="21" customWidth="1"/>
    <col min="7938" max="7938" width="16.140625" customWidth="1"/>
    <col min="7942" max="7942" width="15.5703125" customWidth="1"/>
    <col min="7943" max="7943" width="21" customWidth="1"/>
    <col min="8194" max="8194" width="16.140625" customWidth="1"/>
    <col min="8198" max="8198" width="15.5703125" customWidth="1"/>
    <col min="8199" max="8199" width="21" customWidth="1"/>
    <col min="8450" max="8450" width="16.140625" customWidth="1"/>
    <col min="8454" max="8454" width="15.5703125" customWidth="1"/>
    <col min="8455" max="8455" width="21" customWidth="1"/>
    <col min="8706" max="8706" width="16.140625" customWidth="1"/>
    <col min="8710" max="8710" width="15.5703125" customWidth="1"/>
    <col min="8711" max="8711" width="21" customWidth="1"/>
    <col min="8962" max="8962" width="16.140625" customWidth="1"/>
    <col min="8966" max="8966" width="15.5703125" customWidth="1"/>
    <col min="8967" max="8967" width="21" customWidth="1"/>
    <col min="9218" max="9218" width="16.140625" customWidth="1"/>
    <col min="9222" max="9222" width="15.5703125" customWidth="1"/>
    <col min="9223" max="9223" width="21" customWidth="1"/>
    <col min="9474" max="9474" width="16.140625" customWidth="1"/>
    <col min="9478" max="9478" width="15.5703125" customWidth="1"/>
    <col min="9479" max="9479" width="21" customWidth="1"/>
    <col min="9730" max="9730" width="16.140625" customWidth="1"/>
    <col min="9734" max="9734" width="15.5703125" customWidth="1"/>
    <col min="9735" max="9735" width="21" customWidth="1"/>
    <col min="9986" max="9986" width="16.140625" customWidth="1"/>
    <col min="9990" max="9990" width="15.5703125" customWidth="1"/>
    <col min="9991" max="9991" width="21" customWidth="1"/>
    <col min="10242" max="10242" width="16.140625" customWidth="1"/>
    <col min="10246" max="10246" width="15.5703125" customWidth="1"/>
    <col min="10247" max="10247" width="21" customWidth="1"/>
    <col min="10498" max="10498" width="16.140625" customWidth="1"/>
    <col min="10502" max="10502" width="15.5703125" customWidth="1"/>
    <col min="10503" max="10503" width="21" customWidth="1"/>
    <col min="10754" max="10754" width="16.140625" customWidth="1"/>
    <col min="10758" max="10758" width="15.5703125" customWidth="1"/>
    <col min="10759" max="10759" width="21" customWidth="1"/>
    <col min="11010" max="11010" width="16.140625" customWidth="1"/>
    <col min="11014" max="11014" width="15.5703125" customWidth="1"/>
    <col min="11015" max="11015" width="21" customWidth="1"/>
    <col min="11266" max="11266" width="16.140625" customWidth="1"/>
    <col min="11270" max="11270" width="15.5703125" customWidth="1"/>
    <col min="11271" max="11271" width="21" customWidth="1"/>
    <col min="11522" max="11522" width="16.140625" customWidth="1"/>
    <col min="11526" max="11526" width="15.5703125" customWidth="1"/>
    <col min="11527" max="11527" width="21" customWidth="1"/>
    <col min="11778" max="11778" width="16.140625" customWidth="1"/>
    <col min="11782" max="11782" width="15.5703125" customWidth="1"/>
    <col min="11783" max="11783" width="21" customWidth="1"/>
    <col min="12034" max="12034" width="16.140625" customWidth="1"/>
    <col min="12038" max="12038" width="15.5703125" customWidth="1"/>
    <col min="12039" max="12039" width="21" customWidth="1"/>
    <col min="12290" max="12290" width="16.140625" customWidth="1"/>
    <col min="12294" max="12294" width="15.5703125" customWidth="1"/>
    <col min="12295" max="12295" width="21" customWidth="1"/>
    <col min="12546" max="12546" width="16.140625" customWidth="1"/>
    <col min="12550" max="12550" width="15.5703125" customWidth="1"/>
    <col min="12551" max="12551" width="21" customWidth="1"/>
    <col min="12802" max="12802" width="16.140625" customWidth="1"/>
    <col min="12806" max="12806" width="15.5703125" customWidth="1"/>
    <col min="12807" max="12807" width="21" customWidth="1"/>
    <col min="13058" max="13058" width="16.140625" customWidth="1"/>
    <col min="13062" max="13062" width="15.5703125" customWidth="1"/>
    <col min="13063" max="13063" width="21" customWidth="1"/>
    <col min="13314" max="13314" width="16.140625" customWidth="1"/>
    <col min="13318" max="13318" width="15.5703125" customWidth="1"/>
    <col min="13319" max="13319" width="21" customWidth="1"/>
    <col min="13570" max="13570" width="16.140625" customWidth="1"/>
    <col min="13574" max="13574" width="15.5703125" customWidth="1"/>
    <col min="13575" max="13575" width="21" customWidth="1"/>
    <col min="13826" max="13826" width="16.140625" customWidth="1"/>
    <col min="13830" max="13830" width="15.5703125" customWidth="1"/>
    <col min="13831" max="13831" width="21" customWidth="1"/>
    <col min="14082" max="14082" width="16.140625" customWidth="1"/>
    <col min="14086" max="14086" width="15.5703125" customWidth="1"/>
    <col min="14087" max="14087" width="21" customWidth="1"/>
    <col min="14338" max="14338" width="16.140625" customWidth="1"/>
    <col min="14342" max="14342" width="15.5703125" customWidth="1"/>
    <col min="14343" max="14343" width="21" customWidth="1"/>
    <col min="14594" max="14594" width="16.140625" customWidth="1"/>
    <col min="14598" max="14598" width="15.5703125" customWidth="1"/>
    <col min="14599" max="14599" width="21" customWidth="1"/>
    <col min="14850" max="14850" width="16.140625" customWidth="1"/>
    <col min="14854" max="14854" width="15.5703125" customWidth="1"/>
    <col min="14855" max="14855" width="21" customWidth="1"/>
    <col min="15106" max="15106" width="16.140625" customWidth="1"/>
    <col min="15110" max="15110" width="15.5703125" customWidth="1"/>
    <col min="15111" max="15111" width="21" customWidth="1"/>
    <col min="15362" max="15362" width="16.140625" customWidth="1"/>
    <col min="15366" max="15366" width="15.5703125" customWidth="1"/>
    <col min="15367" max="15367" width="21" customWidth="1"/>
    <col min="15618" max="15618" width="16.140625" customWidth="1"/>
    <col min="15622" max="15622" width="15.5703125" customWidth="1"/>
    <col min="15623" max="15623" width="21" customWidth="1"/>
    <col min="15874" max="15874" width="16.140625" customWidth="1"/>
    <col min="15878" max="15878" width="15.5703125" customWidth="1"/>
    <col min="15879" max="15879" width="21" customWidth="1"/>
    <col min="16130" max="16130" width="16.140625" customWidth="1"/>
    <col min="16134" max="16134" width="15.5703125" customWidth="1"/>
    <col min="16135" max="16135" width="21" customWidth="1"/>
  </cols>
  <sheetData>
    <row r="1" spans="1:7" ht="21.75" customHeight="1" x14ac:dyDescent="0.2">
      <c r="A1" s="67"/>
      <c r="B1" s="67"/>
      <c r="C1" s="145" t="s">
        <v>245</v>
      </c>
      <c r="D1" s="146"/>
      <c r="E1" s="146"/>
      <c r="F1" s="146"/>
      <c r="G1" s="147"/>
    </row>
    <row r="2" spans="1:7" ht="26.25" x14ac:dyDescent="0.2">
      <c r="A2" s="67"/>
      <c r="B2" s="67"/>
      <c r="C2" s="68"/>
      <c r="D2" s="69"/>
      <c r="E2" s="69"/>
      <c r="F2" s="69"/>
      <c r="G2" s="69"/>
    </row>
    <row r="3" spans="1:7" ht="18" x14ac:dyDescent="0.25">
      <c r="A3" s="70"/>
      <c r="B3" s="71"/>
      <c r="D3" s="72"/>
      <c r="E3" s="72"/>
      <c r="F3" s="72"/>
      <c r="G3" s="73"/>
    </row>
    <row r="4" spans="1:7" ht="40.5" x14ac:dyDescent="0.2">
      <c r="A4" s="74" t="s">
        <v>246</v>
      </c>
      <c r="B4" s="74" t="s">
        <v>247</v>
      </c>
      <c r="C4" s="148" t="s">
        <v>248</v>
      </c>
      <c r="D4" s="149"/>
      <c r="E4" s="149"/>
      <c r="F4" s="149"/>
      <c r="G4" s="75" t="s">
        <v>249</v>
      </c>
    </row>
    <row r="5" spans="1:7" ht="32.25" customHeight="1" x14ac:dyDescent="0.2">
      <c r="A5" s="141" t="s">
        <v>254</v>
      </c>
      <c r="B5" s="76" t="s">
        <v>251</v>
      </c>
      <c r="C5" s="150" t="s">
        <v>181</v>
      </c>
      <c r="D5" s="151"/>
      <c r="E5" s="151"/>
      <c r="F5" s="152"/>
      <c r="G5" s="77">
        <f>Rekapitulacija_VO_SD!G7</f>
        <v>0</v>
      </c>
    </row>
    <row r="6" spans="1:7" ht="34.5" customHeight="1" x14ac:dyDescent="0.2">
      <c r="A6" s="142" t="s">
        <v>255</v>
      </c>
      <c r="B6" s="76" t="s">
        <v>251</v>
      </c>
      <c r="C6" s="150" t="s">
        <v>185</v>
      </c>
      <c r="D6" s="151"/>
      <c r="E6" s="151"/>
      <c r="F6" s="152"/>
      <c r="G6" s="77">
        <f>Rekapitulacija_PARA_SD!G13</f>
        <v>0</v>
      </c>
    </row>
    <row r="7" spans="1:7" ht="33" customHeight="1" x14ac:dyDescent="0.2">
      <c r="A7" s="142" t="s">
        <v>256</v>
      </c>
      <c r="B7" s="76" t="s">
        <v>251</v>
      </c>
      <c r="C7" s="143" t="s">
        <v>233</v>
      </c>
      <c r="D7" s="144"/>
      <c r="E7" s="144"/>
      <c r="F7" s="144"/>
      <c r="G7" s="77">
        <f>'provizorij IK'!F102</f>
        <v>0</v>
      </c>
    </row>
    <row r="8" spans="1:7" ht="32.25" hidden="1" customHeight="1" x14ac:dyDescent="0.2">
      <c r="A8" s="78"/>
      <c r="B8" s="76"/>
      <c r="C8" s="143"/>
      <c r="D8" s="144"/>
      <c r="E8" s="144"/>
      <c r="F8" s="144"/>
      <c r="G8" s="77">
        <f>'[2]4.SKLOP'!G17</f>
        <v>0</v>
      </c>
    </row>
    <row r="9" spans="1:7" ht="32.25" hidden="1" customHeight="1" x14ac:dyDescent="0.2">
      <c r="A9" s="78"/>
      <c r="B9" s="76"/>
      <c r="C9" s="143"/>
      <c r="D9" s="144"/>
      <c r="E9" s="144"/>
      <c r="F9" s="144"/>
      <c r="G9" s="77">
        <f>'[2]5-SKLOP'!G11</f>
        <v>0</v>
      </c>
    </row>
    <row r="10" spans="1:7" ht="49.5" hidden="1" customHeight="1" x14ac:dyDescent="0.2">
      <c r="A10" s="78"/>
      <c r="B10" s="76"/>
      <c r="C10" s="143"/>
      <c r="D10" s="144"/>
      <c r="E10" s="144"/>
      <c r="F10" s="144"/>
      <c r="G10" s="77">
        <f>'[2]6. SKLOP'!G19</f>
        <v>0</v>
      </c>
    </row>
    <row r="11" spans="1:7" ht="32.25" hidden="1" customHeight="1" x14ac:dyDescent="0.2">
      <c r="A11" s="78"/>
      <c r="B11" s="76"/>
      <c r="C11" s="143"/>
      <c r="D11" s="144"/>
      <c r="E11" s="144"/>
      <c r="F11" s="144"/>
      <c r="G11" s="77">
        <f>'[2]7-SKLOP'!G7</f>
        <v>0</v>
      </c>
    </row>
    <row r="12" spans="1:7" ht="17.25" customHeight="1" thickBot="1" x14ac:dyDescent="0.25"/>
    <row r="13" spans="1:7" ht="18.75" thickBot="1" x14ac:dyDescent="0.3">
      <c r="A13" s="70" t="s">
        <v>250</v>
      </c>
      <c r="B13" s="71"/>
      <c r="D13" s="72"/>
      <c r="E13" s="72"/>
      <c r="F13" s="72"/>
      <c r="G13" s="79">
        <f>SUM(G5:G11)</f>
        <v>0</v>
      </c>
    </row>
    <row r="15" spans="1:7" s="80" customFormat="1" ht="18" x14ac:dyDescent="0.25">
      <c r="A15"/>
      <c r="B15"/>
      <c r="C15"/>
      <c r="D15"/>
      <c r="E15"/>
      <c r="F15"/>
      <c r="G15"/>
    </row>
  </sheetData>
  <sheetProtection algorithmName="SHA-512" hashValue="cPvRF+bJGuilNek6xd/hNyTYVL4s/+MVij8djahA+uYCjQu80Dbx+9RyyQZnV5/a4Fepno4AXpuKI4nmzeJQqg==" saltValue="BP+o6Kz+SlX6xSvzZ1o0Uw==" spinCount="100000" sheet="1" objects="1" scenarios="1"/>
  <mergeCells count="9">
    <mergeCell ref="C9:F9"/>
    <mergeCell ref="C10:F10"/>
    <mergeCell ref="C11:F11"/>
    <mergeCell ref="C1:G1"/>
    <mergeCell ref="C4:F4"/>
    <mergeCell ref="C5:F5"/>
    <mergeCell ref="C6:F6"/>
    <mergeCell ref="C7:F7"/>
    <mergeCell ref="C8:F8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d.o.o.&amp;RJPE-SIR-280/23</oddHeader>
    <oddFooter>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20"/>
  <sheetViews>
    <sheetView showGridLines="0" zoomScaleNormal="100" zoomScaleSheetLayoutView="100" workbookViewId="0">
      <selection activeCell="G19" sqref="G19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4.42578125" style="1" customWidth="1"/>
    <col min="4" max="4" width="10" style="1" customWidth="1"/>
    <col min="5" max="5" width="9" style="1" customWidth="1"/>
    <col min="6" max="6" width="10.85546875" style="1" bestFit="1" customWidth="1"/>
    <col min="7" max="7" width="16.42578125" style="16" bestFit="1" customWidth="1"/>
    <col min="8" max="16384" width="8.85546875" style="1"/>
  </cols>
  <sheetData>
    <row r="1" spans="1:7" ht="27.2" customHeight="1" x14ac:dyDescent="0.2">
      <c r="A1" s="23" t="s">
        <v>2</v>
      </c>
      <c r="B1" s="23"/>
      <c r="C1" s="23"/>
      <c r="D1" s="23"/>
      <c r="E1" s="23"/>
      <c r="F1" s="23"/>
      <c r="G1" s="23"/>
    </row>
    <row r="2" spans="1:7" ht="15" customHeight="1" x14ac:dyDescent="0.2">
      <c r="A2" s="169" t="s">
        <v>20</v>
      </c>
      <c r="B2" s="169"/>
      <c r="C2" s="169"/>
      <c r="D2" s="169"/>
      <c r="E2" s="169"/>
      <c r="F2" s="169"/>
      <c r="G2" s="169"/>
    </row>
    <row r="3" spans="1:7" ht="15" customHeight="1" x14ac:dyDescent="0.2">
      <c r="A3" s="170" t="s">
        <v>181</v>
      </c>
      <c r="B3" s="169"/>
      <c r="C3" s="169"/>
      <c r="D3" s="169"/>
      <c r="E3" s="169"/>
      <c r="F3" s="169"/>
      <c r="G3" s="169"/>
    </row>
    <row r="4" spans="1:7" ht="15" customHeight="1" x14ac:dyDescent="0.2">
      <c r="A4" s="169"/>
      <c r="B4" s="169"/>
      <c r="C4" s="169"/>
      <c r="D4" s="169"/>
      <c r="E4" s="169"/>
      <c r="F4" s="169"/>
      <c r="G4" s="169"/>
    </row>
    <row r="5" spans="1:7" ht="25.5" x14ac:dyDescent="0.2">
      <c r="A5" s="6" t="s">
        <v>18</v>
      </c>
      <c r="B5" s="158" t="s">
        <v>29</v>
      </c>
      <c r="C5" s="158"/>
      <c r="D5" s="158"/>
      <c r="E5" s="158"/>
      <c r="F5" s="158"/>
      <c r="G5" s="139" t="s">
        <v>19</v>
      </c>
    </row>
    <row r="6" spans="1:7" x14ac:dyDescent="0.2">
      <c r="A6" s="7" t="s">
        <v>32</v>
      </c>
      <c r="B6" s="159" t="s">
        <v>184</v>
      </c>
      <c r="C6" s="160"/>
      <c r="D6" s="160"/>
      <c r="E6" s="160"/>
      <c r="F6" s="161"/>
      <c r="G6" s="9">
        <f>SUM(G7:G7)</f>
        <v>0</v>
      </c>
    </row>
    <row r="7" spans="1:7" x14ac:dyDescent="0.2">
      <c r="A7" s="7" t="s">
        <v>31</v>
      </c>
      <c r="B7" s="162" t="s">
        <v>21</v>
      </c>
      <c r="C7" s="162"/>
      <c r="D7" s="162"/>
      <c r="E7" s="162"/>
      <c r="F7" s="162"/>
      <c r="G7" s="8">
        <f>G19</f>
        <v>0</v>
      </c>
    </row>
    <row r="8" spans="1:7" ht="13.5" thickBot="1" x14ac:dyDescent="0.25">
      <c r="A8" s="11"/>
      <c r="B8" s="12"/>
      <c r="C8" s="13"/>
      <c r="D8" s="13"/>
      <c r="E8" s="13"/>
      <c r="F8" s="13"/>
      <c r="G8" s="14"/>
    </row>
    <row r="9" spans="1:7" x14ac:dyDescent="0.2">
      <c r="A9" s="15"/>
      <c r="B9" s="15"/>
      <c r="C9" s="15"/>
      <c r="D9" s="15"/>
      <c r="E9" s="15"/>
      <c r="F9" s="15"/>
      <c r="G9" s="15"/>
    </row>
    <row r="10" spans="1:7" ht="15.75" x14ac:dyDescent="0.25">
      <c r="A10" s="22" t="s">
        <v>30</v>
      </c>
      <c r="B10" s="20"/>
      <c r="C10" s="21"/>
      <c r="D10" s="21"/>
      <c r="E10" s="20"/>
      <c r="F10" s="20"/>
      <c r="G10" s="19"/>
    </row>
    <row r="11" spans="1:7" x14ac:dyDescent="0.2">
      <c r="A11" s="171" t="s">
        <v>33</v>
      </c>
      <c r="B11" s="172"/>
      <c r="C11" s="172"/>
      <c r="D11" s="172"/>
      <c r="E11" s="172"/>
      <c r="F11" s="172"/>
      <c r="G11" s="173"/>
    </row>
    <row r="12" spans="1:7" ht="25.5" x14ac:dyDescent="0.2">
      <c r="A12" s="154" t="s">
        <v>15</v>
      </c>
      <c r="B12" s="165" t="s">
        <v>22</v>
      </c>
      <c r="C12" s="166"/>
      <c r="D12" s="165" t="s">
        <v>23</v>
      </c>
      <c r="E12" s="166"/>
      <c r="F12" s="138" t="s">
        <v>24</v>
      </c>
      <c r="G12" s="138" t="s">
        <v>3</v>
      </c>
    </row>
    <row r="13" spans="1:7" x14ac:dyDescent="0.2">
      <c r="A13" s="155"/>
      <c r="B13" s="167"/>
      <c r="C13" s="168"/>
      <c r="D13" s="167"/>
      <c r="E13" s="168"/>
      <c r="F13" s="2" t="s">
        <v>4</v>
      </c>
      <c r="G13" s="2" t="s">
        <v>12</v>
      </c>
    </row>
    <row r="14" spans="1:7" x14ac:dyDescent="0.2">
      <c r="A14" s="3" t="s">
        <v>27</v>
      </c>
      <c r="B14" s="156" t="s">
        <v>166</v>
      </c>
      <c r="C14" s="157"/>
      <c r="D14" s="163" t="s">
        <v>157</v>
      </c>
      <c r="E14" s="164"/>
      <c r="F14" s="17">
        <v>342</v>
      </c>
      <c r="G14" s="4">
        <f>'Vrocevod_T-900_SD'!F233</f>
        <v>0</v>
      </c>
    </row>
    <row r="15" spans="1:7" x14ac:dyDescent="0.2">
      <c r="A15" s="3" t="s">
        <v>28</v>
      </c>
      <c r="B15" s="156" t="s">
        <v>165</v>
      </c>
      <c r="C15" s="157"/>
      <c r="D15" s="163" t="s">
        <v>158</v>
      </c>
      <c r="E15" s="164"/>
      <c r="F15" s="17">
        <v>24</v>
      </c>
      <c r="G15" s="4">
        <f>'Vrocevod_T-918_SD'!F117</f>
        <v>0</v>
      </c>
    </row>
    <row r="16" spans="1:7" x14ac:dyDescent="0.2">
      <c r="A16" s="3"/>
      <c r="B16" s="156"/>
      <c r="C16" s="157"/>
      <c r="D16" s="163"/>
      <c r="E16" s="164"/>
      <c r="F16" s="17"/>
      <c r="G16" s="4"/>
    </row>
    <row r="17" spans="1:7" x14ac:dyDescent="0.2">
      <c r="A17" s="3"/>
      <c r="B17" s="156"/>
      <c r="C17" s="157"/>
      <c r="D17" s="163"/>
      <c r="E17" s="164"/>
      <c r="F17" s="17"/>
      <c r="G17" s="4"/>
    </row>
    <row r="18" spans="1:7" x14ac:dyDescent="0.2">
      <c r="A18" s="3"/>
      <c r="B18" s="156"/>
      <c r="C18" s="157"/>
      <c r="D18" s="163"/>
      <c r="E18" s="164"/>
      <c r="F18" s="17"/>
      <c r="G18" s="4"/>
    </row>
    <row r="19" spans="1:7" x14ac:dyDescent="0.2">
      <c r="A19" s="153" t="s">
        <v>34</v>
      </c>
      <c r="B19" s="153"/>
      <c r="C19" s="153"/>
      <c r="D19" s="153"/>
      <c r="E19" s="153"/>
      <c r="F19" s="153"/>
      <c r="G19" s="5">
        <f>SUM(G14:G18)</f>
        <v>0</v>
      </c>
    </row>
    <row r="20" spans="1:7" x14ac:dyDescent="0.2">
      <c r="A20" s="18"/>
      <c r="B20" s="18"/>
      <c r="C20" s="18"/>
      <c r="D20" s="18"/>
      <c r="E20" s="18"/>
      <c r="F20" s="18"/>
      <c r="G20" s="10"/>
    </row>
  </sheetData>
  <sheetProtection algorithmName="SHA-512" hashValue="MZ8x3HRGrOlsAvlTciJZoQ900yyWBKx2M0RQmbGm9UyNKjWDwcyt97Eo6g0IkB/0UpYm5eovJxqIy6BZFQXkOA==" saltValue="XjsQ27XbVfWFZIqnRgAxzQ==" spinCount="100000" sheet="1" objects="1" scenarios="1"/>
  <mergeCells count="20">
    <mergeCell ref="D15:E15"/>
    <mergeCell ref="A2:G2"/>
    <mergeCell ref="A3:G4"/>
    <mergeCell ref="A11:G11"/>
    <mergeCell ref="A19:F19"/>
    <mergeCell ref="A12:A13"/>
    <mergeCell ref="B18:C18"/>
    <mergeCell ref="B5:F5"/>
    <mergeCell ref="B6:F6"/>
    <mergeCell ref="B7:F7"/>
    <mergeCell ref="D16:E16"/>
    <mergeCell ref="D17:E17"/>
    <mergeCell ref="D18:E18"/>
    <mergeCell ref="B12:C13"/>
    <mergeCell ref="B14:C14"/>
    <mergeCell ref="B15:C15"/>
    <mergeCell ref="B16:C16"/>
    <mergeCell ref="B17:C17"/>
    <mergeCell ref="D12:E13"/>
    <mergeCell ref="D14:E14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d.o.o.&amp;RJPE-SIR-280/23</oddHeader>
    <oddFooter>&amp;C&amp;"Arial,Navadno"&amp;P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33"/>
  <sheetViews>
    <sheetView topLeftCell="A11" zoomScaleNormal="100" zoomScaleSheetLayoutView="100" workbookViewId="0">
      <selection activeCell="E12" sqref="E12"/>
    </sheetView>
  </sheetViews>
  <sheetFormatPr defaultColWidth="9.140625" defaultRowHeight="12.75" x14ac:dyDescent="0.2"/>
  <cols>
    <col min="1" max="1" width="4.7109375" style="25" customWidth="1"/>
    <col min="2" max="2" width="50.7109375" style="50" customWidth="1"/>
    <col min="3" max="3" width="7.7109375" style="28" customWidth="1"/>
    <col min="4" max="4" width="4.7109375" style="29" customWidth="1"/>
    <col min="5" max="5" width="11.7109375" style="27" customWidth="1"/>
    <col min="6" max="6" width="12.7109375" style="28" customWidth="1"/>
    <col min="7" max="16384" width="9.140625" style="29"/>
  </cols>
  <sheetData>
    <row r="1" spans="1:6" x14ac:dyDescent="0.2">
      <c r="A1" s="24" t="s">
        <v>26</v>
      </c>
      <c r="B1" s="46" t="s">
        <v>5</v>
      </c>
      <c r="C1" s="25"/>
      <c r="D1" s="26"/>
    </row>
    <row r="2" spans="1:6" x14ac:dyDescent="0.2">
      <c r="A2" s="24" t="s">
        <v>140</v>
      </c>
      <c r="B2" s="46" t="s">
        <v>29</v>
      </c>
      <c r="C2" s="25"/>
      <c r="D2" s="26"/>
    </row>
    <row r="3" spans="1:6" x14ac:dyDescent="0.2">
      <c r="A3" s="24" t="s">
        <v>141</v>
      </c>
      <c r="B3" s="46" t="s">
        <v>143</v>
      </c>
      <c r="C3" s="25"/>
      <c r="D3" s="26"/>
    </row>
    <row r="4" spans="1:6" x14ac:dyDescent="0.2">
      <c r="A4" s="24"/>
      <c r="B4" s="46" t="s">
        <v>167</v>
      </c>
      <c r="C4" s="25"/>
      <c r="D4" s="26"/>
    </row>
    <row r="5" spans="1:6" ht="76.5" x14ac:dyDescent="0.2">
      <c r="A5" s="55" t="s">
        <v>0</v>
      </c>
      <c r="B5" s="56" t="s">
        <v>8</v>
      </c>
      <c r="C5" s="57" t="s">
        <v>6</v>
      </c>
      <c r="D5" s="57" t="s">
        <v>7</v>
      </c>
      <c r="E5" s="58" t="s">
        <v>10</v>
      </c>
      <c r="F5" s="58" t="s">
        <v>11</v>
      </c>
    </row>
    <row r="6" spans="1:6" x14ac:dyDescent="0.2">
      <c r="A6" s="59"/>
      <c r="B6" s="60"/>
      <c r="C6" s="61"/>
      <c r="D6" s="61"/>
      <c r="E6" s="62"/>
      <c r="F6" s="62"/>
    </row>
    <row r="7" spans="1:6" s="81" customFormat="1" x14ac:dyDescent="0.2">
      <c r="A7" s="52">
        <f>COUNT(#REF!)+1</f>
        <v>1</v>
      </c>
      <c r="B7" s="35" t="s">
        <v>35</v>
      </c>
      <c r="C7" s="34"/>
      <c r="D7" s="19"/>
      <c r="E7" s="33"/>
      <c r="F7" s="33"/>
    </row>
    <row r="8" spans="1:6" s="81" customFormat="1" ht="307.35000000000002" customHeight="1" x14ac:dyDescent="0.2">
      <c r="A8" s="52"/>
      <c r="B8" s="54" t="s">
        <v>55</v>
      </c>
      <c r="C8" s="34"/>
      <c r="D8" s="19"/>
      <c r="E8" s="33"/>
      <c r="F8" s="33"/>
    </row>
    <row r="9" spans="1:6" s="81" customFormat="1" x14ac:dyDescent="0.2">
      <c r="A9" s="82"/>
      <c r="B9" s="83" t="s">
        <v>56</v>
      </c>
      <c r="C9" s="84"/>
      <c r="D9" s="84"/>
      <c r="E9" s="85"/>
      <c r="F9" s="85"/>
    </row>
    <row r="10" spans="1:6" s="81" customFormat="1" x14ac:dyDescent="0.2">
      <c r="A10" s="82"/>
      <c r="B10" s="83" t="s">
        <v>37</v>
      </c>
      <c r="C10" s="84"/>
      <c r="D10" s="84"/>
      <c r="E10" s="85"/>
      <c r="F10" s="85"/>
    </row>
    <row r="11" spans="1:6" s="81" customFormat="1" ht="14.25" x14ac:dyDescent="0.2">
      <c r="A11" s="52"/>
      <c r="B11" s="36" t="s">
        <v>57</v>
      </c>
      <c r="C11" s="42">
        <v>3</v>
      </c>
      <c r="D11" s="19" t="s">
        <v>9</v>
      </c>
      <c r="E11" s="41"/>
      <c r="F11" s="33">
        <f t="shared" ref="F11:F13" si="0">C11*E11</f>
        <v>0</v>
      </c>
    </row>
    <row r="12" spans="1:6" s="81" customFormat="1" ht="14.25" x14ac:dyDescent="0.2">
      <c r="A12" s="52"/>
      <c r="B12" s="36" t="s">
        <v>58</v>
      </c>
      <c r="C12" s="42">
        <v>3</v>
      </c>
      <c r="D12" s="19" t="s">
        <v>9</v>
      </c>
      <c r="E12" s="41"/>
      <c r="F12" s="33">
        <f t="shared" si="0"/>
        <v>0</v>
      </c>
    </row>
    <row r="13" spans="1:6" s="81" customFormat="1" ht="14.25" x14ac:dyDescent="0.2">
      <c r="A13" s="52"/>
      <c r="B13" s="36" t="s">
        <v>59</v>
      </c>
      <c r="C13" s="42">
        <v>268</v>
      </c>
      <c r="D13" s="19" t="s">
        <v>9</v>
      </c>
      <c r="E13" s="41"/>
      <c r="F13" s="33">
        <f t="shared" si="0"/>
        <v>0</v>
      </c>
    </row>
    <row r="14" spans="1:6" s="81" customFormat="1" x14ac:dyDescent="0.2">
      <c r="A14" s="53"/>
      <c r="B14" s="48"/>
      <c r="C14" s="43"/>
      <c r="D14" s="44"/>
      <c r="E14" s="45"/>
      <c r="F14" s="45"/>
    </row>
    <row r="15" spans="1:6" s="81" customFormat="1" x14ac:dyDescent="0.2">
      <c r="A15" s="51"/>
      <c r="B15" s="47"/>
      <c r="C15" s="30"/>
      <c r="D15" s="31"/>
      <c r="E15" s="32"/>
      <c r="F15" s="30"/>
    </row>
    <row r="16" spans="1:6" s="81" customFormat="1" x14ac:dyDescent="0.2">
      <c r="A16" s="52">
        <f>COUNT($A$7:A15)+1</f>
        <v>2</v>
      </c>
      <c r="B16" s="35" t="s">
        <v>60</v>
      </c>
      <c r="C16" s="34"/>
      <c r="D16" s="19"/>
      <c r="E16" s="33"/>
      <c r="F16" s="33"/>
    </row>
    <row r="17" spans="1:6" s="81" customFormat="1" ht="55.7" customHeight="1" x14ac:dyDescent="0.2">
      <c r="A17" s="52"/>
      <c r="B17" s="54" t="s">
        <v>41</v>
      </c>
      <c r="C17" s="34"/>
      <c r="D17" s="19"/>
      <c r="E17" s="33"/>
      <c r="F17" s="33"/>
    </row>
    <row r="18" spans="1:6" s="81" customFormat="1" x14ac:dyDescent="0.2">
      <c r="A18" s="82"/>
      <c r="B18" s="83" t="s">
        <v>56</v>
      </c>
      <c r="C18" s="84"/>
      <c r="D18" s="84"/>
      <c r="E18" s="86"/>
      <c r="F18" s="86"/>
    </row>
    <row r="19" spans="1:6" s="81" customFormat="1" x14ac:dyDescent="0.2">
      <c r="A19" s="82"/>
      <c r="B19" s="87" t="s">
        <v>39</v>
      </c>
      <c r="C19" s="84"/>
      <c r="D19" s="84"/>
      <c r="E19" s="86"/>
      <c r="F19" s="86"/>
    </row>
    <row r="20" spans="1:6" s="81" customFormat="1" x14ac:dyDescent="0.2">
      <c r="A20" s="82"/>
      <c r="B20" s="83" t="s">
        <v>37</v>
      </c>
      <c r="C20" s="84"/>
      <c r="D20" s="84"/>
      <c r="E20" s="86"/>
      <c r="F20" s="86"/>
    </row>
    <row r="21" spans="1:6" s="81" customFormat="1" ht="14.25" x14ac:dyDescent="0.2">
      <c r="A21" s="52"/>
      <c r="B21" s="36" t="s">
        <v>61</v>
      </c>
      <c r="C21" s="42">
        <v>16</v>
      </c>
      <c r="D21" s="19" t="s">
        <v>1</v>
      </c>
      <c r="E21" s="41"/>
      <c r="F21" s="33">
        <f t="shared" ref="F21" si="1">C21*E21</f>
        <v>0</v>
      </c>
    </row>
    <row r="22" spans="1:6" s="81" customFormat="1" x14ac:dyDescent="0.2">
      <c r="A22" s="53"/>
      <c r="B22" s="48"/>
      <c r="C22" s="43"/>
      <c r="D22" s="44"/>
      <c r="E22" s="45"/>
      <c r="F22" s="45"/>
    </row>
    <row r="23" spans="1:6" s="81" customFormat="1" x14ac:dyDescent="0.2">
      <c r="A23" s="51"/>
      <c r="B23" s="47"/>
      <c r="C23" s="30"/>
      <c r="D23" s="31"/>
      <c r="E23" s="32"/>
      <c r="F23" s="30"/>
    </row>
    <row r="24" spans="1:6" s="81" customFormat="1" x14ac:dyDescent="0.2">
      <c r="A24" s="52">
        <f>COUNT($A$7:A23)+1</f>
        <v>3</v>
      </c>
      <c r="B24" s="35" t="s">
        <v>43</v>
      </c>
      <c r="C24" s="34"/>
      <c r="D24" s="19"/>
      <c r="E24" s="33"/>
      <c r="F24" s="33"/>
    </row>
    <row r="25" spans="1:6" s="81" customFormat="1" ht="63.75" x14ac:dyDescent="0.2">
      <c r="A25" s="52"/>
      <c r="B25" s="54" t="s">
        <v>62</v>
      </c>
      <c r="C25" s="34"/>
      <c r="D25" s="19"/>
      <c r="E25" s="33"/>
      <c r="F25" s="33"/>
    </row>
    <row r="26" spans="1:6" s="81" customFormat="1" x14ac:dyDescent="0.2">
      <c r="A26" s="88"/>
      <c r="B26" s="83" t="s">
        <v>56</v>
      </c>
      <c r="C26" s="84"/>
      <c r="D26" s="84"/>
      <c r="E26" s="86"/>
      <c r="F26" s="86"/>
    </row>
    <row r="27" spans="1:6" s="81" customFormat="1" x14ac:dyDescent="0.2">
      <c r="A27" s="82"/>
      <c r="B27" s="87" t="s">
        <v>39</v>
      </c>
      <c r="C27" s="84"/>
      <c r="D27" s="84"/>
      <c r="E27" s="86"/>
      <c r="F27" s="86"/>
    </row>
    <row r="28" spans="1:6" s="81" customFormat="1" x14ac:dyDescent="0.2">
      <c r="A28" s="89"/>
      <c r="B28" s="83" t="s">
        <v>37</v>
      </c>
      <c r="C28" s="84"/>
      <c r="D28" s="84"/>
      <c r="E28" s="86"/>
      <c r="F28" s="86"/>
    </row>
    <row r="29" spans="1:6" s="81" customFormat="1" x14ac:dyDescent="0.2">
      <c r="A29" s="52"/>
      <c r="B29" s="36" t="s">
        <v>144</v>
      </c>
      <c r="C29" s="42">
        <v>2</v>
      </c>
      <c r="D29" s="19" t="s">
        <v>1</v>
      </c>
      <c r="E29" s="41"/>
      <c r="F29" s="33">
        <f t="shared" ref="F29" si="2">C29*E29</f>
        <v>0</v>
      </c>
    </row>
    <row r="30" spans="1:6" s="81" customFormat="1" x14ac:dyDescent="0.2">
      <c r="A30" s="52"/>
      <c r="B30" s="36" t="s">
        <v>173</v>
      </c>
      <c r="C30" s="42">
        <v>2</v>
      </c>
      <c r="D30" s="19" t="s">
        <v>1</v>
      </c>
      <c r="E30" s="41"/>
      <c r="F30" s="33">
        <f t="shared" ref="F30:F32" si="3">C30*E30</f>
        <v>0</v>
      </c>
    </row>
    <row r="31" spans="1:6" s="81" customFormat="1" ht="12.4" customHeight="1" x14ac:dyDescent="0.2">
      <c r="A31" s="52"/>
      <c r="B31" s="36" t="s">
        <v>145</v>
      </c>
      <c r="C31" s="42">
        <v>2</v>
      </c>
      <c r="D31" s="19" t="s">
        <v>1</v>
      </c>
      <c r="E31" s="41"/>
      <c r="F31" s="33">
        <f t="shared" ref="F31" si="4">C31*E31</f>
        <v>0</v>
      </c>
    </row>
    <row r="32" spans="1:6" s="81" customFormat="1" ht="12.4" customHeight="1" x14ac:dyDescent="0.2">
      <c r="A32" s="52"/>
      <c r="B32" s="36" t="s">
        <v>146</v>
      </c>
      <c r="C32" s="42">
        <v>2</v>
      </c>
      <c r="D32" s="19" t="s">
        <v>1</v>
      </c>
      <c r="E32" s="41"/>
      <c r="F32" s="33">
        <f t="shared" si="3"/>
        <v>0</v>
      </c>
    </row>
    <row r="33" spans="1:6" s="81" customFormat="1" x14ac:dyDescent="0.2">
      <c r="A33" s="53"/>
      <c r="B33" s="48"/>
      <c r="C33" s="43"/>
      <c r="D33" s="44"/>
      <c r="E33" s="45"/>
      <c r="F33" s="45"/>
    </row>
    <row r="34" spans="1:6" s="81" customFormat="1" x14ac:dyDescent="0.2">
      <c r="A34" s="51"/>
      <c r="B34" s="47"/>
      <c r="C34" s="30"/>
      <c r="D34" s="31"/>
      <c r="E34" s="32"/>
      <c r="F34" s="30"/>
    </row>
    <row r="35" spans="1:6" s="81" customFormat="1" x14ac:dyDescent="0.2">
      <c r="A35" s="52">
        <f>COUNT($A$7:A34)+1</f>
        <v>4</v>
      </c>
      <c r="B35" s="35" t="s">
        <v>49</v>
      </c>
      <c r="C35" s="34"/>
      <c r="D35" s="19"/>
      <c r="E35" s="33"/>
      <c r="F35" s="33"/>
    </row>
    <row r="36" spans="1:6" s="81" customFormat="1" ht="51" x14ac:dyDescent="0.2">
      <c r="A36" s="52"/>
      <c r="B36" s="54" t="s">
        <v>66</v>
      </c>
      <c r="C36" s="34"/>
      <c r="D36" s="19"/>
      <c r="E36" s="33"/>
      <c r="F36" s="33"/>
    </row>
    <row r="37" spans="1:6" s="81" customFormat="1" x14ac:dyDescent="0.2">
      <c r="A37" s="89"/>
      <c r="B37" s="83" t="s">
        <v>37</v>
      </c>
      <c r="C37" s="84"/>
      <c r="D37" s="84"/>
      <c r="E37" s="86"/>
      <c r="F37" s="86"/>
    </row>
    <row r="38" spans="1:6" s="81" customFormat="1" x14ac:dyDescent="0.2">
      <c r="A38" s="52"/>
      <c r="B38" s="36" t="s">
        <v>63</v>
      </c>
      <c r="C38" s="42">
        <v>2</v>
      </c>
      <c r="D38" s="19" t="s">
        <v>1</v>
      </c>
      <c r="E38" s="41"/>
      <c r="F38" s="33">
        <f t="shared" ref="F38:F40" si="5">C38*E38</f>
        <v>0</v>
      </c>
    </row>
    <row r="39" spans="1:6" s="81" customFormat="1" x14ac:dyDescent="0.2">
      <c r="A39" s="52"/>
      <c r="B39" s="36" t="s">
        <v>64</v>
      </c>
      <c r="C39" s="42">
        <v>2</v>
      </c>
      <c r="D39" s="19" t="s">
        <v>1</v>
      </c>
      <c r="E39" s="41"/>
      <c r="F39" s="33">
        <f t="shared" si="5"/>
        <v>0</v>
      </c>
    </row>
    <row r="40" spans="1:6" s="81" customFormat="1" x14ac:dyDescent="0.2">
      <c r="A40" s="52"/>
      <c r="B40" s="36" t="s">
        <v>65</v>
      </c>
      <c r="C40" s="42">
        <v>8</v>
      </c>
      <c r="D40" s="19" t="s">
        <v>1</v>
      </c>
      <c r="E40" s="41"/>
      <c r="F40" s="33">
        <f t="shared" si="5"/>
        <v>0</v>
      </c>
    </row>
    <row r="41" spans="1:6" s="81" customFormat="1" x14ac:dyDescent="0.2">
      <c r="A41" s="53"/>
      <c r="B41" s="48"/>
      <c r="C41" s="43"/>
      <c r="D41" s="44"/>
      <c r="E41" s="45"/>
      <c r="F41" s="45"/>
    </row>
    <row r="42" spans="1:6" s="81" customFormat="1" x14ac:dyDescent="0.2">
      <c r="A42" s="51"/>
      <c r="B42" s="47"/>
      <c r="C42" s="30"/>
      <c r="D42" s="31"/>
      <c r="E42" s="32"/>
      <c r="F42" s="30"/>
    </row>
    <row r="43" spans="1:6" s="81" customFormat="1" x14ac:dyDescent="0.2">
      <c r="A43" s="52">
        <f>COUNT($A$7:A42)+1</f>
        <v>5</v>
      </c>
      <c r="B43" s="35" t="s">
        <v>50</v>
      </c>
      <c r="C43" s="34"/>
      <c r="D43" s="19"/>
      <c r="E43" s="33"/>
      <c r="F43" s="33"/>
    </row>
    <row r="44" spans="1:6" s="81" customFormat="1" ht="51" x14ac:dyDescent="0.2">
      <c r="A44" s="52"/>
      <c r="B44" s="54" t="s">
        <v>67</v>
      </c>
      <c r="C44" s="34"/>
      <c r="D44" s="19"/>
      <c r="E44" s="33"/>
      <c r="F44" s="33"/>
    </row>
    <row r="45" spans="1:6" s="81" customFormat="1" x14ac:dyDescent="0.2">
      <c r="A45" s="89"/>
      <c r="B45" s="83" t="s">
        <v>37</v>
      </c>
      <c r="C45" s="84"/>
      <c r="D45" s="84"/>
      <c r="E45" s="86"/>
      <c r="F45" s="86"/>
    </row>
    <row r="46" spans="1:6" s="81" customFormat="1" x14ac:dyDescent="0.2">
      <c r="A46" s="52"/>
      <c r="B46" s="36" t="s">
        <v>68</v>
      </c>
      <c r="C46" s="42">
        <v>2</v>
      </c>
      <c r="D46" s="19" t="s">
        <v>1</v>
      </c>
      <c r="E46" s="41"/>
      <c r="F46" s="33">
        <f t="shared" ref="F46:F48" si="6">C46*E46</f>
        <v>0</v>
      </c>
    </row>
    <row r="47" spans="1:6" s="81" customFormat="1" x14ac:dyDescent="0.2">
      <c r="A47" s="52"/>
      <c r="B47" s="36" t="s">
        <v>69</v>
      </c>
      <c r="C47" s="42">
        <v>2</v>
      </c>
      <c r="D47" s="19" t="s">
        <v>1</v>
      </c>
      <c r="E47" s="41"/>
      <c r="F47" s="33">
        <f t="shared" si="6"/>
        <v>0</v>
      </c>
    </row>
    <row r="48" spans="1:6" s="81" customFormat="1" x14ac:dyDescent="0.2">
      <c r="A48" s="52"/>
      <c r="B48" s="36" t="s">
        <v>70</v>
      </c>
      <c r="C48" s="42">
        <v>12</v>
      </c>
      <c r="D48" s="19" t="s">
        <v>1</v>
      </c>
      <c r="E48" s="41"/>
      <c r="F48" s="33">
        <f t="shared" si="6"/>
        <v>0</v>
      </c>
    </row>
    <row r="49" spans="1:6" s="81" customFormat="1" x14ac:dyDescent="0.2">
      <c r="A49" s="53"/>
      <c r="B49" s="48"/>
      <c r="C49" s="43"/>
      <c r="D49" s="44"/>
      <c r="E49" s="45"/>
      <c r="F49" s="45"/>
    </row>
    <row r="50" spans="1:6" s="81" customFormat="1" x14ac:dyDescent="0.2">
      <c r="A50" s="51"/>
      <c r="B50" s="47"/>
      <c r="C50" s="30"/>
      <c r="D50" s="31"/>
      <c r="E50" s="32"/>
      <c r="F50" s="30"/>
    </row>
    <row r="51" spans="1:6" s="81" customFormat="1" x14ac:dyDescent="0.2">
      <c r="A51" s="52">
        <f>COUNT($A$7:A50)+1</f>
        <v>6</v>
      </c>
      <c r="B51" s="35" t="s">
        <v>53</v>
      </c>
      <c r="C51" s="34"/>
      <c r="D51" s="19"/>
      <c r="E51" s="33"/>
      <c r="F51" s="33"/>
    </row>
    <row r="52" spans="1:6" s="81" customFormat="1" ht="76.5" x14ac:dyDescent="0.2">
      <c r="A52" s="52"/>
      <c r="B52" s="54" t="s">
        <v>71</v>
      </c>
      <c r="C52" s="34"/>
      <c r="D52" s="19"/>
      <c r="E52" s="33"/>
      <c r="F52" s="33"/>
    </row>
    <row r="53" spans="1:6" s="81" customFormat="1" x14ac:dyDescent="0.2">
      <c r="A53" s="89"/>
      <c r="B53" s="83" t="s">
        <v>37</v>
      </c>
      <c r="C53" s="84"/>
      <c r="D53" s="84"/>
      <c r="E53" s="86"/>
      <c r="F53" s="86"/>
    </row>
    <row r="54" spans="1:6" s="81" customFormat="1" x14ac:dyDescent="0.2">
      <c r="A54" s="52"/>
      <c r="B54" s="36" t="s">
        <v>63</v>
      </c>
      <c r="C54" s="42">
        <v>2</v>
      </c>
      <c r="D54" s="19" t="s">
        <v>1</v>
      </c>
      <c r="E54" s="41"/>
      <c r="F54" s="33">
        <f t="shared" ref="F54:F56" si="7">C54*E54</f>
        <v>0</v>
      </c>
    </row>
    <row r="55" spans="1:6" s="81" customFormat="1" x14ac:dyDescent="0.2">
      <c r="A55" s="52"/>
      <c r="B55" s="36" t="s">
        <v>64</v>
      </c>
      <c r="C55" s="42">
        <v>2</v>
      </c>
      <c r="D55" s="19" t="s">
        <v>1</v>
      </c>
      <c r="E55" s="41"/>
      <c r="F55" s="33">
        <f t="shared" si="7"/>
        <v>0</v>
      </c>
    </row>
    <row r="56" spans="1:6" s="81" customFormat="1" x14ac:dyDescent="0.2">
      <c r="A56" s="52"/>
      <c r="B56" s="36" t="s">
        <v>65</v>
      </c>
      <c r="C56" s="42">
        <v>76</v>
      </c>
      <c r="D56" s="19" t="s">
        <v>1</v>
      </c>
      <c r="E56" s="41"/>
      <c r="F56" s="33">
        <f t="shared" si="7"/>
        <v>0</v>
      </c>
    </row>
    <row r="57" spans="1:6" s="81" customFormat="1" x14ac:dyDescent="0.2">
      <c r="A57" s="53"/>
      <c r="B57" s="48"/>
      <c r="C57" s="43"/>
      <c r="D57" s="44"/>
      <c r="E57" s="45"/>
      <c r="F57" s="45"/>
    </row>
    <row r="58" spans="1:6" s="81" customFormat="1" x14ac:dyDescent="0.2">
      <c r="A58" s="51"/>
      <c r="B58" s="47"/>
      <c r="C58" s="30"/>
      <c r="D58" s="31"/>
      <c r="E58" s="32"/>
      <c r="F58" s="30"/>
    </row>
    <row r="59" spans="1:6" s="81" customFormat="1" x14ac:dyDescent="0.2">
      <c r="A59" s="52">
        <f>COUNT($A$7:A58)+1</f>
        <v>7</v>
      </c>
      <c r="B59" s="35" t="s">
        <v>72</v>
      </c>
      <c r="C59" s="34"/>
      <c r="D59" s="19"/>
      <c r="E59" s="33"/>
      <c r="F59" s="33"/>
    </row>
    <row r="60" spans="1:6" s="81" customFormat="1" ht="38.25" x14ac:dyDescent="0.2">
      <c r="A60" s="52"/>
      <c r="B60" s="54" t="s">
        <v>73</v>
      </c>
      <c r="C60" s="34"/>
      <c r="D60" s="19"/>
      <c r="E60" s="33"/>
      <c r="F60" s="33"/>
    </row>
    <row r="61" spans="1:6" s="81" customFormat="1" x14ac:dyDescent="0.2">
      <c r="A61" s="89"/>
      <c r="B61" s="83" t="s">
        <v>37</v>
      </c>
      <c r="C61" s="84"/>
      <c r="D61" s="84"/>
      <c r="E61" s="86"/>
      <c r="F61" s="86"/>
    </row>
    <row r="62" spans="1:6" s="81" customFormat="1" ht="14.25" x14ac:dyDescent="0.2">
      <c r="A62" s="52"/>
      <c r="B62" s="36" t="s">
        <v>74</v>
      </c>
      <c r="C62" s="42">
        <v>157</v>
      </c>
      <c r="D62" s="19" t="s">
        <v>14</v>
      </c>
      <c r="E62" s="41"/>
      <c r="F62" s="33">
        <f>C62*E62</f>
        <v>0</v>
      </c>
    </row>
    <row r="63" spans="1:6" s="81" customFormat="1" x14ac:dyDescent="0.2">
      <c r="A63" s="53"/>
      <c r="B63" s="48"/>
      <c r="C63" s="43"/>
      <c r="D63" s="44"/>
      <c r="E63" s="45"/>
      <c r="F63" s="45"/>
    </row>
    <row r="64" spans="1:6" s="90" customFormat="1" x14ac:dyDescent="0.2">
      <c r="A64" s="51"/>
      <c r="B64" s="47"/>
      <c r="C64" s="30"/>
      <c r="D64" s="31"/>
      <c r="E64" s="32"/>
      <c r="F64" s="30"/>
    </row>
    <row r="65" spans="1:6" s="91" customFormat="1" x14ac:dyDescent="0.2">
      <c r="A65" s="52">
        <f>COUNT($A$5:A64)+1</f>
        <v>8</v>
      </c>
      <c r="B65" s="35" t="s">
        <v>75</v>
      </c>
      <c r="C65" s="34"/>
      <c r="D65" s="19"/>
      <c r="E65" s="33"/>
      <c r="F65" s="33"/>
    </row>
    <row r="66" spans="1:6" s="91" customFormat="1" ht="89.25" x14ac:dyDescent="0.2">
      <c r="A66" s="52"/>
      <c r="B66" s="54" t="s">
        <v>76</v>
      </c>
      <c r="C66" s="34"/>
      <c r="D66" s="19"/>
      <c r="E66" s="33"/>
      <c r="F66" s="33"/>
    </row>
    <row r="67" spans="1:6" s="91" customFormat="1" x14ac:dyDescent="0.2">
      <c r="A67" s="52"/>
      <c r="B67" s="36" t="s">
        <v>77</v>
      </c>
      <c r="C67" s="42">
        <v>2</v>
      </c>
      <c r="D67" s="19" t="s">
        <v>25</v>
      </c>
      <c r="E67" s="41"/>
      <c r="F67" s="33">
        <f>C67*E67</f>
        <v>0</v>
      </c>
    </row>
    <row r="68" spans="1:6" s="91" customFormat="1" x14ac:dyDescent="0.2">
      <c r="A68" s="53"/>
      <c r="B68" s="48"/>
      <c r="C68" s="43"/>
      <c r="D68" s="44"/>
      <c r="E68" s="45"/>
      <c r="F68" s="45"/>
    </row>
    <row r="69" spans="1:6" s="90" customFormat="1" x14ac:dyDescent="0.2">
      <c r="A69" s="51"/>
      <c r="B69" s="47"/>
      <c r="C69" s="30"/>
      <c r="D69" s="31"/>
      <c r="E69" s="32"/>
      <c r="F69" s="30"/>
    </row>
    <row r="70" spans="1:6" s="81" customFormat="1" x14ac:dyDescent="0.2">
      <c r="A70" s="52">
        <f>COUNT($A$5:A69)+1</f>
        <v>9</v>
      </c>
      <c r="B70" s="35" t="s">
        <v>78</v>
      </c>
      <c r="C70" s="34"/>
      <c r="D70" s="19"/>
      <c r="E70" s="33"/>
      <c r="F70" s="33"/>
    </row>
    <row r="71" spans="1:6" s="81" customFormat="1" ht="25.5" x14ac:dyDescent="0.2">
      <c r="A71" s="52"/>
      <c r="B71" s="54" t="s">
        <v>79</v>
      </c>
      <c r="C71" s="34"/>
      <c r="D71" s="19"/>
      <c r="E71" s="33"/>
      <c r="F71" s="33"/>
    </row>
    <row r="72" spans="1:6" s="81" customFormat="1" x14ac:dyDescent="0.2">
      <c r="A72" s="52"/>
      <c r="B72" s="36" t="s">
        <v>47</v>
      </c>
      <c r="C72" s="42">
        <v>2</v>
      </c>
      <c r="D72" s="19" t="s">
        <v>1</v>
      </c>
      <c r="E72" s="41"/>
      <c r="F72" s="33">
        <f>C72*E72</f>
        <v>0</v>
      </c>
    </row>
    <row r="73" spans="1:6" s="81" customFormat="1" x14ac:dyDescent="0.2">
      <c r="A73" s="53"/>
      <c r="B73" s="48"/>
      <c r="C73" s="43"/>
      <c r="D73" s="44"/>
      <c r="E73" s="45"/>
      <c r="F73" s="45"/>
    </row>
    <row r="74" spans="1:6" s="81" customFormat="1" x14ac:dyDescent="0.2">
      <c r="A74" s="51"/>
      <c r="B74" s="47"/>
      <c r="C74" s="30"/>
      <c r="D74" s="31"/>
      <c r="E74" s="32"/>
      <c r="F74" s="30"/>
    </row>
    <row r="75" spans="1:6" s="81" customFormat="1" x14ac:dyDescent="0.2">
      <c r="A75" s="52">
        <f>COUNT($A$7:A74)+1</f>
        <v>10</v>
      </c>
      <c r="B75" s="35" t="s">
        <v>80</v>
      </c>
      <c r="C75" s="34"/>
      <c r="D75" s="19"/>
      <c r="E75" s="33"/>
      <c r="F75" s="33"/>
    </row>
    <row r="76" spans="1:6" s="81" customFormat="1" ht="72" customHeight="1" x14ac:dyDescent="0.2">
      <c r="A76" s="52"/>
      <c r="B76" s="54" t="s">
        <v>81</v>
      </c>
      <c r="C76" s="34"/>
      <c r="D76" s="19"/>
      <c r="E76" s="33"/>
      <c r="F76" s="33"/>
    </row>
    <row r="77" spans="1:6" s="81" customFormat="1" x14ac:dyDescent="0.2">
      <c r="A77" s="52"/>
      <c r="B77" s="36"/>
      <c r="C77" s="42">
        <v>2</v>
      </c>
      <c r="D77" s="19" t="s">
        <v>1</v>
      </c>
      <c r="E77" s="41"/>
      <c r="F77" s="33">
        <f>C77*E77</f>
        <v>0</v>
      </c>
    </row>
    <row r="78" spans="1:6" s="81" customFormat="1" x14ac:dyDescent="0.2">
      <c r="A78" s="51"/>
      <c r="B78" s="47"/>
      <c r="C78" s="30"/>
      <c r="D78" s="31"/>
      <c r="E78" s="32"/>
      <c r="F78" s="30"/>
    </row>
    <row r="79" spans="1:6" s="81" customFormat="1" x14ac:dyDescent="0.2">
      <c r="A79" s="52">
        <f>COUNT($A$5:A78)+1</f>
        <v>11</v>
      </c>
      <c r="B79" s="35" t="s">
        <v>175</v>
      </c>
      <c r="C79" s="34"/>
      <c r="D79" s="19"/>
      <c r="E79" s="33"/>
      <c r="F79" s="33"/>
    </row>
    <row r="80" spans="1:6" s="81" customFormat="1" ht="38.25" x14ac:dyDescent="0.2">
      <c r="A80" s="52"/>
      <c r="B80" s="54" t="s">
        <v>177</v>
      </c>
      <c r="C80" s="34"/>
      <c r="D80" s="19"/>
      <c r="E80" s="33"/>
      <c r="F80" s="33"/>
    </row>
    <row r="81" spans="1:6" s="81" customFormat="1" x14ac:dyDescent="0.2">
      <c r="A81" s="52"/>
      <c r="B81" s="36" t="s">
        <v>176</v>
      </c>
      <c r="C81" s="42">
        <v>24</v>
      </c>
      <c r="D81" s="19" t="s">
        <v>16</v>
      </c>
      <c r="E81" s="41"/>
      <c r="F81" s="33">
        <f t="shared" ref="F81" si="8">C81*E81</f>
        <v>0</v>
      </c>
    </row>
    <row r="82" spans="1:6" s="81" customFormat="1" x14ac:dyDescent="0.2">
      <c r="A82" s="53"/>
      <c r="B82" s="48"/>
      <c r="C82" s="43"/>
      <c r="D82" s="44"/>
      <c r="E82" s="45"/>
      <c r="F82" s="45"/>
    </row>
    <row r="83" spans="1:6" s="81" customFormat="1" x14ac:dyDescent="0.2">
      <c r="A83" s="51"/>
      <c r="B83" s="47"/>
      <c r="C83" s="30"/>
      <c r="D83" s="31"/>
      <c r="E83" s="32"/>
      <c r="F83" s="30"/>
    </row>
    <row r="84" spans="1:6" s="81" customFormat="1" x14ac:dyDescent="0.2">
      <c r="A84" s="52">
        <f>COUNT($A$5:A83)+1</f>
        <v>12</v>
      </c>
      <c r="B84" s="35" t="s">
        <v>82</v>
      </c>
      <c r="C84" s="34"/>
      <c r="D84" s="19"/>
      <c r="E84" s="33"/>
      <c r="F84" s="33"/>
    </row>
    <row r="85" spans="1:6" s="81" customFormat="1" ht="51" x14ac:dyDescent="0.2">
      <c r="A85" s="52"/>
      <c r="B85" s="54" t="s">
        <v>178</v>
      </c>
      <c r="C85" s="34"/>
      <c r="D85" s="19"/>
      <c r="E85" s="33"/>
      <c r="F85" s="33"/>
    </row>
    <row r="86" spans="1:6" s="81" customFormat="1" ht="14.25" x14ac:dyDescent="0.2">
      <c r="A86" s="52"/>
      <c r="B86" s="36" t="s">
        <v>83</v>
      </c>
      <c r="C86" s="42">
        <v>368</v>
      </c>
      <c r="D86" s="19" t="s">
        <v>14</v>
      </c>
      <c r="E86" s="41"/>
      <c r="F86" s="33">
        <f t="shared" ref="F86" si="9">C86*E86</f>
        <v>0</v>
      </c>
    </row>
    <row r="87" spans="1:6" s="81" customFormat="1" ht="14.25" x14ac:dyDescent="0.2">
      <c r="A87" s="52"/>
      <c r="B87" s="36" t="s">
        <v>84</v>
      </c>
      <c r="C87" s="42">
        <v>428</v>
      </c>
      <c r="D87" s="19" t="s">
        <v>14</v>
      </c>
      <c r="E87" s="41"/>
      <c r="F87" s="33">
        <f>C87*E87</f>
        <v>0</v>
      </c>
    </row>
    <row r="88" spans="1:6" s="81" customFormat="1" x14ac:dyDescent="0.2">
      <c r="A88" s="53"/>
      <c r="B88" s="48"/>
      <c r="C88" s="43"/>
      <c r="D88" s="44"/>
      <c r="E88" s="45"/>
      <c r="F88" s="45"/>
    </row>
    <row r="89" spans="1:6" s="81" customFormat="1" x14ac:dyDescent="0.2">
      <c r="A89" s="51"/>
      <c r="B89" s="47"/>
      <c r="C89" s="30"/>
      <c r="D89" s="31"/>
      <c r="E89" s="32"/>
      <c r="F89" s="30"/>
    </row>
    <row r="90" spans="1:6" s="81" customFormat="1" x14ac:dyDescent="0.2">
      <c r="A90" s="52">
        <f>COUNT($A$5:A89)+1</f>
        <v>13</v>
      </c>
      <c r="B90" s="35" t="s">
        <v>85</v>
      </c>
      <c r="C90" s="34"/>
      <c r="D90" s="19"/>
      <c r="E90" s="33"/>
      <c r="F90" s="33"/>
    </row>
    <row r="91" spans="1:6" s="81" customFormat="1" ht="38.25" x14ac:dyDescent="0.2">
      <c r="A91" s="52"/>
      <c r="B91" s="54" t="s">
        <v>86</v>
      </c>
      <c r="C91" s="34"/>
      <c r="D91" s="19"/>
      <c r="E91" s="33"/>
      <c r="F91" s="33"/>
    </row>
    <row r="92" spans="1:6" s="81" customFormat="1" ht="14.25" x14ac:dyDescent="0.2">
      <c r="A92" s="52"/>
      <c r="B92" s="36"/>
      <c r="C92" s="42">
        <v>402</v>
      </c>
      <c r="D92" s="19" t="s">
        <v>14</v>
      </c>
      <c r="E92" s="41"/>
      <c r="F92" s="33">
        <f>C92*E92</f>
        <v>0</v>
      </c>
    </row>
    <row r="93" spans="1:6" s="81" customFormat="1" x14ac:dyDescent="0.2">
      <c r="A93" s="53"/>
      <c r="B93" s="48"/>
      <c r="C93" s="43"/>
      <c r="D93" s="44"/>
      <c r="E93" s="45"/>
      <c r="F93" s="45"/>
    </row>
    <row r="94" spans="1:6" s="81" customFormat="1" x14ac:dyDescent="0.2">
      <c r="A94" s="51"/>
      <c r="B94" s="47"/>
      <c r="C94" s="30"/>
      <c r="D94" s="31"/>
      <c r="E94" s="32"/>
      <c r="F94" s="30"/>
    </row>
    <row r="95" spans="1:6" s="81" customFormat="1" x14ac:dyDescent="0.2">
      <c r="A95" s="52">
        <f>COUNT($A$5:A94)+1</f>
        <v>14</v>
      </c>
      <c r="B95" s="35" t="s">
        <v>87</v>
      </c>
      <c r="C95" s="34"/>
      <c r="D95" s="19"/>
      <c r="E95" s="33"/>
      <c r="F95" s="33"/>
    </row>
    <row r="96" spans="1:6" s="81" customFormat="1" ht="38.25" x14ac:dyDescent="0.2">
      <c r="A96" s="52"/>
      <c r="B96" s="54" t="s">
        <v>88</v>
      </c>
      <c r="C96" s="34"/>
      <c r="D96" s="19"/>
      <c r="E96" s="33"/>
      <c r="F96" s="33"/>
    </row>
    <row r="97" spans="1:6" s="81" customFormat="1" x14ac:dyDescent="0.2">
      <c r="A97" s="52"/>
      <c r="B97" s="36" t="s">
        <v>90</v>
      </c>
      <c r="C97" s="42">
        <v>93</v>
      </c>
      <c r="D97" s="19" t="s">
        <v>16</v>
      </c>
      <c r="E97" s="41"/>
      <c r="F97" s="33">
        <f>C97*E97</f>
        <v>0</v>
      </c>
    </row>
    <row r="98" spans="1:6" s="81" customFormat="1" x14ac:dyDescent="0.2">
      <c r="A98" s="53"/>
      <c r="B98" s="48"/>
      <c r="C98" s="43"/>
      <c r="D98" s="44"/>
      <c r="E98" s="45"/>
      <c r="F98" s="45"/>
    </row>
    <row r="99" spans="1:6" s="81" customFormat="1" x14ac:dyDescent="0.2">
      <c r="A99" s="51"/>
      <c r="B99" s="47"/>
      <c r="C99" s="30"/>
      <c r="D99" s="31"/>
      <c r="E99" s="32"/>
      <c r="F99" s="30"/>
    </row>
    <row r="100" spans="1:6" s="81" customFormat="1" x14ac:dyDescent="0.2">
      <c r="A100" s="52">
        <f>COUNT($A$5:A99)+1</f>
        <v>15</v>
      </c>
      <c r="B100" s="35" t="s">
        <v>182</v>
      </c>
      <c r="C100" s="34"/>
      <c r="D100" s="19"/>
      <c r="E100" s="33"/>
      <c r="F100" s="33"/>
    </row>
    <row r="101" spans="1:6" s="81" customFormat="1" ht="51" x14ac:dyDescent="0.2">
      <c r="A101" s="52"/>
      <c r="B101" s="54" t="s">
        <v>183</v>
      </c>
      <c r="C101" s="34"/>
      <c r="D101" s="19"/>
      <c r="E101" s="33"/>
      <c r="F101" s="33"/>
    </row>
    <row r="102" spans="1:6" s="81" customFormat="1" x14ac:dyDescent="0.2">
      <c r="A102" s="52"/>
      <c r="B102" s="36"/>
      <c r="C102" s="42">
        <v>1</v>
      </c>
      <c r="D102" s="19" t="s">
        <v>25</v>
      </c>
      <c r="E102" s="41"/>
      <c r="F102" s="33">
        <f>C102*E102</f>
        <v>0</v>
      </c>
    </row>
    <row r="103" spans="1:6" s="81" customFormat="1" x14ac:dyDescent="0.2">
      <c r="A103" s="53"/>
      <c r="B103" s="48"/>
      <c r="C103" s="43"/>
      <c r="D103" s="44"/>
      <c r="E103" s="45"/>
      <c r="F103" s="45"/>
    </row>
    <row r="104" spans="1:6" s="81" customFormat="1" x14ac:dyDescent="0.2">
      <c r="A104" s="51"/>
      <c r="B104" s="47"/>
      <c r="C104" s="30"/>
      <c r="D104" s="31"/>
      <c r="E104" s="32"/>
      <c r="F104" s="30"/>
    </row>
    <row r="105" spans="1:6" s="81" customFormat="1" x14ac:dyDescent="0.2">
      <c r="A105" s="52">
        <f>COUNT($A$5:A104)+1</f>
        <v>16</v>
      </c>
      <c r="B105" s="35" t="s">
        <v>92</v>
      </c>
      <c r="C105" s="34"/>
      <c r="D105" s="19"/>
      <c r="E105" s="33"/>
      <c r="F105" s="33"/>
    </row>
    <row r="106" spans="1:6" s="81" customFormat="1" ht="140.25" x14ac:dyDescent="0.2">
      <c r="A106" s="52"/>
      <c r="B106" s="35" t="s">
        <v>168</v>
      </c>
      <c r="C106" s="34"/>
      <c r="D106" s="19"/>
      <c r="E106" s="33"/>
      <c r="F106" s="33"/>
    </row>
    <row r="107" spans="1:6" s="81" customFormat="1" x14ac:dyDescent="0.2">
      <c r="A107" s="92"/>
      <c r="B107" s="93" t="s">
        <v>91</v>
      </c>
      <c r="C107" s="94"/>
      <c r="D107" s="95"/>
      <c r="E107" s="96"/>
      <c r="F107" s="96"/>
    </row>
    <row r="108" spans="1:6" s="81" customFormat="1" x14ac:dyDescent="0.2">
      <c r="A108" s="52"/>
      <c r="B108" s="36" t="s">
        <v>147</v>
      </c>
      <c r="C108" s="42">
        <v>1</v>
      </c>
      <c r="D108" s="19" t="s">
        <v>1</v>
      </c>
      <c r="E108" s="41"/>
      <c r="F108" s="33">
        <f t="shared" ref="F108:F109" si="10">C108*E108</f>
        <v>0</v>
      </c>
    </row>
    <row r="109" spans="1:6" s="81" customFormat="1" x14ac:dyDescent="0.2">
      <c r="A109" s="52"/>
      <c r="B109" s="36" t="s">
        <v>148</v>
      </c>
      <c r="C109" s="42">
        <v>2</v>
      </c>
      <c r="D109" s="19" t="s">
        <v>1</v>
      </c>
      <c r="E109" s="41"/>
      <c r="F109" s="33">
        <f t="shared" si="10"/>
        <v>0</v>
      </c>
    </row>
    <row r="110" spans="1:6" s="81" customFormat="1" x14ac:dyDescent="0.2">
      <c r="A110" s="52"/>
      <c r="B110" s="36" t="s">
        <v>149</v>
      </c>
      <c r="C110" s="42">
        <v>1</v>
      </c>
      <c r="D110" s="19" t="s">
        <v>1</v>
      </c>
      <c r="E110" s="41"/>
      <c r="F110" s="33">
        <f>C110*E110</f>
        <v>0</v>
      </c>
    </row>
    <row r="111" spans="1:6" s="81" customFormat="1" x14ac:dyDescent="0.2">
      <c r="A111" s="53"/>
      <c r="B111" s="48"/>
      <c r="C111" s="43"/>
      <c r="D111" s="44"/>
      <c r="E111" s="45"/>
      <c r="F111" s="45"/>
    </row>
    <row r="112" spans="1:6" s="81" customFormat="1" x14ac:dyDescent="0.2">
      <c r="A112" s="52"/>
      <c r="B112" s="36"/>
      <c r="C112" s="42"/>
      <c r="D112" s="19"/>
      <c r="E112" s="33"/>
      <c r="F112" s="33"/>
    </row>
    <row r="113" spans="1:6" s="81" customFormat="1" x14ac:dyDescent="0.2">
      <c r="A113" s="52">
        <f>COUNT($A$5:A112)+1</f>
        <v>17</v>
      </c>
      <c r="B113" s="35" t="s">
        <v>93</v>
      </c>
      <c r="C113" s="34"/>
      <c r="D113" s="19"/>
      <c r="E113" s="33"/>
      <c r="F113" s="33"/>
    </row>
    <row r="114" spans="1:6" s="81" customFormat="1" ht="204" x14ac:dyDescent="0.2">
      <c r="A114" s="52"/>
      <c r="B114" s="36" t="s">
        <v>169</v>
      </c>
      <c r="C114" s="42"/>
      <c r="D114" s="19"/>
      <c r="E114" s="33"/>
      <c r="F114" s="33"/>
    </row>
    <row r="115" spans="1:6" s="81" customFormat="1" x14ac:dyDescent="0.2">
      <c r="A115" s="97"/>
      <c r="B115" s="98" t="s">
        <v>91</v>
      </c>
      <c r="C115" s="94"/>
      <c r="D115" s="95"/>
      <c r="E115" s="96"/>
      <c r="F115" s="96"/>
    </row>
    <row r="116" spans="1:6" s="81" customFormat="1" x14ac:dyDescent="0.2">
      <c r="A116" s="52"/>
      <c r="B116" s="36" t="s">
        <v>152</v>
      </c>
      <c r="C116" s="42">
        <v>3</v>
      </c>
      <c r="D116" s="19" t="s">
        <v>1</v>
      </c>
      <c r="E116" s="41"/>
      <c r="F116" s="33">
        <f>C116*E116</f>
        <v>0</v>
      </c>
    </row>
    <row r="117" spans="1:6" s="81" customFormat="1" x14ac:dyDescent="0.2">
      <c r="A117" s="52"/>
      <c r="B117" s="36" t="s">
        <v>150</v>
      </c>
      <c r="C117" s="42">
        <v>5</v>
      </c>
      <c r="D117" s="19" t="s">
        <v>1</v>
      </c>
      <c r="E117" s="41"/>
      <c r="F117" s="33">
        <f t="shared" ref="F117:F118" si="11">C117*E117</f>
        <v>0</v>
      </c>
    </row>
    <row r="118" spans="1:6" s="81" customFormat="1" x14ac:dyDescent="0.2">
      <c r="A118" s="52"/>
      <c r="B118" s="36" t="s">
        <v>151</v>
      </c>
      <c r="C118" s="42">
        <v>8</v>
      </c>
      <c r="D118" s="19" t="s">
        <v>1</v>
      </c>
      <c r="E118" s="41"/>
      <c r="F118" s="33">
        <f t="shared" si="11"/>
        <v>0</v>
      </c>
    </row>
    <row r="119" spans="1:6" s="81" customFormat="1" x14ac:dyDescent="0.2">
      <c r="A119" s="53"/>
      <c r="B119" s="48"/>
      <c r="C119" s="43"/>
      <c r="D119" s="44"/>
      <c r="E119" s="45"/>
      <c r="F119" s="45"/>
    </row>
    <row r="120" spans="1:6" s="81" customFormat="1" x14ac:dyDescent="0.2">
      <c r="A120" s="51"/>
      <c r="B120" s="47"/>
      <c r="C120" s="30"/>
      <c r="D120" s="31"/>
      <c r="E120" s="32"/>
      <c r="F120" s="30"/>
    </row>
    <row r="121" spans="1:6" s="81" customFormat="1" x14ac:dyDescent="0.2">
      <c r="A121" s="52">
        <f>COUNT($A$5:A120)+1</f>
        <v>18</v>
      </c>
      <c r="B121" s="35" t="s">
        <v>94</v>
      </c>
      <c r="C121" s="34"/>
      <c r="D121" s="19"/>
      <c r="E121" s="33"/>
      <c r="F121" s="33"/>
    </row>
    <row r="122" spans="1:6" s="81" customFormat="1" ht="178.5" x14ac:dyDescent="0.2">
      <c r="A122" s="52"/>
      <c r="B122" s="36" t="s">
        <v>170</v>
      </c>
      <c r="C122" s="42"/>
      <c r="D122" s="19"/>
      <c r="E122" s="33"/>
      <c r="F122" s="33"/>
    </row>
    <row r="123" spans="1:6" s="81" customFormat="1" x14ac:dyDescent="0.2">
      <c r="A123" s="99"/>
      <c r="B123" s="100" t="s">
        <v>91</v>
      </c>
      <c r="C123" s="101"/>
      <c r="D123" s="102"/>
      <c r="E123" s="103"/>
      <c r="F123" s="103"/>
    </row>
    <row r="124" spans="1:6" s="81" customFormat="1" x14ac:dyDescent="0.2">
      <c r="A124" s="104"/>
      <c r="E124" s="105"/>
      <c r="F124" s="105"/>
    </row>
    <row r="125" spans="1:6" s="81" customFormat="1" x14ac:dyDescent="0.2">
      <c r="A125" s="52"/>
      <c r="B125" s="36" t="s">
        <v>171</v>
      </c>
      <c r="C125" s="42">
        <v>4</v>
      </c>
      <c r="D125" s="19" t="s">
        <v>1</v>
      </c>
      <c r="E125" s="41"/>
      <c r="F125" s="33">
        <f t="shared" ref="F125" si="12">C125*E125</f>
        <v>0</v>
      </c>
    </row>
    <row r="126" spans="1:6" s="81" customFormat="1" x14ac:dyDescent="0.2">
      <c r="A126" s="53"/>
      <c r="B126" s="48"/>
      <c r="C126" s="43"/>
      <c r="D126" s="44"/>
      <c r="E126" s="45"/>
      <c r="F126" s="45"/>
    </row>
    <row r="127" spans="1:6" s="81" customFormat="1" x14ac:dyDescent="0.2">
      <c r="A127" s="51"/>
      <c r="B127" s="47"/>
      <c r="C127" s="30"/>
      <c r="D127" s="31"/>
      <c r="E127" s="32"/>
      <c r="F127" s="30"/>
    </row>
    <row r="128" spans="1:6" s="81" customFormat="1" x14ac:dyDescent="0.2">
      <c r="A128" s="52">
        <f>COUNT($A$7:A127)+1</f>
        <v>19</v>
      </c>
      <c r="B128" s="35" t="s">
        <v>95</v>
      </c>
      <c r="C128" s="34"/>
      <c r="D128" s="19"/>
      <c r="E128" s="33"/>
      <c r="F128" s="33"/>
    </row>
    <row r="129" spans="1:6" s="81" customFormat="1" ht="51" x14ac:dyDescent="0.2">
      <c r="A129" s="52"/>
      <c r="B129" s="36" t="s">
        <v>96</v>
      </c>
      <c r="C129" s="42"/>
      <c r="D129" s="19"/>
      <c r="E129" s="33"/>
      <c r="F129" s="33"/>
    </row>
    <row r="130" spans="1:6" s="81" customFormat="1" x14ac:dyDescent="0.2">
      <c r="A130" s="82"/>
      <c r="B130" s="106" t="s">
        <v>97</v>
      </c>
      <c r="C130" s="107"/>
      <c r="D130" s="108"/>
      <c r="E130" s="103"/>
      <c r="F130" s="109"/>
    </row>
    <row r="131" spans="1:6" s="81" customFormat="1" x14ac:dyDescent="0.2">
      <c r="A131" s="52"/>
      <c r="B131" s="36" t="s">
        <v>179</v>
      </c>
      <c r="C131" s="42">
        <v>4</v>
      </c>
      <c r="D131" s="19" t="s">
        <v>1</v>
      </c>
      <c r="E131" s="41"/>
      <c r="F131" s="33">
        <f>C131*E131</f>
        <v>0</v>
      </c>
    </row>
    <row r="132" spans="1:6" s="81" customFormat="1" x14ac:dyDescent="0.2">
      <c r="A132" s="53"/>
      <c r="B132" s="48"/>
      <c r="C132" s="43"/>
      <c r="D132" s="44"/>
      <c r="E132" s="45"/>
      <c r="F132" s="45"/>
    </row>
    <row r="133" spans="1:6" s="81" customFormat="1" x14ac:dyDescent="0.2">
      <c r="A133" s="51"/>
      <c r="B133" s="47"/>
      <c r="C133" s="30"/>
      <c r="D133" s="31"/>
      <c r="E133" s="32"/>
      <c r="F133" s="30"/>
    </row>
    <row r="134" spans="1:6" s="81" customFormat="1" x14ac:dyDescent="0.2">
      <c r="A134" s="52">
        <f>COUNT($A$7:A133)+1</f>
        <v>20</v>
      </c>
      <c r="B134" s="35" t="s">
        <v>98</v>
      </c>
      <c r="C134" s="34"/>
      <c r="D134" s="19"/>
      <c r="E134" s="33"/>
      <c r="F134" s="33"/>
    </row>
    <row r="135" spans="1:6" s="81" customFormat="1" ht="38.25" x14ac:dyDescent="0.2">
      <c r="A135" s="52"/>
      <c r="B135" s="36" t="s">
        <v>99</v>
      </c>
      <c r="C135" s="42"/>
      <c r="D135" s="19"/>
      <c r="E135" s="33"/>
      <c r="F135" s="33"/>
    </row>
    <row r="136" spans="1:6" s="81" customFormat="1" x14ac:dyDescent="0.2">
      <c r="A136" s="82"/>
      <c r="B136" s="83" t="s">
        <v>37</v>
      </c>
      <c r="C136" s="84"/>
      <c r="D136" s="84"/>
      <c r="E136" s="86"/>
      <c r="F136" s="86"/>
    </row>
    <row r="137" spans="1:6" s="81" customFormat="1" ht="14.25" x14ac:dyDescent="0.2">
      <c r="A137" s="52"/>
      <c r="B137" s="36" t="s">
        <v>101</v>
      </c>
      <c r="C137" s="42">
        <v>18</v>
      </c>
      <c r="D137" s="19" t="s">
        <v>9</v>
      </c>
      <c r="E137" s="41"/>
      <c r="F137" s="33">
        <f>C137*E137</f>
        <v>0</v>
      </c>
    </row>
    <row r="138" spans="1:6" s="81" customFormat="1" x14ac:dyDescent="0.2">
      <c r="A138" s="53"/>
      <c r="B138" s="48"/>
      <c r="C138" s="43"/>
      <c r="D138" s="44"/>
      <c r="E138" s="45"/>
      <c r="F138" s="45"/>
    </row>
    <row r="139" spans="1:6" s="81" customFormat="1" x14ac:dyDescent="0.2">
      <c r="A139" s="51"/>
      <c r="B139" s="47"/>
      <c r="C139" s="30"/>
      <c r="D139" s="31"/>
      <c r="E139" s="32"/>
      <c r="F139" s="30"/>
    </row>
    <row r="140" spans="1:6" s="81" customFormat="1" x14ac:dyDescent="0.2">
      <c r="A140" s="52">
        <f>COUNT($A$7:A139)+1</f>
        <v>21</v>
      </c>
      <c r="B140" s="35" t="s">
        <v>102</v>
      </c>
      <c r="C140" s="34"/>
      <c r="D140" s="19"/>
      <c r="E140" s="33"/>
      <c r="F140" s="33"/>
    </row>
    <row r="141" spans="1:6" s="81" customFormat="1" ht="38.25" x14ac:dyDescent="0.2">
      <c r="A141" s="52"/>
      <c r="B141" s="36" t="s">
        <v>103</v>
      </c>
      <c r="C141" s="42"/>
      <c r="D141" s="19"/>
      <c r="E141" s="33"/>
      <c r="F141" s="33"/>
    </row>
    <row r="142" spans="1:6" s="81" customFormat="1" x14ac:dyDescent="0.2">
      <c r="A142" s="110"/>
      <c r="B142" s="83" t="s">
        <v>47</v>
      </c>
      <c r="C142" s="84"/>
      <c r="D142" s="84"/>
      <c r="E142" s="86"/>
      <c r="F142" s="86"/>
    </row>
    <row r="143" spans="1:6" s="81" customFormat="1" x14ac:dyDescent="0.2">
      <c r="A143" s="52"/>
      <c r="B143" s="36" t="s">
        <v>180</v>
      </c>
      <c r="C143" s="42">
        <v>2</v>
      </c>
      <c r="D143" s="19" t="s">
        <v>1</v>
      </c>
      <c r="E143" s="41"/>
      <c r="F143" s="33">
        <f t="shared" ref="F143" si="13">C143*E143</f>
        <v>0</v>
      </c>
    </row>
    <row r="144" spans="1:6" s="81" customFormat="1" x14ac:dyDescent="0.2">
      <c r="A144" s="53"/>
      <c r="B144" s="48"/>
      <c r="C144" s="43"/>
      <c r="D144" s="44"/>
      <c r="E144" s="45"/>
      <c r="F144" s="45"/>
    </row>
    <row r="145" spans="1:6" s="81" customFormat="1" x14ac:dyDescent="0.2">
      <c r="A145" s="51"/>
      <c r="B145" s="47"/>
      <c r="C145" s="30"/>
      <c r="D145" s="31"/>
      <c r="E145" s="32"/>
      <c r="F145" s="30"/>
    </row>
    <row r="146" spans="1:6" s="81" customFormat="1" x14ac:dyDescent="0.2">
      <c r="A146" s="52">
        <f>COUNT($A$7:A145)+1</f>
        <v>22</v>
      </c>
      <c r="B146" s="35" t="s">
        <v>105</v>
      </c>
      <c r="C146" s="34"/>
      <c r="D146" s="19"/>
      <c r="E146" s="33"/>
      <c r="F146" s="33"/>
    </row>
    <row r="147" spans="1:6" s="81" customFormat="1" ht="38.25" x14ac:dyDescent="0.2">
      <c r="A147" s="52"/>
      <c r="B147" s="36" t="s">
        <v>103</v>
      </c>
      <c r="C147" s="42"/>
      <c r="D147" s="19"/>
      <c r="E147" s="33"/>
      <c r="F147" s="33"/>
    </row>
    <row r="148" spans="1:6" s="81" customFormat="1" x14ac:dyDescent="0.2">
      <c r="A148" s="82"/>
      <c r="B148" s="83" t="s">
        <v>47</v>
      </c>
      <c r="C148" s="84"/>
      <c r="D148" s="84"/>
      <c r="E148" s="86"/>
      <c r="F148" s="86"/>
    </row>
    <row r="149" spans="1:6" s="81" customFormat="1" x14ac:dyDescent="0.2">
      <c r="A149" s="52"/>
      <c r="B149" s="36" t="s">
        <v>101</v>
      </c>
      <c r="C149" s="42">
        <v>6</v>
      </c>
      <c r="D149" s="19" t="s">
        <v>1</v>
      </c>
      <c r="E149" s="41"/>
      <c r="F149" s="33">
        <f t="shared" ref="F149" si="14">C149*E149</f>
        <v>0</v>
      </c>
    </row>
    <row r="150" spans="1:6" s="81" customFormat="1" x14ac:dyDescent="0.2">
      <c r="A150" s="53"/>
      <c r="B150" s="48"/>
      <c r="C150" s="43"/>
      <c r="D150" s="44"/>
      <c r="E150" s="45"/>
      <c r="F150" s="45"/>
    </row>
    <row r="151" spans="1:6" s="81" customFormat="1" x14ac:dyDescent="0.2">
      <c r="A151" s="51"/>
      <c r="B151" s="47"/>
      <c r="C151" s="30"/>
      <c r="D151" s="31"/>
      <c r="E151" s="32"/>
      <c r="F151" s="30"/>
    </row>
    <row r="152" spans="1:6" s="81" customFormat="1" x14ac:dyDescent="0.2">
      <c r="A152" s="52">
        <f>COUNT($A$7:A151)+1</f>
        <v>23</v>
      </c>
      <c r="B152" s="35" t="s">
        <v>106</v>
      </c>
      <c r="C152" s="34"/>
      <c r="D152" s="19"/>
      <c r="E152" s="33"/>
      <c r="F152" s="33"/>
    </row>
    <row r="153" spans="1:6" s="81" customFormat="1" ht="25.5" x14ac:dyDescent="0.2">
      <c r="A153" s="52"/>
      <c r="B153" s="36" t="s">
        <v>107</v>
      </c>
      <c r="C153" s="42"/>
      <c r="D153" s="19"/>
      <c r="E153" s="33"/>
      <c r="F153" s="33"/>
    </row>
    <row r="154" spans="1:6" s="81" customFormat="1" x14ac:dyDescent="0.2">
      <c r="A154" s="110"/>
      <c r="B154" s="111" t="s">
        <v>108</v>
      </c>
      <c r="C154" s="84"/>
      <c r="D154" s="84"/>
      <c r="E154" s="86"/>
      <c r="F154" s="86"/>
    </row>
    <row r="155" spans="1:6" s="81" customFormat="1" x14ac:dyDescent="0.2">
      <c r="A155" s="110"/>
      <c r="B155" s="111" t="s">
        <v>109</v>
      </c>
    </row>
    <row r="156" spans="1:6" s="81" customFormat="1" x14ac:dyDescent="0.2">
      <c r="A156" s="52"/>
      <c r="B156" s="36" t="s">
        <v>110</v>
      </c>
      <c r="C156" s="42">
        <v>3</v>
      </c>
      <c r="D156" s="19" t="s">
        <v>1</v>
      </c>
      <c r="E156" s="41"/>
      <c r="F156" s="33">
        <f t="shared" ref="F156" si="15">C156*E156</f>
        <v>0</v>
      </c>
    </row>
    <row r="157" spans="1:6" s="81" customFormat="1" x14ac:dyDescent="0.2">
      <c r="A157" s="53"/>
      <c r="B157" s="48"/>
      <c r="C157" s="43"/>
      <c r="D157" s="44"/>
      <c r="E157" s="45"/>
      <c r="F157" s="45"/>
    </row>
    <row r="158" spans="1:6" s="81" customFormat="1" x14ac:dyDescent="0.2">
      <c r="A158" s="51"/>
      <c r="B158" s="47"/>
      <c r="C158" s="30"/>
      <c r="D158" s="31"/>
      <c r="E158" s="32"/>
      <c r="F158" s="30"/>
    </row>
    <row r="159" spans="1:6" s="81" customFormat="1" x14ac:dyDescent="0.2">
      <c r="A159" s="52">
        <f>COUNT($A$7:A158)+1</f>
        <v>24</v>
      </c>
      <c r="B159" s="35" t="s">
        <v>111</v>
      </c>
      <c r="C159" s="34"/>
      <c r="D159" s="19"/>
      <c r="E159" s="33"/>
      <c r="F159" s="33"/>
    </row>
    <row r="160" spans="1:6" s="81" customFormat="1" ht="25.5" x14ac:dyDescent="0.2">
      <c r="A160" s="52"/>
      <c r="B160" s="36" t="s">
        <v>112</v>
      </c>
      <c r="C160" s="42"/>
      <c r="D160" s="19"/>
      <c r="E160" s="33"/>
      <c r="F160" s="33"/>
    </row>
    <row r="161" spans="1:6" s="81" customFormat="1" x14ac:dyDescent="0.2">
      <c r="A161" s="52"/>
      <c r="B161" s="36" t="s">
        <v>113</v>
      </c>
      <c r="C161" s="42">
        <v>1</v>
      </c>
      <c r="D161" s="19" t="s">
        <v>1</v>
      </c>
      <c r="E161" s="41"/>
      <c r="F161" s="33">
        <f t="shared" ref="F161" si="16">C161*E161</f>
        <v>0</v>
      </c>
    </row>
    <row r="162" spans="1:6" s="81" customFormat="1" x14ac:dyDescent="0.2">
      <c r="A162" s="53"/>
      <c r="B162" s="48"/>
      <c r="C162" s="43"/>
      <c r="D162" s="44"/>
      <c r="E162" s="45"/>
      <c r="F162" s="45"/>
    </row>
    <row r="163" spans="1:6" s="81" customFormat="1" x14ac:dyDescent="0.2">
      <c r="A163" s="51"/>
      <c r="B163" s="47"/>
      <c r="C163" s="30"/>
      <c r="D163" s="31"/>
      <c r="E163" s="32"/>
      <c r="F163" s="30"/>
    </row>
    <row r="164" spans="1:6" s="81" customFormat="1" x14ac:dyDescent="0.2">
      <c r="A164" s="52">
        <f>COUNT($A$7:A163)+1</f>
        <v>25</v>
      </c>
      <c r="B164" s="35" t="s">
        <v>111</v>
      </c>
      <c r="C164" s="34"/>
      <c r="D164" s="19"/>
      <c r="E164" s="33"/>
      <c r="F164" s="33"/>
    </row>
    <row r="165" spans="1:6" s="81" customFormat="1" ht="25.5" x14ac:dyDescent="0.2">
      <c r="A165" s="52"/>
      <c r="B165" s="36" t="s">
        <v>112</v>
      </c>
      <c r="C165" s="42"/>
      <c r="D165" s="19"/>
      <c r="E165" s="33"/>
      <c r="F165" s="33"/>
    </row>
    <row r="166" spans="1:6" s="113" customFormat="1" x14ac:dyDescent="0.2">
      <c r="A166" s="82"/>
      <c r="B166" s="111" t="s">
        <v>108</v>
      </c>
      <c r="C166" s="88"/>
      <c r="D166" s="88"/>
      <c r="E166" s="112"/>
      <c r="F166" s="112"/>
    </row>
    <row r="167" spans="1:6" s="113" customFormat="1" x14ac:dyDescent="0.2">
      <c r="A167" s="82"/>
      <c r="B167" s="111" t="s">
        <v>109</v>
      </c>
      <c r="C167" s="88"/>
      <c r="D167" s="88"/>
      <c r="E167" s="112"/>
      <c r="F167" s="112"/>
    </row>
    <row r="168" spans="1:6" s="81" customFormat="1" x14ac:dyDescent="0.2">
      <c r="A168" s="52"/>
      <c r="B168" s="36" t="s">
        <v>113</v>
      </c>
      <c r="C168" s="42">
        <v>7</v>
      </c>
      <c r="D168" s="19" t="s">
        <v>1</v>
      </c>
      <c r="E168" s="41"/>
      <c r="F168" s="33">
        <f t="shared" ref="F168" si="17">C168*E168</f>
        <v>0</v>
      </c>
    </row>
    <row r="169" spans="1:6" s="81" customFormat="1" x14ac:dyDescent="0.2">
      <c r="A169" s="53"/>
      <c r="B169" s="48"/>
      <c r="C169" s="43"/>
      <c r="D169" s="44"/>
      <c r="E169" s="45"/>
      <c r="F169" s="45"/>
    </row>
    <row r="170" spans="1:6" s="81" customFormat="1" x14ac:dyDescent="0.2">
      <c r="A170" s="51"/>
      <c r="B170" s="47"/>
      <c r="C170" s="30"/>
      <c r="D170" s="31"/>
      <c r="E170" s="32"/>
      <c r="F170" s="30"/>
    </row>
    <row r="171" spans="1:6" s="81" customFormat="1" x14ac:dyDescent="0.2">
      <c r="A171" s="52">
        <f>COUNT($A$5:A170)+1</f>
        <v>26</v>
      </c>
      <c r="B171" s="35" t="s">
        <v>114</v>
      </c>
      <c r="C171" s="34"/>
      <c r="D171" s="19"/>
      <c r="E171" s="33"/>
      <c r="F171" s="33"/>
    </row>
    <row r="172" spans="1:6" s="81" customFormat="1" ht="25.5" x14ac:dyDescent="0.2">
      <c r="A172" s="52"/>
      <c r="B172" s="36" t="s">
        <v>115</v>
      </c>
      <c r="C172" s="42"/>
      <c r="D172" s="19"/>
      <c r="E172" s="33"/>
      <c r="F172" s="33"/>
    </row>
    <row r="173" spans="1:6" s="81" customFormat="1" x14ac:dyDescent="0.2">
      <c r="A173" s="88"/>
      <c r="B173" s="111" t="s">
        <v>108</v>
      </c>
      <c r="C173" s="114"/>
      <c r="D173" s="84"/>
      <c r="E173" s="86"/>
      <c r="F173" s="86"/>
    </row>
    <row r="174" spans="1:6" s="81" customFormat="1" x14ac:dyDescent="0.2">
      <c r="A174" s="88"/>
      <c r="B174" s="111" t="s">
        <v>109</v>
      </c>
      <c r="C174" s="114"/>
      <c r="D174" s="84"/>
      <c r="E174" s="86"/>
      <c r="F174" s="86"/>
    </row>
    <row r="175" spans="1:6" s="81" customFormat="1" x14ac:dyDescent="0.2">
      <c r="A175" s="52"/>
      <c r="B175" s="36" t="s">
        <v>116</v>
      </c>
      <c r="C175" s="42">
        <v>4</v>
      </c>
      <c r="D175" s="19" t="s">
        <v>1</v>
      </c>
      <c r="E175" s="41"/>
      <c r="F175" s="33">
        <f t="shared" ref="F175" si="18">C175*E175</f>
        <v>0</v>
      </c>
    </row>
    <row r="176" spans="1:6" s="81" customFormat="1" x14ac:dyDescent="0.2">
      <c r="A176" s="53"/>
      <c r="B176" s="48"/>
      <c r="C176" s="43"/>
      <c r="D176" s="44"/>
      <c r="E176" s="45"/>
      <c r="F176" s="45"/>
    </row>
    <row r="177" spans="1:6" s="81" customFormat="1" x14ac:dyDescent="0.2">
      <c r="A177" s="51"/>
      <c r="B177" s="47"/>
      <c r="C177" s="30"/>
      <c r="D177" s="31"/>
      <c r="E177" s="32"/>
      <c r="F177" s="30"/>
    </row>
    <row r="178" spans="1:6" s="81" customFormat="1" x14ac:dyDescent="0.2">
      <c r="A178" s="52">
        <f>COUNT($A$5:A176)+1</f>
        <v>27</v>
      </c>
      <c r="B178" s="35" t="s">
        <v>117</v>
      </c>
      <c r="C178" s="34"/>
      <c r="D178" s="19"/>
      <c r="E178" s="33"/>
      <c r="F178" s="33"/>
    </row>
    <row r="179" spans="1:6" s="81" customFormat="1" ht="127.5" x14ac:dyDescent="0.2">
      <c r="A179" s="52"/>
      <c r="B179" s="36" t="s">
        <v>118</v>
      </c>
      <c r="C179" s="42"/>
      <c r="D179" s="19"/>
      <c r="E179" s="33"/>
      <c r="F179" s="33"/>
    </row>
    <row r="180" spans="1:6" s="81" customFormat="1" x14ac:dyDescent="0.2">
      <c r="A180" s="52"/>
      <c r="B180" s="36" t="s">
        <v>108</v>
      </c>
      <c r="C180" s="42">
        <v>2</v>
      </c>
      <c r="D180" s="19" t="s">
        <v>1</v>
      </c>
      <c r="E180" s="41"/>
      <c r="F180" s="33">
        <f t="shared" ref="F180" si="19">C180*E180</f>
        <v>0</v>
      </c>
    </row>
    <row r="181" spans="1:6" s="81" customFormat="1" x14ac:dyDescent="0.2">
      <c r="A181" s="53"/>
      <c r="B181" s="48"/>
      <c r="C181" s="43"/>
      <c r="D181" s="44"/>
      <c r="E181" s="45"/>
      <c r="F181" s="45"/>
    </row>
    <row r="182" spans="1:6" s="81" customFormat="1" x14ac:dyDescent="0.2">
      <c r="A182" s="51"/>
      <c r="B182" s="47"/>
      <c r="C182" s="30"/>
      <c r="D182" s="31"/>
      <c r="E182" s="32"/>
      <c r="F182" s="30"/>
    </row>
    <row r="183" spans="1:6" s="81" customFormat="1" x14ac:dyDescent="0.2">
      <c r="A183" s="52">
        <f>COUNT($A$5:A182)+1</f>
        <v>28</v>
      </c>
      <c r="B183" s="35" t="s">
        <v>119</v>
      </c>
      <c r="C183" s="34"/>
      <c r="D183" s="19"/>
      <c r="E183" s="33"/>
      <c r="F183" s="33"/>
    </row>
    <row r="184" spans="1:6" s="81" customFormat="1" ht="51" x14ac:dyDescent="0.2">
      <c r="A184" s="52"/>
      <c r="B184" s="36" t="s">
        <v>120</v>
      </c>
      <c r="C184" s="42"/>
      <c r="D184" s="19"/>
      <c r="E184" s="33"/>
      <c r="F184" s="33"/>
    </row>
    <row r="185" spans="1:6" s="81" customFormat="1" x14ac:dyDescent="0.2">
      <c r="A185" s="88"/>
      <c r="B185" s="83" t="s">
        <v>47</v>
      </c>
      <c r="C185" s="114"/>
      <c r="D185" s="84"/>
      <c r="E185" s="86"/>
      <c r="F185" s="86"/>
    </row>
    <row r="186" spans="1:6" s="81" customFormat="1" x14ac:dyDescent="0.2">
      <c r="A186" s="52"/>
      <c r="B186" s="36" t="s">
        <v>89</v>
      </c>
      <c r="C186" s="42">
        <v>2</v>
      </c>
      <c r="D186" s="19" t="s">
        <v>1</v>
      </c>
      <c r="E186" s="41"/>
      <c r="F186" s="33">
        <f t="shared" ref="F186:F187" si="20">C186*E186</f>
        <v>0</v>
      </c>
    </row>
    <row r="187" spans="1:6" s="81" customFormat="1" x14ac:dyDescent="0.2">
      <c r="A187" s="52"/>
      <c r="B187" s="36" t="s">
        <v>121</v>
      </c>
      <c r="C187" s="42">
        <v>2</v>
      </c>
      <c r="D187" s="19" t="s">
        <v>1</v>
      </c>
      <c r="E187" s="41"/>
      <c r="F187" s="33">
        <f t="shared" si="20"/>
        <v>0</v>
      </c>
    </row>
    <row r="188" spans="1:6" s="81" customFormat="1" x14ac:dyDescent="0.2">
      <c r="A188" s="53"/>
      <c r="B188" s="48"/>
      <c r="C188" s="43"/>
      <c r="D188" s="44"/>
      <c r="E188" s="45"/>
      <c r="F188" s="45"/>
    </row>
    <row r="189" spans="1:6" s="81" customFormat="1" x14ac:dyDescent="0.2">
      <c r="A189" s="51"/>
      <c r="B189" s="47"/>
      <c r="C189" s="30"/>
      <c r="D189" s="31"/>
      <c r="E189" s="32"/>
      <c r="F189" s="30"/>
    </row>
    <row r="190" spans="1:6" s="81" customFormat="1" x14ac:dyDescent="0.2">
      <c r="A190" s="52">
        <f>COUNT($A$7:A189)+1</f>
        <v>29</v>
      </c>
      <c r="B190" s="35" t="s">
        <v>122</v>
      </c>
      <c r="C190" s="34"/>
      <c r="D190" s="19"/>
      <c r="E190" s="33"/>
      <c r="F190" s="33"/>
    </row>
    <row r="191" spans="1:6" s="81" customFormat="1" x14ac:dyDescent="0.2">
      <c r="A191" s="52"/>
      <c r="B191" s="36" t="s">
        <v>123</v>
      </c>
      <c r="C191" s="42"/>
    </row>
    <row r="192" spans="1:6" s="81" customFormat="1" x14ac:dyDescent="0.2">
      <c r="A192" s="52"/>
      <c r="B192" s="36"/>
      <c r="C192" s="42">
        <v>2</v>
      </c>
      <c r="D192" s="19" t="s">
        <v>1</v>
      </c>
      <c r="E192" s="41"/>
      <c r="F192" s="33">
        <f>C192*E192</f>
        <v>0</v>
      </c>
    </row>
    <row r="193" spans="1:6" s="81" customFormat="1" x14ac:dyDescent="0.2">
      <c r="A193" s="53"/>
      <c r="B193" s="48"/>
      <c r="C193" s="43"/>
      <c r="D193" s="44"/>
      <c r="E193" s="45"/>
      <c r="F193" s="45"/>
    </row>
    <row r="194" spans="1:6" s="81" customFormat="1" x14ac:dyDescent="0.2">
      <c r="A194" s="51"/>
      <c r="B194" s="47"/>
      <c r="C194" s="30"/>
      <c r="D194" s="31"/>
      <c r="E194" s="32"/>
      <c r="F194" s="30"/>
    </row>
    <row r="195" spans="1:6" s="81" customFormat="1" x14ac:dyDescent="0.2">
      <c r="A195" s="52">
        <f>COUNT($A$7:A194)+1</f>
        <v>30</v>
      </c>
      <c r="B195" s="35" t="s">
        <v>124</v>
      </c>
      <c r="C195" s="34"/>
      <c r="D195" s="19"/>
      <c r="E195" s="33"/>
      <c r="F195" s="33"/>
    </row>
    <row r="196" spans="1:6" s="81" customFormat="1" x14ac:dyDescent="0.2">
      <c r="A196" s="52"/>
      <c r="B196" s="36" t="s">
        <v>125</v>
      </c>
      <c r="C196" s="42"/>
      <c r="D196" s="19"/>
      <c r="E196" s="33"/>
      <c r="F196" s="33"/>
    </row>
    <row r="197" spans="1:6" s="81" customFormat="1" x14ac:dyDescent="0.2">
      <c r="A197" s="82"/>
      <c r="B197" s="87"/>
      <c r="C197" s="42">
        <v>2</v>
      </c>
      <c r="D197" s="19" t="s">
        <v>1</v>
      </c>
      <c r="E197" s="41"/>
      <c r="F197" s="33">
        <f>C197*E197</f>
        <v>0</v>
      </c>
    </row>
    <row r="198" spans="1:6" s="81" customFormat="1" x14ac:dyDescent="0.2">
      <c r="A198" s="53"/>
      <c r="B198" s="48"/>
      <c r="C198" s="43"/>
      <c r="D198" s="44"/>
      <c r="E198" s="45"/>
      <c r="F198" s="45"/>
    </row>
    <row r="199" spans="1:6" s="81" customFormat="1" x14ac:dyDescent="0.2">
      <c r="A199" s="51"/>
      <c r="B199" s="47"/>
      <c r="C199" s="30"/>
      <c r="D199" s="31"/>
      <c r="E199" s="32"/>
      <c r="F199" s="30"/>
    </row>
    <row r="200" spans="1:6" s="81" customFormat="1" x14ac:dyDescent="0.2">
      <c r="A200" s="52">
        <f>COUNT($A$7:A199)+1</f>
        <v>31</v>
      </c>
      <c r="B200" s="35" t="s">
        <v>126</v>
      </c>
      <c r="C200" s="34"/>
      <c r="D200" s="19"/>
      <c r="E200" s="33"/>
      <c r="F200" s="33"/>
    </row>
    <row r="201" spans="1:6" s="81" customFormat="1" ht="19.350000000000001" customHeight="1" x14ac:dyDescent="0.2">
      <c r="A201" s="52"/>
      <c r="B201" s="36" t="s">
        <v>127</v>
      </c>
      <c r="C201" s="42"/>
      <c r="D201" s="19"/>
      <c r="E201" s="33"/>
      <c r="F201" s="33"/>
    </row>
    <row r="202" spans="1:6" s="81" customFormat="1" x14ac:dyDescent="0.2">
      <c r="A202" s="52"/>
      <c r="B202" s="36" t="s">
        <v>101</v>
      </c>
      <c r="C202" s="42">
        <v>38</v>
      </c>
      <c r="D202" s="19" t="s">
        <v>1</v>
      </c>
      <c r="E202" s="41"/>
      <c r="F202" s="33">
        <f t="shared" ref="F202" si="21">C202*E202</f>
        <v>0</v>
      </c>
    </row>
    <row r="203" spans="1:6" s="81" customFormat="1" x14ac:dyDescent="0.2">
      <c r="A203" s="53"/>
      <c r="B203" s="48"/>
      <c r="C203" s="43"/>
      <c r="D203" s="44"/>
      <c r="E203" s="45"/>
      <c r="F203" s="45"/>
    </row>
    <row r="204" spans="1:6" s="81" customFormat="1" x14ac:dyDescent="0.2">
      <c r="A204" s="51"/>
      <c r="B204" s="47"/>
      <c r="C204" s="30"/>
      <c r="D204" s="31"/>
      <c r="E204" s="32"/>
      <c r="F204" s="30"/>
    </row>
    <row r="205" spans="1:6" s="81" customFormat="1" x14ac:dyDescent="0.2">
      <c r="A205" s="52">
        <f>COUNT($A$7:A202)+1</f>
        <v>32</v>
      </c>
      <c r="B205" s="35" t="s">
        <v>128</v>
      </c>
      <c r="C205" s="34"/>
      <c r="D205" s="19"/>
      <c r="E205" s="33"/>
      <c r="F205" s="33"/>
    </row>
    <row r="206" spans="1:6" s="81" customFormat="1" x14ac:dyDescent="0.2">
      <c r="A206" s="52"/>
      <c r="B206" s="36" t="s">
        <v>129</v>
      </c>
      <c r="C206" s="42"/>
      <c r="D206" s="19"/>
      <c r="E206" s="33"/>
      <c r="F206" s="33"/>
    </row>
    <row r="207" spans="1:6" s="81" customFormat="1" x14ac:dyDescent="0.2">
      <c r="A207" s="52"/>
      <c r="B207" s="36" t="s">
        <v>101</v>
      </c>
      <c r="C207" s="42">
        <v>38</v>
      </c>
      <c r="D207" s="19" t="s">
        <v>1</v>
      </c>
      <c r="E207" s="41"/>
      <c r="F207" s="33">
        <f t="shared" ref="F207" si="22">C207*E207</f>
        <v>0</v>
      </c>
    </row>
    <row r="208" spans="1:6" s="81" customFormat="1" x14ac:dyDescent="0.2">
      <c r="A208" s="53"/>
      <c r="B208" s="48"/>
      <c r="C208" s="43"/>
      <c r="D208" s="44"/>
      <c r="E208" s="45"/>
      <c r="F208" s="45"/>
    </row>
    <row r="209" spans="1:6" s="81" customFormat="1" x14ac:dyDescent="0.2">
      <c r="A209" s="51"/>
      <c r="B209" s="47"/>
      <c r="C209" s="30"/>
      <c r="D209" s="31"/>
      <c r="E209" s="32"/>
      <c r="F209" s="30"/>
    </row>
    <row r="210" spans="1:6" s="81" customFormat="1" x14ac:dyDescent="0.2">
      <c r="A210" s="52">
        <f>COUNT($A$7:A209)+1</f>
        <v>33</v>
      </c>
      <c r="B210" s="35" t="s">
        <v>130</v>
      </c>
      <c r="C210" s="34"/>
      <c r="D210" s="19"/>
      <c r="E210" s="33"/>
      <c r="F210" s="33"/>
    </row>
    <row r="211" spans="1:6" s="81" customFormat="1" ht="38.25" x14ac:dyDescent="0.2">
      <c r="A211" s="52"/>
      <c r="B211" s="36" t="s">
        <v>131</v>
      </c>
      <c r="C211" s="42"/>
      <c r="D211" s="19"/>
      <c r="E211" s="33"/>
      <c r="F211" s="33"/>
    </row>
    <row r="212" spans="1:6" s="81" customFormat="1" ht="14.25" x14ac:dyDescent="0.2">
      <c r="A212" s="52"/>
      <c r="B212" s="36"/>
      <c r="C212" s="42">
        <v>428</v>
      </c>
      <c r="D212" s="19" t="s">
        <v>14</v>
      </c>
      <c r="E212" s="41"/>
      <c r="F212" s="33">
        <f>C212*E212</f>
        <v>0</v>
      </c>
    </row>
    <row r="213" spans="1:6" s="81" customFormat="1" x14ac:dyDescent="0.2">
      <c r="A213" s="53"/>
      <c r="B213" s="48"/>
      <c r="C213" s="43"/>
      <c r="D213" s="44"/>
      <c r="E213" s="45"/>
      <c r="F213" s="45"/>
    </row>
    <row r="214" spans="1:6" s="81" customFormat="1" x14ac:dyDescent="0.2">
      <c r="A214" s="51"/>
      <c r="B214" s="47"/>
      <c r="C214" s="30"/>
      <c r="D214" s="31"/>
      <c r="E214" s="32"/>
      <c r="F214" s="30"/>
    </row>
    <row r="215" spans="1:6" s="81" customFormat="1" x14ac:dyDescent="0.2">
      <c r="A215" s="52">
        <f>COUNT($A$7:A214)+1</f>
        <v>34</v>
      </c>
      <c r="B215" s="35" t="s">
        <v>132</v>
      </c>
      <c r="C215" s="34"/>
      <c r="D215" s="19"/>
      <c r="E215" s="33"/>
      <c r="F215" s="33"/>
    </row>
    <row r="216" spans="1:6" s="81" customFormat="1" ht="89.25" x14ac:dyDescent="0.2">
      <c r="A216" s="52"/>
      <c r="B216" s="36" t="s">
        <v>134</v>
      </c>
      <c r="C216" s="42"/>
      <c r="D216" s="19"/>
      <c r="E216" s="33"/>
      <c r="F216" s="33"/>
    </row>
    <row r="217" spans="1:6" s="81" customFormat="1" x14ac:dyDescent="0.2">
      <c r="A217" s="82"/>
      <c r="B217" s="87" t="s">
        <v>37</v>
      </c>
      <c r="C217" s="84"/>
      <c r="D217" s="84"/>
      <c r="E217" s="86"/>
      <c r="F217" s="86"/>
    </row>
    <row r="218" spans="1:6" s="115" customFormat="1" x14ac:dyDescent="0.2">
      <c r="A218" s="52"/>
      <c r="B218" s="36" t="s">
        <v>154</v>
      </c>
      <c r="C218" s="42">
        <v>182</v>
      </c>
      <c r="D218" s="19" t="s">
        <v>16</v>
      </c>
      <c r="E218" s="41"/>
      <c r="F218" s="33">
        <f>C218*E218</f>
        <v>0</v>
      </c>
    </row>
    <row r="219" spans="1:6" s="115" customFormat="1" x14ac:dyDescent="0.2">
      <c r="A219" s="52"/>
      <c r="B219" s="36" t="s">
        <v>155</v>
      </c>
      <c r="C219" s="42">
        <v>182</v>
      </c>
      <c r="D219" s="19" t="s">
        <v>16</v>
      </c>
      <c r="E219" s="41"/>
      <c r="F219" s="33">
        <f>C219*E219</f>
        <v>0</v>
      </c>
    </row>
    <row r="220" spans="1:6" s="115" customFormat="1" x14ac:dyDescent="0.2">
      <c r="A220" s="53"/>
      <c r="B220" s="48"/>
      <c r="C220" s="43"/>
      <c r="D220" s="44"/>
      <c r="E220" s="45"/>
      <c r="F220" s="45"/>
    </row>
    <row r="221" spans="1:6" s="115" customFormat="1" x14ac:dyDescent="0.2">
      <c r="A221" s="51"/>
      <c r="B221" s="47"/>
      <c r="C221" s="30"/>
      <c r="D221" s="31"/>
      <c r="E221" s="32"/>
      <c r="F221" s="30"/>
    </row>
    <row r="222" spans="1:6" s="115" customFormat="1" x14ac:dyDescent="0.2">
      <c r="A222" s="52">
        <f>COUNT($A$7:A221)+1</f>
        <v>35</v>
      </c>
      <c r="B222" s="35" t="s">
        <v>132</v>
      </c>
      <c r="C222" s="34"/>
      <c r="D222" s="19"/>
      <c r="E222" s="33"/>
      <c r="F222" s="33"/>
    </row>
    <row r="223" spans="1:6" s="115" customFormat="1" ht="89.25" customHeight="1" x14ac:dyDescent="0.2">
      <c r="A223" s="52"/>
      <c r="B223" s="36" t="s">
        <v>156</v>
      </c>
      <c r="C223" s="42"/>
      <c r="D223" s="19"/>
      <c r="E223" s="33"/>
      <c r="F223" s="33"/>
    </row>
    <row r="224" spans="1:6" s="115" customFormat="1" x14ac:dyDescent="0.2">
      <c r="A224" s="82"/>
      <c r="B224" s="87" t="s">
        <v>37</v>
      </c>
      <c r="C224" s="84"/>
      <c r="D224" s="84"/>
      <c r="E224" s="86"/>
      <c r="F224" s="86"/>
    </row>
    <row r="225" spans="1:6" s="115" customFormat="1" x14ac:dyDescent="0.2">
      <c r="A225" s="52"/>
      <c r="B225" s="36" t="s">
        <v>153</v>
      </c>
      <c r="C225" s="42">
        <v>16</v>
      </c>
      <c r="D225" s="19" t="s">
        <v>16</v>
      </c>
      <c r="E225" s="41"/>
      <c r="F225" s="33">
        <f>C225*E225</f>
        <v>0</v>
      </c>
    </row>
    <row r="226" spans="1:6" s="115" customFormat="1" x14ac:dyDescent="0.2">
      <c r="A226" s="52"/>
      <c r="B226" s="36" t="s">
        <v>133</v>
      </c>
      <c r="C226" s="42">
        <v>16</v>
      </c>
      <c r="D226" s="19" t="s">
        <v>16</v>
      </c>
      <c r="E226" s="41"/>
      <c r="F226" s="33">
        <f>C226*E226</f>
        <v>0</v>
      </c>
    </row>
    <row r="227" spans="1:6" s="115" customFormat="1" x14ac:dyDescent="0.2">
      <c r="A227" s="53"/>
      <c r="B227" s="48"/>
      <c r="C227" s="43"/>
      <c r="D227" s="44"/>
      <c r="E227" s="45"/>
      <c r="F227" s="45"/>
    </row>
    <row r="228" spans="1:6" s="81" customFormat="1" x14ac:dyDescent="0.2">
      <c r="A228" s="51"/>
      <c r="B228" s="47"/>
      <c r="C228" s="30"/>
      <c r="D228" s="31"/>
      <c r="E228" s="32"/>
      <c r="F228" s="30"/>
    </row>
    <row r="229" spans="1:6" s="81" customFormat="1" x14ac:dyDescent="0.2">
      <c r="A229" s="52">
        <f>COUNT($A$7:A228)+1</f>
        <v>36</v>
      </c>
      <c r="B229" s="35" t="s">
        <v>17</v>
      </c>
      <c r="C229" s="34"/>
      <c r="D229" s="19"/>
      <c r="E229" s="33"/>
      <c r="F229" s="33"/>
    </row>
    <row r="230" spans="1:6" s="81" customFormat="1" ht="38.25" x14ac:dyDescent="0.2">
      <c r="A230" s="52"/>
      <c r="B230" s="36" t="s">
        <v>137</v>
      </c>
      <c r="C230" s="42"/>
      <c r="D230" s="19"/>
      <c r="E230" s="33"/>
      <c r="F230" s="33"/>
    </row>
    <row r="231" spans="1:6" s="81" customFormat="1" x14ac:dyDescent="0.2">
      <c r="B231" s="116"/>
      <c r="C231" s="84"/>
      <c r="D231" s="117">
        <v>0.1</v>
      </c>
      <c r="E231" s="86"/>
      <c r="F231" s="103">
        <f>SUM(F11:F227)*D231</f>
        <v>0</v>
      </c>
    </row>
    <row r="232" spans="1:6" s="81" customFormat="1" x14ac:dyDescent="0.2">
      <c r="A232" s="118"/>
      <c r="B232" s="119"/>
      <c r="C232" s="120"/>
      <c r="D232" s="121"/>
      <c r="E232" s="122"/>
      <c r="F232" s="122"/>
    </row>
    <row r="233" spans="1:6" s="81" customFormat="1" x14ac:dyDescent="0.2">
      <c r="A233" s="37"/>
      <c r="B233" s="49" t="s">
        <v>138</v>
      </c>
      <c r="C233" s="38"/>
      <c r="D233" s="39"/>
      <c r="E233" s="40" t="s">
        <v>13</v>
      </c>
      <c r="F233" s="40">
        <f>SUM(F11:F232)</f>
        <v>0</v>
      </c>
    </row>
  </sheetData>
  <sheetProtection algorithmName="SHA-512" hashValue="//+8xYqOUyG6F5mJZzdojy6uF3pekLEXwn9RP81jkPo3TJm8LqYU4e90Jo7HL6WvYZpVKJPf+9zinA9JbDI8mg==" saltValue="hxD4iN8g1laVNKI1YLh2rA==" spinCount="100000" sheet="1" objects="1" scenarios="1"/>
  <phoneticPr fontId="0" type="noConversion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d.o.o.&amp;RJPE-SIR-280/23</oddHeader>
    <oddFooter>&amp;C&amp;"Arial,Navadno"&amp;P / &amp;N</oddFooter>
  </headerFooter>
  <rowBreaks count="5" manualBreakCount="5">
    <brk id="22" max="5" man="1"/>
    <brk id="57" max="5" man="1"/>
    <brk id="88" max="5" man="1"/>
    <brk id="111" max="5" man="1"/>
    <brk id="169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17"/>
  <sheetViews>
    <sheetView topLeftCell="A10" zoomScaleNormal="100" zoomScaleSheetLayoutView="100" workbookViewId="0">
      <selection activeCell="E32" sqref="E32"/>
    </sheetView>
  </sheetViews>
  <sheetFormatPr defaultColWidth="9.140625" defaultRowHeight="12.75" x14ac:dyDescent="0.2"/>
  <cols>
    <col min="1" max="1" width="5.7109375" style="25" customWidth="1"/>
    <col min="2" max="2" width="50.7109375" style="50" customWidth="1"/>
    <col min="3" max="3" width="7.7109375" style="28" customWidth="1"/>
    <col min="4" max="4" width="4.7109375" style="29" customWidth="1"/>
    <col min="5" max="5" width="11.7109375" style="27" customWidth="1"/>
    <col min="6" max="6" width="12.7109375" style="28" customWidth="1"/>
    <col min="7" max="16384" width="9.140625" style="29"/>
  </cols>
  <sheetData>
    <row r="1" spans="1:6" x14ac:dyDescent="0.2">
      <c r="A1" s="24" t="s">
        <v>26</v>
      </c>
      <c r="B1" s="46" t="s">
        <v>5</v>
      </c>
      <c r="C1" s="25"/>
      <c r="D1" s="26"/>
    </row>
    <row r="2" spans="1:6" x14ac:dyDescent="0.2">
      <c r="A2" s="24" t="s">
        <v>140</v>
      </c>
      <c r="B2" s="46" t="s">
        <v>29</v>
      </c>
      <c r="C2" s="25"/>
      <c r="D2" s="26"/>
    </row>
    <row r="3" spans="1:6" x14ac:dyDescent="0.2">
      <c r="A3" s="24" t="s">
        <v>142</v>
      </c>
      <c r="B3" s="46" t="s">
        <v>159</v>
      </c>
      <c r="C3" s="25"/>
      <c r="D3" s="26"/>
    </row>
    <row r="4" spans="1:6" x14ac:dyDescent="0.2">
      <c r="A4" s="24"/>
      <c r="B4" s="46" t="s">
        <v>160</v>
      </c>
      <c r="C4" s="25"/>
      <c r="D4" s="26"/>
    </row>
    <row r="5" spans="1:6" ht="76.5" x14ac:dyDescent="0.2">
      <c r="A5" s="55" t="s">
        <v>0</v>
      </c>
      <c r="B5" s="56" t="s">
        <v>8</v>
      </c>
      <c r="C5" s="57" t="s">
        <v>6</v>
      </c>
      <c r="D5" s="57" t="s">
        <v>7</v>
      </c>
      <c r="E5" s="58" t="s">
        <v>10</v>
      </c>
      <c r="F5" s="58" t="s">
        <v>11</v>
      </c>
    </row>
    <row r="6" spans="1:6" x14ac:dyDescent="0.2">
      <c r="A6" s="51">
        <v>1</v>
      </c>
      <c r="B6" s="47"/>
      <c r="C6" s="30"/>
      <c r="D6" s="31"/>
      <c r="E6" s="32"/>
      <c r="F6" s="30"/>
    </row>
    <row r="7" spans="1:6" s="81" customFormat="1" x14ac:dyDescent="0.2">
      <c r="A7" s="52">
        <f>COUNT(A6+1)</f>
        <v>1</v>
      </c>
      <c r="B7" s="35" t="s">
        <v>35</v>
      </c>
      <c r="C7" s="34"/>
      <c r="D7" s="19"/>
      <c r="E7" s="33"/>
      <c r="F7" s="33"/>
    </row>
    <row r="8" spans="1:6" s="81" customFormat="1" ht="322.35000000000002" customHeight="1" x14ac:dyDescent="0.2">
      <c r="A8" s="52"/>
      <c r="B8" s="54" t="s">
        <v>139</v>
      </c>
      <c r="C8" s="34"/>
      <c r="D8" s="19"/>
      <c r="E8" s="33"/>
      <c r="F8" s="33"/>
    </row>
    <row r="9" spans="1:6" s="81" customFormat="1" x14ac:dyDescent="0.2">
      <c r="A9" s="52"/>
      <c r="B9" s="54"/>
      <c r="C9" s="34"/>
      <c r="D9" s="19"/>
      <c r="E9" s="33"/>
      <c r="F9" s="33"/>
    </row>
    <row r="10" spans="1:6" s="81" customFormat="1" ht="14.25" x14ac:dyDescent="0.2">
      <c r="A10" s="52"/>
      <c r="B10" s="36" t="s">
        <v>36</v>
      </c>
      <c r="C10" s="42">
        <v>40</v>
      </c>
      <c r="D10" s="19" t="s">
        <v>9</v>
      </c>
      <c r="E10" s="41"/>
      <c r="F10" s="33">
        <f t="shared" ref="F10" si="0">C10*E10</f>
        <v>0</v>
      </c>
    </row>
    <row r="11" spans="1:6" s="81" customFormat="1" x14ac:dyDescent="0.2">
      <c r="A11" s="53"/>
      <c r="B11" s="48"/>
      <c r="C11" s="43"/>
      <c r="D11" s="44"/>
      <c r="E11" s="45"/>
      <c r="F11" s="45"/>
    </row>
    <row r="12" spans="1:6" s="81" customFormat="1" x14ac:dyDescent="0.2">
      <c r="A12" s="51"/>
      <c r="B12" s="47"/>
      <c r="C12" s="30"/>
      <c r="D12" s="31"/>
      <c r="E12" s="32"/>
      <c r="F12" s="30"/>
    </row>
    <row r="13" spans="1:6" s="81" customFormat="1" x14ac:dyDescent="0.2">
      <c r="A13" s="52">
        <f>COUNT($A$7:A11)+1</f>
        <v>2</v>
      </c>
      <c r="B13" s="35" t="s">
        <v>40</v>
      </c>
      <c r="C13" s="34"/>
      <c r="D13" s="19"/>
      <c r="E13" s="33"/>
      <c r="F13" s="33"/>
    </row>
    <row r="14" spans="1:6" s="81" customFormat="1" ht="68.25" customHeight="1" x14ac:dyDescent="0.2">
      <c r="A14" s="52"/>
      <c r="B14" s="54" t="s">
        <v>41</v>
      </c>
      <c r="C14" s="34"/>
      <c r="D14" s="19"/>
      <c r="E14" s="33"/>
      <c r="F14" s="33"/>
    </row>
    <row r="15" spans="1:6" s="81" customFormat="1" x14ac:dyDescent="0.2">
      <c r="A15" s="88"/>
      <c r="B15" s="83" t="s">
        <v>38</v>
      </c>
      <c r="C15" s="84"/>
      <c r="D15" s="84"/>
      <c r="E15" s="86"/>
      <c r="F15" s="86"/>
    </row>
    <row r="16" spans="1:6" s="81" customFormat="1" x14ac:dyDescent="0.2">
      <c r="A16" s="82"/>
      <c r="B16" s="87" t="s">
        <v>39</v>
      </c>
      <c r="C16" s="84"/>
      <c r="D16" s="84"/>
      <c r="E16" s="86"/>
      <c r="F16" s="86"/>
    </row>
    <row r="17" spans="1:6" s="81" customFormat="1" x14ac:dyDescent="0.2">
      <c r="A17" s="89"/>
      <c r="B17" s="83" t="s">
        <v>37</v>
      </c>
      <c r="C17" s="84"/>
      <c r="D17" s="84"/>
      <c r="E17" s="86"/>
      <c r="F17" s="86"/>
    </row>
    <row r="18" spans="1:6" s="81" customFormat="1" ht="14.25" x14ac:dyDescent="0.2">
      <c r="A18" s="52"/>
      <c r="B18" s="36" t="s">
        <v>42</v>
      </c>
      <c r="C18" s="42">
        <v>4</v>
      </c>
      <c r="D18" s="19" t="s">
        <v>1</v>
      </c>
      <c r="E18" s="41"/>
      <c r="F18" s="33">
        <f t="shared" ref="F18" si="1">C18*E18</f>
        <v>0</v>
      </c>
    </row>
    <row r="19" spans="1:6" s="81" customFormat="1" x14ac:dyDescent="0.2">
      <c r="A19" s="53"/>
      <c r="B19" s="48"/>
      <c r="C19" s="43"/>
      <c r="D19" s="44"/>
      <c r="E19" s="45"/>
      <c r="F19" s="45"/>
    </row>
    <row r="20" spans="1:6" s="81" customFormat="1" x14ac:dyDescent="0.2">
      <c r="A20" s="51"/>
      <c r="B20" s="47"/>
      <c r="C20" s="30"/>
      <c r="D20" s="31"/>
      <c r="E20" s="32"/>
      <c r="F20" s="30"/>
    </row>
    <row r="21" spans="1:6" s="81" customFormat="1" x14ac:dyDescent="0.2">
      <c r="A21" s="52">
        <f>COUNT($A$7:A20)+1</f>
        <v>3</v>
      </c>
      <c r="B21" s="35" t="s">
        <v>174</v>
      </c>
      <c r="C21" s="34"/>
      <c r="D21" s="19"/>
      <c r="E21" s="33"/>
      <c r="F21" s="33"/>
    </row>
    <row r="22" spans="1:6" s="81" customFormat="1" ht="76.5" x14ac:dyDescent="0.2">
      <c r="A22" s="52"/>
      <c r="B22" s="54" t="s">
        <v>161</v>
      </c>
      <c r="C22" s="34"/>
      <c r="D22" s="19"/>
      <c r="E22" s="33"/>
      <c r="F22" s="33"/>
    </row>
    <row r="23" spans="1:6" s="81" customFormat="1" x14ac:dyDescent="0.2">
      <c r="A23" s="88"/>
      <c r="B23" s="83" t="s">
        <v>38</v>
      </c>
      <c r="C23" s="84"/>
      <c r="D23" s="84"/>
      <c r="E23" s="86"/>
      <c r="F23" s="86"/>
    </row>
    <row r="24" spans="1:6" s="81" customFormat="1" x14ac:dyDescent="0.2">
      <c r="A24" s="82"/>
      <c r="B24" s="87" t="s">
        <v>39</v>
      </c>
      <c r="C24" s="84"/>
      <c r="D24" s="84"/>
      <c r="E24" s="86"/>
      <c r="F24" s="86"/>
    </row>
    <row r="25" spans="1:6" s="81" customFormat="1" x14ac:dyDescent="0.2">
      <c r="A25" s="89"/>
      <c r="B25" s="83" t="s">
        <v>37</v>
      </c>
      <c r="C25" s="84"/>
      <c r="D25" s="84"/>
      <c r="E25" s="86"/>
      <c r="F25" s="86"/>
    </row>
    <row r="26" spans="1:6" s="81" customFormat="1" x14ac:dyDescent="0.2">
      <c r="A26" s="52"/>
      <c r="B26" s="36" t="s">
        <v>44</v>
      </c>
      <c r="C26" s="42">
        <v>2</v>
      </c>
      <c r="D26" s="19" t="s">
        <v>1</v>
      </c>
      <c r="E26" s="41"/>
      <c r="F26" s="33">
        <f t="shared" ref="F26" si="2">C26*E26</f>
        <v>0</v>
      </c>
    </row>
    <row r="27" spans="1:6" s="81" customFormat="1" x14ac:dyDescent="0.2">
      <c r="A27" s="53"/>
      <c r="B27" s="48"/>
      <c r="C27" s="43"/>
      <c r="D27" s="44"/>
      <c r="E27" s="45"/>
      <c r="F27" s="45"/>
    </row>
    <row r="28" spans="1:6" s="90" customFormat="1" x14ac:dyDescent="0.2">
      <c r="A28" s="51"/>
      <c r="B28" s="47"/>
      <c r="C28" s="30"/>
      <c r="D28" s="31"/>
      <c r="E28" s="32"/>
      <c r="F28" s="30"/>
    </row>
    <row r="29" spans="1:6" s="81" customFormat="1" x14ac:dyDescent="0.2">
      <c r="A29" s="52">
        <f>COUNT($A$7:A28)+1</f>
        <v>4</v>
      </c>
      <c r="B29" s="35" t="s">
        <v>45</v>
      </c>
      <c r="C29" s="34"/>
      <c r="D29" s="19"/>
      <c r="E29" s="33"/>
      <c r="F29" s="33"/>
    </row>
    <row r="30" spans="1:6" s="81" customFormat="1" ht="37.15" customHeight="1" x14ac:dyDescent="0.2">
      <c r="A30" s="52"/>
      <c r="B30" s="54" t="s">
        <v>46</v>
      </c>
      <c r="C30" s="34"/>
      <c r="D30" s="19"/>
      <c r="E30" s="33"/>
      <c r="F30" s="33"/>
    </row>
    <row r="31" spans="1:6" s="81" customFormat="1" x14ac:dyDescent="0.2">
      <c r="A31" s="89"/>
      <c r="B31" s="83" t="s">
        <v>47</v>
      </c>
      <c r="C31" s="84"/>
      <c r="D31" s="84"/>
      <c r="E31" s="86"/>
      <c r="F31" s="86"/>
    </row>
    <row r="32" spans="1:6" s="81" customFormat="1" x14ac:dyDescent="0.2">
      <c r="A32" s="52"/>
      <c r="B32" s="36" t="s">
        <v>48</v>
      </c>
      <c r="C32" s="42">
        <v>2</v>
      </c>
      <c r="D32" s="19" t="s">
        <v>1</v>
      </c>
      <c r="E32" s="41"/>
      <c r="F32" s="33">
        <f>C32*E32</f>
        <v>0</v>
      </c>
    </row>
    <row r="33" spans="1:6" s="81" customFormat="1" x14ac:dyDescent="0.2">
      <c r="A33" s="53"/>
      <c r="B33" s="48"/>
      <c r="C33" s="43"/>
      <c r="D33" s="44"/>
      <c r="E33" s="45"/>
      <c r="F33" s="45"/>
    </row>
    <row r="34" spans="1:6" s="81" customFormat="1" x14ac:dyDescent="0.2">
      <c r="A34" s="51"/>
      <c r="B34" s="47"/>
      <c r="C34" s="30"/>
      <c r="D34" s="31"/>
      <c r="E34" s="32"/>
      <c r="F34" s="30"/>
    </row>
    <row r="35" spans="1:6" s="81" customFormat="1" x14ac:dyDescent="0.2">
      <c r="A35" s="52">
        <f>COUNT($A$7:A34)+1</f>
        <v>5</v>
      </c>
      <c r="B35" s="35" t="s">
        <v>50</v>
      </c>
      <c r="C35" s="34"/>
      <c r="D35" s="19"/>
      <c r="E35" s="33"/>
      <c r="F35" s="33"/>
    </row>
    <row r="36" spans="1:6" s="81" customFormat="1" ht="51" x14ac:dyDescent="0.2">
      <c r="A36" s="52"/>
      <c r="B36" s="54" t="s">
        <v>51</v>
      </c>
      <c r="C36" s="34"/>
      <c r="D36" s="19"/>
      <c r="E36" s="33"/>
      <c r="F36" s="33"/>
    </row>
    <row r="37" spans="1:6" s="81" customFormat="1" x14ac:dyDescent="0.2">
      <c r="A37" s="89"/>
      <c r="B37" s="83" t="s">
        <v>37</v>
      </c>
      <c r="C37" s="84"/>
      <c r="D37" s="84"/>
      <c r="E37" s="86"/>
      <c r="F37" s="86"/>
    </row>
    <row r="38" spans="1:6" s="81" customFormat="1" x14ac:dyDescent="0.2">
      <c r="A38" s="52"/>
      <c r="B38" s="36" t="s">
        <v>52</v>
      </c>
      <c r="C38" s="42">
        <v>4</v>
      </c>
      <c r="D38" s="19" t="s">
        <v>1</v>
      </c>
      <c r="E38" s="41"/>
      <c r="F38" s="33">
        <f t="shared" ref="F38" si="3">C38*E38</f>
        <v>0</v>
      </c>
    </row>
    <row r="39" spans="1:6" s="81" customFormat="1" x14ac:dyDescent="0.2">
      <c r="A39" s="53"/>
      <c r="B39" s="48"/>
      <c r="C39" s="43"/>
      <c r="D39" s="44"/>
      <c r="E39" s="45"/>
      <c r="F39" s="45"/>
    </row>
    <row r="40" spans="1:6" s="81" customFormat="1" x14ac:dyDescent="0.2">
      <c r="A40" s="51"/>
      <c r="B40" s="47"/>
      <c r="C40" s="30"/>
      <c r="D40" s="31"/>
      <c r="E40" s="32"/>
      <c r="F40" s="30"/>
    </row>
    <row r="41" spans="1:6" s="81" customFormat="1" x14ac:dyDescent="0.2">
      <c r="A41" s="52">
        <f>COUNT($A$7:A40)+1</f>
        <v>6</v>
      </c>
      <c r="B41" s="35" t="s">
        <v>53</v>
      </c>
      <c r="C41" s="34"/>
      <c r="D41" s="19"/>
      <c r="E41" s="33"/>
      <c r="F41" s="33"/>
    </row>
    <row r="42" spans="1:6" s="81" customFormat="1" ht="76.5" x14ac:dyDescent="0.2">
      <c r="A42" s="52"/>
      <c r="B42" s="54" t="s">
        <v>54</v>
      </c>
      <c r="C42" s="34"/>
      <c r="D42" s="19"/>
      <c r="E42" s="33"/>
      <c r="F42" s="33"/>
    </row>
    <row r="43" spans="1:6" s="81" customFormat="1" x14ac:dyDescent="0.2">
      <c r="A43" s="89"/>
      <c r="B43" s="83" t="s">
        <v>37</v>
      </c>
      <c r="C43" s="84"/>
      <c r="D43" s="84"/>
      <c r="E43" s="86"/>
      <c r="F43" s="86"/>
    </row>
    <row r="44" spans="1:6" s="81" customFormat="1" x14ac:dyDescent="0.2">
      <c r="A44" s="52"/>
      <c r="B44" s="36" t="s">
        <v>44</v>
      </c>
      <c r="C44" s="42">
        <v>20</v>
      </c>
      <c r="D44" s="19" t="s">
        <v>1</v>
      </c>
      <c r="E44" s="41"/>
      <c r="F44" s="33">
        <f t="shared" ref="F44" si="4">C44*E44</f>
        <v>0</v>
      </c>
    </row>
    <row r="45" spans="1:6" s="81" customFormat="1" x14ac:dyDescent="0.2">
      <c r="A45" s="53"/>
      <c r="B45" s="48"/>
      <c r="C45" s="43"/>
      <c r="D45" s="44"/>
      <c r="E45" s="45"/>
      <c r="F45" s="45"/>
    </row>
    <row r="46" spans="1:6" s="81" customFormat="1" x14ac:dyDescent="0.2">
      <c r="A46" s="51"/>
      <c r="B46" s="47"/>
      <c r="C46" s="30"/>
      <c r="D46" s="31"/>
      <c r="E46" s="32"/>
      <c r="F46" s="30"/>
    </row>
    <row r="47" spans="1:6" s="81" customFormat="1" x14ac:dyDescent="0.2">
      <c r="A47" s="52">
        <f>COUNT($A$7:A46)+1</f>
        <v>7</v>
      </c>
      <c r="B47" s="35" t="s">
        <v>162</v>
      </c>
      <c r="C47" s="34"/>
      <c r="D47" s="19"/>
      <c r="E47" s="33"/>
      <c r="F47" s="33"/>
    </row>
    <row r="48" spans="1:6" s="81" customFormat="1" ht="76.5" x14ac:dyDescent="0.2">
      <c r="A48" s="52"/>
      <c r="B48" s="54" t="s">
        <v>163</v>
      </c>
      <c r="C48" s="34"/>
      <c r="D48" s="19"/>
      <c r="E48" s="33"/>
      <c r="F48" s="33"/>
    </row>
    <row r="49" spans="1:6" s="81" customFormat="1" x14ac:dyDescent="0.2">
      <c r="A49" s="89"/>
      <c r="B49" s="83" t="s">
        <v>37</v>
      </c>
      <c r="C49" s="84"/>
      <c r="D49" s="84"/>
      <c r="E49" s="86"/>
      <c r="F49" s="86"/>
    </row>
    <row r="50" spans="1:6" s="81" customFormat="1" x14ac:dyDescent="0.2">
      <c r="A50" s="52"/>
      <c r="B50" s="36" t="s">
        <v>44</v>
      </c>
      <c r="C50" s="42">
        <v>2</v>
      </c>
      <c r="D50" s="19" t="s">
        <v>1</v>
      </c>
      <c r="E50" s="41"/>
      <c r="F50" s="33">
        <f t="shared" ref="F50" si="5">C50*E50</f>
        <v>0</v>
      </c>
    </row>
    <row r="51" spans="1:6" s="81" customFormat="1" x14ac:dyDescent="0.2">
      <c r="A51" s="53"/>
      <c r="B51" s="48"/>
      <c r="C51" s="43"/>
      <c r="D51" s="44"/>
      <c r="E51" s="45"/>
      <c r="F51" s="45"/>
    </row>
    <row r="52" spans="1:6" s="81" customFormat="1" x14ac:dyDescent="0.2">
      <c r="A52" s="51"/>
      <c r="B52" s="47"/>
      <c r="C52" s="30"/>
      <c r="D52" s="31"/>
      <c r="E52" s="32"/>
      <c r="F52" s="30"/>
    </row>
    <row r="53" spans="1:6" s="81" customFormat="1" x14ac:dyDescent="0.2">
      <c r="A53" s="52">
        <f>COUNT($A$7:A52)+1</f>
        <v>8</v>
      </c>
      <c r="B53" s="35" t="s">
        <v>72</v>
      </c>
      <c r="C53" s="34"/>
      <c r="D53" s="19"/>
      <c r="E53" s="33"/>
      <c r="F53" s="33"/>
    </row>
    <row r="54" spans="1:6" s="81" customFormat="1" ht="38.25" x14ac:dyDescent="0.2">
      <c r="A54" s="52"/>
      <c r="B54" s="54" t="s">
        <v>73</v>
      </c>
      <c r="C54" s="34"/>
      <c r="D54" s="19"/>
      <c r="E54" s="33"/>
      <c r="F54" s="33"/>
    </row>
    <row r="55" spans="1:6" s="81" customFormat="1" x14ac:dyDescent="0.2">
      <c r="A55" s="89"/>
      <c r="B55" s="83" t="s">
        <v>37</v>
      </c>
      <c r="C55" s="84"/>
      <c r="D55" s="84"/>
      <c r="E55" s="86"/>
      <c r="F55" s="86"/>
    </row>
    <row r="56" spans="1:6" s="81" customFormat="1" ht="14.25" x14ac:dyDescent="0.2">
      <c r="A56" s="52"/>
      <c r="B56" s="36" t="s">
        <v>74</v>
      </c>
      <c r="C56" s="42">
        <v>29</v>
      </c>
      <c r="D56" s="19" t="s">
        <v>14</v>
      </c>
      <c r="E56" s="41"/>
      <c r="F56" s="33">
        <f>C56*E56</f>
        <v>0</v>
      </c>
    </row>
    <row r="57" spans="1:6" s="81" customFormat="1" x14ac:dyDescent="0.2">
      <c r="A57" s="53"/>
      <c r="B57" s="48"/>
      <c r="C57" s="43"/>
      <c r="D57" s="44"/>
      <c r="E57" s="45"/>
      <c r="F57" s="45"/>
    </row>
    <row r="58" spans="1:6" s="90" customFormat="1" x14ac:dyDescent="0.2">
      <c r="A58" s="51"/>
      <c r="B58" s="47"/>
      <c r="C58" s="30"/>
      <c r="D58" s="31"/>
      <c r="E58" s="32"/>
      <c r="F58" s="30"/>
    </row>
    <row r="59" spans="1:6" s="91" customFormat="1" x14ac:dyDescent="0.2">
      <c r="A59" s="52">
        <f>COUNT($A$7:A58)+1</f>
        <v>9</v>
      </c>
      <c r="B59" s="35" t="s">
        <v>75</v>
      </c>
      <c r="C59" s="34"/>
      <c r="D59" s="19"/>
      <c r="E59" s="33"/>
      <c r="F59" s="33"/>
    </row>
    <row r="60" spans="1:6" s="91" customFormat="1" ht="89.25" x14ac:dyDescent="0.2">
      <c r="A60" s="52"/>
      <c r="B60" s="54" t="s">
        <v>76</v>
      </c>
      <c r="C60" s="34"/>
      <c r="D60" s="19"/>
      <c r="E60" s="33"/>
      <c r="F60" s="33"/>
    </row>
    <row r="61" spans="1:6" s="91" customFormat="1" x14ac:dyDescent="0.2">
      <c r="A61" s="52"/>
      <c r="B61" s="36" t="s">
        <v>77</v>
      </c>
      <c r="C61" s="42">
        <v>1</v>
      </c>
      <c r="D61" s="19" t="s">
        <v>25</v>
      </c>
      <c r="E61" s="41"/>
      <c r="F61" s="33">
        <f>C61*E61</f>
        <v>0</v>
      </c>
    </row>
    <row r="62" spans="1:6" s="91" customFormat="1" x14ac:dyDescent="0.2">
      <c r="A62" s="53"/>
      <c r="B62" s="48"/>
      <c r="C62" s="43"/>
      <c r="D62" s="44"/>
      <c r="E62" s="45"/>
      <c r="F62" s="45"/>
    </row>
    <row r="63" spans="1:6" s="90" customFormat="1" x14ac:dyDescent="0.2">
      <c r="A63" s="51"/>
      <c r="B63" s="47"/>
      <c r="C63" s="30"/>
      <c r="D63" s="31"/>
      <c r="E63" s="32"/>
      <c r="F63" s="30"/>
    </row>
    <row r="64" spans="1:6" s="81" customFormat="1" x14ac:dyDescent="0.2">
      <c r="A64" s="52">
        <f>COUNT($A$7:A63)+1</f>
        <v>10</v>
      </c>
      <c r="B64" s="35" t="s">
        <v>78</v>
      </c>
      <c r="C64" s="34"/>
      <c r="D64" s="19"/>
      <c r="E64" s="33"/>
      <c r="F64" s="33"/>
    </row>
    <row r="65" spans="1:6" s="81" customFormat="1" ht="25.5" x14ac:dyDescent="0.2">
      <c r="A65" s="52"/>
      <c r="B65" s="54" t="s">
        <v>79</v>
      </c>
      <c r="C65" s="34"/>
      <c r="D65" s="19"/>
      <c r="E65" s="33"/>
      <c r="F65" s="33"/>
    </row>
    <row r="66" spans="1:6" s="81" customFormat="1" x14ac:dyDescent="0.2">
      <c r="A66" s="52"/>
      <c r="B66" s="36" t="s">
        <v>47</v>
      </c>
      <c r="C66" s="42">
        <v>1</v>
      </c>
      <c r="D66" s="19" t="s">
        <v>1</v>
      </c>
      <c r="E66" s="41"/>
      <c r="F66" s="33">
        <f>C66*E66</f>
        <v>0</v>
      </c>
    </row>
    <row r="67" spans="1:6" s="81" customFormat="1" x14ac:dyDescent="0.2">
      <c r="A67" s="53"/>
      <c r="B67" s="48"/>
      <c r="C67" s="43"/>
      <c r="D67" s="44"/>
      <c r="E67" s="45"/>
      <c r="F67" s="45"/>
    </row>
    <row r="68" spans="1:6" s="81" customFormat="1" x14ac:dyDescent="0.2">
      <c r="A68" s="51"/>
      <c r="B68" s="47"/>
      <c r="C68" s="30"/>
      <c r="D68" s="31"/>
      <c r="E68" s="32"/>
      <c r="F68" s="30"/>
    </row>
    <row r="69" spans="1:6" s="81" customFormat="1" x14ac:dyDescent="0.2">
      <c r="A69" s="52">
        <f>COUNT($A$7:A68)+1</f>
        <v>11</v>
      </c>
      <c r="B69" s="35" t="s">
        <v>80</v>
      </c>
      <c r="C69" s="34"/>
      <c r="D69" s="19"/>
      <c r="E69" s="33"/>
      <c r="F69" s="33"/>
    </row>
    <row r="70" spans="1:6" s="81" customFormat="1" ht="66" customHeight="1" x14ac:dyDescent="0.2">
      <c r="A70" s="52"/>
      <c r="B70" s="54" t="s">
        <v>81</v>
      </c>
      <c r="C70" s="34"/>
      <c r="D70" s="19"/>
      <c r="E70" s="33"/>
      <c r="F70" s="33"/>
    </row>
    <row r="71" spans="1:6" s="81" customFormat="1" x14ac:dyDescent="0.2">
      <c r="A71" s="52"/>
      <c r="B71" s="36"/>
      <c r="C71" s="42">
        <v>1</v>
      </c>
      <c r="D71" s="19" t="s">
        <v>1</v>
      </c>
      <c r="E71" s="41"/>
      <c r="F71" s="33">
        <f>C71*E71</f>
        <v>0</v>
      </c>
    </row>
    <row r="72" spans="1:6" s="81" customFormat="1" x14ac:dyDescent="0.2">
      <c r="A72" s="53"/>
      <c r="B72" s="48"/>
      <c r="C72" s="43"/>
      <c r="D72" s="44"/>
      <c r="E72" s="45"/>
      <c r="F72" s="45"/>
    </row>
    <row r="73" spans="1:6" s="81" customFormat="1" x14ac:dyDescent="0.2">
      <c r="A73" s="51"/>
      <c r="B73" s="47"/>
      <c r="C73" s="30"/>
      <c r="D73" s="31"/>
      <c r="E73" s="32"/>
      <c r="F73" s="30"/>
    </row>
    <row r="74" spans="1:6" s="81" customFormat="1" x14ac:dyDescent="0.2">
      <c r="A74" s="52">
        <f>COUNT($A$7:A73)+1</f>
        <v>12</v>
      </c>
      <c r="B74" s="35" t="s">
        <v>87</v>
      </c>
      <c r="C74" s="34"/>
      <c r="D74" s="19"/>
      <c r="E74" s="33"/>
      <c r="F74" s="33"/>
    </row>
    <row r="75" spans="1:6" s="81" customFormat="1" ht="40.5" customHeight="1" x14ac:dyDescent="0.2">
      <c r="A75" s="52"/>
      <c r="B75" s="54" t="s">
        <v>164</v>
      </c>
      <c r="C75" s="34"/>
      <c r="D75" s="19"/>
      <c r="E75" s="33"/>
      <c r="F75" s="33"/>
    </row>
    <row r="76" spans="1:6" s="81" customFormat="1" x14ac:dyDescent="0.2">
      <c r="A76" s="52"/>
      <c r="B76" s="36" t="s">
        <v>172</v>
      </c>
      <c r="C76" s="42">
        <v>35</v>
      </c>
      <c r="D76" s="19" t="s">
        <v>16</v>
      </c>
      <c r="E76" s="41"/>
      <c r="F76" s="33">
        <f>C76*E76</f>
        <v>0</v>
      </c>
    </row>
    <row r="77" spans="1:6" s="81" customFormat="1" x14ac:dyDescent="0.2">
      <c r="A77" s="53"/>
      <c r="B77" s="48"/>
      <c r="C77" s="43"/>
      <c r="D77" s="44"/>
      <c r="E77" s="45"/>
      <c r="F77" s="45"/>
    </row>
    <row r="78" spans="1:6" s="81" customFormat="1" x14ac:dyDescent="0.2">
      <c r="A78" s="51"/>
      <c r="B78" s="47"/>
      <c r="C78" s="30"/>
      <c r="D78" s="31"/>
      <c r="E78" s="32"/>
      <c r="F78" s="30"/>
    </row>
    <row r="79" spans="1:6" s="81" customFormat="1" x14ac:dyDescent="0.2">
      <c r="A79" s="52">
        <f>COUNT($A$7:A78)+1</f>
        <v>13</v>
      </c>
      <c r="B79" s="35" t="s">
        <v>95</v>
      </c>
      <c r="C79" s="34"/>
      <c r="D79" s="19"/>
      <c r="E79" s="33"/>
      <c r="F79" s="33"/>
    </row>
    <row r="80" spans="1:6" s="81" customFormat="1" ht="51" x14ac:dyDescent="0.2">
      <c r="A80" s="52"/>
      <c r="B80" s="36" t="s">
        <v>96</v>
      </c>
      <c r="C80" s="42"/>
      <c r="D80" s="19"/>
      <c r="E80" s="33"/>
      <c r="F80" s="33"/>
    </row>
    <row r="81" spans="1:6" s="81" customFormat="1" x14ac:dyDescent="0.2">
      <c r="A81" s="82"/>
      <c r="B81" s="106" t="s">
        <v>97</v>
      </c>
      <c r="C81" s="107"/>
      <c r="D81" s="108"/>
      <c r="E81" s="103"/>
      <c r="F81" s="109"/>
    </row>
    <row r="82" spans="1:6" s="81" customFormat="1" x14ac:dyDescent="0.2">
      <c r="A82" s="52"/>
      <c r="B82" s="36" t="s">
        <v>100</v>
      </c>
      <c r="C82" s="42">
        <v>2</v>
      </c>
      <c r="D82" s="19" t="s">
        <v>1</v>
      </c>
      <c r="E82" s="41"/>
      <c r="F82" s="33">
        <f>C82*E82</f>
        <v>0</v>
      </c>
    </row>
    <row r="83" spans="1:6" s="81" customFormat="1" x14ac:dyDescent="0.2">
      <c r="A83" s="53"/>
      <c r="B83" s="48"/>
      <c r="C83" s="43"/>
      <c r="D83" s="44"/>
      <c r="E83" s="45"/>
      <c r="F83" s="45"/>
    </row>
    <row r="84" spans="1:6" s="81" customFormat="1" x14ac:dyDescent="0.2">
      <c r="A84" s="51"/>
      <c r="B84" s="47"/>
      <c r="C84" s="30"/>
      <c r="D84" s="31"/>
      <c r="E84" s="32"/>
      <c r="F84" s="30"/>
    </row>
    <row r="85" spans="1:6" s="81" customFormat="1" x14ac:dyDescent="0.2">
      <c r="A85" s="52">
        <f>COUNT($A$7:A83)+1</f>
        <v>14</v>
      </c>
      <c r="B85" s="35" t="s">
        <v>117</v>
      </c>
      <c r="C85" s="34"/>
      <c r="D85" s="19"/>
      <c r="E85" s="33"/>
      <c r="F85" s="33"/>
    </row>
    <row r="86" spans="1:6" s="81" customFormat="1" ht="119.25" customHeight="1" x14ac:dyDescent="0.2">
      <c r="A86" s="52"/>
      <c r="B86" s="36" t="s">
        <v>118</v>
      </c>
      <c r="C86" s="42"/>
      <c r="D86" s="19"/>
      <c r="E86" s="33"/>
      <c r="F86" s="33"/>
    </row>
    <row r="87" spans="1:6" s="81" customFormat="1" x14ac:dyDescent="0.2">
      <c r="A87" s="52"/>
      <c r="B87" s="36" t="s">
        <v>108</v>
      </c>
      <c r="C87" s="42">
        <v>1</v>
      </c>
      <c r="D87" s="19" t="s">
        <v>1</v>
      </c>
      <c r="E87" s="41"/>
      <c r="F87" s="33">
        <f t="shared" ref="F87" si="6">C87*E87</f>
        <v>0</v>
      </c>
    </row>
    <row r="88" spans="1:6" s="81" customFormat="1" x14ac:dyDescent="0.2">
      <c r="A88" s="53"/>
      <c r="B88" s="48"/>
      <c r="C88" s="43"/>
      <c r="D88" s="44"/>
      <c r="E88" s="45"/>
      <c r="F88" s="45"/>
    </row>
    <row r="89" spans="1:6" s="81" customFormat="1" x14ac:dyDescent="0.2">
      <c r="A89" s="51"/>
      <c r="B89" s="47"/>
      <c r="C89" s="30"/>
      <c r="D89" s="31"/>
      <c r="E89" s="32"/>
      <c r="F89" s="30"/>
    </row>
    <row r="90" spans="1:6" s="81" customFormat="1" x14ac:dyDescent="0.2">
      <c r="A90" s="52">
        <f>COUNT($A$7:A89)+1</f>
        <v>15</v>
      </c>
      <c r="B90" s="35" t="s">
        <v>122</v>
      </c>
      <c r="C90" s="34"/>
      <c r="D90" s="19"/>
      <c r="E90" s="33"/>
      <c r="F90" s="33"/>
    </row>
    <row r="91" spans="1:6" s="81" customFormat="1" x14ac:dyDescent="0.2">
      <c r="A91" s="52"/>
      <c r="B91" s="36" t="s">
        <v>123</v>
      </c>
      <c r="C91" s="42">
        <v>1</v>
      </c>
      <c r="D91" s="19" t="s">
        <v>1</v>
      </c>
      <c r="E91" s="41"/>
      <c r="F91" s="33">
        <f>C91*E91</f>
        <v>0</v>
      </c>
    </row>
    <row r="92" spans="1:6" s="81" customFormat="1" x14ac:dyDescent="0.2">
      <c r="A92" s="53"/>
      <c r="B92" s="48"/>
      <c r="C92" s="43"/>
      <c r="D92" s="44"/>
      <c r="E92" s="45"/>
      <c r="F92" s="45"/>
    </row>
    <row r="93" spans="1:6" s="81" customFormat="1" x14ac:dyDescent="0.2">
      <c r="A93" s="51"/>
      <c r="B93" s="47"/>
      <c r="C93" s="30"/>
      <c r="D93" s="31"/>
      <c r="E93" s="32"/>
      <c r="F93" s="30"/>
    </row>
    <row r="94" spans="1:6" s="81" customFormat="1" x14ac:dyDescent="0.2">
      <c r="A94" s="52">
        <f>COUNT($A$7:A93)+1</f>
        <v>16</v>
      </c>
      <c r="B94" s="35" t="s">
        <v>124</v>
      </c>
      <c r="C94" s="34"/>
      <c r="D94" s="19"/>
      <c r="E94" s="33"/>
      <c r="F94" s="33"/>
    </row>
    <row r="95" spans="1:6" s="81" customFormat="1" x14ac:dyDescent="0.2">
      <c r="A95" s="52"/>
      <c r="B95" s="36" t="s">
        <v>125</v>
      </c>
      <c r="C95" s="84">
        <v>1</v>
      </c>
      <c r="D95" s="19" t="s">
        <v>1</v>
      </c>
      <c r="E95" s="41"/>
      <c r="F95" s="33">
        <f>C95*E95</f>
        <v>0</v>
      </c>
    </row>
    <row r="96" spans="1:6" s="81" customFormat="1" x14ac:dyDescent="0.2">
      <c r="A96" s="53"/>
      <c r="B96" s="48"/>
      <c r="C96" s="43"/>
      <c r="D96" s="44"/>
      <c r="E96" s="45"/>
      <c r="F96" s="45"/>
    </row>
    <row r="97" spans="1:6" s="81" customFormat="1" x14ac:dyDescent="0.2">
      <c r="A97" s="51"/>
      <c r="B97" s="47"/>
      <c r="C97" s="30"/>
      <c r="D97" s="31"/>
      <c r="E97" s="32"/>
      <c r="F97" s="30"/>
    </row>
    <row r="98" spans="1:6" s="81" customFormat="1" x14ac:dyDescent="0.2">
      <c r="A98" s="52">
        <f>COUNT($A$7:A97)+1</f>
        <v>17</v>
      </c>
      <c r="B98" s="35" t="s">
        <v>126</v>
      </c>
      <c r="C98" s="34"/>
      <c r="D98" s="19"/>
      <c r="E98" s="33"/>
      <c r="F98" s="33"/>
    </row>
    <row r="99" spans="1:6" s="81" customFormat="1" ht="17.100000000000001" customHeight="1" x14ac:dyDescent="0.2">
      <c r="A99" s="52"/>
      <c r="B99" s="36" t="s">
        <v>127</v>
      </c>
      <c r="C99" s="42"/>
      <c r="D99" s="19"/>
      <c r="E99" s="33"/>
      <c r="F99" s="33"/>
    </row>
    <row r="100" spans="1:6" s="81" customFormat="1" x14ac:dyDescent="0.2">
      <c r="A100" s="52"/>
      <c r="B100" s="36" t="s">
        <v>104</v>
      </c>
      <c r="C100" s="42">
        <v>10</v>
      </c>
      <c r="D100" s="19" t="s">
        <v>1</v>
      </c>
      <c r="E100" s="41"/>
      <c r="F100" s="33">
        <f t="shared" ref="F100" si="7">C100*E100</f>
        <v>0</v>
      </c>
    </row>
    <row r="101" spans="1:6" s="81" customFormat="1" x14ac:dyDescent="0.2">
      <c r="A101" s="53"/>
      <c r="B101" s="48"/>
      <c r="C101" s="43"/>
      <c r="D101" s="44"/>
      <c r="E101" s="45"/>
      <c r="F101" s="45"/>
    </row>
    <row r="102" spans="1:6" s="81" customFormat="1" x14ac:dyDescent="0.2">
      <c r="A102" s="51"/>
      <c r="B102" s="47"/>
      <c r="C102" s="30"/>
      <c r="D102" s="31"/>
      <c r="E102" s="32"/>
      <c r="F102" s="30"/>
    </row>
    <row r="103" spans="1:6" s="81" customFormat="1" x14ac:dyDescent="0.2">
      <c r="A103" s="52">
        <f>COUNT($A$7:A100)+1</f>
        <v>18</v>
      </c>
      <c r="B103" s="35" t="s">
        <v>128</v>
      </c>
      <c r="C103" s="34"/>
      <c r="D103" s="19"/>
      <c r="E103" s="33"/>
      <c r="F103" s="33"/>
    </row>
    <row r="104" spans="1:6" s="81" customFormat="1" x14ac:dyDescent="0.2">
      <c r="A104" s="52"/>
      <c r="B104" s="36" t="s">
        <v>129</v>
      </c>
      <c r="C104" s="42"/>
      <c r="D104" s="19"/>
      <c r="E104" s="33"/>
      <c r="F104" s="33"/>
    </row>
    <row r="105" spans="1:6" s="81" customFormat="1" x14ac:dyDescent="0.2">
      <c r="A105" s="52"/>
      <c r="B105" s="36" t="s">
        <v>104</v>
      </c>
      <c r="C105" s="42">
        <v>2</v>
      </c>
      <c r="D105" s="19" t="s">
        <v>1</v>
      </c>
      <c r="E105" s="41"/>
      <c r="F105" s="33">
        <f t="shared" ref="F105" si="8">C105*E105</f>
        <v>0</v>
      </c>
    </row>
    <row r="106" spans="1:6" s="81" customFormat="1" x14ac:dyDescent="0.2">
      <c r="A106" s="53"/>
      <c r="B106" s="48"/>
      <c r="C106" s="43"/>
      <c r="D106" s="44"/>
      <c r="E106" s="45"/>
      <c r="F106" s="45"/>
    </row>
    <row r="107" spans="1:6" s="81" customFormat="1" x14ac:dyDescent="0.2">
      <c r="A107" s="51"/>
      <c r="B107" s="47"/>
      <c r="C107" s="30"/>
      <c r="D107" s="31"/>
      <c r="E107" s="32"/>
      <c r="F107" s="30"/>
    </row>
    <row r="108" spans="1:6" s="81" customFormat="1" x14ac:dyDescent="0.2">
      <c r="A108" s="52">
        <f>COUNT($A$7:A107)+1</f>
        <v>19</v>
      </c>
      <c r="B108" s="35" t="s">
        <v>130</v>
      </c>
      <c r="C108" s="34"/>
      <c r="D108" s="19"/>
      <c r="E108" s="33"/>
      <c r="F108" s="33"/>
    </row>
    <row r="109" spans="1:6" s="81" customFormat="1" ht="38.25" x14ac:dyDescent="0.2">
      <c r="A109" s="52"/>
      <c r="B109" s="36" t="s">
        <v>131</v>
      </c>
      <c r="C109" s="42"/>
      <c r="D109" s="19"/>
      <c r="E109" s="33"/>
      <c r="F109" s="33"/>
    </row>
    <row r="110" spans="1:6" s="81" customFormat="1" ht="14.25" x14ac:dyDescent="0.2">
      <c r="A110" s="52"/>
      <c r="B110" s="36"/>
      <c r="C110" s="42">
        <v>1</v>
      </c>
      <c r="D110" s="19" t="s">
        <v>14</v>
      </c>
      <c r="E110" s="41"/>
      <c r="F110" s="33">
        <f>C110*E110</f>
        <v>0</v>
      </c>
    </row>
    <row r="111" spans="1:6" s="81" customFormat="1" x14ac:dyDescent="0.2">
      <c r="A111" s="53"/>
      <c r="B111" s="48"/>
      <c r="C111" s="43"/>
      <c r="D111" s="44"/>
      <c r="E111" s="45"/>
      <c r="F111" s="45"/>
    </row>
    <row r="112" spans="1:6" s="81" customFormat="1" x14ac:dyDescent="0.2">
      <c r="A112" s="51"/>
      <c r="B112" s="47"/>
      <c r="C112" s="30"/>
      <c r="D112" s="31"/>
      <c r="E112" s="32"/>
      <c r="F112" s="30"/>
    </row>
    <row r="113" spans="1:6" s="81" customFormat="1" x14ac:dyDescent="0.2">
      <c r="A113" s="52">
        <f>COUNT($A$7:A112)+1</f>
        <v>20</v>
      </c>
      <c r="B113" s="35" t="s">
        <v>17</v>
      </c>
      <c r="C113" s="34"/>
      <c r="D113" s="19"/>
      <c r="E113" s="33"/>
      <c r="F113" s="33"/>
    </row>
    <row r="114" spans="1:6" s="81" customFormat="1" ht="38.25" x14ac:dyDescent="0.2">
      <c r="A114" s="52"/>
      <c r="B114" s="36" t="s">
        <v>137</v>
      </c>
      <c r="C114" s="42"/>
      <c r="D114" s="19"/>
      <c r="E114" s="33"/>
      <c r="F114" s="33"/>
    </row>
    <row r="115" spans="1:6" s="81" customFormat="1" x14ac:dyDescent="0.2">
      <c r="B115" s="116"/>
      <c r="C115" s="84"/>
      <c r="D115" s="117">
        <v>0.1</v>
      </c>
      <c r="E115" s="86"/>
      <c r="F115" s="103">
        <f>SUM(F10:F111)*D115</f>
        <v>0</v>
      </c>
    </row>
    <row r="116" spans="1:6" s="81" customFormat="1" hidden="1" x14ac:dyDescent="0.2">
      <c r="A116" s="118"/>
      <c r="B116" s="119"/>
      <c r="C116" s="120"/>
      <c r="D116" s="121"/>
      <c r="E116" s="122"/>
      <c r="F116" s="122"/>
    </row>
    <row r="117" spans="1:6" s="81" customFormat="1" x14ac:dyDescent="0.2">
      <c r="A117" s="37"/>
      <c r="B117" s="49" t="s">
        <v>138</v>
      </c>
      <c r="C117" s="38"/>
      <c r="D117" s="39"/>
      <c r="E117" s="40" t="s">
        <v>13</v>
      </c>
      <c r="F117" s="40">
        <f>SUM(F10:F116)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d.o.o.&amp;RJPE-SIR-280/23</oddHeader>
    <oddFooter>&amp;C&amp;"Arial,Navadno"&amp;P / &amp;N</oddFooter>
  </headerFooter>
  <rowBreaks count="3" manualBreakCount="3">
    <brk id="19" max="5" man="1"/>
    <brk id="51" max="5" man="1"/>
    <brk id="8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3"/>
  <sheetViews>
    <sheetView showGridLines="0" zoomScaleNormal="100" zoomScaleSheetLayoutView="100" workbookViewId="0">
      <selection activeCell="D27" sqref="D27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4.42578125" style="1" customWidth="1"/>
    <col min="4" max="4" width="10" style="1" customWidth="1"/>
    <col min="5" max="5" width="9" style="1" customWidth="1"/>
    <col min="6" max="6" width="10.85546875" style="1" bestFit="1" customWidth="1"/>
    <col min="7" max="7" width="16.42578125" style="16" bestFit="1" customWidth="1"/>
    <col min="8" max="16384" width="8.85546875" style="1"/>
  </cols>
  <sheetData>
    <row r="1" spans="1:7" ht="27.2" customHeight="1" x14ac:dyDescent="0.2">
      <c r="A1" s="23" t="s">
        <v>2</v>
      </c>
      <c r="B1" s="23"/>
      <c r="C1" s="23"/>
      <c r="D1" s="23"/>
      <c r="E1" s="23"/>
      <c r="F1" s="23"/>
      <c r="G1" s="23"/>
    </row>
    <row r="2" spans="1:7" ht="15" customHeight="1" x14ac:dyDescent="0.2">
      <c r="A2" s="169" t="s">
        <v>20</v>
      </c>
      <c r="B2" s="169"/>
      <c r="C2" s="169"/>
      <c r="D2" s="169"/>
      <c r="E2" s="169"/>
      <c r="F2" s="169"/>
      <c r="G2" s="169"/>
    </row>
    <row r="3" spans="1:7" ht="15" customHeight="1" x14ac:dyDescent="0.2">
      <c r="A3" s="170" t="s">
        <v>185</v>
      </c>
      <c r="B3" s="169"/>
      <c r="C3" s="169"/>
      <c r="D3" s="169"/>
      <c r="E3" s="169"/>
      <c r="F3" s="169"/>
      <c r="G3" s="169"/>
    </row>
    <row r="4" spans="1:7" ht="15" customHeight="1" x14ac:dyDescent="0.2">
      <c r="A4" s="169"/>
      <c r="B4" s="169"/>
      <c r="C4" s="169"/>
      <c r="D4" s="169"/>
      <c r="E4" s="169"/>
      <c r="F4" s="169"/>
      <c r="G4" s="169"/>
    </row>
    <row r="5" spans="1:7" ht="15.75" x14ac:dyDescent="0.25">
      <c r="A5" s="22" t="s">
        <v>30</v>
      </c>
      <c r="B5" s="20"/>
      <c r="C5" s="21"/>
      <c r="D5" s="21"/>
      <c r="E5" s="20"/>
      <c r="F5" s="20"/>
      <c r="G5" s="19"/>
    </row>
    <row r="6" spans="1:7" x14ac:dyDescent="0.2">
      <c r="A6" s="171" t="s">
        <v>186</v>
      </c>
      <c r="B6" s="172"/>
      <c r="C6" s="172"/>
      <c r="D6" s="172"/>
      <c r="E6" s="172"/>
      <c r="F6" s="172"/>
      <c r="G6" s="173"/>
    </row>
    <row r="7" spans="1:7" ht="25.5" x14ac:dyDescent="0.2">
      <c r="A7" s="154" t="s">
        <v>15</v>
      </c>
      <c r="B7" s="165" t="s">
        <v>22</v>
      </c>
      <c r="C7" s="166"/>
      <c r="D7" s="165" t="s">
        <v>187</v>
      </c>
      <c r="E7" s="166"/>
      <c r="F7" s="138" t="s">
        <v>188</v>
      </c>
      <c r="G7" s="138" t="s">
        <v>3</v>
      </c>
    </row>
    <row r="8" spans="1:7" x14ac:dyDescent="0.2">
      <c r="A8" s="155"/>
      <c r="B8" s="167"/>
      <c r="C8" s="168"/>
      <c r="D8" s="167"/>
      <c r="E8" s="168"/>
      <c r="F8" s="2" t="s">
        <v>4</v>
      </c>
      <c r="G8" s="2" t="s">
        <v>12</v>
      </c>
    </row>
    <row r="9" spans="1:7" x14ac:dyDescent="0.2">
      <c r="A9" s="3" t="s">
        <v>27</v>
      </c>
      <c r="B9" s="156" t="s">
        <v>189</v>
      </c>
      <c r="C9" s="157"/>
      <c r="D9" s="163" t="s">
        <v>190</v>
      </c>
      <c r="E9" s="164"/>
      <c r="F9" s="17">
        <v>184</v>
      </c>
      <c r="G9" s="4">
        <f>'Parovod-T8001_SD'!F106</f>
        <v>0</v>
      </c>
    </row>
    <row r="10" spans="1:7" x14ac:dyDescent="0.2">
      <c r="A10" s="3"/>
      <c r="B10" s="156"/>
      <c r="C10" s="157"/>
      <c r="D10" s="163"/>
      <c r="E10" s="164"/>
      <c r="F10" s="17"/>
      <c r="G10" s="4"/>
    </row>
    <row r="11" spans="1:7" hidden="1" x14ac:dyDescent="0.2">
      <c r="A11" s="3"/>
      <c r="B11" s="156"/>
      <c r="C11" s="157"/>
      <c r="D11" s="163"/>
      <c r="E11" s="164"/>
      <c r="F11" s="17"/>
      <c r="G11" s="4"/>
    </row>
    <row r="12" spans="1:7" hidden="1" x14ac:dyDescent="0.2">
      <c r="A12" s="3"/>
      <c r="B12" s="156"/>
      <c r="C12" s="157"/>
      <c r="D12" s="163"/>
      <c r="E12" s="164"/>
      <c r="F12" s="17"/>
      <c r="G12" s="4"/>
    </row>
    <row r="13" spans="1:7" x14ac:dyDescent="0.2">
      <c r="A13" s="153" t="s">
        <v>191</v>
      </c>
      <c r="B13" s="153"/>
      <c r="C13" s="153"/>
      <c r="D13" s="153"/>
      <c r="E13" s="153"/>
      <c r="F13" s="153"/>
      <c r="G13" s="5">
        <f>SUM(G9:G12)</f>
        <v>0</v>
      </c>
    </row>
  </sheetData>
  <sheetProtection algorithmName="SHA-512" hashValue="qeCp+S6HU7s8vENTuqxqYMPhVTGxkTCPMahRq67kM+3MS/v7Cr9p+Bu2uPuHs+I88UG3rp9iNnd0rn5vyGf9vg==" saltValue="27vpp7gxbGPd0QpS+uA2CQ==" spinCount="100000" sheet="1" objects="1" scenarios="1"/>
  <mergeCells count="15">
    <mergeCell ref="A2:G2"/>
    <mergeCell ref="A3:G4"/>
    <mergeCell ref="A6:G6"/>
    <mergeCell ref="A7:A8"/>
    <mergeCell ref="B7:C8"/>
    <mergeCell ref="D7:E8"/>
    <mergeCell ref="B12:C12"/>
    <mergeCell ref="D12:E12"/>
    <mergeCell ref="A13:F13"/>
    <mergeCell ref="B9:C9"/>
    <mergeCell ref="D9:E9"/>
    <mergeCell ref="B10:C10"/>
    <mergeCell ref="D10:E10"/>
    <mergeCell ref="B11:C11"/>
    <mergeCell ref="D11:E11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d.o.o.&amp;RJPE-SIR-280/23</oddHeader>
    <oddFooter>&amp;C&amp;"Arial,Navadno"&amp;P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07"/>
  <sheetViews>
    <sheetView topLeftCell="A9" zoomScaleNormal="100" zoomScaleSheetLayoutView="100" workbookViewId="0">
      <selection activeCell="E20" sqref="E20"/>
    </sheetView>
  </sheetViews>
  <sheetFormatPr defaultColWidth="9.140625" defaultRowHeight="12.75" x14ac:dyDescent="0.2"/>
  <cols>
    <col min="1" max="1" width="5.7109375" style="25" customWidth="1"/>
    <col min="2" max="2" width="50.7109375" style="50" customWidth="1"/>
    <col min="3" max="3" width="7.7109375" style="28" customWidth="1"/>
    <col min="4" max="4" width="4.7109375" style="29" customWidth="1"/>
    <col min="5" max="5" width="11.7109375" style="27" customWidth="1"/>
    <col min="6" max="6" width="12.7109375" style="28" customWidth="1"/>
    <col min="7" max="16384" width="9.140625" style="29"/>
  </cols>
  <sheetData>
    <row r="1" spans="1:9" x14ac:dyDescent="0.2">
      <c r="A1" s="24" t="s">
        <v>26</v>
      </c>
      <c r="B1" s="46" t="s">
        <v>5</v>
      </c>
      <c r="C1" s="25"/>
      <c r="D1" s="26"/>
    </row>
    <row r="2" spans="1:9" x14ac:dyDescent="0.2">
      <c r="A2" s="24" t="s">
        <v>140</v>
      </c>
      <c r="B2" s="46" t="s">
        <v>29</v>
      </c>
      <c r="C2" s="25"/>
      <c r="D2" s="26"/>
    </row>
    <row r="3" spans="1:9" x14ac:dyDescent="0.2">
      <c r="A3" s="24" t="s">
        <v>192</v>
      </c>
      <c r="B3" s="46" t="s">
        <v>193</v>
      </c>
      <c r="C3" s="25"/>
      <c r="D3" s="26"/>
    </row>
    <row r="4" spans="1:9" x14ac:dyDescent="0.2">
      <c r="A4" s="24"/>
      <c r="B4" s="46" t="s">
        <v>194</v>
      </c>
      <c r="C4" s="25"/>
      <c r="D4" s="26"/>
    </row>
    <row r="5" spans="1:9" ht="76.5" x14ac:dyDescent="0.2">
      <c r="A5" s="55" t="s">
        <v>0</v>
      </c>
      <c r="B5" s="56" t="s">
        <v>8</v>
      </c>
      <c r="C5" s="57" t="s">
        <v>6</v>
      </c>
      <c r="D5" s="57" t="s">
        <v>7</v>
      </c>
      <c r="E5" s="58" t="s">
        <v>10</v>
      </c>
      <c r="F5" s="58" t="s">
        <v>11</v>
      </c>
    </row>
    <row r="6" spans="1:9" x14ac:dyDescent="0.2">
      <c r="A6" s="59"/>
      <c r="B6" s="60"/>
      <c r="C6" s="61"/>
      <c r="D6" s="61"/>
      <c r="E6" s="62"/>
      <c r="F6" s="62"/>
    </row>
    <row r="7" spans="1:9" s="123" customFormat="1" x14ac:dyDescent="0.2">
      <c r="A7" s="63">
        <f>COUNT(A6)+1</f>
        <v>1</v>
      </c>
      <c r="B7" s="35" t="s">
        <v>195</v>
      </c>
      <c r="C7" s="34"/>
      <c r="D7" s="19"/>
      <c r="E7" s="33"/>
      <c r="F7" s="33"/>
    </row>
    <row r="8" spans="1:9" s="126" customFormat="1" ht="59.85" customHeight="1" x14ac:dyDescent="0.2">
      <c r="A8" s="52"/>
      <c r="B8" s="64" t="s">
        <v>196</v>
      </c>
      <c r="C8" s="34"/>
      <c r="D8" s="19"/>
      <c r="E8" s="33"/>
      <c r="F8" s="33"/>
      <c r="G8" s="124"/>
      <c r="H8" s="125"/>
      <c r="I8" s="125"/>
    </row>
    <row r="9" spans="1:9" s="126" customFormat="1" x14ac:dyDescent="0.2">
      <c r="A9" s="52"/>
      <c r="B9" s="36"/>
      <c r="C9" s="42">
        <v>10</v>
      </c>
      <c r="D9" s="19" t="s">
        <v>16</v>
      </c>
      <c r="E9" s="41"/>
      <c r="F9" s="33">
        <f>C9*E9</f>
        <v>0</v>
      </c>
      <c r="G9" s="124"/>
      <c r="H9" s="125"/>
      <c r="I9" s="125"/>
    </row>
    <row r="10" spans="1:9" s="126" customFormat="1" x14ac:dyDescent="0.2">
      <c r="A10" s="53"/>
      <c r="B10" s="48"/>
      <c r="C10" s="43"/>
      <c r="D10" s="44"/>
      <c r="E10" s="45"/>
      <c r="F10" s="45"/>
      <c r="G10" s="124"/>
      <c r="H10" s="125"/>
      <c r="I10" s="125"/>
    </row>
    <row r="11" spans="1:9" x14ac:dyDescent="0.2">
      <c r="A11" s="59"/>
      <c r="B11" s="60"/>
      <c r="C11" s="61"/>
      <c r="D11" s="61"/>
      <c r="E11" s="62"/>
      <c r="F11" s="62"/>
    </row>
    <row r="12" spans="1:9" s="123" customFormat="1" x14ac:dyDescent="0.2">
      <c r="A12" s="63">
        <f>COUNT($A$7:A11)+1</f>
        <v>2</v>
      </c>
      <c r="B12" s="35" t="s">
        <v>197</v>
      </c>
      <c r="C12" s="34"/>
      <c r="D12" s="19"/>
      <c r="E12" s="33"/>
      <c r="F12" s="33"/>
    </row>
    <row r="13" spans="1:9" s="126" customFormat="1" ht="59.85" customHeight="1" x14ac:dyDescent="0.2">
      <c r="A13" s="52"/>
      <c r="B13" s="64" t="s">
        <v>198</v>
      </c>
      <c r="C13" s="34"/>
      <c r="D13" s="19"/>
      <c r="E13" s="33"/>
      <c r="F13" s="33"/>
      <c r="G13" s="124"/>
      <c r="H13" s="125"/>
      <c r="I13" s="125"/>
    </row>
    <row r="14" spans="1:9" s="126" customFormat="1" x14ac:dyDescent="0.2">
      <c r="A14" s="52"/>
      <c r="B14" s="36"/>
      <c r="C14" s="42">
        <v>62</v>
      </c>
      <c r="D14" s="19" t="s">
        <v>16</v>
      </c>
      <c r="E14" s="41"/>
      <c r="F14" s="33">
        <f>C14*E14</f>
        <v>0</v>
      </c>
      <c r="G14" s="124"/>
      <c r="H14" s="125"/>
      <c r="I14" s="125"/>
    </row>
    <row r="15" spans="1:9" s="126" customFormat="1" x14ac:dyDescent="0.2">
      <c r="A15" s="53"/>
      <c r="B15" s="48"/>
      <c r="C15" s="43"/>
      <c r="D15" s="44"/>
      <c r="E15" s="45"/>
      <c r="F15" s="45"/>
      <c r="G15" s="124"/>
      <c r="H15" s="125"/>
      <c r="I15" s="125"/>
    </row>
    <row r="16" spans="1:9" s="126" customFormat="1" x14ac:dyDescent="0.2">
      <c r="A16" s="51"/>
      <c r="B16" s="47"/>
      <c r="C16" s="30"/>
      <c r="D16" s="31"/>
      <c r="E16" s="32"/>
      <c r="F16" s="30"/>
      <c r="G16" s="124"/>
      <c r="H16" s="125"/>
      <c r="I16" s="125"/>
    </row>
    <row r="17" spans="1:6" s="81" customFormat="1" x14ac:dyDescent="0.2">
      <c r="A17" s="63">
        <f>COUNT($A$7:A16)+1</f>
        <v>3</v>
      </c>
      <c r="B17" s="35" t="s">
        <v>82</v>
      </c>
      <c r="C17" s="34"/>
      <c r="D17" s="19"/>
      <c r="E17" s="33"/>
      <c r="F17" s="33"/>
    </row>
    <row r="18" spans="1:6" s="81" customFormat="1" ht="63.75" x14ac:dyDescent="0.2">
      <c r="A18" s="52"/>
      <c r="B18" s="54" t="s">
        <v>199</v>
      </c>
      <c r="C18" s="34"/>
      <c r="D18" s="19"/>
      <c r="E18" s="33"/>
      <c r="F18" s="33"/>
    </row>
    <row r="19" spans="1:6" s="127" customFormat="1" ht="14.25" x14ac:dyDescent="0.2">
      <c r="A19" s="52"/>
      <c r="B19" s="36" t="s">
        <v>200</v>
      </c>
      <c r="C19" s="42">
        <v>170</v>
      </c>
      <c r="D19" s="19" t="s">
        <v>14</v>
      </c>
      <c r="E19" s="41"/>
      <c r="F19" s="33">
        <f>C19*E19</f>
        <v>0</v>
      </c>
    </row>
    <row r="20" spans="1:6" s="127" customFormat="1" ht="14.25" x14ac:dyDescent="0.2">
      <c r="A20" s="52"/>
      <c r="B20" s="36" t="s">
        <v>201</v>
      </c>
      <c r="C20" s="42">
        <v>42</v>
      </c>
      <c r="D20" s="19" t="s">
        <v>14</v>
      </c>
      <c r="E20" s="41"/>
      <c r="F20" s="33">
        <f>C20*E20</f>
        <v>0</v>
      </c>
    </row>
    <row r="21" spans="1:6" s="127" customFormat="1" x14ac:dyDescent="0.2">
      <c r="A21" s="53"/>
      <c r="B21" s="48"/>
      <c r="C21" s="43"/>
      <c r="D21" s="44"/>
      <c r="E21" s="45"/>
      <c r="F21" s="45"/>
    </row>
    <row r="22" spans="1:6" s="81" customFormat="1" x14ac:dyDescent="0.2">
      <c r="A22" s="51"/>
      <c r="B22" s="47"/>
      <c r="C22" s="30"/>
      <c r="D22" s="31"/>
      <c r="E22" s="32"/>
      <c r="F22" s="30"/>
    </row>
    <row r="23" spans="1:6" s="81" customFormat="1" x14ac:dyDescent="0.2">
      <c r="A23" s="63">
        <f>COUNT($A$7:A22)+1</f>
        <v>4</v>
      </c>
      <c r="B23" s="35" t="s">
        <v>85</v>
      </c>
      <c r="C23" s="34"/>
      <c r="D23" s="19"/>
      <c r="E23" s="33"/>
      <c r="F23" s="33"/>
    </row>
    <row r="24" spans="1:6" s="81" customFormat="1" ht="38.25" x14ac:dyDescent="0.2">
      <c r="A24" s="52"/>
      <c r="B24" s="54" t="s">
        <v>86</v>
      </c>
      <c r="C24" s="34"/>
      <c r="D24" s="19"/>
      <c r="E24" s="33"/>
      <c r="F24" s="33"/>
    </row>
    <row r="25" spans="1:6" s="81" customFormat="1" ht="14.25" x14ac:dyDescent="0.2">
      <c r="A25" s="52"/>
      <c r="B25" s="36"/>
      <c r="C25" s="42">
        <v>104</v>
      </c>
      <c r="D25" s="19" t="s">
        <v>14</v>
      </c>
      <c r="E25" s="41"/>
      <c r="F25" s="33">
        <f>C25*E25</f>
        <v>0</v>
      </c>
    </row>
    <row r="26" spans="1:6" s="81" customFormat="1" x14ac:dyDescent="0.2">
      <c r="A26" s="53"/>
      <c r="B26" s="48"/>
      <c r="C26" s="43"/>
      <c r="D26" s="44"/>
      <c r="E26" s="45"/>
      <c r="F26" s="45"/>
    </row>
    <row r="27" spans="1:6" s="81" customFormat="1" x14ac:dyDescent="0.2">
      <c r="A27" s="51"/>
      <c r="B27" s="47"/>
      <c r="C27" s="30"/>
      <c r="D27" s="31"/>
      <c r="E27" s="32"/>
      <c r="F27" s="30"/>
    </row>
    <row r="28" spans="1:6" s="81" customFormat="1" x14ac:dyDescent="0.2">
      <c r="A28" s="63">
        <f>COUNT($A$7:A27)+1</f>
        <v>5</v>
      </c>
      <c r="B28" s="35" t="s">
        <v>93</v>
      </c>
      <c r="C28" s="34"/>
      <c r="D28" s="19"/>
      <c r="E28" s="33"/>
      <c r="F28" s="33"/>
    </row>
    <row r="29" spans="1:6" s="127" customFormat="1" ht="162.6" customHeight="1" x14ac:dyDescent="0.2">
      <c r="A29" s="52"/>
      <c r="B29" s="54" t="s">
        <v>202</v>
      </c>
      <c r="C29" s="34"/>
      <c r="D29" s="19"/>
      <c r="E29" s="33"/>
      <c r="F29" s="33"/>
    </row>
    <row r="30" spans="1:6" s="127" customFormat="1" ht="15" customHeight="1" x14ac:dyDescent="0.2">
      <c r="A30" s="52"/>
      <c r="B30" s="36" t="s">
        <v>203</v>
      </c>
      <c r="C30" s="42">
        <v>5</v>
      </c>
      <c r="D30" s="19" t="s">
        <v>1</v>
      </c>
      <c r="E30" s="41"/>
      <c r="F30" s="33">
        <f>C30*E30</f>
        <v>0</v>
      </c>
    </row>
    <row r="31" spans="1:6" s="127" customFormat="1" ht="15" customHeight="1" x14ac:dyDescent="0.2">
      <c r="A31" s="52"/>
      <c r="B31" s="36" t="s">
        <v>204</v>
      </c>
      <c r="C31" s="42">
        <v>4</v>
      </c>
      <c r="D31" s="19" t="s">
        <v>1</v>
      </c>
      <c r="E31" s="41"/>
      <c r="F31" s="33">
        <f>C31*E31</f>
        <v>0</v>
      </c>
    </row>
    <row r="32" spans="1:6" s="127" customFormat="1" ht="15" customHeight="1" x14ac:dyDescent="0.2">
      <c r="A32" s="52"/>
      <c r="B32" s="36"/>
      <c r="C32" s="42"/>
      <c r="D32" s="19"/>
      <c r="E32" s="128"/>
      <c r="F32" s="33"/>
    </row>
    <row r="33" spans="1:6" s="127" customFormat="1" ht="15.75" customHeight="1" x14ac:dyDescent="0.2">
      <c r="A33" s="51"/>
      <c r="B33" s="47"/>
      <c r="C33" s="30"/>
      <c r="D33" s="31"/>
      <c r="E33" s="32"/>
      <c r="F33" s="30"/>
    </row>
    <row r="34" spans="1:6" s="127" customFormat="1" ht="15.75" customHeight="1" x14ac:dyDescent="0.2">
      <c r="A34" s="63">
        <f>COUNT($A$7:A33)+1</f>
        <v>6</v>
      </c>
      <c r="B34" s="35" t="s">
        <v>205</v>
      </c>
      <c r="C34" s="34"/>
      <c r="D34" s="19"/>
      <c r="E34" s="33"/>
      <c r="F34" s="33"/>
    </row>
    <row r="35" spans="1:6" s="129" customFormat="1" ht="155.25" customHeight="1" x14ac:dyDescent="0.2">
      <c r="A35" s="52"/>
      <c r="B35" s="54" t="s">
        <v>252</v>
      </c>
      <c r="C35" s="34"/>
      <c r="D35" s="19"/>
      <c r="E35" s="33"/>
      <c r="F35" s="33"/>
    </row>
    <row r="36" spans="1:6" s="129" customFormat="1" ht="38.25" x14ac:dyDescent="0.2">
      <c r="A36" s="52"/>
      <c r="B36" s="93" t="s">
        <v>206</v>
      </c>
      <c r="C36" s="34"/>
      <c r="D36" s="19"/>
      <c r="E36" s="33"/>
      <c r="F36" s="33"/>
    </row>
    <row r="37" spans="1:6" s="129" customFormat="1" x14ac:dyDescent="0.2">
      <c r="A37" s="52"/>
      <c r="B37" s="36" t="s">
        <v>207</v>
      </c>
      <c r="C37" s="42">
        <v>3</v>
      </c>
      <c r="D37" s="19" t="s">
        <v>1</v>
      </c>
      <c r="E37" s="41"/>
      <c r="F37" s="33">
        <f>C37*E37</f>
        <v>0</v>
      </c>
    </row>
    <row r="38" spans="1:6" s="129" customFormat="1" x14ac:dyDescent="0.2">
      <c r="A38" s="53"/>
      <c r="B38" s="48"/>
      <c r="C38" s="43"/>
      <c r="D38" s="44"/>
      <c r="E38" s="45"/>
      <c r="F38" s="45"/>
    </row>
    <row r="39" spans="1:6" s="81" customFormat="1" x14ac:dyDescent="0.2">
      <c r="A39" s="51"/>
      <c r="B39" s="47"/>
      <c r="C39" s="30"/>
      <c r="D39" s="31"/>
      <c r="E39" s="32"/>
      <c r="F39" s="30"/>
    </row>
    <row r="40" spans="1:6" s="81" customFormat="1" x14ac:dyDescent="0.2">
      <c r="A40" s="52">
        <f>COUNT($A$5:A38)+1</f>
        <v>7</v>
      </c>
      <c r="B40" s="35" t="s">
        <v>92</v>
      </c>
      <c r="C40" s="34"/>
      <c r="D40" s="19"/>
      <c r="E40" s="33"/>
      <c r="F40" s="33"/>
    </row>
    <row r="41" spans="1:6" s="81" customFormat="1" ht="127.5" x14ac:dyDescent="0.2">
      <c r="A41" s="52"/>
      <c r="B41" s="35" t="s">
        <v>208</v>
      </c>
      <c r="C41" s="34"/>
      <c r="D41" s="19"/>
      <c r="E41" s="33"/>
      <c r="F41" s="33"/>
    </row>
    <row r="42" spans="1:6" s="81" customFormat="1" x14ac:dyDescent="0.2">
      <c r="A42" s="92"/>
      <c r="B42" s="93" t="s">
        <v>91</v>
      </c>
      <c r="C42" s="94"/>
      <c r="D42" s="95"/>
      <c r="E42" s="96"/>
      <c r="F42" s="96"/>
    </row>
    <row r="43" spans="1:6" s="81" customFormat="1" x14ac:dyDescent="0.2">
      <c r="A43" s="52"/>
      <c r="B43" s="36" t="s">
        <v>209</v>
      </c>
      <c r="C43" s="42">
        <v>1</v>
      </c>
      <c r="D43" s="19" t="s">
        <v>1</v>
      </c>
      <c r="E43" s="41"/>
      <c r="F43" s="33">
        <f>C43*E43</f>
        <v>0</v>
      </c>
    </row>
    <row r="44" spans="1:6" s="81" customFormat="1" x14ac:dyDescent="0.2">
      <c r="A44" s="53"/>
      <c r="B44" s="48"/>
      <c r="C44" s="43"/>
      <c r="D44" s="44"/>
      <c r="E44" s="45"/>
      <c r="F44" s="45"/>
    </row>
    <row r="45" spans="1:6" s="81" customFormat="1" x14ac:dyDescent="0.2">
      <c r="A45" s="52"/>
      <c r="B45" s="36"/>
      <c r="C45" s="42"/>
      <c r="D45" s="19"/>
      <c r="E45" s="33"/>
      <c r="F45" s="33"/>
    </row>
    <row r="46" spans="1:6" s="129" customFormat="1" x14ac:dyDescent="0.2">
      <c r="A46" s="63">
        <f>COUNT($A$7:A44)+1</f>
        <v>8</v>
      </c>
      <c r="B46" s="35" t="s">
        <v>98</v>
      </c>
      <c r="C46" s="34"/>
      <c r="D46" s="19"/>
      <c r="E46" s="33"/>
      <c r="F46" s="33"/>
    </row>
    <row r="47" spans="1:6" s="126" customFormat="1" ht="63.75" x14ac:dyDescent="0.2">
      <c r="A47" s="52"/>
      <c r="B47" s="54" t="s">
        <v>210</v>
      </c>
      <c r="C47" s="34"/>
      <c r="D47" s="19"/>
      <c r="E47" s="33"/>
      <c r="F47" s="33"/>
    </row>
    <row r="48" spans="1:6" s="126" customFormat="1" ht="14.25" x14ac:dyDescent="0.2">
      <c r="A48" s="52"/>
      <c r="B48" s="36" t="s">
        <v>211</v>
      </c>
      <c r="C48" s="42">
        <v>5</v>
      </c>
      <c r="D48" s="19" t="s">
        <v>212</v>
      </c>
      <c r="E48" s="41"/>
      <c r="F48" s="33">
        <f>C48*E48</f>
        <v>0</v>
      </c>
    </row>
    <row r="49" spans="1:6" s="126" customFormat="1" x14ac:dyDescent="0.2">
      <c r="A49" s="53"/>
      <c r="B49" s="48"/>
      <c r="C49" s="43"/>
      <c r="D49" s="44"/>
      <c r="E49" s="45"/>
      <c r="F49" s="45"/>
    </row>
    <row r="50" spans="1:6" s="126" customFormat="1" x14ac:dyDescent="0.2">
      <c r="A50" s="51"/>
      <c r="B50" s="47"/>
      <c r="C50" s="30"/>
      <c r="D50" s="31"/>
      <c r="E50" s="32"/>
      <c r="F50" s="30"/>
    </row>
    <row r="51" spans="1:6" s="126" customFormat="1" ht="11.25" customHeight="1" x14ac:dyDescent="0.2">
      <c r="A51" s="63">
        <f>COUNT($A$7:A50)+1</f>
        <v>9</v>
      </c>
      <c r="B51" s="35" t="s">
        <v>213</v>
      </c>
      <c r="C51" s="34"/>
      <c r="D51" s="19"/>
      <c r="E51" s="33"/>
      <c r="F51" s="33"/>
    </row>
    <row r="52" spans="1:6" s="126" customFormat="1" ht="38.25" x14ac:dyDescent="0.2">
      <c r="A52" s="52"/>
      <c r="B52" s="54" t="s">
        <v>214</v>
      </c>
      <c r="C52" s="34"/>
      <c r="D52" s="19"/>
      <c r="E52" s="33"/>
      <c r="F52" s="33"/>
    </row>
    <row r="53" spans="1:6" s="126" customFormat="1" x14ac:dyDescent="0.2">
      <c r="A53" s="52"/>
      <c r="B53" s="36" t="s">
        <v>215</v>
      </c>
      <c r="C53" s="42">
        <v>7</v>
      </c>
      <c r="D53" s="19" t="s">
        <v>1</v>
      </c>
      <c r="E53" s="41"/>
      <c r="F53" s="33">
        <f>C53*E53</f>
        <v>0</v>
      </c>
    </row>
    <row r="54" spans="1:6" s="126" customFormat="1" x14ac:dyDescent="0.2">
      <c r="A54" s="53"/>
      <c r="B54" s="48"/>
      <c r="C54" s="43"/>
      <c r="D54" s="44"/>
      <c r="E54" s="45"/>
      <c r="F54" s="45"/>
    </row>
    <row r="55" spans="1:6" s="126" customFormat="1" x14ac:dyDescent="0.2">
      <c r="A55" s="51"/>
      <c r="B55" s="47"/>
      <c r="C55" s="30"/>
      <c r="D55" s="31"/>
      <c r="E55" s="32"/>
      <c r="F55" s="30"/>
    </row>
    <row r="56" spans="1:6" s="126" customFormat="1" x14ac:dyDescent="0.2">
      <c r="A56" s="63">
        <f>COUNT($A$7:A55)+1</f>
        <v>10</v>
      </c>
      <c r="B56" s="35" t="s">
        <v>216</v>
      </c>
      <c r="C56" s="34"/>
      <c r="D56" s="19"/>
      <c r="E56" s="33"/>
      <c r="F56" s="33"/>
    </row>
    <row r="57" spans="1:6" s="126" customFormat="1" ht="39.75" customHeight="1" x14ac:dyDescent="0.2">
      <c r="A57" s="52"/>
      <c r="B57" s="54" t="s">
        <v>217</v>
      </c>
      <c r="C57" s="34"/>
      <c r="D57" s="19"/>
      <c r="E57" s="33"/>
      <c r="F57" s="33"/>
    </row>
    <row r="58" spans="1:6" s="126" customFormat="1" x14ac:dyDescent="0.2">
      <c r="A58" s="52"/>
      <c r="B58" s="36" t="s">
        <v>218</v>
      </c>
      <c r="C58" s="42">
        <v>2</v>
      </c>
      <c r="D58" s="19" t="s">
        <v>1</v>
      </c>
      <c r="E58" s="41"/>
      <c r="F58" s="33">
        <f>C58*E58</f>
        <v>0</v>
      </c>
    </row>
    <row r="59" spans="1:6" s="126" customFormat="1" x14ac:dyDescent="0.2">
      <c r="A59" s="53"/>
      <c r="B59" s="48"/>
      <c r="C59" s="43"/>
      <c r="D59" s="44"/>
      <c r="E59" s="45"/>
      <c r="F59" s="45"/>
    </row>
    <row r="60" spans="1:6" s="126" customFormat="1" x14ac:dyDescent="0.2">
      <c r="A60" s="51"/>
      <c r="B60" s="47"/>
      <c r="C60" s="30"/>
      <c r="D60" s="31"/>
      <c r="E60" s="32"/>
      <c r="F60" s="30"/>
    </row>
    <row r="61" spans="1:6" s="126" customFormat="1" x14ac:dyDescent="0.2">
      <c r="A61" s="63">
        <f>COUNT($A$7:A60)+1</f>
        <v>11</v>
      </c>
      <c r="B61" s="35" t="s">
        <v>219</v>
      </c>
      <c r="C61" s="34"/>
      <c r="D61" s="19"/>
      <c r="E61" s="33"/>
      <c r="F61" s="33"/>
    </row>
    <row r="62" spans="1:6" s="126" customFormat="1" ht="39.75" customHeight="1" x14ac:dyDescent="0.2">
      <c r="A62" s="52"/>
      <c r="B62" s="54" t="s">
        <v>220</v>
      </c>
      <c r="C62" s="34"/>
      <c r="D62" s="19"/>
      <c r="E62" s="33"/>
      <c r="F62" s="33"/>
    </row>
    <row r="63" spans="1:6" s="126" customFormat="1" x14ac:dyDescent="0.2">
      <c r="A63" s="52"/>
      <c r="B63" s="36" t="s">
        <v>221</v>
      </c>
      <c r="C63" s="42">
        <v>2</v>
      </c>
      <c r="D63" s="19" t="s">
        <v>1</v>
      </c>
      <c r="E63" s="41"/>
      <c r="F63" s="33">
        <f>C63*E63</f>
        <v>0</v>
      </c>
    </row>
    <row r="64" spans="1:6" s="126" customFormat="1" x14ac:dyDescent="0.2">
      <c r="A64" s="53"/>
      <c r="B64" s="48"/>
      <c r="C64" s="43"/>
      <c r="D64" s="44"/>
      <c r="E64" s="45"/>
      <c r="F64" s="45"/>
    </row>
    <row r="65" spans="1:7" s="126" customFormat="1" x14ac:dyDescent="0.2">
      <c r="A65" s="51"/>
      <c r="B65" s="47"/>
      <c r="C65" s="30"/>
      <c r="D65" s="31"/>
      <c r="E65" s="32"/>
      <c r="F65" s="30"/>
    </row>
    <row r="66" spans="1:7" s="126" customFormat="1" x14ac:dyDescent="0.2">
      <c r="A66" s="63">
        <f>COUNT($A$7:A65)+1</f>
        <v>12</v>
      </c>
      <c r="B66" s="35" t="s">
        <v>122</v>
      </c>
      <c r="C66" s="34"/>
      <c r="D66" s="19"/>
      <c r="E66" s="33"/>
      <c r="F66" s="33"/>
    </row>
    <row r="67" spans="1:7" s="126" customFormat="1" x14ac:dyDescent="0.2">
      <c r="A67" s="52"/>
      <c r="B67" s="54" t="s">
        <v>222</v>
      </c>
      <c r="C67" s="34"/>
      <c r="D67" s="19"/>
      <c r="E67" s="33"/>
      <c r="F67" s="33"/>
    </row>
    <row r="68" spans="1:7" s="126" customFormat="1" x14ac:dyDescent="0.2">
      <c r="A68" s="52"/>
      <c r="B68" s="36"/>
      <c r="C68" s="42">
        <v>1</v>
      </c>
      <c r="D68" s="19" t="s">
        <v>1</v>
      </c>
      <c r="E68" s="41"/>
      <c r="F68" s="33">
        <f>C68*E68</f>
        <v>0</v>
      </c>
      <c r="G68" s="124"/>
    </row>
    <row r="69" spans="1:7" s="126" customFormat="1" x14ac:dyDescent="0.2">
      <c r="A69" s="53"/>
      <c r="B69" s="48"/>
      <c r="C69" s="43"/>
      <c r="D69" s="44"/>
      <c r="E69" s="45"/>
      <c r="F69" s="45"/>
      <c r="G69" s="124"/>
    </row>
    <row r="70" spans="1:7" s="126" customFormat="1" x14ac:dyDescent="0.2">
      <c r="A70" s="51"/>
      <c r="B70" s="47"/>
      <c r="C70" s="30"/>
      <c r="D70" s="31"/>
      <c r="E70" s="32"/>
      <c r="F70" s="30"/>
    </row>
    <row r="71" spans="1:7" s="126" customFormat="1" ht="13.5" customHeight="1" x14ac:dyDescent="0.2">
      <c r="A71" s="63">
        <f>COUNT($A$7:A70)+1</f>
        <v>13</v>
      </c>
      <c r="B71" s="35" t="s">
        <v>124</v>
      </c>
      <c r="C71" s="34"/>
      <c r="D71" s="19"/>
      <c r="E71" s="33"/>
      <c r="F71" s="33"/>
    </row>
    <row r="72" spans="1:7" s="126" customFormat="1" ht="27" customHeight="1" x14ac:dyDescent="0.2">
      <c r="A72" s="52"/>
      <c r="B72" s="54" t="s">
        <v>253</v>
      </c>
      <c r="C72" s="34"/>
      <c r="D72" s="19"/>
      <c r="E72" s="33"/>
      <c r="F72" s="33"/>
    </row>
    <row r="73" spans="1:7" s="126" customFormat="1" x14ac:dyDescent="0.2">
      <c r="A73" s="52"/>
      <c r="B73" s="36"/>
      <c r="C73" s="42">
        <v>1</v>
      </c>
      <c r="D73" s="19" t="s">
        <v>1</v>
      </c>
      <c r="E73" s="41"/>
      <c r="F73" s="33">
        <f>C73*E73</f>
        <v>0</v>
      </c>
    </row>
    <row r="74" spans="1:7" s="126" customFormat="1" x14ac:dyDescent="0.2">
      <c r="A74" s="53"/>
      <c r="B74" s="48"/>
      <c r="C74" s="43"/>
      <c r="D74" s="44"/>
      <c r="E74" s="45"/>
      <c r="F74" s="45"/>
    </row>
    <row r="75" spans="1:7" s="126" customFormat="1" x14ac:dyDescent="0.2">
      <c r="A75" s="51"/>
      <c r="B75" s="47"/>
      <c r="C75" s="30"/>
      <c r="D75" s="31"/>
      <c r="E75" s="32"/>
      <c r="F75" s="30"/>
    </row>
    <row r="76" spans="1:7" s="126" customFormat="1" x14ac:dyDescent="0.2">
      <c r="A76" s="63">
        <f>COUNT($A$7:A75)+1</f>
        <v>14</v>
      </c>
      <c r="B76" s="35" t="s">
        <v>223</v>
      </c>
      <c r="C76" s="34"/>
      <c r="D76" s="19"/>
      <c r="E76" s="33"/>
      <c r="F76" s="33"/>
    </row>
    <row r="77" spans="1:7" s="126" customFormat="1" x14ac:dyDescent="0.2">
      <c r="A77" s="52"/>
      <c r="B77" s="54" t="s">
        <v>129</v>
      </c>
      <c r="C77" s="34"/>
      <c r="D77" s="19"/>
      <c r="E77" s="33"/>
      <c r="F77" s="33"/>
    </row>
    <row r="78" spans="1:7" s="126" customFormat="1" x14ac:dyDescent="0.2">
      <c r="A78" s="52"/>
      <c r="B78" s="36" t="s">
        <v>224</v>
      </c>
      <c r="C78" s="42">
        <v>10</v>
      </c>
      <c r="D78" s="19" t="s">
        <v>1</v>
      </c>
      <c r="E78" s="41"/>
      <c r="F78" s="33">
        <f>C78*E78</f>
        <v>0</v>
      </c>
    </row>
    <row r="79" spans="1:7" s="126" customFormat="1" x14ac:dyDescent="0.2">
      <c r="A79" s="53"/>
      <c r="B79" s="48"/>
      <c r="C79" s="43"/>
      <c r="D79" s="44"/>
      <c r="E79" s="45"/>
      <c r="F79" s="45"/>
    </row>
    <row r="80" spans="1:7" s="126" customFormat="1" x14ac:dyDescent="0.2">
      <c r="A80" s="51"/>
      <c r="B80" s="47"/>
      <c r="C80" s="30"/>
      <c r="D80" s="31"/>
      <c r="E80" s="32"/>
      <c r="F80" s="30"/>
    </row>
    <row r="81" spans="1:6" s="126" customFormat="1" x14ac:dyDescent="0.2">
      <c r="A81" s="63">
        <f>COUNT($A$7:A80)+1</f>
        <v>15</v>
      </c>
      <c r="B81" s="35" t="s">
        <v>126</v>
      </c>
      <c r="C81" s="34"/>
      <c r="D81" s="19"/>
      <c r="E81" s="33"/>
      <c r="F81" s="33"/>
    </row>
    <row r="82" spans="1:6" s="126" customFormat="1" ht="25.5" x14ac:dyDescent="0.2">
      <c r="A82" s="52"/>
      <c r="B82" s="54" t="s">
        <v>225</v>
      </c>
      <c r="C82" s="34"/>
      <c r="D82" s="19"/>
      <c r="E82" s="33"/>
      <c r="F82" s="33"/>
    </row>
    <row r="83" spans="1:6" s="126" customFormat="1" x14ac:dyDescent="0.2">
      <c r="A83" s="52"/>
      <c r="B83" s="36" t="s">
        <v>224</v>
      </c>
      <c r="C83" s="42">
        <v>15</v>
      </c>
      <c r="D83" s="19" t="s">
        <v>1</v>
      </c>
      <c r="E83" s="41"/>
      <c r="F83" s="33">
        <f>C83*E83</f>
        <v>0</v>
      </c>
    </row>
    <row r="84" spans="1:6" s="126" customFormat="1" x14ac:dyDescent="0.2">
      <c r="A84" s="53"/>
      <c r="B84" s="48"/>
      <c r="C84" s="43"/>
      <c r="D84" s="44"/>
      <c r="E84" s="45"/>
      <c r="F84" s="45"/>
    </row>
    <row r="85" spans="1:6" s="126" customFormat="1" x14ac:dyDescent="0.2">
      <c r="A85" s="51"/>
      <c r="B85" s="47"/>
      <c r="C85" s="30"/>
      <c r="D85" s="31"/>
      <c r="E85" s="32"/>
      <c r="F85" s="30"/>
    </row>
    <row r="86" spans="1:6" s="126" customFormat="1" x14ac:dyDescent="0.2">
      <c r="A86" s="63">
        <f>COUNT($A$7:A85)+1</f>
        <v>16</v>
      </c>
      <c r="B86" s="35" t="s">
        <v>130</v>
      </c>
      <c r="C86" s="34"/>
      <c r="D86" s="19"/>
      <c r="E86" s="33"/>
      <c r="F86" s="33"/>
    </row>
    <row r="87" spans="1:6" s="126" customFormat="1" ht="38.25" x14ac:dyDescent="0.2">
      <c r="A87" s="52"/>
      <c r="B87" s="54" t="s">
        <v>226</v>
      </c>
      <c r="C87" s="34"/>
      <c r="D87" s="19"/>
      <c r="E87" s="33"/>
      <c r="F87" s="33"/>
    </row>
    <row r="88" spans="1:6" s="126" customFormat="1" ht="14.25" x14ac:dyDescent="0.2">
      <c r="A88" s="52"/>
      <c r="B88" s="36"/>
      <c r="C88" s="42">
        <v>104</v>
      </c>
      <c r="D88" s="19" t="s">
        <v>14</v>
      </c>
      <c r="E88" s="41"/>
      <c r="F88" s="33">
        <f>C88*E88</f>
        <v>0</v>
      </c>
    </row>
    <row r="89" spans="1:6" s="126" customFormat="1" x14ac:dyDescent="0.2">
      <c r="A89" s="53"/>
      <c r="B89" s="48"/>
      <c r="C89" s="43"/>
      <c r="D89" s="44"/>
      <c r="E89" s="45"/>
      <c r="F89" s="45"/>
    </row>
    <row r="90" spans="1:6" s="126" customFormat="1" x14ac:dyDescent="0.2">
      <c r="A90" s="51"/>
      <c r="B90" s="47"/>
      <c r="C90" s="30"/>
      <c r="D90" s="31"/>
      <c r="E90" s="32"/>
      <c r="F90" s="30"/>
    </row>
    <row r="91" spans="1:6" s="126" customFormat="1" x14ac:dyDescent="0.2">
      <c r="A91" s="63">
        <f>COUNT($A$7:A90)+1</f>
        <v>17</v>
      </c>
      <c r="B91" s="35" t="s">
        <v>227</v>
      </c>
      <c r="C91" s="34"/>
      <c r="D91" s="19"/>
      <c r="E91" s="33"/>
      <c r="F91" s="33"/>
    </row>
    <row r="92" spans="1:6" s="84" customFormat="1" ht="89.25" x14ac:dyDescent="0.2">
      <c r="A92" s="52"/>
      <c r="B92" s="65" t="s">
        <v>228</v>
      </c>
      <c r="C92" s="34"/>
      <c r="D92" s="19"/>
      <c r="E92" s="33"/>
      <c r="F92" s="33"/>
    </row>
    <row r="93" spans="1:6" s="84" customFormat="1" ht="14.25" x14ac:dyDescent="0.2">
      <c r="A93" s="52"/>
      <c r="B93" s="36" t="s">
        <v>229</v>
      </c>
      <c r="C93" s="66">
        <v>178</v>
      </c>
      <c r="D93" s="19" t="s">
        <v>14</v>
      </c>
      <c r="E93" s="41"/>
      <c r="F93" s="33">
        <f>C93*E93</f>
        <v>0</v>
      </c>
    </row>
    <row r="94" spans="1:6" s="84" customFormat="1" x14ac:dyDescent="0.2">
      <c r="A94" s="53"/>
      <c r="B94" s="48"/>
      <c r="C94" s="43"/>
      <c r="D94" s="44"/>
      <c r="E94" s="45"/>
      <c r="F94" s="45"/>
    </row>
    <row r="95" spans="1:6" s="84" customFormat="1" x14ac:dyDescent="0.2">
      <c r="A95" s="52"/>
      <c r="B95" s="36"/>
      <c r="C95" s="42"/>
      <c r="D95" s="19"/>
      <c r="E95" s="33"/>
      <c r="F95" s="33"/>
    </row>
    <row r="96" spans="1:6" s="115" customFormat="1" x14ac:dyDescent="0.2">
      <c r="A96" s="52">
        <f>COUNT($A$6:A94)+1</f>
        <v>18</v>
      </c>
      <c r="B96" s="35" t="s">
        <v>132</v>
      </c>
      <c r="C96" s="34"/>
      <c r="D96" s="19"/>
      <c r="E96" s="33"/>
      <c r="F96" s="33"/>
    </row>
    <row r="97" spans="1:6" s="115" customFormat="1" ht="81.95" customHeight="1" x14ac:dyDescent="0.2">
      <c r="A97" s="52"/>
      <c r="B97" s="36" t="s">
        <v>230</v>
      </c>
      <c r="C97" s="42"/>
      <c r="D97" s="19"/>
      <c r="E97" s="33"/>
      <c r="F97" s="33"/>
    </row>
    <row r="98" spans="1:6" s="115" customFormat="1" x14ac:dyDescent="0.2">
      <c r="A98" s="82"/>
      <c r="B98" s="87" t="s">
        <v>37</v>
      </c>
      <c r="C98" s="84"/>
      <c r="D98" s="84"/>
      <c r="E98" s="86"/>
      <c r="F98" s="86"/>
    </row>
    <row r="99" spans="1:6" s="115" customFormat="1" x14ac:dyDescent="0.2">
      <c r="A99" s="52"/>
      <c r="B99" s="36" t="s">
        <v>231</v>
      </c>
      <c r="C99" s="42">
        <v>12</v>
      </c>
      <c r="D99" s="19" t="s">
        <v>16</v>
      </c>
      <c r="E99" s="41"/>
      <c r="F99" s="33">
        <f>C99*E99</f>
        <v>0</v>
      </c>
    </row>
    <row r="100" spans="1:6" s="115" customFormat="1" x14ac:dyDescent="0.2">
      <c r="A100" s="53"/>
      <c r="B100" s="48"/>
      <c r="C100" s="43"/>
      <c r="D100" s="44"/>
      <c r="E100" s="45"/>
      <c r="F100" s="45"/>
    </row>
    <row r="101" spans="1:6" s="84" customFormat="1" x14ac:dyDescent="0.2">
      <c r="A101" s="51"/>
      <c r="B101" s="47"/>
      <c r="C101" s="30"/>
      <c r="D101" s="31"/>
      <c r="E101" s="32"/>
      <c r="F101" s="30"/>
    </row>
    <row r="102" spans="1:6" s="84" customFormat="1" x14ac:dyDescent="0.2">
      <c r="A102" s="63">
        <f>COUNT($A$7:A101)+1</f>
        <v>19</v>
      </c>
      <c r="B102" s="35" t="s">
        <v>17</v>
      </c>
      <c r="C102" s="34"/>
      <c r="D102" s="19"/>
      <c r="E102" s="33"/>
      <c r="F102" s="33"/>
    </row>
    <row r="103" spans="1:6" s="126" customFormat="1" ht="25.5" x14ac:dyDescent="0.2">
      <c r="A103" s="52"/>
      <c r="B103" s="54" t="s">
        <v>232</v>
      </c>
      <c r="C103" s="34"/>
      <c r="D103" s="19"/>
      <c r="E103" s="33"/>
      <c r="F103" s="33"/>
    </row>
    <row r="104" spans="1:6" s="126" customFormat="1" x14ac:dyDescent="0.2">
      <c r="B104" s="130"/>
      <c r="D104" s="131">
        <v>0.1</v>
      </c>
      <c r="E104" s="132"/>
      <c r="F104" s="124">
        <f>SUM(F9:F94)*D104</f>
        <v>0</v>
      </c>
    </row>
    <row r="105" spans="1:6" s="126" customFormat="1" x14ac:dyDescent="0.2">
      <c r="A105" s="133"/>
      <c r="B105" s="134"/>
      <c r="C105" s="125"/>
      <c r="D105" s="135"/>
      <c r="E105" s="136"/>
      <c r="F105" s="137"/>
    </row>
    <row r="106" spans="1:6" s="126" customFormat="1" x14ac:dyDescent="0.2">
      <c r="A106" s="37"/>
      <c r="B106" s="49" t="s">
        <v>138</v>
      </c>
      <c r="C106" s="38"/>
      <c r="D106" s="39"/>
      <c r="E106" s="40" t="s">
        <v>13</v>
      </c>
      <c r="F106" s="40">
        <f>SUM(F9:F105)</f>
        <v>0</v>
      </c>
    </row>
    <row r="107" spans="1:6" s="81" customFormat="1" x14ac:dyDescent="0.2">
      <c r="A107" s="51"/>
      <c r="B107" s="47"/>
      <c r="C107" s="30"/>
      <c r="D107" s="31"/>
      <c r="E107" s="32"/>
      <c r="F107" s="30"/>
    </row>
  </sheetData>
  <sheetProtection algorithmName="SHA-512" hashValue="Gl6AmAIUrLVsTLOTgfTMxDJe+WWthCpRbTF+1sRD0cCh4G9d0GtG+ig05RpGfDuvBjkzmyoibeJM+sBNqLHCDg==" saltValue="9Jgx/TM3pxCe3f4cVVvE9w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d.o.o.&amp;RJPE-SIR-280/23</oddHeader>
    <oddFooter>&amp;C&amp;"Arial,Navadno"&amp;P / &amp;N</oddFooter>
  </headerFooter>
  <rowBreaks count="1" manualBreakCount="1">
    <brk id="27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02"/>
  <sheetViews>
    <sheetView topLeftCell="A11" zoomScaleNormal="100" zoomScaleSheetLayoutView="95" workbookViewId="0">
      <selection activeCell="E33" sqref="E33"/>
    </sheetView>
  </sheetViews>
  <sheetFormatPr defaultColWidth="9.140625" defaultRowHeight="12.75" x14ac:dyDescent="0.2"/>
  <cols>
    <col min="1" max="1" width="5.7109375" style="25" customWidth="1"/>
    <col min="2" max="2" width="50.7109375" style="50" customWidth="1"/>
    <col min="3" max="3" width="7.7109375" style="28" customWidth="1"/>
    <col min="4" max="4" width="4.7109375" style="29" customWidth="1"/>
    <col min="5" max="5" width="11.7109375" style="27" customWidth="1"/>
    <col min="6" max="6" width="12.7109375" style="28" customWidth="1"/>
    <col min="7" max="16384" width="9.140625" style="29"/>
  </cols>
  <sheetData>
    <row r="1" spans="1:6" x14ac:dyDescent="0.2">
      <c r="A1" s="24" t="s">
        <v>26</v>
      </c>
      <c r="B1" s="46" t="s">
        <v>5</v>
      </c>
      <c r="C1" s="25"/>
      <c r="D1" s="26"/>
    </row>
    <row r="2" spans="1:6" x14ac:dyDescent="0.2">
      <c r="A2" s="24" t="s">
        <v>140</v>
      </c>
      <c r="B2" s="46" t="s">
        <v>29</v>
      </c>
      <c r="C2" s="25"/>
      <c r="D2" s="26"/>
    </row>
    <row r="3" spans="1:6" x14ac:dyDescent="0.2">
      <c r="A3" s="24" t="s">
        <v>141</v>
      </c>
      <c r="B3" s="46" t="s">
        <v>233</v>
      </c>
      <c r="C3" s="25"/>
      <c r="D3" s="26"/>
    </row>
    <row r="4" spans="1:6" x14ac:dyDescent="0.2">
      <c r="A4" s="24"/>
      <c r="B4" s="46"/>
      <c r="C4" s="25"/>
      <c r="D4" s="26"/>
    </row>
    <row r="5" spans="1:6" ht="76.5" x14ac:dyDescent="0.2">
      <c r="A5" s="55" t="s">
        <v>0</v>
      </c>
      <c r="B5" s="56" t="s">
        <v>8</v>
      </c>
      <c r="C5" s="57" t="s">
        <v>6</v>
      </c>
      <c r="D5" s="57" t="s">
        <v>7</v>
      </c>
      <c r="E5" s="58" t="s">
        <v>10</v>
      </c>
      <c r="F5" s="58" t="s">
        <v>11</v>
      </c>
    </row>
    <row r="6" spans="1:6" x14ac:dyDescent="0.2">
      <c r="A6" s="51">
        <v>1</v>
      </c>
      <c r="B6" s="47"/>
      <c r="C6" s="30"/>
      <c r="D6" s="31"/>
      <c r="E6" s="32"/>
      <c r="F6" s="30"/>
    </row>
    <row r="7" spans="1:6" s="81" customFormat="1" ht="319.5" customHeight="1" x14ac:dyDescent="0.2">
      <c r="A7" s="52">
        <f>COUNT(A6+1)</f>
        <v>1</v>
      </c>
      <c r="B7" s="54" t="s">
        <v>55</v>
      </c>
      <c r="C7" s="34"/>
      <c r="D7" s="19"/>
      <c r="E7" s="33"/>
      <c r="F7" s="33"/>
    </row>
    <row r="8" spans="1:6" s="81" customFormat="1" hidden="1" x14ac:dyDescent="0.2">
      <c r="A8" s="52"/>
      <c r="B8" s="54"/>
      <c r="C8" s="34"/>
      <c r="D8" s="19"/>
      <c r="E8" s="33"/>
      <c r="F8" s="33"/>
    </row>
    <row r="9" spans="1:6" s="81" customFormat="1" hidden="1" x14ac:dyDescent="0.2">
      <c r="A9" s="52"/>
      <c r="B9" s="54"/>
      <c r="C9" s="34"/>
      <c r="D9" s="19"/>
      <c r="E9" s="33"/>
      <c r="F9" s="33"/>
    </row>
    <row r="10" spans="1:6" s="81" customFormat="1" hidden="1" x14ac:dyDescent="0.2">
      <c r="A10" s="53"/>
      <c r="B10" s="48"/>
      <c r="C10" s="43"/>
      <c r="D10" s="44"/>
      <c r="E10" s="45"/>
      <c r="F10" s="45"/>
    </row>
    <row r="11" spans="1:6" s="81" customFormat="1" ht="14.25" x14ac:dyDescent="0.2">
      <c r="A11" s="52"/>
      <c r="B11" s="36" t="s">
        <v>234</v>
      </c>
      <c r="C11" s="42">
        <v>30</v>
      </c>
      <c r="D11" s="19" t="s">
        <v>9</v>
      </c>
      <c r="E11" s="41"/>
      <c r="F11" s="33">
        <f t="shared" ref="F11" si="0">C11*E11</f>
        <v>0</v>
      </c>
    </row>
    <row r="12" spans="1:6" s="81" customFormat="1" x14ac:dyDescent="0.2">
      <c r="A12" s="53"/>
      <c r="B12" s="48"/>
      <c r="C12" s="43"/>
      <c r="D12" s="44"/>
      <c r="E12" s="45"/>
      <c r="F12" s="45"/>
    </row>
    <row r="13" spans="1:6" s="81" customFormat="1" x14ac:dyDescent="0.2">
      <c r="A13" s="51"/>
      <c r="B13" s="47"/>
      <c r="C13" s="30"/>
      <c r="D13" s="31"/>
      <c r="E13" s="32"/>
      <c r="F13" s="30"/>
    </row>
    <row r="14" spans="1:6" s="81" customFormat="1" x14ac:dyDescent="0.2">
      <c r="A14" s="52">
        <f>COUNT($A$7:A13)+1</f>
        <v>2</v>
      </c>
      <c r="B14" s="35" t="s">
        <v>60</v>
      </c>
      <c r="C14" s="34"/>
      <c r="D14" s="19"/>
      <c r="E14" s="33"/>
      <c r="F14" s="33"/>
    </row>
    <row r="15" spans="1:6" s="81" customFormat="1" ht="63.75" x14ac:dyDescent="0.2">
      <c r="A15" s="52"/>
      <c r="B15" s="54" t="s">
        <v>41</v>
      </c>
      <c r="C15" s="34"/>
      <c r="D15" s="19"/>
      <c r="E15" s="33"/>
      <c r="F15" s="33"/>
    </row>
    <row r="16" spans="1:6" s="81" customFormat="1" x14ac:dyDescent="0.2">
      <c r="A16" s="82"/>
      <c r="B16" s="83" t="s">
        <v>56</v>
      </c>
      <c r="C16" s="84"/>
      <c r="D16" s="84"/>
      <c r="E16" s="86"/>
      <c r="F16" s="86"/>
    </row>
    <row r="17" spans="1:6" s="81" customFormat="1" x14ac:dyDescent="0.2">
      <c r="A17" s="82"/>
      <c r="B17" s="87" t="s">
        <v>39</v>
      </c>
      <c r="C17" s="84"/>
      <c r="D17" s="84"/>
      <c r="E17" s="86"/>
      <c r="F17" s="86"/>
    </row>
    <row r="18" spans="1:6" s="81" customFormat="1" x14ac:dyDescent="0.2">
      <c r="A18" s="82"/>
      <c r="B18" s="83" t="s">
        <v>37</v>
      </c>
      <c r="C18" s="84"/>
      <c r="D18" s="84"/>
      <c r="E18" s="86"/>
      <c r="F18" s="86"/>
    </row>
    <row r="19" spans="1:6" s="81" customFormat="1" ht="14.25" x14ac:dyDescent="0.2">
      <c r="A19" s="52"/>
      <c r="B19" s="36" t="s">
        <v>235</v>
      </c>
      <c r="C19" s="42">
        <v>8</v>
      </c>
      <c r="D19" s="19" t="s">
        <v>1</v>
      </c>
      <c r="E19" s="41"/>
      <c r="F19" s="33">
        <f t="shared" ref="F19" si="1">C19*E19</f>
        <v>0</v>
      </c>
    </row>
    <row r="20" spans="1:6" s="81" customFormat="1" x14ac:dyDescent="0.2">
      <c r="A20" s="53"/>
      <c r="B20" s="48"/>
      <c r="C20" s="43"/>
      <c r="D20" s="44"/>
      <c r="E20" s="45"/>
      <c r="F20" s="45"/>
    </row>
    <row r="21" spans="1:6" s="81" customFormat="1" x14ac:dyDescent="0.2">
      <c r="A21" s="51"/>
      <c r="B21" s="47"/>
      <c r="C21" s="30"/>
      <c r="D21" s="31"/>
      <c r="E21" s="32"/>
      <c r="F21" s="30"/>
    </row>
    <row r="22" spans="1:6" s="81" customFormat="1" x14ac:dyDescent="0.2">
      <c r="A22" s="52">
        <f>COUNT($A$7:A20)+1</f>
        <v>3</v>
      </c>
      <c r="B22" s="35" t="s">
        <v>236</v>
      </c>
      <c r="C22" s="34"/>
      <c r="D22" s="19"/>
      <c r="E22" s="33"/>
      <c r="F22" s="33"/>
    </row>
    <row r="23" spans="1:6" s="81" customFormat="1" ht="51.75" customHeight="1" x14ac:dyDescent="0.2">
      <c r="A23" s="52"/>
      <c r="B23" s="54" t="s">
        <v>237</v>
      </c>
      <c r="C23" s="34"/>
      <c r="D23" s="19"/>
      <c r="E23" s="33"/>
      <c r="F23" s="33"/>
    </row>
    <row r="24" spans="1:6" s="81" customFormat="1" x14ac:dyDescent="0.2">
      <c r="A24" s="88"/>
      <c r="B24" s="83" t="s">
        <v>56</v>
      </c>
      <c r="C24" s="84"/>
      <c r="D24" s="84"/>
      <c r="E24" s="86"/>
      <c r="F24" s="86"/>
    </row>
    <row r="25" spans="1:6" s="81" customFormat="1" x14ac:dyDescent="0.2">
      <c r="A25" s="82"/>
      <c r="B25" s="87" t="s">
        <v>39</v>
      </c>
      <c r="C25" s="84"/>
      <c r="D25" s="84"/>
      <c r="E25" s="86"/>
      <c r="F25" s="86"/>
    </row>
    <row r="26" spans="1:6" s="81" customFormat="1" x14ac:dyDescent="0.2">
      <c r="A26" s="89"/>
      <c r="B26" s="83" t="s">
        <v>37</v>
      </c>
      <c r="C26" s="84"/>
      <c r="D26" s="84"/>
      <c r="E26" s="86"/>
      <c r="F26" s="86"/>
    </row>
    <row r="27" spans="1:6" s="81" customFormat="1" x14ac:dyDescent="0.2">
      <c r="A27" s="52"/>
      <c r="B27" s="36" t="s">
        <v>238</v>
      </c>
      <c r="C27" s="42">
        <v>2</v>
      </c>
      <c r="D27" s="19" t="s">
        <v>1</v>
      </c>
      <c r="E27" s="41"/>
      <c r="F27" s="33">
        <f t="shared" ref="F27" si="2">C27*E27</f>
        <v>0</v>
      </c>
    </row>
    <row r="28" spans="1:6" s="81" customFormat="1" x14ac:dyDescent="0.2">
      <c r="A28" s="53"/>
      <c r="B28" s="48"/>
      <c r="C28" s="43"/>
      <c r="D28" s="44"/>
      <c r="E28" s="45"/>
      <c r="F28" s="45"/>
    </row>
    <row r="29" spans="1:6" s="81" customFormat="1" x14ac:dyDescent="0.2">
      <c r="A29" s="51"/>
      <c r="B29" s="47"/>
      <c r="C29" s="30"/>
      <c r="D29" s="31"/>
      <c r="E29" s="32"/>
      <c r="F29" s="30"/>
    </row>
    <row r="30" spans="1:6" s="81" customFormat="1" x14ac:dyDescent="0.2">
      <c r="A30" s="52">
        <f>COUNT($A$7:A29)+1</f>
        <v>4</v>
      </c>
      <c r="B30" s="35" t="s">
        <v>49</v>
      </c>
      <c r="C30" s="34"/>
      <c r="D30" s="19"/>
      <c r="E30" s="33"/>
      <c r="F30" s="33"/>
    </row>
    <row r="31" spans="1:6" s="81" customFormat="1" ht="51" x14ac:dyDescent="0.2">
      <c r="A31" s="52"/>
      <c r="B31" s="54" t="s">
        <v>66</v>
      </c>
      <c r="C31" s="34"/>
      <c r="D31" s="19"/>
      <c r="E31" s="33"/>
      <c r="F31" s="33"/>
    </row>
    <row r="32" spans="1:6" s="81" customFormat="1" x14ac:dyDescent="0.2">
      <c r="A32" s="89"/>
      <c r="B32" s="83" t="s">
        <v>37</v>
      </c>
      <c r="C32" s="84"/>
      <c r="D32" s="84"/>
      <c r="E32" s="86"/>
      <c r="F32" s="86"/>
    </row>
    <row r="33" spans="1:6" s="81" customFormat="1" x14ac:dyDescent="0.2">
      <c r="A33" s="52"/>
      <c r="B33" s="36" t="s">
        <v>238</v>
      </c>
      <c r="C33" s="42">
        <v>2</v>
      </c>
      <c r="D33" s="19" t="s">
        <v>1</v>
      </c>
      <c r="E33" s="41"/>
      <c r="F33" s="33">
        <f t="shared" ref="F33" si="3">C33*E33</f>
        <v>0</v>
      </c>
    </row>
    <row r="34" spans="1:6" s="81" customFormat="1" x14ac:dyDescent="0.2">
      <c r="A34" s="53"/>
      <c r="B34" s="48"/>
      <c r="C34" s="43"/>
      <c r="D34" s="44"/>
      <c r="E34" s="45"/>
      <c r="F34" s="45"/>
    </row>
    <row r="35" spans="1:6" s="81" customFormat="1" x14ac:dyDescent="0.2">
      <c r="A35" s="51"/>
      <c r="B35" s="47"/>
      <c r="C35" s="30"/>
      <c r="D35" s="31"/>
      <c r="E35" s="32"/>
      <c r="F35" s="30"/>
    </row>
    <row r="36" spans="1:6" s="81" customFormat="1" x14ac:dyDescent="0.2">
      <c r="A36" s="52">
        <f>COUNT($A$7:A35)+1</f>
        <v>5</v>
      </c>
      <c r="B36" s="35" t="s">
        <v>50</v>
      </c>
      <c r="C36" s="34"/>
      <c r="D36" s="19"/>
      <c r="E36" s="33"/>
      <c r="F36" s="33"/>
    </row>
    <row r="37" spans="1:6" s="81" customFormat="1" ht="51" x14ac:dyDescent="0.2">
      <c r="A37" s="52"/>
      <c r="B37" s="54" t="s">
        <v>67</v>
      </c>
      <c r="C37" s="34"/>
      <c r="D37" s="19"/>
      <c r="E37" s="33"/>
      <c r="F37" s="33"/>
    </row>
    <row r="38" spans="1:6" s="81" customFormat="1" x14ac:dyDescent="0.2">
      <c r="A38" s="89"/>
      <c r="B38" s="83" t="s">
        <v>37</v>
      </c>
      <c r="C38" s="84"/>
      <c r="D38" s="84"/>
      <c r="E38" s="86"/>
      <c r="F38" s="86"/>
    </row>
    <row r="39" spans="1:6" s="81" customFormat="1" x14ac:dyDescent="0.2">
      <c r="A39" s="52"/>
      <c r="B39" s="36" t="s">
        <v>239</v>
      </c>
      <c r="C39" s="42">
        <v>2</v>
      </c>
      <c r="D39" s="19" t="s">
        <v>1</v>
      </c>
      <c r="E39" s="41"/>
      <c r="F39" s="33">
        <f t="shared" ref="F39" si="4">C39*E39</f>
        <v>0</v>
      </c>
    </row>
    <row r="40" spans="1:6" s="81" customFormat="1" x14ac:dyDescent="0.2">
      <c r="A40" s="53"/>
      <c r="B40" s="48"/>
      <c r="C40" s="43"/>
      <c r="D40" s="44"/>
      <c r="E40" s="45"/>
      <c r="F40" s="45"/>
    </row>
    <row r="41" spans="1:6" s="81" customFormat="1" x14ac:dyDescent="0.2">
      <c r="A41" s="51"/>
      <c r="B41" s="47"/>
      <c r="C41" s="30"/>
      <c r="D41" s="31"/>
      <c r="E41" s="32"/>
      <c r="F41" s="30"/>
    </row>
    <row r="42" spans="1:6" s="81" customFormat="1" x14ac:dyDescent="0.2">
      <c r="A42" s="52">
        <f>COUNT($A$7:A41)+1</f>
        <v>6</v>
      </c>
      <c r="B42" s="35" t="s">
        <v>53</v>
      </c>
      <c r="C42" s="34"/>
      <c r="D42" s="19"/>
      <c r="E42" s="33"/>
      <c r="F42" s="33"/>
    </row>
    <row r="43" spans="1:6" s="81" customFormat="1" ht="76.5" x14ac:dyDescent="0.2">
      <c r="A43" s="52"/>
      <c r="B43" s="54" t="s">
        <v>71</v>
      </c>
      <c r="C43" s="34"/>
      <c r="D43" s="19"/>
      <c r="E43" s="33"/>
      <c r="F43" s="33"/>
    </row>
    <row r="44" spans="1:6" s="81" customFormat="1" x14ac:dyDescent="0.2">
      <c r="A44" s="89"/>
      <c r="B44" s="83" t="s">
        <v>37</v>
      </c>
      <c r="C44" s="84"/>
      <c r="D44" s="84"/>
      <c r="E44" s="86"/>
      <c r="F44" s="86"/>
    </row>
    <row r="45" spans="1:6" s="81" customFormat="1" x14ac:dyDescent="0.2">
      <c r="A45" s="52"/>
      <c r="B45" s="36" t="s">
        <v>238</v>
      </c>
      <c r="C45" s="42">
        <v>20</v>
      </c>
      <c r="D45" s="19" t="s">
        <v>1</v>
      </c>
      <c r="E45" s="41"/>
      <c r="F45" s="33">
        <f t="shared" ref="F45:F46" si="5">C45*E45</f>
        <v>0</v>
      </c>
    </row>
    <row r="46" spans="1:6" s="81" customFormat="1" x14ac:dyDescent="0.2">
      <c r="A46" s="52"/>
      <c r="B46" s="36" t="s">
        <v>65</v>
      </c>
      <c r="C46" s="42">
        <v>4</v>
      </c>
      <c r="D46" s="19" t="s">
        <v>1</v>
      </c>
      <c r="E46" s="41"/>
      <c r="F46" s="33">
        <f t="shared" si="5"/>
        <v>0</v>
      </c>
    </row>
    <row r="47" spans="1:6" s="81" customFormat="1" x14ac:dyDescent="0.2">
      <c r="A47" s="53"/>
      <c r="B47" s="48"/>
      <c r="C47" s="43"/>
      <c r="D47" s="44"/>
      <c r="E47" s="45"/>
      <c r="F47" s="45"/>
    </row>
    <row r="48" spans="1:6" s="81" customFormat="1" x14ac:dyDescent="0.2">
      <c r="A48" s="51"/>
      <c r="B48" s="47"/>
      <c r="C48" s="30"/>
      <c r="D48" s="31"/>
      <c r="E48" s="32"/>
      <c r="F48" s="30"/>
    </row>
    <row r="49" spans="1:6" s="81" customFormat="1" x14ac:dyDescent="0.2">
      <c r="A49" s="52">
        <f>COUNT($A$7:A48)+1</f>
        <v>7</v>
      </c>
      <c r="B49" s="35" t="s">
        <v>72</v>
      </c>
      <c r="C49" s="34"/>
      <c r="D49" s="19"/>
      <c r="E49" s="33"/>
      <c r="F49" s="33"/>
    </row>
    <row r="50" spans="1:6" s="81" customFormat="1" ht="38.25" x14ac:dyDescent="0.2">
      <c r="A50" s="52"/>
      <c r="B50" s="54" t="s">
        <v>73</v>
      </c>
      <c r="C50" s="34"/>
      <c r="D50" s="19"/>
      <c r="E50" s="33"/>
      <c r="F50" s="33"/>
    </row>
    <row r="51" spans="1:6" s="81" customFormat="1" x14ac:dyDescent="0.2">
      <c r="A51" s="89"/>
      <c r="B51" s="83" t="s">
        <v>37</v>
      </c>
      <c r="C51" s="84"/>
      <c r="D51" s="84"/>
      <c r="E51" s="86"/>
      <c r="F51" s="86"/>
    </row>
    <row r="52" spans="1:6" s="81" customFormat="1" ht="14.25" x14ac:dyDescent="0.2">
      <c r="A52" s="52"/>
      <c r="B52" s="36" t="s">
        <v>74</v>
      </c>
      <c r="C52" s="42">
        <v>20</v>
      </c>
      <c r="D52" s="19" t="s">
        <v>14</v>
      </c>
      <c r="E52" s="41"/>
      <c r="F52" s="33">
        <f>C52*E52</f>
        <v>0</v>
      </c>
    </row>
    <row r="53" spans="1:6" s="81" customFormat="1" x14ac:dyDescent="0.2">
      <c r="A53" s="53"/>
      <c r="B53" s="48"/>
      <c r="C53" s="43"/>
      <c r="D53" s="44"/>
      <c r="E53" s="45"/>
      <c r="F53" s="45"/>
    </row>
    <row r="54" spans="1:6" s="81" customFormat="1" x14ac:dyDescent="0.2">
      <c r="A54" s="51"/>
      <c r="B54" s="47"/>
      <c r="C54" s="30"/>
      <c r="D54" s="31"/>
      <c r="E54" s="32"/>
      <c r="F54" s="30"/>
    </row>
    <row r="55" spans="1:6" s="81" customFormat="1" x14ac:dyDescent="0.2">
      <c r="A55" s="52">
        <f>COUNT($A$7:A54)+1</f>
        <v>8</v>
      </c>
      <c r="B55" s="35" t="s">
        <v>87</v>
      </c>
      <c r="C55" s="34"/>
      <c r="D55" s="19"/>
      <c r="E55" s="33"/>
      <c r="F55" s="33"/>
    </row>
    <row r="56" spans="1:6" s="81" customFormat="1" ht="38.25" x14ac:dyDescent="0.2">
      <c r="A56" s="52"/>
      <c r="B56" s="54" t="s">
        <v>88</v>
      </c>
      <c r="C56" s="34"/>
      <c r="D56" s="19"/>
      <c r="E56" s="33"/>
      <c r="F56" s="33"/>
    </row>
    <row r="57" spans="1:6" s="91" customFormat="1" x14ac:dyDescent="0.2">
      <c r="A57" s="52"/>
      <c r="B57" s="36" t="s">
        <v>240</v>
      </c>
      <c r="C57" s="42">
        <v>5</v>
      </c>
      <c r="D57" s="19" t="s">
        <v>16</v>
      </c>
      <c r="E57" s="41"/>
      <c r="F57" s="33">
        <f>C57*E57</f>
        <v>0</v>
      </c>
    </row>
    <row r="58" spans="1:6" s="91" customFormat="1" x14ac:dyDescent="0.2">
      <c r="A58" s="52"/>
      <c r="B58" s="36" t="s">
        <v>241</v>
      </c>
      <c r="C58" s="42">
        <v>5</v>
      </c>
      <c r="D58" s="19" t="s">
        <v>16</v>
      </c>
      <c r="E58" s="41"/>
      <c r="F58" s="33">
        <f>C58*E58</f>
        <v>0</v>
      </c>
    </row>
    <row r="59" spans="1:6" s="81" customFormat="1" x14ac:dyDescent="0.2">
      <c r="A59" s="53"/>
      <c r="B59" s="48"/>
      <c r="C59" s="43"/>
      <c r="D59" s="44"/>
      <c r="E59" s="45"/>
      <c r="F59" s="45"/>
    </row>
    <row r="60" spans="1:6" s="81" customFormat="1" x14ac:dyDescent="0.2">
      <c r="A60" s="51"/>
      <c r="B60" s="47"/>
      <c r="C60" s="30"/>
      <c r="D60" s="31"/>
      <c r="E60" s="32"/>
      <c r="F60" s="30"/>
    </row>
    <row r="61" spans="1:6" s="81" customFormat="1" x14ac:dyDescent="0.2">
      <c r="A61" s="52">
        <f>COUNT($A$7:A60)+1</f>
        <v>9</v>
      </c>
      <c r="B61" s="35" t="s">
        <v>122</v>
      </c>
      <c r="C61" s="34"/>
      <c r="D61" s="19"/>
      <c r="E61" s="33"/>
      <c r="F61" s="33"/>
    </row>
    <row r="62" spans="1:6" s="81" customFormat="1" x14ac:dyDescent="0.2">
      <c r="A62" s="52"/>
      <c r="B62" s="36" t="s">
        <v>123</v>
      </c>
      <c r="C62" s="42"/>
    </row>
    <row r="63" spans="1:6" s="81" customFormat="1" x14ac:dyDescent="0.2">
      <c r="A63" s="52"/>
      <c r="B63" s="36"/>
      <c r="C63" s="42">
        <v>1</v>
      </c>
      <c r="D63" s="19" t="s">
        <v>1</v>
      </c>
      <c r="E63" s="41"/>
      <c r="F63" s="33">
        <f>C63*E63</f>
        <v>0</v>
      </c>
    </row>
    <row r="64" spans="1:6" s="81" customFormat="1" x14ac:dyDescent="0.2">
      <c r="A64" s="53"/>
      <c r="B64" s="48"/>
      <c r="C64" s="43"/>
      <c r="D64" s="44"/>
      <c r="E64" s="45"/>
      <c r="F64" s="45"/>
    </row>
    <row r="65" spans="1:6" s="81" customFormat="1" x14ac:dyDescent="0.2">
      <c r="A65" s="51"/>
      <c r="B65" s="47"/>
      <c r="C65" s="30"/>
      <c r="D65" s="31"/>
      <c r="E65" s="32"/>
      <c r="F65" s="30"/>
    </row>
    <row r="66" spans="1:6" s="81" customFormat="1" x14ac:dyDescent="0.2">
      <c r="A66" s="52">
        <f>COUNT($A$7:A65)+1</f>
        <v>10</v>
      </c>
      <c r="B66" s="35" t="s">
        <v>124</v>
      </c>
      <c r="C66" s="34"/>
      <c r="D66" s="19"/>
      <c r="E66" s="33"/>
      <c r="F66" s="33"/>
    </row>
    <row r="67" spans="1:6" s="81" customFormat="1" x14ac:dyDescent="0.2">
      <c r="A67" s="52"/>
      <c r="B67" s="36" t="s">
        <v>125</v>
      </c>
      <c r="C67" s="42"/>
      <c r="D67" s="19"/>
      <c r="E67" s="33"/>
      <c r="F67" s="33"/>
    </row>
    <row r="68" spans="1:6" s="81" customFormat="1" x14ac:dyDescent="0.2">
      <c r="A68" s="82"/>
      <c r="B68" s="87"/>
      <c r="C68" s="84">
        <v>1</v>
      </c>
      <c r="D68" s="19" t="s">
        <v>1</v>
      </c>
      <c r="E68" s="41"/>
      <c r="F68" s="33">
        <f>C68*E68</f>
        <v>0</v>
      </c>
    </row>
    <row r="69" spans="1:6" s="81" customFormat="1" x14ac:dyDescent="0.2">
      <c r="A69" s="53"/>
      <c r="B69" s="48"/>
      <c r="C69" s="43"/>
      <c r="D69" s="44"/>
      <c r="E69" s="45"/>
      <c r="F69" s="45"/>
    </row>
    <row r="70" spans="1:6" s="81" customFormat="1" x14ac:dyDescent="0.2">
      <c r="A70" s="51"/>
      <c r="B70" s="47"/>
      <c r="C70" s="30"/>
      <c r="D70" s="31"/>
      <c r="E70" s="32"/>
      <c r="F70" s="30"/>
    </row>
    <row r="71" spans="1:6" s="81" customFormat="1" x14ac:dyDescent="0.2">
      <c r="A71" s="52">
        <f>COUNT($A$7:A70)+1</f>
        <v>11</v>
      </c>
      <c r="B71" s="35" t="s">
        <v>126</v>
      </c>
      <c r="C71" s="34"/>
      <c r="D71" s="19"/>
      <c r="E71" s="33"/>
      <c r="F71" s="33"/>
    </row>
    <row r="72" spans="1:6" s="81" customFormat="1" ht="18.75" customHeight="1" x14ac:dyDescent="0.2">
      <c r="A72" s="52"/>
      <c r="B72" s="36" t="s">
        <v>127</v>
      </c>
      <c r="C72" s="42"/>
      <c r="D72" s="19"/>
      <c r="E72" s="33"/>
      <c r="F72" s="33"/>
    </row>
    <row r="73" spans="1:6" s="81" customFormat="1" x14ac:dyDescent="0.2">
      <c r="A73" s="52"/>
      <c r="B73" s="36" t="s">
        <v>242</v>
      </c>
      <c r="C73" s="42">
        <v>10</v>
      </c>
      <c r="D73" s="19" t="s">
        <v>1</v>
      </c>
      <c r="E73" s="41"/>
      <c r="F73" s="33">
        <f t="shared" ref="F73:F74" si="6">C73*E73</f>
        <v>0</v>
      </c>
    </row>
    <row r="74" spans="1:6" s="81" customFormat="1" x14ac:dyDescent="0.2">
      <c r="A74" s="52"/>
      <c r="B74" s="36" t="s">
        <v>90</v>
      </c>
      <c r="C74" s="42">
        <v>2</v>
      </c>
      <c r="D74" s="19" t="s">
        <v>1</v>
      </c>
      <c r="E74" s="41"/>
      <c r="F74" s="33">
        <f t="shared" si="6"/>
        <v>0</v>
      </c>
    </row>
    <row r="75" spans="1:6" s="81" customFormat="1" x14ac:dyDescent="0.2">
      <c r="A75" s="53"/>
      <c r="B75" s="48"/>
      <c r="C75" s="43"/>
      <c r="D75" s="44"/>
      <c r="E75" s="45"/>
      <c r="F75" s="45"/>
    </row>
    <row r="76" spans="1:6" s="81" customFormat="1" x14ac:dyDescent="0.2">
      <c r="A76" s="51"/>
      <c r="B76" s="47"/>
      <c r="C76" s="30"/>
      <c r="D76" s="31"/>
      <c r="E76" s="32"/>
      <c r="F76" s="30"/>
    </row>
    <row r="77" spans="1:6" s="81" customFormat="1" x14ac:dyDescent="0.2">
      <c r="A77" s="52">
        <f>COUNT($A$7:A74)+1</f>
        <v>12</v>
      </c>
      <c r="B77" s="35" t="s">
        <v>128</v>
      </c>
      <c r="C77" s="34"/>
      <c r="D77" s="19"/>
      <c r="E77" s="33"/>
      <c r="F77" s="33"/>
    </row>
    <row r="78" spans="1:6" s="81" customFormat="1" x14ac:dyDescent="0.2">
      <c r="A78" s="52"/>
      <c r="B78" s="36" t="s">
        <v>129</v>
      </c>
      <c r="C78" s="42"/>
      <c r="D78" s="19"/>
      <c r="E78" s="33"/>
      <c r="F78" s="33"/>
    </row>
    <row r="79" spans="1:6" s="81" customFormat="1" x14ac:dyDescent="0.2">
      <c r="A79" s="52"/>
      <c r="B79" s="36" t="s">
        <v>242</v>
      </c>
      <c r="C79" s="42">
        <v>10</v>
      </c>
      <c r="D79" s="19" t="s">
        <v>1</v>
      </c>
      <c r="E79" s="41"/>
      <c r="F79" s="33">
        <f t="shared" ref="F79:F80" si="7">C79*E79</f>
        <v>0</v>
      </c>
    </row>
    <row r="80" spans="1:6" s="81" customFormat="1" x14ac:dyDescent="0.2">
      <c r="A80" s="52"/>
      <c r="B80" s="36" t="s">
        <v>101</v>
      </c>
      <c r="C80" s="42">
        <v>2</v>
      </c>
      <c r="D80" s="19" t="s">
        <v>1</v>
      </c>
      <c r="E80" s="41"/>
      <c r="F80" s="33">
        <f t="shared" si="7"/>
        <v>0</v>
      </c>
    </row>
    <row r="81" spans="1:6" s="81" customFormat="1" x14ac:dyDescent="0.2">
      <c r="A81" s="53"/>
      <c r="B81" s="48"/>
      <c r="C81" s="43"/>
      <c r="D81" s="44"/>
      <c r="E81" s="45"/>
      <c r="F81" s="45"/>
    </row>
    <row r="82" spans="1:6" s="81" customFormat="1" x14ac:dyDescent="0.2">
      <c r="A82" s="51"/>
      <c r="B82" s="47"/>
      <c r="C82" s="30"/>
      <c r="D82" s="31"/>
      <c r="E82" s="32"/>
      <c r="F82" s="30"/>
    </row>
    <row r="83" spans="1:6" s="81" customFormat="1" x14ac:dyDescent="0.2">
      <c r="A83" s="52">
        <f>COUNT($A$7:A82)+1</f>
        <v>13</v>
      </c>
      <c r="B83" s="35" t="s">
        <v>130</v>
      </c>
      <c r="C83" s="34"/>
      <c r="D83" s="19"/>
      <c r="E83" s="33"/>
      <c r="F83" s="33"/>
    </row>
    <row r="84" spans="1:6" s="81" customFormat="1" ht="38.25" x14ac:dyDescent="0.2">
      <c r="A84" s="52"/>
      <c r="B84" s="36" t="s">
        <v>131</v>
      </c>
      <c r="C84" s="42"/>
      <c r="D84" s="19"/>
      <c r="E84" s="33"/>
      <c r="F84" s="33"/>
    </row>
    <row r="85" spans="1:6" s="81" customFormat="1" ht="14.25" x14ac:dyDescent="0.2">
      <c r="A85" s="52"/>
      <c r="B85" s="36"/>
      <c r="C85" s="42">
        <v>2</v>
      </c>
      <c r="D85" s="19" t="s">
        <v>14</v>
      </c>
      <c r="E85" s="41"/>
      <c r="F85" s="33">
        <f>C85*E85</f>
        <v>0</v>
      </c>
    </row>
    <row r="86" spans="1:6" s="81" customFormat="1" x14ac:dyDescent="0.2">
      <c r="A86" s="53"/>
      <c r="B86" s="48"/>
      <c r="C86" s="43"/>
      <c r="D86" s="44"/>
      <c r="E86" s="45"/>
      <c r="F86" s="45"/>
    </row>
    <row r="87" spans="1:6" s="81" customFormat="1" x14ac:dyDescent="0.2">
      <c r="A87" s="52">
        <f>COUNT($A$7:A86)+1</f>
        <v>14</v>
      </c>
      <c r="B87" s="35" t="s">
        <v>132</v>
      </c>
      <c r="C87" s="34"/>
      <c r="D87" s="19"/>
      <c r="E87" s="33"/>
      <c r="F87" s="33"/>
    </row>
    <row r="88" spans="1:6" s="81" customFormat="1" ht="127.5" x14ac:dyDescent="0.2">
      <c r="A88" s="52"/>
      <c r="B88" s="36" t="s">
        <v>243</v>
      </c>
      <c r="C88" s="42"/>
      <c r="D88" s="19"/>
      <c r="E88" s="33"/>
      <c r="F88" s="33"/>
    </row>
    <row r="89" spans="1:6" s="81" customFormat="1" x14ac:dyDescent="0.2">
      <c r="A89" s="82"/>
      <c r="B89" s="87" t="s">
        <v>37</v>
      </c>
      <c r="C89" s="84"/>
      <c r="D89" s="84"/>
      <c r="E89" s="86"/>
      <c r="F89" s="86"/>
    </row>
    <row r="90" spans="1:6" s="140" customFormat="1" ht="14.25" x14ac:dyDescent="0.2">
      <c r="A90" s="52"/>
      <c r="B90" s="36" t="s">
        <v>244</v>
      </c>
      <c r="C90" s="42">
        <v>2</v>
      </c>
      <c r="D90" s="19" t="s">
        <v>14</v>
      </c>
      <c r="E90" s="41"/>
      <c r="F90" s="33">
        <f>C90*E90</f>
        <v>0</v>
      </c>
    </row>
    <row r="91" spans="1:6" s="140" customFormat="1" x14ac:dyDescent="0.2">
      <c r="A91" s="52"/>
      <c r="B91" s="36"/>
      <c r="C91" s="42"/>
      <c r="D91" s="19"/>
      <c r="E91" s="128"/>
      <c r="F91" s="33"/>
    </row>
    <row r="92" spans="1:6" s="81" customFormat="1" x14ac:dyDescent="0.2">
      <c r="A92" s="51"/>
      <c r="B92" s="47"/>
      <c r="C92" s="30"/>
      <c r="D92" s="31"/>
      <c r="E92" s="32"/>
      <c r="F92" s="30"/>
    </row>
    <row r="93" spans="1:6" s="81" customFormat="1" x14ac:dyDescent="0.2">
      <c r="A93" s="52">
        <f>COUNT($A$7:A92)+1</f>
        <v>15</v>
      </c>
      <c r="B93" s="35" t="s">
        <v>135</v>
      </c>
      <c r="C93" s="34"/>
      <c r="D93" s="19"/>
      <c r="E93" s="33"/>
      <c r="F93" s="33"/>
    </row>
    <row r="94" spans="1:6" s="81" customFormat="1" ht="25.5" x14ac:dyDescent="0.2">
      <c r="A94" s="52"/>
      <c r="B94" s="36" t="s">
        <v>136</v>
      </c>
      <c r="C94" s="42"/>
      <c r="D94" s="19"/>
      <c r="E94" s="33"/>
      <c r="F94" s="33"/>
    </row>
    <row r="95" spans="1:6" s="81" customFormat="1" x14ac:dyDescent="0.2">
      <c r="A95" s="52"/>
      <c r="B95" s="36"/>
      <c r="C95" s="42">
        <v>1</v>
      </c>
      <c r="D95" s="19" t="s">
        <v>25</v>
      </c>
      <c r="E95" s="41"/>
      <c r="F95" s="33">
        <f>C95*E95</f>
        <v>0</v>
      </c>
    </row>
    <row r="96" spans="1:6" s="81" customFormat="1" x14ac:dyDescent="0.2">
      <c r="A96" s="53"/>
      <c r="B96" s="48"/>
      <c r="C96" s="43"/>
      <c r="D96" s="44"/>
      <c r="E96" s="45"/>
      <c r="F96" s="45"/>
    </row>
    <row r="97" spans="1:6" s="81" customFormat="1" x14ac:dyDescent="0.2">
      <c r="A97" s="51"/>
      <c r="B97" s="47"/>
      <c r="C97" s="30"/>
      <c r="D97" s="31"/>
      <c r="E97" s="32"/>
      <c r="F97" s="30"/>
    </row>
    <row r="98" spans="1:6" s="81" customFormat="1" x14ac:dyDescent="0.2">
      <c r="A98" s="52">
        <f>COUNT($A$7:A97)+1</f>
        <v>16</v>
      </c>
      <c r="B98" s="35" t="s">
        <v>17</v>
      </c>
      <c r="C98" s="34"/>
      <c r="D98" s="19"/>
      <c r="E98" s="33"/>
      <c r="F98" s="33"/>
    </row>
    <row r="99" spans="1:6" s="81" customFormat="1" ht="38.25" x14ac:dyDescent="0.2">
      <c r="A99" s="52"/>
      <c r="B99" s="36" t="s">
        <v>137</v>
      </c>
      <c r="C99" s="42"/>
      <c r="D99" s="19"/>
      <c r="E99" s="33"/>
      <c r="F99" s="33"/>
    </row>
    <row r="100" spans="1:6" s="81" customFormat="1" x14ac:dyDescent="0.2">
      <c r="B100" s="116"/>
      <c r="C100" s="84"/>
      <c r="D100" s="117">
        <v>0.1</v>
      </c>
      <c r="E100" s="86"/>
      <c r="F100" s="103">
        <f>SUM(F11:F96)*D100</f>
        <v>0</v>
      </c>
    </row>
    <row r="101" spans="1:6" s="81" customFormat="1" x14ac:dyDescent="0.2">
      <c r="A101" s="118"/>
      <c r="B101" s="119"/>
      <c r="C101" s="120"/>
      <c r="D101" s="121"/>
      <c r="E101" s="122"/>
      <c r="F101" s="122"/>
    </row>
    <row r="102" spans="1:6" s="81" customFormat="1" x14ac:dyDescent="0.2">
      <c r="A102" s="37"/>
      <c r="B102" s="49" t="s">
        <v>138</v>
      </c>
      <c r="C102" s="38"/>
      <c r="D102" s="39"/>
      <c r="E102" s="40" t="s">
        <v>13</v>
      </c>
      <c r="F102" s="40">
        <f>SUM(F11:F101)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d.o.o.&amp;RJPE-SIR-280/23</oddHeader>
    <oddFooter>&amp;C&amp;"Arial,Navadno"&amp;P / &amp;N</oddFooter>
  </headerFooter>
  <rowBreaks count="2" manualBreakCount="2">
    <brk id="20" max="16383" man="1"/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11</vt:i4>
      </vt:variant>
    </vt:vector>
  </HeadingPairs>
  <TitlesOfParts>
    <vt:vector size="18" baseType="lpstr">
      <vt:lpstr>REKAP</vt:lpstr>
      <vt:lpstr>Rekapitulacija_VO_SD</vt:lpstr>
      <vt:lpstr>Vrocevod_T-900_SD</vt:lpstr>
      <vt:lpstr>Vrocevod_T-918_SD</vt:lpstr>
      <vt:lpstr>Rekapitulacija_PARA_SD</vt:lpstr>
      <vt:lpstr>Parovod-T8001_SD</vt:lpstr>
      <vt:lpstr>provizorij IK</vt:lpstr>
      <vt:lpstr>'Parovod-T8001_SD'!Področje_tiskanja</vt:lpstr>
      <vt:lpstr>'provizorij IK'!Področje_tiskanja</vt:lpstr>
      <vt:lpstr>REKAP!Področje_tiskanja</vt:lpstr>
      <vt:lpstr>Rekapitulacija_PARA_SD!Področje_tiskanja</vt:lpstr>
      <vt:lpstr>Rekapitulacija_VO_SD!Področje_tiskanja</vt:lpstr>
      <vt:lpstr>'Vrocevod_T-900_SD'!Področje_tiskanja</vt:lpstr>
      <vt:lpstr>'Vrocevod_T-918_SD'!Področje_tiskanja</vt:lpstr>
      <vt:lpstr>'Parovod-T8001_SD'!Tiskanje_naslovov</vt:lpstr>
      <vt:lpstr>'provizorij IK'!Tiskanje_naslovov</vt:lpstr>
      <vt:lpstr>'Vrocevod_T-900_SD'!Tiskanje_naslovov</vt:lpstr>
      <vt:lpstr>'Vrocevod_T-918_SD'!Tiskanje_naslovov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gregor redelonghi</dc:creator>
  <dc:description>izdelan: 31/08-2005</dc:description>
  <cp:lastModifiedBy>Uporabnik sistema Windows</cp:lastModifiedBy>
  <cp:lastPrinted>2023-07-14T05:36:05Z</cp:lastPrinted>
  <dcterms:created xsi:type="dcterms:W3CDTF">1999-05-03T05:58:28Z</dcterms:created>
  <dcterms:modified xsi:type="dcterms:W3CDTF">2023-07-17T08:41:07Z</dcterms:modified>
</cp:coreProperties>
</file>