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Silvo 2024\JN SJN, MOL 2024\JPE SIR 256-24 GD VO+VP 2 sklopa\"/>
    </mc:Choice>
  </mc:AlternateContent>
  <xr:revisionPtr revIDLastSave="0" documentId="13_ncr:1_{77C09BE8-7A6F-466D-86F9-0A1D072A4D88}" xr6:coauthVersionLast="47" xr6:coauthVersionMax="47" xr10:uidLastSave="{00000000-0000-0000-0000-000000000000}"/>
  <bookViews>
    <workbookView xWindow="28680" yWindow="-1725" windowWidth="29040" windowHeight="15720" tabRatio="956" xr2:uid="{00000000-000D-0000-FFFF-FFFF00000000}"/>
  </bookViews>
  <sheets>
    <sheet name="Obrazec" sheetId="57" r:id="rId1"/>
    <sheet name="Rekapitulacija_VO_GD" sheetId="42" r:id="rId2"/>
    <sheet name="Vrocevod_T-1700_GD" sheetId="50" r:id="rId3"/>
    <sheet name="Vrocevod_T-1713_GD" sheetId="49" r:id="rId4"/>
    <sheet name="JA 339" sheetId="51" r:id="rId5"/>
    <sheet name="Novi kineti" sheetId="52" r:id="rId6"/>
    <sheet name="Kineta 2" sheetId="53" r:id="rId7"/>
    <sheet name="Vrocevod P362_GD" sheetId="48" r:id="rId8"/>
    <sheet name="Rekapitulacija_VO_GD (2)" sheetId="54" r:id="rId9"/>
    <sheet name="Vrocevod_P3826_GD" sheetId="55" r:id="rId10"/>
    <sheet name="Vrocevod_P4867_GD" sheetId="56" r:id="rId11"/>
  </sheets>
  <externalReferences>
    <externalReference r:id="rId12"/>
    <externalReference r:id="rId13"/>
    <externalReference r:id="rId14"/>
    <externalReference r:id="rId15"/>
  </externalReferences>
  <definedNames>
    <definedName name="_A65636">#REF!</definedName>
    <definedName name="_C99392">#REF!</definedName>
    <definedName name="_xlnm._FilterDatabase" localSheetId="7" hidden="1">'Vrocevod P362_GD'!$A$6:$F$6</definedName>
    <definedName name="_xlnm._FilterDatabase" localSheetId="9" hidden="1">Vrocevod_P3826_GD!$A$6:$F$6</definedName>
    <definedName name="_xlnm._FilterDatabase" localSheetId="10" hidden="1">Vrocevod_P4867_GD!$A$6:$F$6</definedName>
    <definedName name="_xlnm._FilterDatabase" localSheetId="2" hidden="1">'Vrocevod_T-1700_GD'!$A$6:$F$6</definedName>
    <definedName name="_xlnm._FilterDatabase" localSheetId="3" hidden="1">'Vrocevod_T-1713_GD'!$A$6:$F$6</definedName>
    <definedName name="_Toc289939629">#REF!</definedName>
    <definedName name="DobMont">[1]OSNOVA!$B$16</definedName>
    <definedName name="FaktStro">[2]osnova!$B$14</definedName>
    <definedName name="investicija" localSheetId="4">[3]Rekapitulacija_SD!#REF!</definedName>
    <definedName name="investicija" localSheetId="6">[3]Rekapitulacija_SD!#REF!</definedName>
    <definedName name="investicija" localSheetId="5">[3]Rekapitulacija_SD!#REF!</definedName>
    <definedName name="investicija" localSheetId="0">#REF!</definedName>
    <definedName name="investicija" localSheetId="1">Rekapitulacija_VO_GD!#REF!</definedName>
    <definedName name="investicija" localSheetId="8">'Rekapitulacija_VO_GD (2)'!#REF!</definedName>
    <definedName name="investicija" localSheetId="7">#REF!</definedName>
    <definedName name="investicija" localSheetId="10">#REF!</definedName>
    <definedName name="investicija" localSheetId="2">#REF!</definedName>
    <definedName name="investicija" localSheetId="3">#REF!</definedName>
    <definedName name="investicija">#REF!</definedName>
    <definedName name="investicija_1">#REF!</definedName>
    <definedName name="JEKLO_SD" localSheetId="0">#REF!</definedName>
    <definedName name="JEKLO_SD">#REF!</definedName>
    <definedName name="_xlnm.Print_Area" localSheetId="4">'JA 339'!$A$1:$F$231</definedName>
    <definedName name="_xlnm.Print_Area" localSheetId="6">'Kineta 2'!$A$1:$F$30</definedName>
    <definedName name="_xlnm.Print_Area" localSheetId="5">'Novi kineti'!$A$1:$F$102</definedName>
    <definedName name="_xlnm.Print_Area" localSheetId="0">Obrazec!$A$1:$F$12</definedName>
    <definedName name="_xlnm.Print_Area" localSheetId="1">Rekapitulacija_VO_GD!$A$1:$G$27</definedName>
    <definedName name="_xlnm.Print_Area" localSheetId="8">'Rekapitulacija_VO_GD (2)'!$A$1:$G$26</definedName>
    <definedName name="_xlnm.Print_Area" localSheetId="7">'Vrocevod P362_GD'!$A$1:$F$235</definedName>
    <definedName name="_xlnm.Print_Area" localSheetId="9">Vrocevod_P3826_GD!$A$1:$F$279</definedName>
    <definedName name="_xlnm.Print_Area" localSheetId="10">Vrocevod_P4867_GD!$A$1:$F$263</definedName>
    <definedName name="_xlnm.Print_Area" localSheetId="2">'Vrocevod_T-1700_GD'!$A$1:$F$287</definedName>
    <definedName name="_xlnm.Print_Area" localSheetId="3">'Vrocevod_T-1713_GD'!$A$1:$F$220</definedName>
    <definedName name="REK_gr_dela">'[4]8. 110 kV DV'!$F$111</definedName>
    <definedName name="REK_jekl_dela">'[4]8. 110 kV DV'!$F$127</definedName>
    <definedName name="REK_jekl_mont">'[4]8. 110 kV DV'!$F$151</definedName>
    <definedName name="_xlnm.Print_Titles" localSheetId="4">'JA 339'!$5:$5</definedName>
    <definedName name="_xlnm.Print_Titles" localSheetId="6">'Kineta 2'!$5:$5</definedName>
    <definedName name="_xlnm.Print_Titles" localSheetId="5">'Novi kineti'!$5:$5</definedName>
    <definedName name="_xlnm.Print_Titles" localSheetId="7">'Vrocevod P362_GD'!$5:$5</definedName>
    <definedName name="_xlnm.Print_Titles" localSheetId="9">Vrocevod_P3826_GD!$5:$5</definedName>
    <definedName name="_xlnm.Print_Titles" localSheetId="10">Vrocevod_P4867_GD!$5:$5</definedName>
    <definedName name="_xlnm.Print_Titles" localSheetId="2">'Vrocevod_T-1700_GD'!$5:$5</definedName>
    <definedName name="_xlnm.Print_Titles" localSheetId="3">'Vrocevod_T-1713_GD'!$5:$5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4" i="50" l="1"/>
  <c r="F252" i="56" l="1"/>
  <c r="F247" i="56"/>
  <c r="F242" i="56"/>
  <c r="F237" i="56"/>
  <c r="F232" i="56"/>
  <c r="F228" i="56"/>
  <c r="F223" i="56"/>
  <c r="F217" i="56"/>
  <c r="F211" i="56"/>
  <c r="F206" i="56"/>
  <c r="F201" i="56"/>
  <c r="F196" i="56"/>
  <c r="F191" i="56"/>
  <c r="F186" i="56"/>
  <c r="F181" i="56"/>
  <c r="F176" i="56"/>
  <c r="F171" i="56"/>
  <c r="F170" i="56"/>
  <c r="F165" i="56"/>
  <c r="F160" i="56"/>
  <c r="F155" i="56"/>
  <c r="F150" i="56"/>
  <c r="F145" i="56"/>
  <c r="F140" i="56"/>
  <c r="F135" i="56"/>
  <c r="F129" i="56"/>
  <c r="F128" i="56"/>
  <c r="F122" i="56"/>
  <c r="F121" i="56"/>
  <c r="F115" i="56"/>
  <c r="F110" i="56"/>
  <c r="F105" i="56"/>
  <c r="F100" i="56"/>
  <c r="F99" i="56"/>
  <c r="F94" i="56"/>
  <c r="F89" i="56"/>
  <c r="F84" i="56"/>
  <c r="F79" i="56"/>
  <c r="F74" i="56"/>
  <c r="F69" i="56"/>
  <c r="F64" i="56"/>
  <c r="F59" i="56"/>
  <c r="F54" i="56"/>
  <c r="F49" i="56"/>
  <c r="F44" i="56"/>
  <c r="F39" i="56"/>
  <c r="F34" i="56"/>
  <c r="F29" i="56"/>
  <c r="F24" i="56"/>
  <c r="F19" i="56"/>
  <c r="F14" i="56"/>
  <c r="A12" i="56"/>
  <c r="F268" i="55"/>
  <c r="F263" i="55"/>
  <c r="F258" i="55"/>
  <c r="F251" i="55"/>
  <c r="F246" i="55"/>
  <c r="F241" i="55"/>
  <c r="F236" i="55"/>
  <c r="F231" i="55"/>
  <c r="F226" i="55"/>
  <c r="F221" i="55"/>
  <c r="F216" i="55"/>
  <c r="F211" i="55"/>
  <c r="F206" i="55"/>
  <c r="F201" i="55"/>
  <c r="F196" i="55"/>
  <c r="F191" i="55"/>
  <c r="F186" i="55"/>
  <c r="F185" i="55"/>
  <c r="F180" i="55"/>
  <c r="F179" i="55"/>
  <c r="F174" i="55"/>
  <c r="F169" i="55"/>
  <c r="F164" i="55"/>
  <c r="F159" i="55"/>
  <c r="F154" i="55"/>
  <c r="F149" i="55"/>
  <c r="F144" i="55"/>
  <c r="F139" i="55"/>
  <c r="F134" i="55"/>
  <c r="F133" i="55"/>
  <c r="F128" i="55"/>
  <c r="F127" i="55"/>
  <c r="F122" i="55"/>
  <c r="F117" i="55"/>
  <c r="F112" i="55"/>
  <c r="F107" i="55"/>
  <c r="F102" i="55"/>
  <c r="F96" i="55"/>
  <c r="F95" i="55"/>
  <c r="F89" i="55"/>
  <c r="F84" i="55"/>
  <c r="F79" i="55"/>
  <c r="F74" i="55"/>
  <c r="F69" i="55"/>
  <c r="F64" i="55"/>
  <c r="F59" i="55"/>
  <c r="F54" i="55"/>
  <c r="F49" i="55"/>
  <c r="F44" i="55"/>
  <c r="F39" i="55"/>
  <c r="F34" i="55"/>
  <c r="F29" i="55"/>
  <c r="F24" i="55"/>
  <c r="F19" i="55"/>
  <c r="F14" i="55"/>
  <c r="A12" i="55"/>
  <c r="A17" i="55" s="1"/>
  <c r="B22" i="54"/>
  <c r="B15" i="54"/>
  <c r="F257" i="56" l="1"/>
  <c r="F261" i="56"/>
  <c r="A22" i="55"/>
  <c r="F273" i="55"/>
  <c r="A27" i="55"/>
  <c r="A17" i="56"/>
  <c r="F277" i="55"/>
  <c r="F263" i="56" l="1"/>
  <c r="G22" i="54" s="1"/>
  <c r="G24" i="54" s="1"/>
  <c r="G8" i="54" s="1"/>
  <c r="F279" i="55"/>
  <c r="G15" i="54" s="1"/>
  <c r="G17" i="54" s="1"/>
  <c r="G7" i="54" s="1"/>
  <c r="A32" i="55"/>
  <c r="A37" i="55" s="1"/>
  <c r="A22" i="56"/>
  <c r="A27" i="56"/>
  <c r="A32" i="56" s="1"/>
  <c r="G6" i="54" l="1"/>
  <c r="F5" i="57" s="1"/>
  <c r="A42" i="55"/>
  <c r="A47" i="55" s="1"/>
  <c r="A37" i="56"/>
  <c r="A42" i="56"/>
  <c r="A52" i="55" l="1"/>
  <c r="A57" i="55" s="1"/>
  <c r="A62" i="55" s="1"/>
  <c r="A47" i="56"/>
  <c r="A67" i="55" l="1"/>
  <c r="A52" i="56"/>
  <c r="A57" i="56"/>
  <c r="A62" i="56" s="1"/>
  <c r="A67" i="56" s="1"/>
  <c r="A72" i="56" s="1"/>
  <c r="A77" i="56" l="1"/>
  <c r="A82" i="56" s="1"/>
  <c r="A87" i="56" s="1"/>
  <c r="A92" i="56" s="1"/>
  <c r="A97" i="56" s="1"/>
  <c r="A103" i="56" s="1"/>
  <c r="A108" i="56" s="1"/>
  <c r="A113" i="56" s="1"/>
  <c r="A118" i="56" s="1"/>
  <c r="A125" i="56" s="1"/>
  <c r="A132" i="56" s="1"/>
  <c r="A138" i="56" s="1"/>
  <c r="A143" i="56" s="1"/>
  <c r="A148" i="56" s="1"/>
  <c r="A153" i="56" s="1"/>
  <c r="A158" i="56" s="1"/>
  <c r="A163" i="56" s="1"/>
  <c r="A168" i="56" s="1"/>
  <c r="A174" i="56" s="1"/>
  <c r="A179" i="56" s="1"/>
  <c r="A184" i="56" s="1"/>
  <c r="A189" i="56" s="1"/>
  <c r="A194" i="56" s="1"/>
  <c r="A199" i="56" s="1"/>
  <c r="A204" i="56" s="1"/>
  <c r="A209" i="56" s="1"/>
  <c r="A214" i="56" s="1"/>
  <c r="A220" i="56" s="1"/>
  <c r="A226" i="56" s="1"/>
  <c r="A230" i="56" s="1"/>
  <c r="A235" i="56" s="1"/>
  <c r="A240" i="56" s="1"/>
  <c r="A245" i="56" s="1"/>
  <c r="A250" i="56" s="1"/>
  <c r="A255" i="56" s="1"/>
  <c r="A260" i="56" s="1"/>
  <c r="A72" i="55"/>
  <c r="A77" i="55" s="1"/>
  <c r="A82" i="55" s="1"/>
  <c r="A87" i="55" l="1"/>
  <c r="A92" i="55" s="1"/>
  <c r="A99" i="55" s="1"/>
  <c r="A105" i="55" s="1"/>
  <c r="A110" i="55" s="1"/>
  <c r="A115" i="55" s="1"/>
  <c r="A120" i="55" s="1"/>
  <c r="A125" i="55" s="1"/>
  <c r="A131" i="55" s="1"/>
  <c r="A137" i="55" s="1"/>
  <c r="A142" i="55" s="1"/>
  <c r="A147" i="55" s="1"/>
  <c r="A152" i="55" s="1"/>
  <c r="A157" i="55" s="1"/>
  <c r="A162" i="55" s="1"/>
  <c r="A167" i="55" s="1"/>
  <c r="A172" i="55" s="1"/>
  <c r="A177" i="55" s="1"/>
  <c r="A183" i="55" s="1"/>
  <c r="A189" i="55" s="1"/>
  <c r="A194" i="55" s="1"/>
  <c r="A199" i="55" s="1"/>
  <c r="A204" i="55" s="1"/>
  <c r="A209" i="55" s="1"/>
  <c r="A214" i="55" s="1"/>
  <c r="A219" i="55" s="1"/>
  <c r="A224" i="55" s="1"/>
  <c r="A229" i="55" s="1"/>
  <c r="A234" i="55" s="1"/>
  <c r="A239" i="55" s="1"/>
  <c r="A244" i="55" s="1"/>
  <c r="A249" i="55" s="1"/>
  <c r="A254" i="55" s="1"/>
  <c r="A261" i="55" s="1"/>
  <c r="A266" i="55" s="1"/>
  <c r="A271" i="55" s="1"/>
  <c r="A276" i="55" s="1"/>
  <c r="F27" i="53" l="1"/>
  <c r="F23" i="53"/>
  <c r="F19" i="53"/>
  <c r="F15" i="53"/>
  <c r="F11" i="53"/>
  <c r="F99" i="52"/>
  <c r="F94" i="52"/>
  <c r="F89" i="52"/>
  <c r="F84" i="52"/>
  <c r="F79" i="52"/>
  <c r="F74" i="52"/>
  <c r="F69" i="52"/>
  <c r="F64" i="52"/>
  <c r="F59" i="52"/>
  <c r="F54" i="52"/>
  <c r="F49" i="52"/>
  <c r="F44" i="52"/>
  <c r="F39" i="52"/>
  <c r="F34" i="52"/>
  <c r="F29" i="52"/>
  <c r="F24" i="52"/>
  <c r="F19" i="52"/>
  <c r="A17" i="52"/>
  <c r="A22" i="52" s="1"/>
  <c r="A27" i="52" s="1"/>
  <c r="A32" i="52" s="1"/>
  <c r="A37" i="52" s="1"/>
  <c r="A42" i="52" s="1"/>
  <c r="A47" i="52" s="1"/>
  <c r="A52" i="52" s="1"/>
  <c r="A57" i="52" s="1"/>
  <c r="A62" i="52" s="1"/>
  <c r="A67" i="52" s="1"/>
  <c r="A72" i="52" s="1"/>
  <c r="A77" i="52" s="1"/>
  <c r="A82" i="52" s="1"/>
  <c r="A87" i="52" s="1"/>
  <c r="A92" i="52" s="1"/>
  <c r="A97" i="52" s="1"/>
  <c r="F14" i="52"/>
  <c r="F229" i="51"/>
  <c r="F224" i="51"/>
  <c r="F219" i="51"/>
  <c r="F214" i="51"/>
  <c r="F209" i="51"/>
  <c r="F204" i="51"/>
  <c r="F199" i="51"/>
  <c r="F194" i="51"/>
  <c r="F189" i="51"/>
  <c r="F184" i="51"/>
  <c r="F179" i="51"/>
  <c r="F174" i="51"/>
  <c r="F169" i="51"/>
  <c r="F164" i="51"/>
  <c r="F159" i="51"/>
  <c r="F154" i="51"/>
  <c r="F149" i="51"/>
  <c r="F144" i="51"/>
  <c r="F139" i="51"/>
  <c r="F134" i="51"/>
  <c r="F129" i="51"/>
  <c r="F124" i="51"/>
  <c r="F119" i="51"/>
  <c r="F114" i="51"/>
  <c r="F109" i="51"/>
  <c r="F104" i="51"/>
  <c r="F99" i="51"/>
  <c r="F94" i="51"/>
  <c r="F89" i="51"/>
  <c r="F84" i="51"/>
  <c r="F79" i="51"/>
  <c r="F74" i="51"/>
  <c r="F69" i="51"/>
  <c r="F64" i="51"/>
  <c r="F59" i="51"/>
  <c r="F54" i="51"/>
  <c r="F49" i="51"/>
  <c r="F44" i="51"/>
  <c r="F39" i="51"/>
  <c r="F34" i="51"/>
  <c r="F29" i="51"/>
  <c r="F24" i="51"/>
  <c r="F19" i="51"/>
  <c r="A17" i="51"/>
  <c r="A22" i="51" s="1"/>
  <c r="A27" i="51" s="1"/>
  <c r="A32" i="51" s="1"/>
  <c r="A37" i="51" s="1"/>
  <c r="A42" i="51" s="1"/>
  <c r="A47" i="51" s="1"/>
  <c r="A52" i="51" s="1"/>
  <c r="A57" i="51" s="1"/>
  <c r="A62" i="51" s="1"/>
  <c r="A67" i="51" s="1"/>
  <c r="A72" i="51" s="1"/>
  <c r="A77" i="51" s="1"/>
  <c r="A82" i="51" s="1"/>
  <c r="A87" i="51" s="1"/>
  <c r="A92" i="51" s="1"/>
  <c r="A97" i="51" s="1"/>
  <c r="A102" i="51" s="1"/>
  <c r="A107" i="51" s="1"/>
  <c r="A112" i="51" s="1"/>
  <c r="A117" i="51" s="1"/>
  <c r="A122" i="51" s="1"/>
  <c r="A127" i="51" s="1"/>
  <c r="A132" i="51" s="1"/>
  <c r="A137" i="51" s="1"/>
  <c r="A142" i="51" s="1"/>
  <c r="A147" i="51" s="1"/>
  <c r="A152" i="51" s="1"/>
  <c r="A157" i="51" s="1"/>
  <c r="A162" i="51" s="1"/>
  <c r="A167" i="51" s="1"/>
  <c r="A172" i="51" s="1"/>
  <c r="A177" i="51" s="1"/>
  <c r="A182" i="51" s="1"/>
  <c r="A187" i="51" s="1"/>
  <c r="A192" i="51" s="1"/>
  <c r="A197" i="51" s="1"/>
  <c r="A202" i="51" s="1"/>
  <c r="A207" i="51" s="1"/>
  <c r="A212" i="51" s="1"/>
  <c r="A217" i="51" s="1"/>
  <c r="A222" i="51" s="1"/>
  <c r="A227" i="51" s="1"/>
  <c r="F14" i="51"/>
  <c r="F101" i="52" l="1"/>
  <c r="G18" i="42" s="1"/>
  <c r="F231" i="51"/>
  <c r="G17" i="42" s="1"/>
  <c r="F30" i="53"/>
  <c r="G19" i="42" s="1"/>
  <c r="F44" i="50"/>
  <c r="F39" i="50"/>
  <c r="F34" i="50"/>
  <c r="F29" i="50"/>
  <c r="F236" i="50" l="1"/>
  <c r="F169" i="49" l="1"/>
  <c r="F80" i="49"/>
  <c r="F81" i="49"/>
  <c r="F276" i="50" l="1"/>
  <c r="F271" i="50"/>
  <c r="F266" i="50"/>
  <c r="F261" i="50"/>
  <c r="F256" i="50"/>
  <c r="F251" i="50"/>
  <c r="F246" i="50"/>
  <c r="F241" i="50"/>
  <c r="F230" i="50"/>
  <c r="F225" i="50"/>
  <c r="F220" i="50"/>
  <c r="F215" i="50"/>
  <c r="F210" i="50"/>
  <c r="F205" i="50"/>
  <c r="F200" i="50"/>
  <c r="F195" i="50"/>
  <c r="F190" i="50"/>
  <c r="F185" i="50"/>
  <c r="F180" i="50"/>
  <c r="F179" i="50"/>
  <c r="F174" i="50"/>
  <c r="F173" i="50"/>
  <c r="F168" i="50"/>
  <c r="F163" i="50"/>
  <c r="F158" i="50"/>
  <c r="F153" i="50"/>
  <c r="F152" i="50"/>
  <c r="F146" i="50"/>
  <c r="F141" i="50"/>
  <c r="F136" i="50"/>
  <c r="F131" i="50"/>
  <c r="F126" i="50"/>
  <c r="F125" i="50"/>
  <c r="F124" i="50"/>
  <c r="F119" i="50"/>
  <c r="F114" i="50"/>
  <c r="F109" i="50"/>
  <c r="F104" i="50"/>
  <c r="F99" i="50"/>
  <c r="F94" i="50"/>
  <c r="F89" i="50"/>
  <c r="F79" i="50"/>
  <c r="F74" i="50"/>
  <c r="F69" i="50"/>
  <c r="F64" i="50"/>
  <c r="F59" i="50"/>
  <c r="F54" i="50"/>
  <c r="F49" i="50"/>
  <c r="F24" i="50"/>
  <c r="F19" i="50"/>
  <c r="F14" i="50"/>
  <c r="A12" i="50"/>
  <c r="F218" i="48"/>
  <c r="F285" i="50" l="1"/>
  <c r="A17" i="50"/>
  <c r="F281" i="50"/>
  <c r="F287" i="50" l="1"/>
  <c r="G15" i="42" s="1"/>
  <c r="A22" i="50"/>
  <c r="A27" i="50" l="1"/>
  <c r="A32" i="50" l="1"/>
  <c r="A37" i="50" l="1"/>
  <c r="A42" i="50" l="1"/>
  <c r="A47" i="50" l="1"/>
  <c r="F209" i="49"/>
  <c r="F204" i="49"/>
  <c r="F199" i="49"/>
  <c r="F194" i="49"/>
  <c r="F189" i="49"/>
  <c r="F184" i="49"/>
  <c r="F179" i="49"/>
  <c r="F174" i="49"/>
  <c r="F163" i="49"/>
  <c r="F158" i="49"/>
  <c r="F153" i="49"/>
  <c r="F148" i="49"/>
  <c r="F143" i="49"/>
  <c r="F138" i="49"/>
  <c r="F133" i="49"/>
  <c r="F128" i="49"/>
  <c r="F123" i="49"/>
  <c r="F118" i="49"/>
  <c r="F113" i="49"/>
  <c r="F112" i="49"/>
  <c r="F107" i="49"/>
  <c r="F106" i="49"/>
  <c r="F101" i="49"/>
  <c r="F96" i="49"/>
  <c r="F91" i="49"/>
  <c r="F86" i="49"/>
  <c r="F74" i="49"/>
  <c r="F69" i="49"/>
  <c r="F64" i="49"/>
  <c r="F59" i="49"/>
  <c r="F54" i="49"/>
  <c r="F49" i="49"/>
  <c r="F44" i="49"/>
  <c r="F39" i="49"/>
  <c r="F34" i="49"/>
  <c r="F29" i="49"/>
  <c r="F24" i="49"/>
  <c r="F19" i="49"/>
  <c r="F14" i="49"/>
  <c r="A12" i="49"/>
  <c r="A52" i="50" l="1"/>
  <c r="F214" i="49"/>
  <c r="F218" i="49"/>
  <c r="A57" i="50" l="1"/>
  <c r="A62" i="50" s="1"/>
  <c r="F220" i="49"/>
  <c r="G16" i="42" s="1"/>
  <c r="A17" i="49"/>
  <c r="A67" i="50" l="1"/>
  <c r="A72" i="50" s="1"/>
  <c r="A77" i="50" s="1"/>
  <c r="A22" i="49"/>
  <c r="A27" i="49" s="1"/>
  <c r="A87" i="50" l="1"/>
  <c r="A92" i="50" s="1"/>
  <c r="A97" i="50" s="1"/>
  <c r="A102" i="50" s="1"/>
  <c r="A107" i="50" s="1"/>
  <c r="A112" i="50" s="1"/>
  <c r="A117" i="50" s="1"/>
  <c r="A122" i="50" s="1"/>
  <c r="A129" i="50" s="1"/>
  <c r="A134" i="50" s="1"/>
  <c r="A139" i="50" s="1"/>
  <c r="A144" i="50" s="1"/>
  <c r="A149" i="50" s="1"/>
  <c r="A156" i="50" s="1"/>
  <c r="A161" i="50" s="1"/>
  <c r="A166" i="50" s="1"/>
  <c r="A171" i="50" s="1"/>
  <c r="A177" i="50" s="1"/>
  <c r="A183" i="50" s="1"/>
  <c r="A188" i="50" s="1"/>
  <c r="A193" i="50" s="1"/>
  <c r="A198" i="50" s="1"/>
  <c r="A203" i="50" s="1"/>
  <c r="A208" i="50" s="1"/>
  <c r="A213" i="50" s="1"/>
  <c r="A218" i="50" s="1"/>
  <c r="A223" i="50" s="1"/>
  <c r="A228" i="50" s="1"/>
  <c r="A233" i="50" s="1"/>
  <c r="A239" i="50" s="1"/>
  <c r="A244" i="50" s="1"/>
  <c r="A82" i="50"/>
  <c r="A32" i="49"/>
  <c r="A37" i="49" s="1"/>
  <c r="A42" i="49" s="1"/>
  <c r="A47" i="49" s="1"/>
  <c r="A52" i="49" s="1"/>
  <c r="A57" i="49" s="1"/>
  <c r="A62" i="49" s="1"/>
  <c r="A67" i="49" s="1"/>
  <c r="A72" i="49" s="1"/>
  <c r="F224" i="48"/>
  <c r="F219" i="48"/>
  <c r="F213" i="48"/>
  <c r="F208" i="48"/>
  <c r="F203" i="48"/>
  <c r="F198" i="48"/>
  <c r="F193" i="48"/>
  <c r="F188" i="48"/>
  <c r="F183" i="48"/>
  <c r="F178" i="48"/>
  <c r="F173" i="48"/>
  <c r="F168" i="48"/>
  <c r="F163" i="48"/>
  <c r="F158" i="48"/>
  <c r="F153" i="48"/>
  <c r="F148" i="48"/>
  <c r="F143" i="48"/>
  <c r="F138" i="48"/>
  <c r="F133" i="48"/>
  <c r="F128" i="48"/>
  <c r="F127" i="48"/>
  <c r="F122" i="48"/>
  <c r="F121" i="48"/>
  <c r="F116" i="48"/>
  <c r="F111" i="48"/>
  <c r="F106" i="48"/>
  <c r="F101" i="48"/>
  <c r="F100" i="48"/>
  <c r="F94" i="48"/>
  <c r="F89" i="48"/>
  <c r="F84" i="48"/>
  <c r="F79" i="48"/>
  <c r="F74" i="48"/>
  <c r="F69" i="48"/>
  <c r="F64" i="48"/>
  <c r="F59" i="48"/>
  <c r="F54" i="48"/>
  <c r="F49" i="48"/>
  <c r="F44" i="48"/>
  <c r="F39" i="48"/>
  <c r="F34" i="48"/>
  <c r="F29" i="48"/>
  <c r="F24" i="48"/>
  <c r="F19" i="48"/>
  <c r="F14" i="48"/>
  <c r="A12" i="48"/>
  <c r="A249" i="50" l="1"/>
  <c r="A254" i="50" s="1"/>
  <c r="A259" i="50" s="1"/>
  <c r="A264" i="50" s="1"/>
  <c r="A269" i="50" s="1"/>
  <c r="A274" i="50" s="1"/>
  <c r="A279" i="50" s="1"/>
  <c r="A284" i="50" s="1"/>
  <c r="A77" i="49"/>
  <c r="A84" i="49" s="1"/>
  <c r="A89" i="49" s="1"/>
  <c r="A94" i="49" s="1"/>
  <c r="A99" i="49" s="1"/>
  <c r="A104" i="49" s="1"/>
  <c r="A110" i="49" s="1"/>
  <c r="A116" i="49" s="1"/>
  <c r="A121" i="49" s="1"/>
  <c r="A126" i="49" s="1"/>
  <c r="A131" i="49" s="1"/>
  <c r="A136" i="49" s="1"/>
  <c r="A141" i="49" s="1"/>
  <c r="A146" i="49" s="1"/>
  <c r="A151" i="49" s="1"/>
  <c r="A156" i="49" s="1"/>
  <c r="A161" i="49" s="1"/>
  <c r="A166" i="49" s="1"/>
  <c r="A172" i="49" s="1"/>
  <c r="A177" i="49" s="1"/>
  <c r="A182" i="49" s="1"/>
  <c r="A187" i="49" s="1"/>
  <c r="A192" i="49" s="1"/>
  <c r="A197" i="49" s="1"/>
  <c r="A202" i="49" s="1"/>
  <c r="A207" i="49" s="1"/>
  <c r="A212" i="49" s="1"/>
  <c r="A217" i="49" s="1"/>
  <c r="F233" i="48"/>
  <c r="F229" i="48"/>
  <c r="F235" i="48" l="1"/>
  <c r="G25" i="42" s="1"/>
  <c r="G27" i="42" l="1"/>
  <c r="A17" i="48" l="1"/>
  <c r="A22" i="48" l="1"/>
  <c r="A27" i="48" s="1"/>
  <c r="A32" i="48" s="1"/>
  <c r="A37" i="48" s="1"/>
  <c r="A42" i="48" s="1"/>
  <c r="A47" i="48" s="1"/>
  <c r="A52" i="48" s="1"/>
  <c r="A57" i="48" s="1"/>
  <c r="A62" i="48" s="1"/>
  <c r="A67" i="48" s="1"/>
  <c r="A72" i="48" s="1"/>
  <c r="A77" i="48" s="1"/>
  <c r="A82" i="48" s="1"/>
  <c r="A87" i="48" s="1"/>
  <c r="A92" i="48" s="1"/>
  <c r="A97" i="48" s="1"/>
  <c r="A104" i="48" s="1"/>
  <c r="A109" i="48" s="1"/>
  <c r="A114" i="48" s="1"/>
  <c r="A119" i="48" s="1"/>
  <c r="A125" i="48" s="1"/>
  <c r="A131" i="48" s="1"/>
  <c r="A136" i="48" s="1"/>
  <c r="A141" i="48" s="1"/>
  <c r="A146" i="48" s="1"/>
  <c r="A151" i="48" s="1"/>
  <c r="A156" i="48" s="1"/>
  <c r="A161" i="48" s="1"/>
  <c r="A166" i="48" s="1"/>
  <c r="A171" i="48" s="1"/>
  <c r="A176" i="48" s="1"/>
  <c r="A181" i="48" s="1"/>
  <c r="A186" i="48" s="1"/>
  <c r="A191" i="48" s="1"/>
  <c r="A196" i="48" s="1"/>
  <c r="A201" i="48" s="1"/>
  <c r="A206" i="48" s="1"/>
  <c r="A211" i="48" s="1"/>
  <c r="A216" i="48" s="1"/>
  <c r="A222" i="48" s="1"/>
  <c r="A227" i="48" s="1"/>
  <c r="A232" i="48" s="1"/>
  <c r="G8" i="42" l="1"/>
  <c r="G20" i="42" l="1"/>
  <c r="G7" i="42" s="1"/>
  <c r="G6" i="42" s="1"/>
  <c r="F4" i="57" s="1"/>
  <c r="F6" i="57" s="1"/>
</calcChain>
</file>

<file path=xl/sharedStrings.xml><?xml version="1.0" encoding="utf-8"?>
<sst xmlns="http://schemas.openxmlformats.org/spreadsheetml/2006/main" count="1225" uniqueCount="454">
  <si>
    <t>Z. ŠT.</t>
  </si>
  <si>
    <t>kos</t>
  </si>
  <si>
    <t>SKUPAJ:</t>
  </si>
  <si>
    <t xml:space="preserve">R E K A P I T U L A C I J A </t>
  </si>
  <si>
    <t>investicija</t>
  </si>
  <si>
    <t>( m )</t>
  </si>
  <si>
    <t xml:space="preserve">POPIS MATERIALA IN DEL S PREDRAČUNOM </t>
  </si>
  <si>
    <t>GRADBENA DELA</t>
  </si>
  <si>
    <t>KOLIČINA</t>
  </si>
  <si>
    <t>ENOTA</t>
  </si>
  <si>
    <t>Zakoličba</t>
  </si>
  <si>
    <t>Prometni znak</t>
  </si>
  <si>
    <t>Žična ograja</t>
  </si>
  <si>
    <t>Asfalt na vozišču - rezanje in rušenje</t>
  </si>
  <si>
    <t>Granitne kocke - obroba</t>
  </si>
  <si>
    <t>Okrasno grmičevje in rože</t>
  </si>
  <si>
    <t>Živa meja</t>
  </si>
  <si>
    <t>Kanalizacijske zveze</t>
  </si>
  <si>
    <t>Planiranje dna jarka z natančnostjo +,- 3 cm.</t>
  </si>
  <si>
    <t>Planiranje dna jarka</t>
  </si>
  <si>
    <t>Odvoz in dovoz materiala</t>
  </si>
  <si>
    <t>Odvoz odvečnega izkopanega materiala, z vsemi manipulacijami na stalno deponijo, vključno s pristojbino.</t>
  </si>
  <si>
    <t>Odvoz materiala</t>
  </si>
  <si>
    <t>Opozorilni trak</t>
  </si>
  <si>
    <t>Prehod za pešce</t>
  </si>
  <si>
    <t>Zasip - obstoječi izkopani material</t>
  </si>
  <si>
    <t>Zavarovanje in nadzor podzemnih instalacij</t>
  </si>
  <si>
    <t>Nepredvidena dela odobrena s strani nadzora in obračunana po analizi cen v skladu s kalkulativnimi elementi.</t>
  </si>
  <si>
    <t>Rezanje, rušenje in odstranitev asfalta na vozišču, z vsemi manipulacijami, z odvozom na stalno deponijo in vključno s pristojbino.</t>
  </si>
  <si>
    <t>a) strojni izkop</t>
  </si>
  <si>
    <t>b) ročni izkop</t>
  </si>
  <si>
    <t xml:space="preserve">
OPIS POSTAVKE
</t>
  </si>
  <si>
    <t>kg</t>
  </si>
  <si>
    <t>Odstranitev obstoječih kanalizacijskih zvez premera 20 - 30 cm za odvodnjavanje meteorne ali odpadne vode z vsemi preddeli, ter naprava novih polnoobbetoniranih zvez.</t>
  </si>
  <si>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</si>
  <si>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</si>
  <si>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</si>
  <si>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</si>
  <si>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</si>
  <si>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</si>
  <si>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</si>
  <si>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št.</t>
  </si>
  <si>
    <t>Priprava gradbišča, zarisovanje trase, določitev globin izkopa in zakoličba trase, zavarovanje zakoličbe in izdelava zakoličbenega načrta.</t>
  </si>
  <si>
    <t>Linijska rešetka</t>
  </si>
  <si>
    <t xml:space="preserve">kos </t>
  </si>
  <si>
    <t>Betonski tlakovci - peščena podlaga - vgradnja obstoječih</t>
  </si>
  <si>
    <t>Odstranitev betonskih tlakovcev vseh vrst (prane plošče, tlakovci…), s čiščenjem, odlaganjem na deponijo ob gradbišču in ponovna vgradnja obstoječih tlakovcev v peščeno podlago.</t>
  </si>
  <si>
    <t>Betonski tlakovci - peščena podlaga - vgradnja novih</t>
  </si>
  <si>
    <t>Odstranitev betonskih tlakovcev vseh vrst (prane plošče, tlakovci…) z vsemi manipulacijami, z odvozom na stalno deponijo, vključno s pristojbino in ureditvijo v prvotno stanje z vgradnjo novih tlakovcev v peščeno podlago.</t>
  </si>
  <si>
    <t>Betonski tlakovci - betonska podlaga - vgradnja novih</t>
  </si>
  <si>
    <t xml:space="preserve">Rušenje obstoječih betonskih tlakovcev vseh vrst z nakladanjem na kamion in z odvozom na stalno deponijo, vključno s pristojbino. Vgradnja novih tlakovcev na pripravljeno betonsko podlago. </t>
  </si>
  <si>
    <t>Varovanje gradbene jame proti porušitvi - opaženje</t>
  </si>
  <si>
    <t>Obojestranska zaščita brežin gradbene jame proti porušitvi brežin v terenu III.-IV. Kategorije z razpiranjem oz. ustreznim postokom varovanja. Izdelava, montaža in demontaža dvostranskega opaža iz gladkih plošč in desk.</t>
  </si>
  <si>
    <t>Varovanje gradbene jame proti porušitvi - pokrivanje brežin s PVC folijo</t>
  </si>
  <si>
    <t>Obojestranskazaščita brežin gradbene jame proti porušitvi brežin v terenu III.-IV. Kategorije z PVC zaščitno folijo. Folija mora biti položena vzdolž brežine brežine in najmanj 1 m od roba izkopa.</t>
  </si>
  <si>
    <t>Vzdolžno varovanje - pesek</t>
  </si>
  <si>
    <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</si>
  <si>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Vzdolžno varovanje - beton</t>
  </si>
  <si>
    <r>
      <t>Vzdolžno varovanje energetskih vodov (optični in elektro kabli, vodovod, plin) kompletno z obešanjem, podpiranjem, varovanjem ter vzpostavitvijo v prvotno stanje (</t>
    </r>
    <r>
      <rPr>
        <b/>
        <sz val="10"/>
        <rFont val="Arial"/>
        <family val="2"/>
        <charset val="238"/>
      </rPr>
      <t>obbetoniranje cevi z betonom</t>
    </r>
    <r>
      <rPr>
        <sz val="10"/>
        <rFont val="Arial"/>
        <family val="2"/>
        <charset val="238"/>
      </rPr>
      <t xml:space="preserve"> ter polaganje opozorilnega traku)</t>
    </r>
  </si>
  <si>
    <t>Ročno rušenje betona</t>
  </si>
  <si>
    <t>Ročno rušenje betonov nad obstoječimi kabelskimi instalacijami, z nakladanjem ruševin in odvozom na stalno deponijo, s stroškom deponijskega prostora.</t>
  </si>
  <si>
    <t>Prečno varovanje - pesek</t>
  </si>
  <si>
    <t xml:space="preserve">Prečno križanje in varovanje energetskih vodov (optični, telefonski in elektro kabli, vodovod,plin) kompletno z obešanjem, podpiranjem, varovanjem ter vzpostavitvijo v prvotno stanje (obsip s finim peskom ter polaganje opozorilnega traku) </t>
  </si>
  <si>
    <t>Prečno varovanje - beton</t>
  </si>
  <si>
    <t>Prečno križanje in varovanje energetskih vodov (optični, telefonski in elektro kabli) kompletno z obešanjem, podpiranjem, varovanjem ter vzpostavitvijo v prvotno stanje (obbetoniranje cevi z betonom ter polaganje opozorilnega traku)</t>
  </si>
  <si>
    <t>Površinski odkop humusa - odvoz na deponijo</t>
  </si>
  <si>
    <t xml:space="preserve">Površinski odkop humusa debeline do 30 cm, z vsemi manipulacijami, z odvozom na začasno deponijo, dovozom, razstiranjem, planiranjem, posejanjem travnatega semena in negovanjem do vzklitja. </t>
  </si>
  <si>
    <t>Odstranitev obstoječih rož in strojni posek grmičevja z ročno motorno žago z zlaganjem v gomile nakladanjem na prevozno sredstvo in odvozom na stalno deponijo, vključno s pristojbino. Ponovna zasaditev okrasnega grmičevja in rož.</t>
  </si>
  <si>
    <t>Izkop žive meje višine do 2,0 m z nakladanjem na kamion in z odvozom na deponijo, vključno s pristojbino in ponovna zasaditev žive meje.</t>
  </si>
  <si>
    <t>Grmovje</t>
  </si>
  <si>
    <t xml:space="preserve">Strojno in ročno obsekovanje rastlinja debeline do 50 mm ob gradbeni jami z nakladanjem na kamion in odvozom na stalno deponijo, vključno s pristojbino. </t>
  </si>
  <si>
    <t xml:space="preserve">Drevo </t>
  </si>
  <si>
    <t>Strojni posek dreves z odkopom korenin in panjev in ostalimi potrebnimi deli, vključno z nakladanjem na kamion in odvozom na stalno deponijo, vključno s pristojbino. Zasaditev novega drevesa skladno z arboretičnimi smernicami. Sadika, obseg debla 16/18 cm, vrsta sadike:
Betula pendula, breza ali
Acer platanoides, javor ali
Acer campestre, maklen.</t>
  </si>
  <si>
    <t>fi 10 - 20 cm</t>
  </si>
  <si>
    <t>fi 20 - 30 cm</t>
  </si>
  <si>
    <t>fi 30 - 50 cm</t>
  </si>
  <si>
    <t>Drevo - varovanje</t>
  </si>
  <si>
    <t>Iskanje, varovanje korenin drevesa glede na določila arborističnih smernic in nadzora arbostista na terenu.</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</si>
  <si>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</si>
  <si>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</si>
  <si>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</si>
  <si>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</si>
  <si>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t>Asfalt - vgradnja vozišče 9 cm</t>
  </si>
  <si>
    <t>vozišče:</t>
  </si>
  <si>
    <r>
      <rPr>
        <b/>
        <sz val="10"/>
        <rFont val="Arial"/>
        <family val="2"/>
        <charset val="238"/>
      </rPr>
      <t>bitudrobir:</t>
    </r>
    <r>
      <rPr>
        <sz val="10"/>
        <rFont val="Arial"/>
        <family val="2"/>
        <charset val="238"/>
      </rPr>
      <t xml:space="preserve"> vezana nosilna zmes AC 22 base B 50/70 A3, d = 6 cm</t>
    </r>
  </si>
  <si>
    <t>Rušenje obrobe iz granitnih kock vseh vrst, s čiščenjem, odlaganjem na deponijo ob gradbišču in ponovna vgradnja na betonsko podlago C 12/15 (0,05m3/m).</t>
  </si>
  <si>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</si>
  <si>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</si>
  <si>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</si>
  <si>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</si>
  <si>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Kombinirani izkop - odvoz na deponijo</t>
  </si>
  <si>
    <t>Kombinirani izkop - odmet ob rob jarka</t>
  </si>
  <si>
    <t>Strojno nakladanje na kamion</t>
  </si>
  <si>
    <t>Strojno nakladanje obstoječega izkopanega materiala iz začasne deponije na kamion.</t>
  </si>
  <si>
    <t>Zasip - tamponski material - 0/32 mm</t>
  </si>
  <si>
    <t>Zasip - tamponski material - 0/63 mm</t>
  </si>
  <si>
    <t>Odvoz in dovoz izkopanega materiala, z vsemi manipulacijami na oz. iz začasne deponije, vključno s pristojbino.</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</si>
  <si>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</si>
  <si>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Nepredvidena dela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</si>
  <si>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</si>
  <si>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</si>
  <si>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 xml:space="preserve">Izdelava, vzdrževanje med gradnjo in odstranitev začasnih lesenih prehodov za pešce v širini 1.25 m, z zaščitno ograjo na obeh straneh prehoda. </t>
  </si>
  <si>
    <t xml:space="preserve">S K U P A J - A : </t>
  </si>
  <si>
    <t xml:space="preserve">S K U P A J - B : </t>
  </si>
  <si>
    <t xml:space="preserve">Kombinirani izkop jarka za cevovod v terenu III-V kategorije, globine do 2,0 m z direktnim nakladanjem na kamion. </t>
  </si>
  <si>
    <t xml:space="preserve">Kombinirani izkop jarka za cevovod v terenu III-V kategorije, globine do 2,0 m, z odmetom na rob jarka oz. na začasno deponijo na gradbišču. </t>
  </si>
  <si>
    <t xml:space="preserve">Ročni izkop - poglobitev jarka </t>
  </si>
  <si>
    <t>OZN.</t>
  </si>
  <si>
    <t>III</t>
  </si>
  <si>
    <t>II</t>
  </si>
  <si>
    <t>I</t>
  </si>
  <si>
    <t>vrednost
( EUR )</t>
  </si>
  <si>
    <t>Odstranitev obstoječih linijskih rešetk širine do 30 cm komplet z betonskim koritom, deponiranje ob trasi, zavarovanje pred poškodbo in ponovna vgradnja.</t>
  </si>
  <si>
    <t xml:space="preserve">Odstranitev in ponovna postavitev žične ograje do višine 2 metra, z deponiranjem ob trasi, zavarovanjem pred poškodbo, vključno z nosilnimi in podpornimi stebrički, vrati in vezno žico. </t>
  </si>
  <si>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</si>
  <si>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</si>
  <si>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Objekt:</t>
  </si>
  <si>
    <t>5.1 GRADBENA DELA</t>
  </si>
  <si>
    <t>B - VROČEVODNI PRIKLJUČKI</t>
  </si>
  <si>
    <t>SKUPAJ  A + B</t>
  </si>
  <si>
    <t>A - GLAVNI VROČEVODI</t>
  </si>
  <si>
    <t>trasa in lokacija</t>
  </si>
  <si>
    <t>oznaka vročevoda</t>
  </si>
  <si>
    <t>dolžina
vročevoda</t>
  </si>
  <si>
    <t>VSI STROŠKI, POVEZANI Z ZAVAROVANJEM GRADBIŠČA, MORAJO BITI ZAJETI V ENOTNIH CENAH.</t>
  </si>
  <si>
    <t>OPOMBA:</t>
  </si>
  <si>
    <t>Ročni izkop jarka za cevovod v območju varjenja cevovoda, v terenu III - IV kategorije, z odmetom na rob jarka (0,2 m3/varjeni spoj).</t>
  </si>
  <si>
    <t>Zasip - posteljica / vročevodi</t>
  </si>
  <si>
    <t>Izdelava posteljice in ročni obsip cevi z dopeljanim peskom zrnatosti od 0..4 mm (po detajlu iz projekta), ter ročno nabijanje v slojih do potrebne zbitosti.</t>
  </si>
  <si>
    <t>Odstranitev prometnega znaka, obvestilne table, z deponiranjem ob trasi, zavarovanje pred poškodbo in ponovna postavitev.</t>
  </si>
  <si>
    <t>Dobava in polaganje opozorilnega PVC traku.</t>
  </si>
  <si>
    <t>Rušenje obstoječe kinete</t>
  </si>
  <si>
    <t>Odkrivanje krovnih plošč, rušenje sten in kjer je potrebno tudi dna obstoječe kinete. Kjer ostane dno, se dno očisti in pripravi za vgradnjo predizoliranega vročevoda po isti trasi.
Nakladanje in odvoz na stalno deponijo s plačilom pristojbine.</t>
  </si>
  <si>
    <t>Kineta  - odpiranje in zapiranje</t>
  </si>
  <si>
    <t>Odstranitev obstoječih krovnih plošč (upoštevati tudi dovaritev 4 kom dvižnih zank na ploščo, fi 22 mm), odvozom na začasno deponijo, vključno s pristojbino, čiščenje ter pregled sten in plošč na lokaciji.Polaganje saniranih plošč nazaj v ležišča ( uporabiti je neskrčljivo malto napr. EX-45 K ).Pred polaganjem hidroizolacije je treba vse neravnine izravnati s finocementno malto. Hidroizolacija : betonsko površino plošč je treba najprej premazati z Ibitolom, nato po vsej površini privariti 2 ( dva ) sloja, napr. Izotekt t= 4,0 mm - 2,3 m2/m. Izolirati  je treba tudi zunaji stik med steno in ploščo, vsaj 20 cm pod naležno površino. Sledi vgradnja dodatne zaščite hidroizolacije s točkovno folijo, napr. Tefond - Isostud, 2,3 m2/m ter vgradnja peščene zaščite  d= 5 cm s peskom zrnavosti 0-10 mm, 1,5 m2/m.</t>
  </si>
  <si>
    <t>Pokrovi so naslednjih dimenzij:</t>
  </si>
  <si>
    <t>Kineta</t>
  </si>
  <si>
    <t>Izdelava čelne stene kinete</t>
  </si>
  <si>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</si>
  <si>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kpl</t>
  </si>
  <si>
    <t>Vreča s peskom</t>
  </si>
  <si>
    <t>Dobava in polaganje vreče s peskom, dimenzije 80 x 40 x 10 cm, na razdalji 3 m, kot pomoč pri montaži cevi.</t>
  </si>
  <si>
    <t>Zaščitna cev-optika</t>
  </si>
  <si>
    <r>
      <t>Dobava in polaganje PE mikrocevi za polaganje optičnih vlaken dim.</t>
    </r>
    <r>
      <rPr>
        <b/>
        <sz val="10"/>
        <rFont val="Arial"/>
        <family val="2"/>
        <charset val="238"/>
      </rPr>
      <t>16/12 mm</t>
    </r>
    <r>
      <rPr>
        <sz val="10"/>
        <rFont val="Arial"/>
        <family val="2"/>
        <charset val="238"/>
      </rPr>
      <t>, položena v zemljo zunaj vročevodne kinete (ob kineti), vključno s postavitvijo betonskega jaška fi60. V betonskem jašku se pusti 2 m zaščitne cevi, za izvedbo zaključka in navezavo naprej.</t>
    </r>
  </si>
  <si>
    <t>Opozorilni trak - optika</t>
  </si>
  <si>
    <t>Dobava in polaganje opozorilnega PVC traku, za položitev nad zaščitni cevjo optike.</t>
  </si>
  <si>
    <t>Jašek za optični kabel</t>
  </si>
  <si>
    <t>Izdelava AB jaška, globine do 1,0 m iz betonske cevi fi 60, vključno z povoznim litoželeznim pokrovom fi 60 cm, z nosilnostjo 40 t, vključno z vsemi potrebnimi manipulacijami in izkopom.</t>
  </si>
  <si>
    <t>Zasip - posteljica - optika</t>
  </si>
  <si>
    <t>Izdelava posteljice in ročni obsip zaščitne cevi za optiko z dopeljanim peskom zrnatosti od 0..4 mm (po detajlu iz projekta), ter ročno nabijanje v slojih do potrebne zbitosti.</t>
  </si>
  <si>
    <t>Zazidava zidu - predizolirane cevi</t>
  </si>
  <si>
    <t>Zazidava armiranobetonskega, kamnitega ali opečnatega zunanjega zidu pri vstopu novega predizoliranega vročevoda v obstoječi objekt. Pri tem se vgradi zidno tesnilo.
Odvoz odpadnega materiala na stalno deponijo. 
Z vsemi manipulacijami in potrebnim materialom.</t>
  </si>
  <si>
    <t>Zazidava zidu</t>
  </si>
  <si>
    <t>Zazidava armiranobetonskega, kamnitega ali opečnatega zunanjega zidu objekta na mestu opuščene trase vročevoda. 
Odvoz odpadnega materiala na stalno deponijo. 
Z vsemi manipulacijami in potrebnim materialom.</t>
  </si>
  <si>
    <t>Izvrtina - AB ali opečni zid</t>
  </si>
  <si>
    <t>Izdelava izvrtine za prehod cevi v armiranobetonskem ali opečnem zunanjem ali notranjem zidu, odvoz odpadnega materiala na stalno deponijo. Po montaži cevi prekritje izvrtine z izolacijskim materialom - Izotekt T4 in zaščito izolacije ter pleskanje površine zazidane odprtine z notranjo zidno barvo. Izvrtina podana:</t>
  </si>
  <si>
    <t>D/G=0,2/0,3 m</t>
  </si>
  <si>
    <t>5.0</t>
  </si>
  <si>
    <t>5.1</t>
  </si>
  <si>
    <t>5.1.1</t>
  </si>
  <si>
    <t>5.1.2</t>
  </si>
  <si>
    <t>5.1.3</t>
  </si>
  <si>
    <t xml:space="preserve">Zasip z obstoječim materialom do višine potrebne za končno ureditev terena, s komprimiranjem v slojih deb. 20 - 30 cm do predpisane zbitosti in planiranje površine s točnostjo +- 1,0 cm </t>
  </si>
  <si>
    <t xml:space="preserve">Kombinirani izkop jarka za cevovod v terenu III-IV kategorije, globine do 2,0 m z direktnim nakladanjem na kamion. </t>
  </si>
  <si>
    <t>Kombinirani izkop</t>
  </si>
  <si>
    <t>Kombinirani izkop - odmet ob rob jarka oz. začasno deponijo.</t>
  </si>
  <si>
    <t xml:space="preserve">Kombinirani izkop jarka za cevovod v terenu III-IV kategorije, globine do 2,0 m, z odmetom na rob jarka oz. transport na začasno deponijo na gradbišču. </t>
  </si>
  <si>
    <t>GLAVNI VROČEVOD T17000, DN300/500</t>
  </si>
  <si>
    <t>VROČEVODNI PRIKLJUČEK P362, DN65/160</t>
  </si>
  <si>
    <t>OŠ DANILE KUMAR</t>
  </si>
  <si>
    <t>Odtok iz žleba in jašek</t>
  </si>
  <si>
    <t>Demontaža in ponovna montaža podesta pod nadstrešnico.</t>
  </si>
  <si>
    <t>Jašek za predizolirane pipe</t>
  </si>
  <si>
    <t>Izdelava jaška premera Ø120 cm iz betonskih cevi, globine do 2,5 m z dobavo in montažo cevi, z vsemi zemeljskimi deli, AB temeljno in krovno ploščo d = 25 cm (C25/30 - armatura, opaž, beton). 
Pokrov jaška Ø80 cm - PURATOR tip D400 P-TOP Strong 800, EN124, artikel P11400D-1F800, brez napisa.
LTŽ pokrov na betonskem prstanu se namesti po montaži strojnih elementov - odprtina mora biti na mestu, ki omogoča nemoten dostop v jašek.
Vgradnja izvlečne lestve iz nerjavečega jekla kvadratnega profila dim. 40x40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t>
  </si>
  <si>
    <t>D/G=0,2/0,1 m</t>
  </si>
  <si>
    <t>GLAVNI VROČEVOD T1713, DN80/180</t>
  </si>
  <si>
    <t>Kovinska ograja</t>
  </si>
  <si>
    <t>Odstranitev kovinske ograje višine cca. 50 cm na mestu parka / spomenika, deponiranje ob trasi, zavarovanje pred poškodbo in ponovna postavitev.</t>
  </si>
  <si>
    <t>kineta 66x43 cm</t>
  </si>
  <si>
    <t>88 x 100 cm</t>
  </si>
  <si>
    <t>Izdelava kinete vel. 80 x 43 cm. Betoniranje podložnega betona MB 10, Dobava in polaganje armatur za kineto. Betoniranje dna in sten kinete z betonom MB 30. Izdelava in odstranitev dvostranskega opaža sten kinete. Dobava in polaganje krovnih plošč za ravni del in zavoje kinete iz betona MB20. Zalitje vseh stikov in odkrušenih mest s plastificirano - akrilno malto. Izdelava hidroizolacije nad krovnimi površinami z eno plastjo Izotekta T4 na predhodni premaz Ibitola. Izdelava zaščitnega sloja nad izolacijo deb. 5 cm s peskom zrnatosti od 0 do 10 mm; 0,8 m2/m.</t>
  </si>
  <si>
    <t>kineta 80x43 cm</t>
  </si>
  <si>
    <t>Gogalova ulica - OŠ Danile Kumar</t>
  </si>
  <si>
    <t>P362, odsek 2-2.5</t>
  </si>
  <si>
    <t>Gogalova ulica</t>
  </si>
  <si>
    <t>T1700, odsek 1-5</t>
  </si>
  <si>
    <t>T1713, odsek 3-3.1</t>
  </si>
  <si>
    <t>kineta 130x75 cm</t>
  </si>
  <si>
    <t>130x75 - deb. 15cm in vel. 159 x 100 cm</t>
  </si>
  <si>
    <t>Izdelava kinete vel.160 x 80 cm. Betoniranje podložnega betona MB 10. Dobava in polaganje armatur za kineto. Betoniranje dna in sten kinete z betonom MB 30. Izdelava in odstranitev dvostranskega opaža sten kinete. Dobava in polaganje krovnih plošč za ravni del in zavoje kinete iz betona MB20. Zalitje vseh stikov in odkrušenih mest s plastificirano - akrilno malto. Izdelava hidroizolacije nad krovnimi površinami z eno plastjo Izotekta T4 na predhodni premaz Ibitola. Izdelava zaščitnega sloja nad izolacijo deb. 5 cm s peskom zrnatosti od 0 do 10 mm; 0,8 m2/m.</t>
  </si>
  <si>
    <t>kineta 160x80 cm</t>
  </si>
  <si>
    <t>Betonska korita</t>
  </si>
  <si>
    <t>Odstranitev obstoječih betonskih korit z rožami velikosti fi 50 cm deponiranje ob trasi, zavarovanje pred poškodbo in ponovna postavitev.</t>
  </si>
  <si>
    <t xml:space="preserve">Otroška igrala </t>
  </si>
  <si>
    <t>Odstranitev otroških igral, tobogan s stopnicami in gugalnice na stebrih. Pod gugalnico so položene plošče v velikosti cca. 3 x 6 m. Deponiranje ob trasi, zavarovanje pred poškodbo in ponovna postavitev tlaka ter igral.</t>
  </si>
  <si>
    <t>Spomenik OŠ</t>
  </si>
  <si>
    <t>Varovanje ležeče betonske ure velikosti cca. 1 x 8 m.</t>
  </si>
  <si>
    <t>Odstranitev kamnitega spomenika s temeljem velikost cca. 1 x 0,3 m in višine cca. 1 m, deponiranje ob trasi, zavarovanje pred poškodbo in ponovna postavitev temelja in kamnitega spomenika.</t>
  </si>
  <si>
    <t>Varovanje betonske sončne ure</t>
  </si>
  <si>
    <t xml:space="preserve">Demontaža in ponovna montaža žleba ter odstranitev in ponovna postavitev jaška premera 40 cm, z vsemi preddeli in manipulacijami, izvedbo požiralniške zveze iz betonske oz. PVC cevi obstoječega premera. </t>
  </si>
  <si>
    <t>VROČEVODNO OMREŽJE NA OBMOČJU OŠ DANILE KUMAR</t>
  </si>
  <si>
    <t>Demontaža jeklenaga podesta iz pocinkanih pohištvenih cevi velikosti cca. 2 x 3m pokrit z rebrasto pocinkano pločevino, demontaža pocinkane mreže nadstrešnice velikosti 2 x 2,5 m in ponovna montaža mreže in postavitev podesta.</t>
  </si>
  <si>
    <t>Jašek JA 339</t>
  </si>
  <si>
    <t>5.1.3.1</t>
  </si>
  <si>
    <t>5.1.3.2.</t>
  </si>
  <si>
    <t>5.1.4</t>
  </si>
  <si>
    <t>Novi priključni kineti za Jašek JA 339 Gogalova 15</t>
  </si>
  <si>
    <t>SANACIJA ODSEKOV KINET</t>
  </si>
  <si>
    <t>GLAVNI VROČEVOD T1700</t>
  </si>
  <si>
    <t>Jašek JA 339 Gogalova 15</t>
  </si>
  <si>
    <t>CENA/ENOTO</t>
  </si>
  <si>
    <t>Demontaža mrežne ograje</t>
  </si>
  <si>
    <t>Demontaža panelov mrežne ograje z nakladanjem in odvozom panelov ograje na začasno deponijo.</t>
  </si>
  <si>
    <t>Rušenje stebričkov ograje</t>
  </si>
  <si>
    <t>Rušenje jeklenih stebričkov ograje in temeljev stebričkov z nakladanjem in odvozom stebričkov na začasno deponijo.</t>
  </si>
  <si>
    <t>Rušenje AB okvirja pokrova</t>
  </si>
  <si>
    <t>Rušenje AB okvirja pokrova obstoječega jaška, odvoz rušenega materiala na stalno deponijo. Vključno s odstranitvijo okvirja pokrova in čiščenja okvirja in pokrova. Odvoz pokrova na deponijo naročnika.</t>
  </si>
  <si>
    <t xml:space="preserve">Rušenje AB plošče in vstopnega vratu </t>
  </si>
  <si>
    <t xml:space="preserve">Rušenje AB plošče in vstopnega vratu obstoječega jaška, odvoz rušenega materiala na stalno deponijo. Vključno s ščitenjem (podest) strojne opreme v jašku. Delo v oteženih pogojih. </t>
  </si>
  <si>
    <t>m3</t>
  </si>
  <si>
    <t xml:space="preserve">Rušenje AB temeljne plošče jaška </t>
  </si>
  <si>
    <t xml:space="preserve">Rušenje AB temeljne plošče iobstoječega jaška za izvedbo poglobitve, odvoz rušenega materiala na stalno deponijo. Vključno s ščitenjem (podest) strojne opreme v jašku. Delo v oteženih pogojih. </t>
  </si>
  <si>
    <t>Rušenje obstoječe lestve</t>
  </si>
  <si>
    <t xml:space="preserve">Rušenje obstoječe lestve z demontažo pritrditve v steno jaška, odvoz rušene lestve na stalno deponijo. </t>
  </si>
  <si>
    <t>Odriv humusa</t>
  </si>
  <si>
    <t xml:space="preserve">Strojni odriv humusa zelenice v debelini 20 cm na začasno deponijo za kasnejši zasip in ozelenitev. </t>
  </si>
  <si>
    <t>Strojni izkop zemljine</t>
  </si>
  <si>
    <t>Strojni zkop zemljine v III. - IV.  Kat. Za izvedbo novega jaška z nakladanjem na kamion za odvoz na deponijo. Odvoz obračunan posebej</t>
  </si>
  <si>
    <t xml:space="preserve">Ročni izkop zemljine </t>
  </si>
  <si>
    <t>Ročni izkop zemljine v III. - IV.  Kat.  z odmetavanjem na rob izkopa ali nakladanjem na kamion za odvoz na deponijo. Odvoz obračunan posebej</t>
  </si>
  <si>
    <t>Ročni izkop zemljine za poglobitev jaška</t>
  </si>
  <si>
    <t>Ročni izkop zemljine v III. - IV.  Kat.  z iznosom iz jaška za odvoz na deponijo. Delo v oteženih pogojih. Odvoz obračunan posebej</t>
  </si>
  <si>
    <t>Zasip z izkopanim materialom</t>
  </si>
  <si>
    <t>Zasip jaška in kinet z izkopanim materialom vključno z razgrinjanjem, planiranjem in utrjevanjem po plasteh do potrebne zbitosti. Ocena količine.</t>
  </si>
  <si>
    <t>Zasip z drobljenim materialom</t>
  </si>
  <si>
    <t>Zasip jaška in kinet z drobljenim materialom vključno z razgrinjanjem, planiranjem in utrjevanjem po plasteh do potrebne zbitosti.</t>
  </si>
  <si>
    <t>Humusiranje in zatravitev</t>
  </si>
  <si>
    <t>Razstiranje humusa iz začasne deponije, uvaljanje humusa in zatravitev</t>
  </si>
  <si>
    <t>m2</t>
  </si>
  <si>
    <t>Planiranje dna izkopa</t>
  </si>
  <si>
    <t>Planiranje dna izkopa za izdelavo podložnega betona temeljne plošče poglobitve jaška</t>
  </si>
  <si>
    <t>Nakladanje in odvoz</t>
  </si>
  <si>
    <t>Nakladanje in odvoz izkopanega materiala na stalno deponijo.</t>
  </si>
  <si>
    <t>Podložni beton</t>
  </si>
  <si>
    <t>Izdelava podložnega betona temeljne plošče poglobitve jaška, jaška za ponikanjev debelini 7-10 cm iz pustega betona C 12/15,</t>
  </si>
  <si>
    <t>Beton temeljne plošče poglobitve jaška</t>
  </si>
  <si>
    <t>Strojno vgrajevanje betona v armirane konstrukcije preseka 0.10 - 0.20 m3/m2-m1. Beton iz drobljene frakcije 0-30 plastičen beton C 25/30, za vgradnjo temeljne plošče poglobitve jaška. Temeljna plošča debeline 20 cm</t>
  </si>
  <si>
    <t>Beton sten poglobitve jaška</t>
  </si>
  <si>
    <t>Strojno vgrajevanje betona v armirane konstrukcije preseka 0.10 - 0.20 m3/m2-m1. Beton iz drobljene frakcije 0-30 plastičen beton C 25/30, za vgradnjo sten poglobitve jaška. Stene jaška debeline 20 cm 25 cm in 30 cm</t>
  </si>
  <si>
    <t>Beton sten nadvišanja jaška</t>
  </si>
  <si>
    <t>Strojno vgrajevanje betona v armirane konstrukcije preseka 0.10 - 0.20 m3/m2-m1. Beton iz drobljene frakcije 0-30 plastičen beton C 25/30, za vgradnjo nadvišanja sten jaška. Stene jaška debeline 20 cm</t>
  </si>
  <si>
    <t>Beton montažnih plošč jaška</t>
  </si>
  <si>
    <t>Strojno vgrajevanje betona v armirane konstrukcije preseka 0.10 - 0.20 m3/m2-m1. Beton iz drobljene frakcije 0-30 plastičen beton C 25/30, za vgradnjo krovnih plošč jaška. Krovne plošče debeline 20 cm.</t>
  </si>
  <si>
    <t>Beton vstopnega vratu</t>
  </si>
  <si>
    <t>Strojno vgrajevanje betona v armirane konstrukcije preseka 0.10 - 0.20 m3/m2-m1. Beton iz drobljene frakcije 0-30 plastičen beton C 25/30, za vgradnjo vstopnega vratu. Stene okroglega vstopnega vratu debeline 15 cm</t>
  </si>
  <si>
    <r>
      <t xml:space="preserve">Armatura do </t>
    </r>
    <r>
      <rPr>
        <b/>
        <sz val="10"/>
        <rFont val="Symbol"/>
        <family val="1"/>
        <charset val="2"/>
      </rPr>
      <t>f</t>
    </r>
    <r>
      <rPr>
        <b/>
        <sz val="10"/>
        <rFont val="Arial CE"/>
        <charset val="238"/>
      </rPr>
      <t xml:space="preserve"> 12</t>
    </r>
  </si>
  <si>
    <r>
      <t xml:space="preserve">Dobava, rezanje, krivljenje in polaganje srednje zahtevne armature S 500 - do </t>
    </r>
    <r>
      <rPr>
        <sz val="10"/>
        <rFont val="Symbol"/>
        <family val="1"/>
        <charset val="2"/>
      </rPr>
      <t>f</t>
    </r>
    <r>
      <rPr>
        <sz val="10"/>
        <rFont val="Arial CE"/>
        <charset val="238"/>
      </rPr>
      <t xml:space="preserve"> 12</t>
    </r>
  </si>
  <si>
    <r>
      <t xml:space="preserve">Armatura nad </t>
    </r>
    <r>
      <rPr>
        <b/>
        <sz val="10"/>
        <rFont val="Symbol"/>
        <family val="1"/>
        <charset val="2"/>
      </rPr>
      <t>f</t>
    </r>
    <r>
      <rPr>
        <b/>
        <sz val="10"/>
        <rFont val="Arial CE"/>
        <charset val="238"/>
      </rPr>
      <t xml:space="preserve"> 14</t>
    </r>
  </si>
  <si>
    <r>
      <t xml:space="preserve">Dobava, rezanje, krivljenje in polaganje srednje zahtevne armature S 500 - nad </t>
    </r>
    <r>
      <rPr>
        <sz val="10"/>
        <rFont val="Symbol"/>
        <family val="1"/>
        <charset val="2"/>
      </rPr>
      <t>f</t>
    </r>
    <r>
      <rPr>
        <sz val="10"/>
        <rFont val="Arial CE"/>
        <charset val="238"/>
      </rPr>
      <t xml:space="preserve"> 14</t>
    </r>
  </si>
  <si>
    <t>Armaturne mreže</t>
  </si>
  <si>
    <t>Dobava, rezanje, krivljenje in polaganje armaturnih mrež S 500</t>
  </si>
  <si>
    <t>Enostranski opaž sten poglobitve jaška</t>
  </si>
  <si>
    <t>Izdelava enostranskega opaža sten poglobitve jaška.</t>
  </si>
  <si>
    <t>Enostranski opaž vezi za nadvišanje jaška</t>
  </si>
  <si>
    <t>Izdelava dvostranskega opaža vezi za nadvišanje jaška.</t>
  </si>
  <si>
    <t>Dno opaža za izdelavo montažnih plošč jaška</t>
  </si>
  <si>
    <t>Izdelava ravnega dna opaža za izdelavo montažnih plošč, vključno s čiščenjem oljenjem opaža in pripravo podlage za izvedbo opaža. Opaž izveden na tleh za večkratno izdelavo montažne krovnih plošč jaškov.</t>
  </si>
  <si>
    <t>Opaž robov za izdelavo montažnih plošč jaška</t>
  </si>
  <si>
    <t xml:space="preserve">Opaženje, razopaženje, opiranje in čiščenje za opaž robov montažnih plošč, robovi višine 20 cm. </t>
  </si>
  <si>
    <t>Okrogli opaž za izdelavo vratu</t>
  </si>
  <si>
    <t xml:space="preserve">Opaženje, razopaženje, opiranje in čiščenje za opaž okroglega vstopnega vratu. Vstopni vrat motranjega premera 82 cm in zunanjega premera 112 cm. Opaž za večkratno uporabo pri izdelavi vratu na montažnih ploščah jaškov. </t>
  </si>
  <si>
    <t>Vgradnja RF naležnih profilov rešetke</t>
  </si>
  <si>
    <t>Vgradnjo RF naležni profilov za vzdolžno rešetko. RF rešetka z okvirjem zajeta v ključavničarskih delih. Samo vgradnja RF profilov. Poglobitev dimenzij 240 x 50 cm.</t>
  </si>
  <si>
    <t>Montaža AB plošč jaška</t>
  </si>
  <si>
    <t xml:space="preserve">Montaža predhodno izdelanih AB krovnih plošč jaška in jaška za ponikanje na predhodno pripravljena ležišča AB plošč. Izdelava AB plošč obračunana posebej. Samo montaža. </t>
  </si>
  <si>
    <t>Hidro izolacija jaška</t>
  </si>
  <si>
    <t>Izdelava hidroizolacije jaška z eno plastjo Izotekta T4 na predhodni premaz Ibitola (Zavihek preko roba plošč 40 cm.). Obračun po dejansko izvedeni površini izolacije.</t>
  </si>
  <si>
    <t>Zaščita hidroizolacije</t>
  </si>
  <si>
    <t>Zaščita hidroizolacije z bombičasto folijo</t>
  </si>
  <si>
    <t>Izvedba ponikanja</t>
  </si>
  <si>
    <r>
      <t xml:space="preserve">Izvedba ponikovalnega izpusta iz PVC perforirane cevi </t>
    </r>
    <r>
      <rPr>
        <sz val="10"/>
        <rFont val="Symbol"/>
        <family val="1"/>
        <charset val="2"/>
      </rPr>
      <t>f</t>
    </r>
    <r>
      <rPr>
        <sz val="10"/>
        <rFont val="Arial CE"/>
        <charset val="238"/>
      </rPr>
      <t xml:space="preserve"> 200 mm v temeljni plošči poglobitve. </t>
    </r>
  </si>
  <si>
    <t>Sanacija sten in tal jaška</t>
  </si>
  <si>
    <t>Gradbena sanacija sten in tal jaška s predhodnim čiščenjem površin:
- odstranjevanje poškodovanega betona
- čiščenje in sanacija armature
- premaz z emulzijo
- omet sten z dvokomponentno sanacijsko malto
Dejanski obseg obnove se določi na terenu glede na stanje kinet po navodilih nadzora JPE. Ocena</t>
  </si>
  <si>
    <t>Vgradnja jeklenih stebričkov ograje</t>
  </si>
  <si>
    <t>Vgradnja obstoječih cestnih jeklenih stebričkov ograje z dovozom stebričkov iz začasne deponije, s pripravo temeljev iz betona C 15/20.</t>
  </si>
  <si>
    <t>Vgradnja vrtnih robnikov</t>
  </si>
  <si>
    <t>Vgradnja obstoječih vrtnih robnikov vključno z dovozom robnikov iz začasne deponije, s pripravo temeljne podloge iz betona C 15/20 šir. 30 cm in stičenjem robnikov s fino cementno malto.</t>
  </si>
  <si>
    <t>m</t>
  </si>
  <si>
    <t>Montaža mrežne ograje</t>
  </si>
  <si>
    <t>Montaža panelov mrežne ograje z dovozom panelov ograje iz začasne deponije.</t>
  </si>
  <si>
    <t>Nepredvidena - režijska dela</t>
  </si>
  <si>
    <t>Nepredvidena dela KV delavec- ocena</t>
  </si>
  <si>
    <t>ur</t>
  </si>
  <si>
    <t>Dobava in vgradnja pokrova</t>
  </si>
  <si>
    <r>
      <t xml:space="preserve">Dobava in montaža kovinskega tipskega težkega enojnega pokrova z vgradnjo ležišča pokrova in naknadnim vstavljanjem pokrova. </t>
    </r>
    <r>
      <rPr>
        <sz val="10"/>
        <rFont val="Arial"/>
        <family val="2"/>
        <charset val="238"/>
      </rPr>
      <t xml:space="preserve">Pokrov </t>
    </r>
    <r>
      <rPr>
        <sz val="10"/>
        <rFont val="Symbol"/>
        <family val="1"/>
        <charset val="2"/>
      </rPr>
      <t>f</t>
    </r>
    <r>
      <rPr>
        <sz val="10"/>
        <rFont val="Arial"/>
        <family val="2"/>
        <charset val="238"/>
      </rPr>
      <t xml:space="preserve"> 80 - PURATOR tip D400 P-TOP Strong 800, EN124, artikel P11400D-1F800.</t>
    </r>
  </si>
  <si>
    <t>RF vstopna lestev jaška</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</si>
  <si>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220 cm. Po načrtu - teža lestve 12,5 kg</t>
    </r>
  </si>
  <si>
    <t>RF nastavek lestve</t>
  </si>
  <si>
    <t>Dobava, in vgradnja nastavkov vstopnih lestev za dostop v jašek izdelane iz RF jekla. Nastavek višine 100 cm. Po načrtu - teža nastavka 4,63 kg</t>
  </si>
  <si>
    <t>Talna RF rešetka</t>
  </si>
  <si>
    <t>Izdelava in dobava naležnih profilov in rešetk izdelane iz RF jekla. Rešetke sestavljene iz treh enakih delov. Po načrtu - teža profilov in rešetk 91,87 kg</t>
  </si>
  <si>
    <t>Ocenjeni stroški posega na zemljišče</t>
  </si>
  <si>
    <r>
      <t xml:space="preserve">Nepredvideni stroški, vezani na soglasje in dogovor z lastniki parcele glede potrebnega izkopa in posega na zemljišče. Potrebna deponija izkopanega materiala in odriva humusa. Dela pri tem posegu zajeta v drugih postavkah tega popisa. </t>
    </r>
    <r>
      <rPr>
        <b/>
        <sz val="10"/>
        <rFont val="Arial CE"/>
        <charset val="238"/>
      </rPr>
      <t>Ocena.</t>
    </r>
  </si>
  <si>
    <t>T1700</t>
  </si>
  <si>
    <t>Rušenje AB pokrova kinete</t>
  </si>
  <si>
    <t xml:space="preserve">Rušenje AB okvirja pokrova obstoječe kinete, odvoz rušenega materiala na stalno deponijo. </t>
  </si>
  <si>
    <t>Rušenje AB sten in talne plošče kinete</t>
  </si>
  <si>
    <t xml:space="preserve">Rušenje AB sten in talne plošče kinete, odvoz rušenega materiala na stalno deponijo. </t>
  </si>
  <si>
    <t>Planiranje dna izkopa za izdelavo podložnega betona temeljne plošče kinete</t>
  </si>
  <si>
    <t>Izdelava podložnega betona temeljne plošče kinet debelini 7-10 cm iz pustega betona C 12/15,</t>
  </si>
  <si>
    <t>Beton temeljnih plošče kinet</t>
  </si>
  <si>
    <t>Strojno vgrajevanje betona v armirane konstrukcije preseka 0.10 - 0.20 m3/m2-m1. Beton iz drobljene frakcije 0-30 plastičen beton C 25/30, za vgradnjo temeljne plošče kinete. Temeljna plošča debeline 20 cm</t>
  </si>
  <si>
    <t>Beton sten kinet</t>
  </si>
  <si>
    <t>Strojno vgrajevanje betona v armirane konstrukcije preseka 0.10 - 0.20 m3/m2-m1. Beton iz drobljene frakcije 0-30 plastičen beton C 25/30, za vgradnjo sten kinete. Stene kinete debeline 15 cm oz. 20 cm.</t>
  </si>
  <si>
    <t>Beton pokrovov kinet</t>
  </si>
  <si>
    <t>Strojno vgrajevanje betona v armirane konstrukcije preseka 0.10 - 0.20 m3/m2-m1. Beton iz drobljene frakcije 0-30 plastičen beton C 25/30, za vgradnjo pokrova kinete. Pokrov kinete debeline 12-16 cm.</t>
  </si>
  <si>
    <t>Opaž robov temeljne plošče kinete</t>
  </si>
  <si>
    <t>Izdelava enostranskega opaža robov temeljne plošče kinete. Opaž višine 20 cm.</t>
  </si>
  <si>
    <t>Dvostranski opaž sten kinete</t>
  </si>
  <si>
    <t>Izdelava dvostranskega opaža sten kinete.</t>
  </si>
  <si>
    <t>Okrogli opaž za izdelavo odprtine</t>
  </si>
  <si>
    <t xml:space="preserve">Opaženje, razopaženje, opiranje in čiščenje za opaž okrogle odprtine v steni kinete. Odprtina premera 58 cm v steni debeline 20 cm. 2 x dve odprtini. </t>
  </si>
  <si>
    <t>Dno opaža za izdelavo pokrova kinete</t>
  </si>
  <si>
    <t xml:space="preserve">Izdelava ravnega dna opaža za izdelavo pokrova kinete, vključno s čiščenjem oljenjem opaža in pripravo podlage za izvedbo opaža. </t>
  </si>
  <si>
    <t>Opaž robov pokrova kinete</t>
  </si>
  <si>
    <t xml:space="preserve">Opaženje, razopaženje, opiranje in čiščenje za opaž robov montažnih plošč, robovi višine 12-16 cm. </t>
  </si>
  <si>
    <t>Montaža AB pokrova kinete</t>
  </si>
  <si>
    <t xml:space="preserve">Montaža predhodno izdelanega AB pokrova kinete na predhodno pripravljena ležišča AB sten kinete. Izdelava AB pokrova obračunana posebej. Samo montaža. </t>
  </si>
  <si>
    <t>Hidro izolacija kinete</t>
  </si>
  <si>
    <t>Izdelava hidroizolacije kinete z eno plastjo Izotekta T4 na predhodni premaz Ibitola (Zavihek preko roba pokrova 40 cm.). Obračun po dejansko izvedeni površini izolacije.</t>
  </si>
  <si>
    <t>AB POKROV KINET - TIP 2 - 2 kom</t>
  </si>
  <si>
    <t xml:space="preserve">Rušenje AB (dvig) pokrova kinete. Vključno s ščitenjem cevi v kineti. Cena rušenja vključuje začasno deponiranje, nakladanje in odvoz materiala  vključno s plačilom komunalne takse. </t>
  </si>
  <si>
    <t>kom</t>
  </si>
  <si>
    <t xml:space="preserve">Gradbena sanacija kinet </t>
  </si>
  <si>
    <t>Gradbena sanacija kinet vključno s predhodnim čiščenjem kinet z vodnim curkom pod pritiskom 200 barov:
- odstranjevanje poškodovanega betona
- čiščenje in sanacija armature
- premaz z emulzijo
- omet sten z dvokomponentno sanacijsko malto
Dejanski obseg obnove se določi na terenu glede na stanje kinet po navodilih nadzora JPE. Ocena</t>
  </si>
  <si>
    <t>Izdelava pokrova kinet</t>
  </si>
  <si>
    <r>
      <t xml:space="preserve">Pokrov kinete. Površina pokrova v dvostranskem naklonu 2% gladko zalikana.                                      AB pokrov debeline e = 11 cm:
- Beton C 25/30 - količina 0,17 m3
- Armatura do </t>
    </r>
    <r>
      <rPr>
        <sz val="10"/>
        <rFont val="Symbol"/>
        <family val="1"/>
        <charset val="2"/>
      </rPr>
      <t>f</t>
    </r>
    <r>
      <rPr>
        <sz val="10"/>
        <rFont val="Arial CE"/>
        <charset val="238"/>
      </rPr>
      <t xml:space="preserve"> 12 - 31 kg, mreže 4 kg
- Opaž dna 1,76 m2
- opaž roba pokrova (višine 7 - 10 cm) 0,43 m2     - opaž nadvišanja ležišča 0,52 m2
</t>
    </r>
  </si>
  <si>
    <t>Montaža pokrovov kinet</t>
  </si>
  <si>
    <t>Montaža predhodno izdelanih AB pokrovov na predhodno pripravljena ležišča AB kinet. Izdelava AB pokrovov in priprava ležišč obračunana posebej. Samo montaža. Cena zajema montažo enega AB pokrova kinete.</t>
  </si>
  <si>
    <t>Hidro izolacija in zaščita izolacije kinet</t>
  </si>
  <si>
    <t>Izdelava hidroizolacije kinet z eno plastjo Izotekta T4 na predhodni premaz Ibitola (Zavihek čez rob pokrova in vhodnega odprtine 30 cm.). Zaščita hidroizolacije z bombičasto folijo. Obračun po dejansko izvedeni površini izolacije.</t>
  </si>
  <si>
    <t>GRADBENA DELA SKUPAJ</t>
  </si>
  <si>
    <t>Sanacija odsekov kinet</t>
  </si>
  <si>
    <t>5.1.3.2</t>
  </si>
  <si>
    <t>GOGALOVA ULICA</t>
  </si>
  <si>
    <t>VROČEVODNO OMREŽJE NA OBMOČJU LITIJSKA - PESARSKA</t>
  </si>
  <si>
    <t>6.1 GRADBENA DELA</t>
  </si>
  <si>
    <t>1.1</t>
  </si>
  <si>
    <t>P3826</t>
  </si>
  <si>
    <t>1.2</t>
  </si>
  <si>
    <t>P4867</t>
  </si>
  <si>
    <t>6.0</t>
  </si>
  <si>
    <t>6.1</t>
  </si>
  <si>
    <t>GLAVNI VROČEVOD P3826, DN80/180</t>
  </si>
  <si>
    <t>Litijska-Pesarska</t>
  </si>
  <si>
    <t>Steber za zastavo</t>
  </si>
  <si>
    <t>Odstranitev steber za zastavo, deponiranje ob trasi, zavarovanje pred poškodbo in ponovna postavitev.</t>
  </si>
  <si>
    <t>Varovanje jaška</t>
  </si>
  <si>
    <t>Varovanje jaška pred poškodbo in porušitvijo z ustreznim postopkom varovanja in zaščite.</t>
  </si>
  <si>
    <t xml:space="preserve">Varovanje gradbišča - ograja </t>
  </si>
  <si>
    <t>Varovanje gradbene jame po celotni dolžini izkopa z opozorilno PVC ali panelno ograjo višine 2,0 m (cca. 12 m na odprtino). Na mestih prevezav in pri gradbenih jamah, ki so odprte preko noči.</t>
  </si>
  <si>
    <t>Ročno rušenje asfalta zaradi korenin</t>
  </si>
  <si>
    <t>Ročno rušenje asfalta v območju korenin z nakladanjem na kamion po navodilih arborista.</t>
  </si>
  <si>
    <t>Površinski odkop humusa - rob jarka</t>
  </si>
  <si>
    <t xml:space="preserve">Površinski odkop humusa debeline do 30 cm, z odlaganjem na rob izkopa, premet do 10 m od gradbene jame z vsemi manipulacijami. Strojno razgrinjanje in fino ročno planiranje humusa, ponovna zatravitev v povprečni deb. 20 cm z odrivom ali s premetom materiala do 10 m. </t>
  </si>
  <si>
    <t>Asfalt - vgradnja pločnik širine do 2,0 m - 5 cm</t>
  </si>
  <si>
    <t>Dobava in vgrajevanje enoslojnega asfalta, odstranjevanje sloja tampona v debelini asfalta, fino planiranje in valjanje podlage, obrizg z emulzijo, obdelava stika med novim in starim asfaltom in (po potrebi) obnovitvitev horizontalne prometne signalizacije.</t>
  </si>
  <si>
    <t>pločnik:</t>
  </si>
  <si>
    <t>asfaltbeton: vezana obrabno zaporna plast AC 8 surf B 70/100 A5, d = 5 cm</t>
  </si>
  <si>
    <t>Protiprašna zaščita</t>
  </si>
  <si>
    <t>Vzdrževanje vseh prekopanih javnih površin v času od rušitve asfalta do vzpostavitve v prvotno stanje, ki zajema polivanje - protiprašna zaščita, dosip udarnih jam, utrjevanje in planiranje, vključno z dobavo materiala in delom.</t>
  </si>
  <si>
    <t>Kombinirani izkop jarka za cevovod v terenu III-V kategorije, globine do 2,0 m z direktnim nakladanjem na kamion in odvozom na stalno deponijo, vključno s pristojbino.</t>
  </si>
  <si>
    <t xml:space="preserve">Odstranitev pokrovov kinete </t>
  </si>
  <si>
    <t>Odstranitev obstoječih krovnih plošč (upoštevati tudi dovaritev 4 kom dvižnih zank na ploščo, fi 22 mm), odvozom na stalno deponijo, vključno s pristojbino.</t>
  </si>
  <si>
    <t>88x100 - deb. 12cm - T2106</t>
  </si>
  <si>
    <t>80x100 - deb. 12cm - P3826</t>
  </si>
  <si>
    <t>Izdelava novih krovnih plošč</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</si>
  <si>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- 2,5 m2/m. Izolirati  je treba tudi zunaji stik med steno in ploščo, vsaj 20 cm pod naležno površino. Sledi vgradnja dodatne zaščite hidroizolacije s točkovno folijo, napr.Tefond- Isostud, 2,5 m2/m ter vgradnja peščene zaščite  d= 5 cm s peskom zrnavosti 0-10 mm, 1,5 m2/m.</t>
  </si>
  <si>
    <t>80x100 - deb. 12cm - P3826 - oz. velikost po potrebi</t>
  </si>
  <si>
    <t>Zapolnitev vrzeli med AB pokrovi kinet</t>
  </si>
  <si>
    <t>Izvedba enostranskega ( zgubljenega ) opaža - 1,3 m2. Betoniranje vrzeli z C35/45 - 0,33 m3 in 70 kg GA 240/360. Dobava in namestitev zaščitne plošče iz plinobetona , napr. Ytong dimenzije d=0,2m, š= 0,6m, l=3,75 m z oblikovanjem. Stike med ploščami in stenami kinete je potrebno na celotni trasi kinete izravnati s finocementno malto.Obračun po kosu.</t>
  </si>
  <si>
    <t>Sanacija prehoda kineta - kineta (T2106/P3826)</t>
  </si>
  <si>
    <t>Sanacija vstopa iz kinete v kineto, odvoz odpadnega materiala na stalno deponijo. Izvedba hidroizolacije z izolacijskim materialom - Izotekt T4 in zaščito izolacije.</t>
  </si>
  <si>
    <t>Ročno rušenje AB sten kinete (66x43cm) na mestu zamenjave T-kosa zaradi povečanja vročevodne cevi (T2106, P3826) ter vzpostavitev v prvotno stanje - L = cca 2,0 m</t>
  </si>
  <si>
    <r>
      <t xml:space="preserve">Ročno rušenje obstoječih armirano sten kinet debeline 0,15cm, višine 0,8m ter nakladanje in odvoz na trajno deponijo z stroški deponije. 
</t>
    </r>
    <r>
      <rPr>
        <b/>
        <sz val="10"/>
        <rFont val="Arial"/>
        <family val="2"/>
        <charset val="238"/>
      </rPr>
      <t>Izvedeno po potrebi!</t>
    </r>
  </si>
  <si>
    <t>Ročno rušenje AB talne plošče (66x43cm) na mestu zamenjave T-kosa zaradi povečanja vročevodne cevi (T2106, P3826) ter vzpostavitev v prvotno stanje</t>
  </si>
  <si>
    <r>
      <t xml:space="preserve">Ročno rušenje obstoječega armirano dna kinet debeline 0,15cm, širine 1,5m ter nakladanje in odvoz na trajno deponijo z stroški deponije.
</t>
    </r>
    <r>
      <rPr>
        <b/>
        <sz val="10"/>
        <rFont val="Arial"/>
        <family val="2"/>
        <charset val="238"/>
      </rPr>
      <t>Izvedeno po potrebi!</t>
    </r>
  </si>
  <si>
    <t>Izdelava AB sten kinete 66x43cm na mestu povečave odcepa na trasi T2106</t>
  </si>
  <si>
    <r>
      <t xml:space="preserve">Izdelava sten kinete deb 15 cm, višine 80 cm, ki vključuje sledeča dela:
- dobava in vgradnja sider iz RA 8mm z vrtanjem in sidranjem v obstoječo steno in dno kinete l= 0,5 m
- dobava in vgradnja armature v steno kinete Q 335 - izdelava in odstranitev dvostranskega opaža sten kinete 
- dobava in vgradnja betona C25/30
</t>
    </r>
    <r>
      <rPr>
        <b/>
        <sz val="10"/>
        <rFont val="Arial"/>
        <family val="2"/>
        <charset val="238"/>
      </rPr>
      <t>Izvedeno po potrebi!</t>
    </r>
  </si>
  <si>
    <t>Izdelava AB talne plošče kinete 66x43cm na mestu povečave odcepa na trasi T2106</t>
  </si>
  <si>
    <r>
      <t xml:space="preserve">Izdelava točkovnih AB talnih plošč kinet deb. 0,15m, širine 1,50m na mestu porušitev obstoječih sten zaradi zamenjave vročevodnih cevi. Upoštevati dobavo in vgradnjo sider l=0,5 m, čiščenje z visokotlačnim čistilcem in premaz z emulzijo, zalivanje sider s kemično ampulo, izdelava opaža vezi ter dobava in ročna vgradnja betona C 25/30.
</t>
    </r>
    <r>
      <rPr>
        <b/>
        <sz val="10"/>
        <rFont val="Arial"/>
        <family val="2"/>
        <charset val="238"/>
      </rPr>
      <t>Izvedeno po potrebi!</t>
    </r>
  </si>
  <si>
    <t>Ročno rušenje AB sten kinete (60x40cm) na mestu povečanja vročevodne cevi (P3826) ter vzpostavitev v prvotno stanje - L = cca 2,5 m</t>
  </si>
  <si>
    <t>Ročno rušenje AB talne plošče (60x40cm) na mestu povečanja vročevodne cevi (P3826) ter vzpostavitev v prvotno stanje</t>
  </si>
  <si>
    <t>Izdelava AB sten kinete na mestu povečanja vročevodne cevi (P3826)</t>
  </si>
  <si>
    <t>Izdelava AB talne plošče kinete na mestu povečanja vročevodne cevi (P3826)</t>
  </si>
  <si>
    <t>Nadvišanje kinete</t>
  </si>
  <si>
    <t>Odkrivanje krovnih plošč obstoječe kinete 60 x 40 cm, nadvišanje - obbetoniranje sten kinete z MB 30 višine 15 cm, ponovno okrivanje z obstoječimi pokrovi na fino cementno malto 1:3, zatesnitev vseh spojev, izvedba horizontalne izolacije z izotektom T4 na predhodni premaz z ibitolom in zaščita izolacije s plastjo peska - vse po zahtevah nadzora ENERGETIKE LJUBLJANA, d.o.o.</t>
  </si>
  <si>
    <t>Dobava in polaganje vreče s peskom, dimenzije 80x40x10cm, na razdalji 3 m, kot pomoč pri montaži cevi.</t>
  </si>
  <si>
    <t>Jašek za izpust</t>
  </si>
  <si>
    <t>Izdelava jaška premera Ø120 cm iz betonskih cevi, globine do 3,0 m z dobavo in montažo cevi, z vsemi zemeljskimi deli, AB temeljno in krovno ploščo d = 25 cm (C25/30 - armatura, opaž, beton). V dno jaška se vgradi ponikovalnica iz b.c. 50 cm, h= 0,5m, pod to globino se vgradi drenažno nasutje iz prodnikov Ø100mm. Nad ponikovalnico se vgradi pohodna, mrežna rešetka iz nerjavečega jekla dimenzij cca. Ø60 cm za postavitev črpalke. Dno jaška mora biti izvedeno s padcem proti ponikovalnici.
Pokrov jaška Ø80 cm - PURATOR tip D400 P-TOP Strong 800, EN124, artikel P11400D-1F800, brez napisa.
LTŽ pokrov na betonskem prstanu se namesti po montaži strojnih elementov - odprtina mora biti na mestu, ki omogoča nemoten dostop v jašek.
Vgradnja izvlečne lestve iz nerjavečega jekla kvadratnega profila dim. 40x40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t>
  </si>
  <si>
    <t>Jašek za dostop do predizoliranih pip</t>
  </si>
  <si>
    <t>Izdelava jaška premera Ø120 cm iz betonskih cevi, globine do 2 m za dostop do pedizoliranih pip.
Vključno z dobavo in montažo cevi, z vsemi zemeljskimi deli, AB temeljnim vencem in krovno ploščo d = 25 cm (C25/30 - armatura, opaž, beton).
Dno jaška ne sme sloneti na predizoliranih ceveh!</t>
  </si>
  <si>
    <t>Pokrov jaška Ø80 cm - PURATOR tip D400 P-TOP Strong 800, EN124, artikel P11400D-1F800, brez napisa. 
LTŽ pokrov na betonskem prstanu se namesti po montaži strojnih elementov - odprtina mora biti na mestu, ki omogoča nemoten dostop v jašek.</t>
  </si>
  <si>
    <t>Vgradnja izvlečne lestve iz nerjavečega jekla kvadratnega profila dim. 40x40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t>
  </si>
  <si>
    <t>Prehod za osebna in tovorna vozila 16 t</t>
  </si>
  <si>
    <t xml:space="preserve">Izdelava, vzdrževanje med gradnjo in odstranitev začasnih prehodov (mostov) širine do 7,0 m za motorna vozila ter tovornjaake do nosilnosti 16 t, z zaščitno ograjo na obeh straneh prehoda in signalizacijo v skladu z veljavnimi predpisi. Izvajalec mora predložiti ustrezni statični izračun prehoda. </t>
  </si>
  <si>
    <t>PRIKLJUČNI VROČEVOD P4867, DN65 - TEREN</t>
  </si>
  <si>
    <t>LITIJSKA-PESARSKA</t>
  </si>
  <si>
    <t>Semafor</t>
  </si>
  <si>
    <t>Demontaža oziroma zavarovanje vse prometne signalizacije in prometne opreme (semafor), deponiranje ob trasi z zavarovanjem oziroma odvozom v skladišče oz. začasno deponijo in ponovna vgradnja. Odklop in ponovna priključitev na omrežje napajanja izvedena s strani upravljalca cestne signalizacije.</t>
  </si>
  <si>
    <t>Demontaža žične povezave</t>
  </si>
  <si>
    <t>Demontaža žične povezave jašek/senzor pod asfaltom, deponiranje ob trasi z zavarovanjem oziroma odvozom v skladišče oz. začasno deponijo in ponovna vgradnja. Odklop in ponovna priključitev povezave izvedena s strani upravljalca cestne signalizacije.</t>
  </si>
  <si>
    <t>Peščena površina - parkirišče</t>
  </si>
  <si>
    <t>Odstranitev peščene površine (parkirišče) debeline do 20 cm, z vsemi manipulacijami, z odvozom na stalno deponijo, vključno s pristojbino in ureditvijo v prvotno stanje. Nabava in dobava tamponskega drobjenca TD 32 v debelini 20 cm in drenažnega peska (4/8 ali 8/16) v debelini 3-5 cm.</t>
  </si>
  <si>
    <t>Cestni požiralnik, peskolov</t>
  </si>
  <si>
    <t>Odstranitev in postavitev novega cestnega požiralnika premera 40 cm, z vsemi preddeli in manipulacijami, izvedbo požiralniške zveze iz betonske oz. PVC cevi obstoječega premera. Cevi so polnoobetonirane, rešetka oziroma pokrov se ohrani za kasnejšo vgradnjo.</t>
  </si>
  <si>
    <t>Asfalt na pločniku - rezanje in rušenje</t>
  </si>
  <si>
    <t xml:space="preserve">Rezanje, rušenje in odstranitev asfalta na pločniku, z vsemi manipulacijami, z odvozom na stalno deponijo in vključno s pristojbino. </t>
  </si>
  <si>
    <t>Rezkanje asfaltbetona</t>
  </si>
  <si>
    <t xml:space="preserve">Rezkanje asfaltnega cestišča v debelini obstoječega asfalta s poravnanjem, zavaljanjem, zarezom in zagotovitev prevoznosti do končne ureditve ali rušenje debeline do 11 cm v potrebni širini,z zarezom, odvozom na stalno deponijo, vključno s pristojbino. </t>
  </si>
  <si>
    <t>do 4 cm (fini asfalt)</t>
  </si>
  <si>
    <t>do 10 cm (celotna debelina asfalta)</t>
  </si>
  <si>
    <t>Geotekstilna mreža</t>
  </si>
  <si>
    <t>Dobava in polaganje geotekstilne mreže na stiku med starim in novim asfaltom, širine 1,85m.</t>
  </si>
  <si>
    <t>Asfalt - vgradnja pločnik širine nad 2,0 m - 8 cm</t>
  </si>
  <si>
    <r>
      <rPr>
        <b/>
        <sz val="10"/>
        <rFont val="Arial"/>
        <family val="2"/>
        <charset val="238"/>
      </rPr>
      <t>bitudrobir:</t>
    </r>
    <r>
      <rPr>
        <sz val="10"/>
        <rFont val="Arial"/>
        <family val="2"/>
        <charset val="238"/>
      </rPr>
      <t xml:space="preserve"> vezana nosilna zmes AC 22 base B 70/100 A4, d = 5 cm</t>
    </r>
  </si>
  <si>
    <t>Obbetoniranje pokrovov</t>
  </si>
  <si>
    <t>Postavitev pokrovov 60/60 cm ali fi 60 na novo višino nivelete asfalta, z obbetoniranjem, vsemi pomožnimi deli in materialom</t>
  </si>
  <si>
    <t>Jašek za odzračevanje</t>
  </si>
  <si>
    <t>Izdelava jaška premera Ø120 cm iz betonskih cevi, globine do 2,5 m z dobavo in montažo cevi, z vsemi zemeljskimi deli, AB temeljno in krovno ploščo d = 25 cm (C25/30 - armatura, opaž, beton). V dno jaška se vgradi ponikovalnica iz b.c. 50 cm, h= 0,5m, pod to globino se vgradi drenažno nasutje iz prodnikov Ø100mm. Nad ponikovalnico se vgradi pohodna, mrežna rešetka iz nerjavečega jekla dimenzij cca. Ø60 cm za postavitev črpalke. Dno jaška mora biti izvedeno s padcem proti ponikovalnici.
Pokrov jaška Ø80 cm - PURATOR tip D400 P-TOP Strong 800, EN124, artikel P11400D-1F800, brez napisa.
LTŽ pokrov na betonskem prstanu se namesti po montaži strojnih elementov - odprtina mora biti na mestu, ki omogoča nemoten dostop v jašek.
Vgradnja izvlečne lestve iz nerjavečega jekla kvadratnega profila dim. 40x40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t>
  </si>
  <si>
    <t>Zidni preboj - kamniti zid</t>
  </si>
  <si>
    <t xml:space="preserve">Izdelava zidnega preboja za prehod cevi v kamnitem zunanjem ali notranjem zidu, odvoz odpadnega materiala na stalno deponijo. Po montaži cevi zazidava preboja, vključno z ometom, izolacijskim materialom - Izotekt T4 in zaščito izolacije ter pleskanje površine zazidane odprtine z notranjo zidno barvo. </t>
  </si>
  <si>
    <t>Se izvede po potrebi!</t>
  </si>
  <si>
    <t>Dimenzija preboja: Š/V/G=0,6 / 0,4 / 0,3 m</t>
  </si>
  <si>
    <t>Izvrtina - AB</t>
  </si>
  <si>
    <t>Prehod za pešce in osebna vozila</t>
  </si>
  <si>
    <t xml:space="preserve">zdelava, vzdrževanje med gradnjo in odstranitev začasnih lesenih prehodov širine 3.0 za pešce in motorna osebna vozila do nosilnosti 2000 kg, z zaščitno ograjo na obeh straneh prehoda in signalizacijo v skladu z veljavnimi predpisi. Izvajalec mora predložiti ustrezni statični izračun prehoda. </t>
  </si>
  <si>
    <t>Prehod za osebna in tovorna vozila 40 t</t>
  </si>
  <si>
    <t xml:space="preserve">Izdelava, vzdrževanje med gradnjo in odstranitev začasnih prehodov širine 7,0 m za motorna osebna vozila ter tovornjake do nosilnosti 40 t, z zaščitno ograjo na obeh straneh prehoda in signalizacijo v skladu z veljavnimi predpisi. Izvajalec mora predložiti ustrezni statični izračun prehoda. </t>
  </si>
  <si>
    <t>Prečni prekop vozišča - betoniranje</t>
  </si>
  <si>
    <t>Betoniranje prečnih prekopov vozišča debeline d=30cm+10cm z betonom C 12/15 (po posebnem detajlu prečnega prekopa vozišča). Dobava in polaganje PVC folije pri betoniranju prečnega prehoda vozišča.</t>
  </si>
  <si>
    <t>Prečni prekop vozišča - rušenje betona</t>
  </si>
  <si>
    <t>Rušenje betonskega sloja nad PVC folijo na prečnih prekopih, debeline do 10 cm in odvozom na deponijo izvajalca.</t>
  </si>
  <si>
    <t>R  E K A P I T U L A C I J A</t>
  </si>
  <si>
    <t>zap. št.</t>
  </si>
  <si>
    <t>OBJEKT</t>
  </si>
  <si>
    <t>vrednost                                               ( v EUR )</t>
  </si>
  <si>
    <t>S K U P A J :</t>
  </si>
  <si>
    <t>brez davka na dodano vrednost</t>
  </si>
  <si>
    <t>Podpis odgovorne osebe ponudnika :</t>
  </si>
  <si>
    <t>30III-774-00 Obnova vročevoda T1700 na območju OŠ Danile Kumar</t>
  </si>
  <si>
    <t>30III753-00 Gradnja priključka za stanovanjsko sosesko Litijska - Pesarska</t>
  </si>
  <si>
    <t>Zavarovanje šolskega podhoda pod Gogalovo</t>
  </si>
  <si>
    <t>Izvedba varovanja - razbremenitve šolskega povezovalnega podhoda širine 2 m pod Gogalovo. Namestitev jeklenih podpor na lesenih podporah v podhodu, namestitev razbremenilne  jeklene plošče deb 50 mm na asfaltni površini, ureditev klančin za prehod transportov in mehanizacije za čas gradnje. Odstranitev začasne kontrukcije po končani gradnji.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</si>
</sst>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SIT&quot;_-;\-* #,##0.00\ &quot;SIT&quot;_-;_-* &quot;-&quot;??\ &quot;SIT&quot;_-;_-@_-"/>
    <numFmt numFmtId="165" formatCode=";;;"/>
  </numFmts>
  <fonts count="29"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b/>
      <u/>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b/>
      <i/>
      <sz val="10"/>
      <name val="Arial"/>
      <family val="2"/>
      <charset val="238"/>
    </font>
    <font>
      <i/>
      <sz val="10"/>
      <color rgb="FF7F7F7F"/>
      <name val="Arial"/>
      <family val="2"/>
      <charset val="238"/>
    </font>
    <font>
      <sz val="10"/>
      <name val="Times New Roman CE"/>
      <charset val="238"/>
    </font>
    <font>
      <strike/>
      <sz val="12"/>
      <name val="Arial"/>
      <family val="2"/>
      <charset val="238"/>
    </font>
    <font>
      <sz val="12"/>
      <name val="Arial"/>
      <family val="2"/>
      <charset val="238"/>
    </font>
    <font>
      <b/>
      <sz val="10"/>
      <name val="Arial CE"/>
      <charset val="238"/>
    </font>
    <font>
      <b/>
      <sz val="10"/>
      <name val="Symbol"/>
      <family val="1"/>
      <charset val="2"/>
    </font>
    <font>
      <sz val="10"/>
      <name val="Symbol"/>
      <family val="1"/>
      <charset val="2"/>
    </font>
    <font>
      <sz val="10"/>
      <name val="Arial"/>
      <family val="2"/>
    </font>
    <font>
      <sz val="11"/>
      <name val="Arial"/>
      <family val="2"/>
    </font>
    <font>
      <sz val="12"/>
      <name val="Arial"/>
      <family val="2"/>
    </font>
    <font>
      <b/>
      <sz val="10"/>
      <name val="Arial CE"/>
      <family val="2"/>
      <charset val="238"/>
    </font>
    <font>
      <sz val="11"/>
      <name val="Arial"/>
      <family val="2"/>
      <charset val="238"/>
    </font>
    <font>
      <sz val="11"/>
      <name val="Calibri"/>
      <family val="2"/>
      <charset val="238"/>
    </font>
    <font>
      <b/>
      <u/>
      <sz val="20"/>
      <name val="Arial"/>
      <family val="2"/>
      <charset val="238"/>
    </font>
    <font>
      <b/>
      <sz val="16"/>
      <name val="Arial"/>
      <family val="2"/>
      <charset val="238"/>
    </font>
    <font>
      <b/>
      <i/>
      <sz val="12"/>
      <name val="Arial"/>
      <family val="2"/>
      <charset val="238"/>
    </font>
    <font>
      <i/>
      <sz val="10"/>
      <name val="Arial"/>
      <family val="2"/>
      <charset val="238"/>
    </font>
  </fonts>
  <fills count="5">
    <fill>
      <patternFill patternType="none"/>
    </fill>
    <fill>
      <patternFill patternType="gray125"/>
    </fill>
    <fill>
      <patternFill patternType="solid">
        <fgColor indexed="47"/>
        <bgColor indexed="64"/>
      </patternFill>
    </fill>
    <fill>
      <patternFill patternType="solid">
        <fgColor theme="0" tint="-0.14996795556505021"/>
        <bgColor indexed="64"/>
      </patternFill>
    </fill>
    <fill>
      <patternFill patternType="solid">
        <fgColor theme="0" tint="-0.14999847407452621"/>
        <bgColor indexed="64"/>
      </patternFill>
    </fill>
  </fills>
  <borders count="3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right/>
      <top style="hair">
        <color indexed="64"/>
      </top>
      <bottom/>
      <diagonal/>
    </border>
    <border>
      <left/>
      <right/>
      <top/>
      <bottom style="hair">
        <color indexed="64"/>
      </bottom>
      <diagonal/>
    </border>
    <border>
      <left/>
      <right/>
      <top/>
      <bottom style="mediumDashDot">
        <color indexed="64"/>
      </bottom>
      <diagonal/>
    </border>
    <border>
      <left/>
      <right style="thin">
        <color indexed="64"/>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top/>
      <bottom/>
      <diagonal/>
    </border>
    <border>
      <left/>
      <right/>
      <top style="medium">
        <color rgb="FF000000"/>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16">
    <xf numFmtId="0" fontId="0" fillId="0" borderId="0"/>
    <xf numFmtId="0" fontId="2" fillId="0" borderId="0"/>
    <xf numFmtId="164" fontId="1" fillId="0" borderId="0" applyFont="0" applyFill="0" applyBorder="0" applyAlignment="0" applyProtection="0"/>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applyNumberFormat="0" applyFill="0" applyBorder="0" applyAlignment="0" applyProtection="0"/>
    <xf numFmtId="0" fontId="13" fillId="0" borderId="0"/>
    <xf numFmtId="164" fontId="1" fillId="0" borderId="0" applyFont="0" applyFill="0" applyBorder="0" applyAlignment="0" applyProtection="0"/>
    <xf numFmtId="0" fontId="1" fillId="0" borderId="0"/>
  </cellStyleXfs>
  <cellXfs count="296">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6" xfId="13" applyNumberFormat="1" applyFont="1" applyBorder="1" applyAlignment="1" applyProtection="1">
      <alignment horizontal="right" vertical="center"/>
    </xf>
    <xf numFmtId="0" fontId="4" fillId="0" borderId="6" xfId="13" applyFont="1" applyFill="1" applyBorder="1" applyAlignment="1" applyProtection="1">
      <alignment horizontal="center" vertical="center"/>
    </xf>
    <xf numFmtId="4" fontId="4" fillId="0" borderId="6" xfId="13" applyNumberFormat="1" applyFont="1" applyFill="1" applyBorder="1" applyAlignment="1" applyProtection="1">
      <alignment horizontal="right" vertical="center"/>
    </xf>
    <xf numFmtId="4" fontId="4" fillId="0" borderId="0" xfId="2" applyNumberFormat="1" applyFont="1" applyFill="1" applyBorder="1" applyAlignment="1" applyProtection="1">
      <alignment horizontal="right"/>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9"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0" fontId="3" fillId="0" borderId="0" xfId="0" applyFont="1" applyFill="1" applyAlignment="1" applyProtection="1">
      <alignmen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Border="1" applyAlignment="1" applyProtection="1">
      <alignment horizontal="center"/>
    </xf>
    <xf numFmtId="4" fontId="3" fillId="0" borderId="0" xfId="0" applyNumberFormat="1" applyFont="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4" fontId="3" fillId="0" borderId="16" xfId="0" applyNumberFormat="1" applyFont="1" applyBorder="1" applyAlignment="1" applyProtection="1">
      <alignment horizontal="right"/>
      <protection locked="0"/>
    </xf>
    <xf numFmtId="0" fontId="3" fillId="0" borderId="2" xfId="0" applyFont="1" applyFill="1" applyBorder="1" applyAlignment="1" applyProtection="1">
      <alignment horizontal="right"/>
    </xf>
    <xf numFmtId="0" fontId="3" fillId="0" borderId="2" xfId="0" applyFont="1" applyFill="1" applyBorder="1" applyAlignment="1" applyProtection="1">
      <alignment horizontal="center"/>
    </xf>
    <xf numFmtId="4" fontId="3" fillId="0" borderId="2" xfId="0" applyNumberFormat="1" applyFont="1" applyFill="1" applyBorder="1" applyAlignment="1" applyProtection="1">
      <alignment horizontal="right"/>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2" fontId="3" fillId="0" borderId="2" xfId="0" applyNumberFormat="1" applyFont="1" applyFill="1" applyBorder="1" applyAlignment="1" applyProtection="1">
      <alignment horizontal="right"/>
    </xf>
    <xf numFmtId="0" fontId="3" fillId="0" borderId="0" xfId="0" applyFont="1" applyBorder="1" applyAlignment="1" applyProtection="1">
      <alignment vertical="top"/>
    </xf>
    <xf numFmtId="4" fontId="6" fillId="0" borderId="0" xfId="0" applyNumberFormat="1" applyFont="1" applyBorder="1" applyAlignment="1" applyProtection="1">
      <alignment horizontal="right" vertical="top"/>
    </xf>
    <xf numFmtId="0" fontId="3" fillId="0" borderId="0" xfId="0" applyFont="1" applyBorder="1" applyAlignment="1" applyProtection="1">
      <alignment horizontal="right" vertical="top"/>
    </xf>
    <xf numFmtId="0" fontId="3" fillId="0" borderId="0" xfId="3" applyFont="1" applyBorder="1" applyAlignment="1" applyProtection="1">
      <alignment horizontal="center"/>
    </xf>
    <xf numFmtId="4" fontId="3" fillId="0" borderId="0" xfId="3" applyNumberFormat="1" applyFont="1" applyBorder="1" applyAlignment="1" applyProtection="1">
      <alignment horizontal="right"/>
    </xf>
    <xf numFmtId="0" fontId="3" fillId="0" borderId="0" xfId="3" applyFont="1" applyBorder="1" applyAlignment="1" applyProtection="1">
      <alignment horizontal="right"/>
    </xf>
    <xf numFmtId="0" fontId="4" fillId="0" borderId="0" xfId="5" applyFont="1" applyFill="1" applyBorder="1" applyAlignment="1" applyProtection="1">
      <alignment horizontal="left" vertical="top" wrapText="1"/>
    </xf>
    <xf numFmtId="4"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right"/>
    </xf>
    <xf numFmtId="9" fontId="3" fillId="0" borderId="0" xfId="0" applyNumberFormat="1" applyFont="1" applyFill="1" applyBorder="1" applyAlignment="1" applyProtection="1">
      <alignment horizontal="center"/>
    </xf>
    <xf numFmtId="0" fontId="3" fillId="0" borderId="1" xfId="0"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0" fontId="3" fillId="0" borderId="2" xfId="0" applyFont="1" applyFill="1" applyBorder="1" applyAlignment="1" applyProtection="1">
      <alignment horizontal="left" vertical="top"/>
    </xf>
    <xf numFmtId="0" fontId="3" fillId="0" borderId="2" xfId="0" applyFont="1" applyFill="1" applyBorder="1" applyAlignment="1" applyProtection="1">
      <alignment vertical="top"/>
    </xf>
    <xf numFmtId="4" fontId="6" fillId="0" borderId="2" xfId="0" applyNumberFormat="1" applyFont="1" applyFill="1" applyBorder="1" applyAlignment="1" applyProtection="1">
      <alignment horizontal="right" vertical="top"/>
    </xf>
    <xf numFmtId="0" fontId="3" fillId="0" borderId="2" xfId="0" applyFont="1" applyFill="1" applyBorder="1" applyAlignment="1" applyProtection="1">
      <alignment horizontal="right" vertical="top"/>
    </xf>
    <xf numFmtId="0" fontId="3" fillId="0" borderId="2" xfId="0" applyFont="1" applyBorder="1" applyAlignment="1" applyProtection="1">
      <alignment horizontal="center"/>
    </xf>
    <xf numFmtId="4" fontId="3" fillId="0" borderId="2" xfId="0" applyNumberFormat="1" applyFont="1" applyBorder="1" applyAlignment="1" applyProtection="1">
      <alignment horizontal="right"/>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xf>
    <xf numFmtId="0" fontId="7" fillId="0" borderId="0" xfId="0" applyFont="1" applyFill="1" applyBorder="1" applyAlignment="1" applyProtection="1">
      <alignment horizontal="left" vertical="top" wrapText="1"/>
    </xf>
    <xf numFmtId="0" fontId="7" fillId="0" borderId="1" xfId="0" applyFont="1" applyFill="1" applyBorder="1" applyAlignment="1" applyProtection="1">
      <alignment horizontal="left" vertical="top" wrapText="1"/>
    </xf>
    <xf numFmtId="0" fontId="4" fillId="0" borderId="0" xfId="3" applyFont="1" applyFill="1" applyBorder="1" applyAlignment="1" applyProtection="1">
      <alignment horizontal="left" vertical="top"/>
    </xf>
    <xf numFmtId="0" fontId="4" fillId="0" borderId="0" xfId="4" applyFont="1" applyFill="1" applyBorder="1" applyAlignment="1" applyProtection="1">
      <alignment horizontal="left" vertical="top"/>
    </xf>
    <xf numFmtId="0" fontId="4" fillId="0" borderId="0" xfId="6" applyFont="1" applyFill="1" applyBorder="1" applyAlignment="1" applyProtection="1">
      <alignment horizontal="left" vertical="top"/>
    </xf>
    <xf numFmtId="0" fontId="3" fillId="0" borderId="0" xfId="6" applyFont="1" applyFill="1" applyBorder="1" applyAlignment="1" applyProtection="1">
      <alignment horizontal="left" vertical="top" wrapText="1"/>
    </xf>
    <xf numFmtId="0" fontId="3" fillId="0" borderId="1" xfId="6" applyFont="1" applyFill="1" applyBorder="1" applyAlignment="1" applyProtection="1">
      <alignment horizontal="left" vertical="top" wrapText="1"/>
    </xf>
    <xf numFmtId="0" fontId="3" fillId="0" borderId="2" xfId="6" applyFont="1" applyFill="1" applyBorder="1" applyAlignment="1" applyProtection="1">
      <alignment horizontal="left" vertical="top" wrapText="1"/>
    </xf>
    <xf numFmtId="0" fontId="4" fillId="0" borderId="0" xfId="7" applyFont="1" applyFill="1" applyBorder="1" applyAlignment="1" applyProtection="1">
      <alignment horizontal="left" vertical="top"/>
    </xf>
    <xf numFmtId="0" fontId="4" fillId="0" borderId="0" xfId="9" applyFont="1" applyFill="1" applyBorder="1" applyAlignment="1" applyProtection="1">
      <alignment horizontal="left" vertical="top"/>
    </xf>
    <xf numFmtId="0" fontId="4" fillId="0" borderId="0" xfId="10" applyFont="1" applyFill="1" applyBorder="1" applyAlignment="1" applyProtection="1">
      <alignment horizontal="left" vertical="top" wrapText="1"/>
    </xf>
    <xf numFmtId="0" fontId="3" fillId="0" borderId="0" xfId="10" applyFont="1" applyFill="1" applyBorder="1" applyAlignment="1" applyProtection="1">
      <alignment horizontal="left" vertical="top" wrapText="1"/>
    </xf>
    <xf numFmtId="0" fontId="3" fillId="0" borderId="1" xfId="10" applyFont="1" applyFill="1" applyBorder="1" applyAlignment="1" applyProtection="1">
      <alignment horizontal="left" vertical="top" wrapText="1"/>
    </xf>
    <xf numFmtId="0" fontId="3" fillId="0" borderId="2" xfId="0" applyFont="1" applyFill="1" applyBorder="1" applyAlignment="1" applyProtection="1">
      <alignment horizontal="center" vertical="top"/>
    </xf>
    <xf numFmtId="0" fontId="11" fillId="0" borderId="0" xfId="0"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6" fillId="0" borderId="1" xfId="0" applyFont="1" applyFill="1" applyBorder="1" applyAlignment="1" applyProtection="1">
      <alignment horizontal="right"/>
    </xf>
    <xf numFmtId="9" fontId="3" fillId="0" borderId="1" xfId="0" applyNumberFormat="1" applyFont="1" applyFill="1" applyBorder="1" applyAlignment="1" applyProtection="1">
      <alignment horizontal="center"/>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Border="1" applyAlignment="1" applyProtection="1">
      <alignment horizontal="center" vertical="top"/>
    </xf>
    <xf numFmtId="0" fontId="4" fillId="0" borderId="1" xfId="0" applyFont="1" applyBorder="1" applyAlignment="1" applyProtection="1">
      <alignment horizontal="center" vertical="top"/>
    </xf>
    <xf numFmtId="0" fontId="4" fillId="0" borderId="2" xfId="0" applyFont="1" applyBorder="1" applyAlignment="1" applyProtection="1">
      <alignment horizontal="center" vertical="top"/>
    </xf>
    <xf numFmtId="0" fontId="4" fillId="0" borderId="1" xfId="0" applyFont="1" applyFill="1" applyBorder="1" applyAlignment="1" applyProtection="1">
      <alignment horizontal="center" vertical="top"/>
    </xf>
    <xf numFmtId="165" fontId="4" fillId="0" borderId="0" xfId="0" applyNumberFormat="1" applyFont="1" applyBorder="1" applyAlignment="1" applyProtection="1">
      <alignment horizontal="center" vertical="top"/>
    </xf>
    <xf numFmtId="0" fontId="3" fillId="0" borderId="0" xfId="0" applyFont="1" applyBorder="1" applyAlignment="1" applyProtection="1">
      <alignment horizontal="left" vertical="top"/>
    </xf>
    <xf numFmtId="0" fontId="4" fillId="0" borderId="0" xfId="0" applyFont="1" applyBorder="1" applyAlignment="1" applyProtection="1">
      <alignment horizontal="left" vertical="top"/>
    </xf>
    <xf numFmtId="0" fontId="3" fillId="0" borderId="0" xfId="0" applyFont="1" applyFill="1" applyAlignment="1" applyProtection="1">
      <alignment horizontal="left" vertical="top" wrapText="1"/>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49" fontId="4" fillId="0" borderId="0" xfId="0" applyNumberFormat="1" applyFont="1" applyFill="1" applyAlignment="1" applyProtection="1">
      <alignment horizontal="right" vertical="top"/>
    </xf>
    <xf numFmtId="165" fontId="4" fillId="0" borderId="2" xfId="0" applyNumberFormat="1" applyFont="1" applyFill="1" applyBorder="1" applyAlignment="1" applyProtection="1">
      <alignment horizontal="center" vertical="top"/>
    </xf>
    <xf numFmtId="165" fontId="4" fillId="0" borderId="0" xfId="0" applyNumberFormat="1" applyFont="1" applyFill="1" applyBorder="1" applyAlignment="1" applyProtection="1">
      <alignment horizontal="center" vertical="top"/>
    </xf>
    <xf numFmtId="0" fontId="4" fillId="3" borderId="5" xfId="13" applyFont="1" applyFill="1" applyBorder="1" applyAlignment="1" applyProtection="1">
      <alignment horizontal="center" vertical="center"/>
    </xf>
    <xf numFmtId="0" fontId="4" fillId="0" borderId="8" xfId="13" applyFont="1" applyBorder="1" applyAlignment="1" applyProtection="1">
      <alignment horizontal="center" vertical="center"/>
    </xf>
    <xf numFmtId="0" fontId="4" fillId="0" borderId="8" xfId="13" applyFont="1" applyBorder="1" applyAlignment="1" applyProtection="1">
      <alignment vertical="center" wrapText="1"/>
    </xf>
    <xf numFmtId="0" fontId="3" fillId="0" borderId="8" xfId="13" applyFont="1" applyBorder="1" applyAlignment="1" applyProtection="1">
      <alignment vertical="center" wrapText="1"/>
    </xf>
    <xf numFmtId="4" fontId="4" fillId="0" borderId="8" xfId="13" applyNumberFormat="1" applyFont="1" applyBorder="1" applyAlignment="1" applyProtection="1">
      <alignment horizontal="right" vertical="center"/>
    </xf>
    <xf numFmtId="0" fontId="4" fillId="0" borderId="0" xfId="0" applyFont="1" applyFill="1" applyBorder="1" applyAlignment="1" applyProtection="1"/>
    <xf numFmtId="0" fontId="3" fillId="0" borderId="20" xfId="0" applyFont="1" applyFill="1" applyBorder="1" applyProtection="1"/>
    <xf numFmtId="0" fontId="3" fillId="0" borderId="20" xfId="0" applyFont="1" applyFill="1" applyBorder="1" applyAlignment="1" applyProtection="1">
      <alignment horizontal="center"/>
    </xf>
    <xf numFmtId="0" fontId="4" fillId="0" borderId="0" xfId="8" applyFont="1" applyFill="1" applyBorder="1" applyAlignment="1" applyProtection="1">
      <alignment horizontal="left" vertical="top" wrapText="1"/>
    </xf>
    <xf numFmtId="0" fontId="3" fillId="0" borderId="0" xfId="8" applyFont="1" applyFill="1" applyBorder="1" applyAlignment="1" applyProtection="1">
      <alignment horizontal="left" vertical="top" wrapText="1"/>
    </xf>
    <xf numFmtId="0" fontId="3" fillId="0" borderId="1" xfId="8" applyFont="1" applyFill="1" applyBorder="1" applyAlignment="1" applyProtection="1">
      <alignment horizontal="left" vertical="top" wrapText="1"/>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horizontal="justify" vertical="top" wrapText="1"/>
    </xf>
    <xf numFmtId="0" fontId="23" fillId="0" borderId="2" xfId="0" applyFont="1" applyFill="1" applyBorder="1" applyAlignment="1" applyProtection="1">
      <alignment horizontal="left" vertical="top" wrapText="1"/>
    </xf>
    <xf numFmtId="0" fontId="23" fillId="0" borderId="0" xfId="0" applyFont="1" applyFill="1" applyBorder="1" applyAlignment="1" applyProtection="1">
      <alignment horizontal="left" vertical="top" wrapText="1"/>
    </xf>
    <xf numFmtId="0" fontId="23" fillId="0" borderId="1" xfId="0" applyFont="1" applyFill="1" applyBorder="1" applyAlignment="1" applyProtection="1">
      <alignment horizontal="left" vertical="top" wrapText="1"/>
    </xf>
    <xf numFmtId="0" fontId="4" fillId="0" borderId="0" xfId="0" applyFont="1" applyFill="1" applyAlignment="1" applyProtection="1">
      <alignment vertical="center" wrapText="1"/>
    </xf>
    <xf numFmtId="0" fontId="2" fillId="0" borderId="0" xfId="0" applyFont="1" applyFill="1" applyAlignment="1" applyProtection="1"/>
    <xf numFmtId="0" fontId="2" fillId="0" borderId="0" xfId="0" applyFont="1" applyFill="1" applyAlignment="1" applyProtection="1">
      <alignment vertical="top"/>
    </xf>
    <xf numFmtId="0" fontId="2" fillId="0" borderId="0" xfId="0" applyFont="1" applyFill="1" applyAlignment="1" applyProtection="1">
      <alignment vertical="top" wrapText="1"/>
    </xf>
    <xf numFmtId="4" fontId="6" fillId="0" borderId="0" xfId="0" applyNumberFormat="1" applyFont="1" applyFill="1" applyAlignment="1" applyProtection="1">
      <alignment horizontal="right" vertical="top"/>
    </xf>
    <xf numFmtId="0" fontId="3" fillId="0" borderId="0" xfId="0" applyFont="1" applyFill="1" applyAlignment="1" applyProtection="1">
      <alignment horizontal="right" vertical="top"/>
    </xf>
    <xf numFmtId="4" fontId="4" fillId="0" borderId="17" xfId="0" applyNumberFormat="1" applyFont="1" applyFill="1" applyBorder="1" applyAlignment="1" applyProtection="1">
      <alignment horizontal="right" vertical="center" textRotation="90" wrapText="1"/>
    </xf>
    <xf numFmtId="4" fontId="6" fillId="0" borderId="0" xfId="0" applyNumberFormat="1" applyFont="1" applyFill="1" applyBorder="1" applyAlignment="1" applyProtection="1">
      <alignment horizontal="right" vertical="top"/>
    </xf>
    <xf numFmtId="0" fontId="3" fillId="0" borderId="0" xfId="0" applyFont="1" applyFill="1" applyBorder="1" applyAlignment="1" applyProtection="1">
      <alignment horizontal="right" vertical="top"/>
    </xf>
    <xf numFmtId="0" fontId="7" fillId="0" borderId="2" xfId="0" applyFont="1" applyFill="1" applyBorder="1" applyAlignment="1" applyProtection="1">
      <alignment horizontal="left" vertical="top" wrapText="1"/>
    </xf>
    <xf numFmtId="0" fontId="3" fillId="0" borderId="0" xfId="3" applyFont="1" applyFill="1" applyBorder="1" applyAlignment="1" applyProtection="1">
      <alignment horizontal="right"/>
    </xf>
    <xf numFmtId="4" fontId="3" fillId="0" borderId="0" xfId="3" applyNumberFormat="1" applyFont="1" applyFill="1" applyBorder="1" applyAlignment="1" applyProtection="1">
      <alignment horizontal="right"/>
    </xf>
    <xf numFmtId="0" fontId="4" fillId="0" borderId="0" xfId="11" applyFont="1" applyFill="1" applyBorder="1" applyAlignment="1" applyProtection="1">
      <alignment horizontal="left" vertical="top"/>
    </xf>
    <xf numFmtId="0" fontId="3" fillId="0" borderId="1" xfId="0" applyFont="1" applyFill="1" applyBorder="1" applyAlignment="1" applyProtection="1">
      <alignment horizontal="left" vertical="top"/>
    </xf>
    <xf numFmtId="0" fontId="3" fillId="0" borderId="21" xfId="0" applyFont="1" applyFill="1" applyBorder="1" applyAlignment="1" applyProtection="1">
      <alignment horizontal="center"/>
    </xf>
    <xf numFmtId="0" fontId="3" fillId="0" borderId="1" xfId="0" applyFont="1" applyFill="1" applyBorder="1" applyAlignment="1" applyProtection="1">
      <alignment vertical="top"/>
    </xf>
    <xf numFmtId="0" fontId="4" fillId="0" borderId="4" xfId="0" applyFont="1" applyFill="1" applyBorder="1" applyAlignment="1" applyProtection="1">
      <alignment horizontal="center" vertical="center" wrapText="1"/>
    </xf>
    <xf numFmtId="0" fontId="3" fillId="0" borderId="9" xfId="0" applyFont="1" applyFill="1" applyBorder="1" applyAlignment="1" applyProtection="1">
      <alignment horizontal="left" vertical="center"/>
    </xf>
    <xf numFmtId="0" fontId="4" fillId="3" borderId="6" xfId="13" applyFont="1" applyFill="1" applyBorder="1" applyAlignment="1" applyProtection="1">
      <alignment horizontal="center" vertical="center" wrapText="1"/>
    </xf>
    <xf numFmtId="0" fontId="4" fillId="0" borderId="0" xfId="0" applyFont="1" applyBorder="1" applyAlignment="1" applyProtection="1">
      <alignment vertical="top" wrapText="1"/>
    </xf>
    <xf numFmtId="0" fontId="4" fillId="3" borderId="5" xfId="13" applyFont="1" applyFill="1" applyBorder="1" applyAlignment="1" applyProtection="1">
      <alignment horizontal="center" vertical="center" wrapText="1"/>
    </xf>
    <xf numFmtId="0" fontId="24" fillId="0" borderId="0" xfId="5" applyFont="1" applyAlignment="1" applyProtection="1">
      <alignment wrapText="1"/>
    </xf>
    <xf numFmtId="0" fontId="1" fillId="0" borderId="0" xfId="5" applyProtection="1"/>
    <xf numFmtId="0" fontId="24" fillId="0" borderId="0" xfId="5" applyFont="1" applyAlignment="1" applyProtection="1">
      <alignment vertical="center" wrapText="1"/>
    </xf>
    <xf numFmtId="0" fontId="26" fillId="0" borderId="22" xfId="5" applyFont="1" applyBorder="1" applyAlignment="1" applyProtection="1">
      <alignment vertical="center" wrapText="1"/>
    </xf>
    <xf numFmtId="0" fontId="26" fillId="0" borderId="25" xfId="5" applyFont="1" applyBorder="1" applyAlignment="1" applyProtection="1">
      <alignment horizontal="center" vertical="center" wrapText="1"/>
    </xf>
    <xf numFmtId="0" fontId="5" fillId="0" borderId="26" xfId="5" applyFont="1" applyBorder="1" applyAlignment="1" applyProtection="1">
      <alignment horizontal="center" vertical="center" wrapText="1"/>
    </xf>
    <xf numFmtId="4" fontId="26" fillId="0" borderId="27" xfId="5" applyNumberFormat="1" applyFont="1" applyBorder="1" applyAlignment="1" applyProtection="1">
      <alignment horizontal="center" vertical="center" wrapText="1"/>
    </xf>
    <xf numFmtId="0" fontId="5" fillId="0" borderId="28" xfId="5" applyFont="1" applyBorder="1" applyAlignment="1" applyProtection="1">
      <alignment horizontal="center" vertical="center" wrapText="1"/>
    </xf>
    <xf numFmtId="0" fontId="24" fillId="0" borderId="0" xfId="5" applyFont="1" applyBorder="1" applyProtection="1"/>
    <xf numFmtId="4" fontId="26" fillId="0" borderId="30" xfId="5" applyNumberFormat="1" applyFont="1" applyBorder="1" applyAlignment="1" applyProtection="1">
      <alignment horizontal="center" vertical="center" wrapText="1"/>
    </xf>
    <xf numFmtId="0" fontId="5" fillId="0" borderId="31" xfId="5" applyFont="1" applyBorder="1" applyAlignment="1" applyProtection="1">
      <alignment horizontal="center" vertical="center" wrapText="1"/>
    </xf>
    <xf numFmtId="0" fontId="5" fillId="0" borderId="32" xfId="5" applyFont="1" applyBorder="1" applyAlignment="1" applyProtection="1">
      <alignment vertical="center"/>
    </xf>
    <xf numFmtId="4" fontId="26" fillId="0" borderId="33" xfId="5" applyNumberFormat="1" applyFont="1" applyBorder="1" applyAlignment="1" applyProtection="1">
      <alignment horizontal="center" vertical="center" wrapText="1"/>
    </xf>
    <xf numFmtId="0" fontId="24" fillId="0" borderId="0" xfId="5" applyFont="1" applyProtection="1"/>
    <xf numFmtId="0" fontId="3" fillId="0" borderId="0" xfId="5" applyFont="1" applyAlignment="1" applyProtection="1">
      <alignment horizontal="center" vertical="center"/>
    </xf>
    <xf numFmtId="0" fontId="3" fillId="0" borderId="0" xfId="5" applyFont="1" applyAlignment="1" applyProtection="1">
      <alignment wrapText="1"/>
    </xf>
    <xf numFmtId="0" fontId="3" fillId="0" borderId="0" xfId="5" applyFont="1" applyProtection="1"/>
    <xf numFmtId="0" fontId="1" fillId="0" borderId="0" xfId="5" applyAlignment="1" applyProtection="1">
      <alignment wrapText="1"/>
    </xf>
    <xf numFmtId="0" fontId="5" fillId="0" borderId="0" xfId="0" applyFont="1" applyFill="1" applyAlignment="1" applyProtection="1">
      <alignment horizontal="centerContinuous" vertical="top"/>
    </xf>
    <xf numFmtId="4" fontId="14" fillId="0" borderId="0" xfId="0" applyNumberFormat="1" applyFont="1" applyFill="1" applyAlignment="1" applyProtection="1">
      <alignment horizontal="centerContinuous" vertical="top"/>
    </xf>
    <xf numFmtId="0" fontId="15" fillId="0" borderId="0" xfId="0" applyFont="1" applyFill="1" applyAlignment="1" applyProtection="1">
      <alignment vertical="top"/>
    </xf>
    <xf numFmtId="0" fontId="4" fillId="0" borderId="0" xfId="0" applyFont="1" applyFill="1" applyAlignment="1" applyProtection="1">
      <alignment horizontal="center" vertical="top"/>
    </xf>
    <xf numFmtId="0" fontId="4" fillId="0" borderId="0" xfId="0" applyFont="1" applyFill="1" applyAlignment="1" applyProtection="1">
      <alignment vertical="top"/>
    </xf>
    <xf numFmtId="49" fontId="4" fillId="0" borderId="1" xfId="0" applyNumberFormat="1" applyFont="1" applyFill="1" applyBorder="1" applyAlignment="1" applyProtection="1">
      <alignment horizontal="center" vertical="center" textRotation="90"/>
    </xf>
    <xf numFmtId="0" fontId="4"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right" vertical="center" textRotation="90"/>
    </xf>
    <xf numFmtId="0" fontId="4" fillId="0" borderId="1" xfId="0" applyFont="1" applyFill="1" applyBorder="1" applyAlignment="1" applyProtection="1">
      <alignment horizontal="left" vertical="center" textRotation="90"/>
    </xf>
    <xf numFmtId="4" fontId="4" fillId="0" borderId="1" xfId="0" applyNumberFormat="1" applyFont="1" applyFill="1" applyBorder="1" applyAlignment="1" applyProtection="1">
      <alignment horizontal="right" vertical="center" textRotation="90" wrapText="1"/>
    </xf>
    <xf numFmtId="0" fontId="16" fillId="0" borderId="0" xfId="15" applyFont="1" applyAlignment="1" applyProtection="1">
      <alignment horizontal="center" vertical="top"/>
    </xf>
    <xf numFmtId="0" fontId="0" fillId="0" borderId="0" xfId="15" applyFont="1" applyAlignment="1" applyProtection="1">
      <alignment vertical="top" wrapText="1"/>
    </xf>
    <xf numFmtId="4" fontId="1" fillId="0" borderId="0" xfId="15" applyNumberFormat="1" applyProtection="1"/>
    <xf numFmtId="0" fontId="1" fillId="0" borderId="0" xfId="15" applyAlignment="1" applyProtection="1">
      <alignment horizontal="center"/>
    </xf>
    <xf numFmtId="0" fontId="3" fillId="0" borderId="0" xfId="0" applyFont="1" applyAlignment="1" applyProtection="1">
      <alignment horizontal="justify"/>
    </xf>
    <xf numFmtId="0" fontId="16" fillId="0" borderId="0" xfId="15" applyFont="1" applyAlignment="1" applyProtection="1">
      <alignment vertical="top" wrapText="1"/>
    </xf>
    <xf numFmtId="0" fontId="4" fillId="0" borderId="0" xfId="0" applyFont="1" applyAlignment="1" applyProtection="1">
      <alignment horizontal="justify"/>
    </xf>
    <xf numFmtId="0" fontId="0" fillId="0" borderId="0" xfId="15" applyFont="1" applyFill="1" applyAlignment="1" applyProtection="1">
      <alignment vertical="top" wrapText="1"/>
    </xf>
    <xf numFmtId="4" fontId="3" fillId="0" borderId="0" xfId="0" applyNumberFormat="1" applyFont="1" applyAlignment="1" applyProtection="1">
      <alignment horizontal="justify"/>
    </xf>
    <xf numFmtId="0" fontId="0" fillId="0" borderId="0" xfId="15" applyFont="1" applyAlignment="1" applyProtection="1">
      <alignment horizontal="center"/>
    </xf>
    <xf numFmtId="0" fontId="4" fillId="0" borderId="1" xfId="0" applyFont="1" applyBorder="1" applyAlignment="1" applyProtection="1">
      <alignment horizontal="justify"/>
    </xf>
    <xf numFmtId="0" fontId="0" fillId="0" borderId="1" xfId="15" applyFont="1" applyBorder="1" applyAlignment="1" applyProtection="1">
      <alignment vertical="top" wrapText="1"/>
    </xf>
    <xf numFmtId="4" fontId="1" fillId="0" borderId="1" xfId="15" applyNumberFormat="1" applyBorder="1" applyProtection="1"/>
    <xf numFmtId="0" fontId="1" fillId="0" borderId="1" xfId="15" applyBorder="1" applyAlignment="1" applyProtection="1">
      <alignment horizontal="center"/>
    </xf>
    <xf numFmtId="0" fontId="4" fillId="0" borderId="0" xfId="0" applyFont="1" applyBorder="1" applyAlignment="1" applyProtection="1">
      <alignment horizontal="justify"/>
    </xf>
    <xf numFmtId="0" fontId="0" fillId="0" borderId="0" xfId="15" applyFont="1" applyBorder="1" applyAlignment="1" applyProtection="1">
      <alignment vertical="top" wrapText="1"/>
    </xf>
    <xf numFmtId="4" fontId="1" fillId="0" borderId="0" xfId="15" applyNumberFormat="1" applyBorder="1" applyProtection="1"/>
    <xf numFmtId="0" fontId="1" fillId="0" borderId="0" xfId="15" applyBorder="1" applyAlignment="1" applyProtection="1">
      <alignment horizontal="center"/>
    </xf>
    <xf numFmtId="0" fontId="16" fillId="0" borderId="2" xfId="15" applyFont="1" applyFill="1" applyBorder="1" applyAlignment="1" applyProtection="1">
      <alignment horizontal="center" vertical="top"/>
    </xf>
    <xf numFmtId="0" fontId="0" fillId="0" borderId="2" xfId="15" applyFont="1" applyBorder="1" applyAlignment="1" applyProtection="1">
      <alignment vertical="top" wrapText="1"/>
    </xf>
    <xf numFmtId="4" fontId="1" fillId="0" borderId="2" xfId="15" applyNumberFormat="1" applyFill="1" applyBorder="1" applyProtection="1"/>
    <xf numFmtId="0" fontId="1" fillId="0" borderId="2" xfId="15" applyBorder="1" applyAlignment="1" applyProtection="1">
      <alignment horizontal="center"/>
    </xf>
    <xf numFmtId="4" fontId="1" fillId="0" borderId="2" xfId="15" applyNumberFormat="1" applyBorder="1" applyProtection="1"/>
    <xf numFmtId="0" fontId="3" fillId="0" borderId="0" xfId="0" applyFont="1" applyFill="1" applyAlignment="1" applyProtection="1">
      <alignment horizontal="justify"/>
    </xf>
    <xf numFmtId="0" fontId="4" fillId="0" borderId="0" xfId="0" applyFont="1" applyFill="1" applyAlignment="1" applyProtection="1">
      <alignment horizontal="justify"/>
    </xf>
    <xf numFmtId="4" fontId="3" fillId="0" borderId="0" xfId="0" applyNumberFormat="1" applyFont="1" applyFill="1" applyAlignment="1" applyProtection="1">
      <alignment horizontal="justify"/>
    </xf>
    <xf numFmtId="0" fontId="4" fillId="0" borderId="1" xfId="0" applyFont="1" applyFill="1" applyBorder="1" applyAlignment="1" applyProtection="1">
      <alignment horizontal="justify"/>
    </xf>
    <xf numFmtId="4" fontId="1" fillId="0" borderId="1" xfId="15" applyNumberFormat="1" applyFill="1" applyBorder="1" applyProtection="1"/>
    <xf numFmtId="0" fontId="16" fillId="0" borderId="0" xfId="15" applyFont="1" applyFill="1" applyBorder="1" applyAlignment="1" applyProtection="1">
      <alignment horizontal="center" vertical="top"/>
    </xf>
    <xf numFmtId="4" fontId="1" fillId="0" borderId="0" xfId="15" applyNumberFormat="1" applyFill="1" applyBorder="1" applyProtection="1"/>
    <xf numFmtId="0" fontId="16" fillId="0" borderId="0" xfId="15" applyFont="1" applyFill="1" applyAlignment="1" applyProtection="1">
      <alignment horizontal="center" vertical="top"/>
    </xf>
    <xf numFmtId="0" fontId="4" fillId="0" borderId="2" xfId="0" applyFont="1" applyBorder="1" applyAlignment="1" applyProtection="1">
      <alignment horizontal="justify"/>
    </xf>
    <xf numFmtId="0" fontId="1" fillId="0" borderId="2" xfId="15" applyBorder="1" applyAlignment="1" applyProtection="1">
      <alignment vertical="top" wrapText="1"/>
    </xf>
    <xf numFmtId="0" fontId="1" fillId="0" borderId="0" xfId="15" applyAlignment="1" applyProtection="1">
      <alignment vertical="top" wrapText="1"/>
    </xf>
    <xf numFmtId="0" fontId="16" fillId="0" borderId="1" xfId="15" applyFont="1" applyBorder="1" applyAlignment="1" applyProtection="1">
      <alignment horizontal="center" vertical="top"/>
    </xf>
    <xf numFmtId="0" fontId="1" fillId="0" borderId="1" xfId="15" applyBorder="1" applyAlignment="1" applyProtection="1">
      <alignment vertical="top" wrapText="1"/>
    </xf>
    <xf numFmtId="0" fontId="4" fillId="0" borderId="2" xfId="0" applyFont="1" applyFill="1" applyBorder="1" applyAlignment="1" applyProtection="1">
      <alignment horizontal="justify"/>
    </xf>
    <xf numFmtId="4" fontId="1" fillId="0" borderId="0" xfId="15" applyNumberFormat="1" applyFill="1" applyProtection="1"/>
    <xf numFmtId="4" fontId="0" fillId="0" borderId="0" xfId="15" applyNumberFormat="1" applyFont="1" applyFill="1" applyProtection="1"/>
    <xf numFmtId="1" fontId="3" fillId="0" borderId="0" xfId="0" applyNumberFormat="1" applyFont="1" applyFill="1" applyAlignment="1" applyProtection="1">
      <alignment horizontal="justify"/>
    </xf>
    <xf numFmtId="4" fontId="0" fillId="0" borderId="0" xfId="0" applyNumberFormat="1" applyProtection="1"/>
    <xf numFmtId="0" fontId="1" fillId="0" borderId="0" xfId="15" applyFill="1" applyAlignment="1" applyProtection="1">
      <alignment horizontal="center" vertical="top"/>
    </xf>
    <xf numFmtId="0" fontId="1" fillId="0" borderId="0" xfId="15" applyFont="1" applyAlignment="1" applyProtection="1">
      <alignment vertical="top" wrapText="1"/>
    </xf>
    <xf numFmtId="0" fontId="3" fillId="0" borderId="0" xfId="0" applyFont="1" applyFill="1" applyBorder="1" applyAlignment="1" applyProtection="1">
      <alignment horizontal="justify"/>
    </xf>
    <xf numFmtId="0" fontId="16" fillId="0" borderId="1" xfId="15" applyFont="1" applyFill="1" applyBorder="1" applyAlignment="1" applyProtection="1">
      <alignment horizontal="center" vertical="top"/>
    </xf>
    <xf numFmtId="1" fontId="1" fillId="0" borderId="2" xfId="15" applyNumberFormat="1" applyBorder="1" applyProtection="1"/>
    <xf numFmtId="0" fontId="1" fillId="0" borderId="0" xfId="15" applyProtection="1"/>
    <xf numFmtId="0" fontId="16" fillId="0" borderId="0" xfId="15" applyFont="1" applyFill="1" applyProtection="1"/>
    <xf numFmtId="0" fontId="1" fillId="0" borderId="0" xfId="15" applyFill="1" applyProtection="1"/>
    <xf numFmtId="4" fontId="3" fillId="0" borderId="0" xfId="0" applyNumberFormat="1" applyFont="1" applyFill="1" applyAlignment="1" applyProtection="1">
      <alignment horizontal="right"/>
    </xf>
    <xf numFmtId="0" fontId="3" fillId="0" borderId="0" xfId="0" applyFont="1" applyFill="1" applyAlignment="1" applyProtection="1">
      <alignment horizontal="left"/>
    </xf>
    <xf numFmtId="4" fontId="6" fillId="0" borderId="0" xfId="0" applyNumberFormat="1" applyFont="1" applyFill="1" applyAlignment="1" applyProtection="1">
      <alignment vertical="top"/>
    </xf>
    <xf numFmtId="0" fontId="0" fillId="0" borderId="0" xfId="0" applyProtection="1"/>
    <xf numFmtId="0" fontId="4" fillId="0" borderId="0" xfId="0" applyFont="1" applyAlignment="1" applyProtection="1">
      <alignment horizontal="center" vertical="top"/>
    </xf>
    <xf numFmtId="49" fontId="4" fillId="0" borderId="1" xfId="0" applyNumberFormat="1" applyFont="1" applyBorder="1" applyAlignment="1" applyProtection="1">
      <alignment horizontal="center" vertical="center" textRotation="9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textRotation="90"/>
    </xf>
    <xf numFmtId="0" fontId="4" fillId="0" borderId="1" xfId="0" applyFont="1" applyBorder="1" applyAlignment="1" applyProtection="1">
      <alignment horizontal="left" vertical="center" textRotation="90"/>
    </xf>
    <xf numFmtId="4" fontId="4" fillId="0" borderId="1" xfId="0" applyNumberFormat="1" applyFont="1" applyBorder="1" applyAlignment="1" applyProtection="1">
      <alignment horizontal="right" vertical="center" textRotation="90" wrapText="1"/>
    </xf>
    <xf numFmtId="4" fontId="3" fillId="0" borderId="2" xfId="0" applyNumberFormat="1" applyFont="1" applyBorder="1" applyAlignment="1" applyProtection="1">
      <alignment horizontal="right" vertical="top"/>
    </xf>
    <xf numFmtId="0" fontId="19" fillId="0" borderId="0" xfId="0" applyFont="1" applyProtection="1"/>
    <xf numFmtId="0" fontId="4" fillId="0" borderId="0" xfId="0" applyFont="1" applyAlignment="1" applyProtection="1">
      <alignment vertical="top"/>
    </xf>
    <xf numFmtId="0" fontId="20" fillId="0" borderId="0" xfId="15" applyFont="1" applyProtection="1"/>
    <xf numFmtId="4" fontId="21" fillId="0" borderId="0" xfId="15" applyNumberFormat="1" applyFont="1" applyProtection="1"/>
    <xf numFmtId="0" fontId="1" fillId="0" borderId="0" xfId="15" applyAlignment="1" applyProtection="1">
      <alignment horizontal="center" vertical="top"/>
    </xf>
    <xf numFmtId="0" fontId="3" fillId="0" borderId="0" xfId="15" applyFont="1" applyAlignment="1" applyProtection="1">
      <alignment vertical="top" wrapText="1"/>
    </xf>
    <xf numFmtId="0" fontId="1" fillId="0" borderId="1" xfId="15" applyBorder="1" applyAlignment="1" applyProtection="1">
      <alignment horizontal="center" vertical="top"/>
    </xf>
    <xf numFmtId="0" fontId="22" fillId="0" borderId="0" xfId="15" applyFont="1" applyAlignment="1" applyProtection="1">
      <alignment horizontal="center" vertical="top"/>
    </xf>
    <xf numFmtId="0" fontId="22" fillId="4" borderId="0" xfId="15" applyFont="1" applyFill="1" applyAlignment="1" applyProtection="1">
      <alignment horizontal="center"/>
    </xf>
    <xf numFmtId="0" fontId="22" fillId="4" borderId="0" xfId="15" applyFont="1" applyFill="1" applyAlignment="1" applyProtection="1">
      <alignment horizontal="right"/>
    </xf>
    <xf numFmtId="4" fontId="22" fillId="4" borderId="0" xfId="15" applyNumberFormat="1" applyFont="1" applyFill="1" applyProtection="1"/>
    <xf numFmtId="4" fontId="22" fillId="4" borderId="0" xfId="15" applyNumberFormat="1" applyFont="1" applyFill="1" applyAlignment="1" applyProtection="1">
      <alignment horizontal="right" vertical="top"/>
    </xf>
    <xf numFmtId="0" fontId="0" fillId="0" borderId="0" xfId="0" applyAlignment="1" applyProtection="1">
      <alignment vertical="top" wrapText="1"/>
    </xf>
    <xf numFmtId="0" fontId="3" fillId="0" borderId="1" xfId="0" applyFont="1" applyBorder="1" applyAlignment="1" applyProtection="1">
      <alignment vertical="top"/>
    </xf>
    <xf numFmtId="4" fontId="1" fillId="0" borderId="16" xfId="15" applyNumberFormat="1" applyBorder="1" applyProtection="1">
      <protection locked="0"/>
    </xf>
    <xf numFmtId="0" fontId="3" fillId="0" borderId="0" xfId="5" applyFont="1" applyAlignment="1" applyProtection="1">
      <alignment vertical="center"/>
    </xf>
    <xf numFmtId="0" fontId="25" fillId="0" borderId="0" xfId="5" applyFont="1" applyAlignment="1" applyProtection="1">
      <alignment horizontal="center" vertical="center" wrapText="1"/>
    </xf>
    <xf numFmtId="0" fontId="26" fillId="0" borderId="22" xfId="5" applyFont="1" applyBorder="1" applyAlignment="1" applyProtection="1">
      <alignment horizontal="center" vertical="center" wrapText="1"/>
    </xf>
    <xf numFmtId="0" fontId="26" fillId="0" borderId="23" xfId="5" applyFont="1" applyBorder="1" applyAlignment="1" applyProtection="1">
      <alignment horizontal="center" vertical="center" wrapText="1"/>
    </xf>
    <xf numFmtId="0" fontId="26" fillId="0" borderId="24" xfId="5" applyFont="1" applyBorder="1" applyAlignment="1" applyProtection="1">
      <alignment horizontal="center" vertical="center" wrapText="1"/>
    </xf>
    <xf numFmtId="0" fontId="27" fillId="0" borderId="22" xfId="5" applyFont="1" applyBorder="1" applyAlignment="1" applyProtection="1">
      <alignment vertical="center" wrapText="1"/>
    </xf>
    <xf numFmtId="0" fontId="27" fillId="0" borderId="23" xfId="5" applyFont="1" applyBorder="1" applyAlignment="1" applyProtection="1">
      <alignment vertical="center" wrapText="1"/>
    </xf>
    <xf numFmtId="0" fontId="27" fillId="0" borderId="24" xfId="5" applyFont="1" applyBorder="1" applyAlignment="1" applyProtection="1">
      <alignment vertical="center" wrapText="1"/>
    </xf>
    <xf numFmtId="0" fontId="9" fillId="0" borderId="29" xfId="5" applyFont="1" applyBorder="1" applyAlignment="1" applyProtection="1">
      <alignment vertical="center"/>
    </xf>
    <xf numFmtId="0" fontId="28" fillId="0" borderId="32" xfId="5" applyFont="1" applyBorder="1" applyAlignment="1" applyProtection="1">
      <alignment vertical="center"/>
    </xf>
    <xf numFmtId="0" fontId="4" fillId="0" borderId="6" xfId="0" applyFont="1" applyFill="1" applyBorder="1" applyAlignment="1" applyProtection="1">
      <alignment horizontal="right"/>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0" xfId="0" applyFont="1" applyFill="1" applyAlignment="1" applyProtection="1">
      <alignment horizontal="left" vertical="top"/>
    </xf>
    <xf numFmtId="0" fontId="4" fillId="0" borderId="0" xfId="0" applyFont="1" applyFill="1" applyAlignment="1" applyProtection="1">
      <alignment horizontal="left" vertical="top" wrapText="1"/>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4" fillId="0" borderId="6" xfId="13" applyFont="1" applyBorder="1" applyAlignment="1" applyProtection="1">
      <alignment horizontal="left" vertical="center" wrapText="1"/>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4" fillId="0" borderId="18" xfId="0" applyFont="1" applyFill="1" applyBorder="1" applyAlignment="1" applyProtection="1">
      <alignment horizontal="left" vertical="top" wrapText="1"/>
    </xf>
    <xf numFmtId="0" fontId="4" fillId="0" borderId="19" xfId="0" applyFont="1" applyFill="1" applyBorder="1" applyAlignment="1" applyProtection="1">
      <alignment horizontal="left" vertical="top" wrapText="1"/>
    </xf>
    <xf numFmtId="0" fontId="4" fillId="3" borderId="5" xfId="13" applyFont="1" applyFill="1" applyBorder="1" applyAlignment="1" applyProtection="1">
      <alignment horizontal="center" vertical="center" wrapText="1"/>
    </xf>
  </cellXfs>
  <cellStyles count="16">
    <cellStyle name="Navadno" xfId="0" builtinId="0"/>
    <cellStyle name="Navadno 15" xfId="3" xr:uid="{00000000-0005-0000-0000-000001000000}"/>
    <cellStyle name="Navadno 16" xfId="4" xr:uid="{00000000-0005-0000-0000-000002000000}"/>
    <cellStyle name="Navadno 2 50" xfId="5" xr:uid="{00000000-0005-0000-0000-000003000000}"/>
    <cellStyle name="Navadno 49" xfId="6" xr:uid="{00000000-0005-0000-0000-000004000000}"/>
    <cellStyle name="Navadno 50" xfId="7" xr:uid="{00000000-0005-0000-0000-000005000000}"/>
    <cellStyle name="Navadno 51" xfId="11" xr:uid="{00000000-0005-0000-0000-000006000000}"/>
    <cellStyle name="Navadno 52" xfId="9" xr:uid="{00000000-0005-0000-0000-000007000000}"/>
    <cellStyle name="Navadno 53" xfId="10" xr:uid="{00000000-0005-0000-0000-000008000000}"/>
    <cellStyle name="Navadno 54" xfId="8" xr:uid="{00000000-0005-0000-0000-000009000000}"/>
    <cellStyle name="Navadno_POPIS DEL ZA GRADBENA DELA ILOVICA1" xfId="13" xr:uid="{00000000-0005-0000-0000-00000A000000}"/>
    <cellStyle name="Normal_N36023 (2)" xfId="1" xr:uid="{00000000-0005-0000-0000-00000B000000}"/>
    <cellStyle name="Normal_Sheet1" xfId="15" xr:uid="{00000000-0005-0000-0000-00000C000000}"/>
    <cellStyle name="Pojasnjevalno besedilo 2" xfId="12" xr:uid="{00000000-0005-0000-0000-00000D000000}"/>
    <cellStyle name="Valuta" xfId="2" builtinId="4"/>
    <cellStyle name="Valuta 2" xfId="14" xr:uid="{00000000-0005-0000-0000-00000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D_KOZARJE\mapa_05\popis_podboj\Kozarje_popis_Strojni_JPE_PGD_09112007_podbo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Strojniki\PLIN\JPE%20LJUBLJANA\plin_JPE_RV%2033_8089\00_04_05_09_PZI_8089\05_01_Strojne_instalacije_in_strojna_oprema\PZI_RV33_POP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_2005/Ostalo%202005/Popisi%202005/plin/popisi_plin_SD_100%20mbar_2005-08-30.xl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rtina.pleho/STARI_C/KalWin/Predrac/RTP%20LO&#268;NA/EXCELTXT/REEL34-6X0130-popis%20DZ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N_31260"/>
      <sheetName val="N_31262"/>
      <sheetName val="N_31361"/>
      <sheetName val="N_31363"/>
      <sheetName val="N_40062"/>
      <sheetName val="N_40063"/>
      <sheetName val="N_40065"/>
      <sheetName val="N_40066"/>
      <sheetName val="N_40068"/>
      <sheetName val="N_40067"/>
      <sheetName val="N_40069 "/>
      <sheetName val="N_40070"/>
      <sheetName val="P"/>
      <sheetName val="REK"/>
      <sheetName val="HPR_SD_stara verzija"/>
    </sheetNames>
    <sheetDataSet>
      <sheetData sheetId="0">
        <row r="16">
          <cell r="B16">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ARMATURA"/>
      <sheetName val="MATERIAL"/>
      <sheetName val="REKAPITULACIJA"/>
    </sheetNames>
    <sheetDataSet>
      <sheetData sheetId="0" refreshError="1">
        <row r="14">
          <cell r="B14">
            <v>1</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_SD"/>
      <sheetName val="plinovodi_SD(100mbar)"/>
      <sheetName val="PP_SD(100mbar)"/>
      <sheetName val="HPR_SD_stara verzija"/>
    </sheetNames>
    <sheetDataSet>
      <sheetData sheetId="0"/>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 rekapitulacija-gr.del"/>
      <sheetName val="1.plato"/>
      <sheetName val="2.komandna stavba"/>
      <sheetName val="3.temelj TR1"/>
      <sheetName val="4.temelj TR2"/>
      <sheetName val="5.tem.portala in podstavkov VN "/>
      <sheetName val="6.jeklene konstrukcije"/>
      <sheetName val="7.kabelska kanalizacija"/>
      <sheetName val="8. 110 kV DV"/>
      <sheetName val="9.ozemljitve"/>
    </sheetNames>
    <sheetDataSet>
      <sheetData sheetId="0"/>
      <sheetData sheetId="1"/>
      <sheetData sheetId="2"/>
      <sheetData sheetId="3"/>
      <sheetData sheetId="4"/>
      <sheetData sheetId="5"/>
      <sheetData sheetId="6"/>
      <sheetData sheetId="7"/>
      <sheetData sheetId="8">
        <row r="111">
          <cell r="F111">
            <v>0</v>
          </cell>
        </row>
        <row r="127">
          <cell r="F127">
            <v>0</v>
          </cell>
        </row>
        <row r="151">
          <cell r="F151">
            <v>0</v>
          </cell>
        </row>
      </sheetData>
      <sheetData sheetId="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79998168889431442"/>
  </sheetPr>
  <dimension ref="A1:F12"/>
  <sheetViews>
    <sheetView tabSelected="1" zoomScaleNormal="100" zoomScaleSheetLayoutView="100" workbookViewId="0">
      <selection activeCell="B5" sqref="B5:E5"/>
    </sheetView>
  </sheetViews>
  <sheetFormatPr defaultRowHeight="12.75" x14ac:dyDescent="0.2"/>
  <cols>
    <col min="1" max="1" width="8" style="174" customWidth="1"/>
    <col min="2" max="4" width="9.140625" style="158"/>
    <col min="5" max="5" width="23.5703125" style="158" customWidth="1"/>
    <col min="6" max="6" width="24.42578125" style="158" customWidth="1"/>
    <col min="7" max="16384" width="9.140625" style="158"/>
  </cols>
  <sheetData>
    <row r="1" spans="1:6" ht="36" customHeight="1" x14ac:dyDescent="0.25">
      <c r="A1" s="157"/>
      <c r="B1" s="261" t="s">
        <v>443</v>
      </c>
      <c r="C1" s="261"/>
      <c r="D1" s="261"/>
      <c r="E1" s="261"/>
      <c r="F1" s="261"/>
    </row>
    <row r="2" spans="1:6" ht="15.75" customHeight="1" thickBot="1" x14ac:dyDescent="0.3">
      <c r="A2" s="157"/>
      <c r="B2" s="159"/>
      <c r="C2" s="159"/>
      <c r="D2" s="159"/>
      <c r="E2" s="159"/>
      <c r="F2" s="159"/>
    </row>
    <row r="3" spans="1:6" ht="43.5" customHeight="1" thickBot="1" x14ac:dyDescent="0.25">
      <c r="A3" s="160" t="s">
        <v>444</v>
      </c>
      <c r="B3" s="262" t="s">
        <v>445</v>
      </c>
      <c r="C3" s="263"/>
      <c r="D3" s="263"/>
      <c r="E3" s="264"/>
      <c r="F3" s="161" t="s">
        <v>446</v>
      </c>
    </row>
    <row r="4" spans="1:6" ht="43.5" customHeight="1" thickBot="1" x14ac:dyDescent="0.25">
      <c r="A4" s="162">
        <v>1</v>
      </c>
      <c r="B4" s="265" t="s">
        <v>450</v>
      </c>
      <c r="C4" s="266"/>
      <c r="D4" s="266"/>
      <c r="E4" s="267"/>
      <c r="F4" s="163">
        <f>SUM(Rekapitulacija_VO_GD!G6)</f>
        <v>0</v>
      </c>
    </row>
    <row r="5" spans="1:6" ht="43.5" customHeight="1" thickBot="1" x14ac:dyDescent="0.25">
      <c r="A5" s="162">
        <v>2</v>
      </c>
      <c r="B5" s="265" t="s">
        <v>451</v>
      </c>
      <c r="C5" s="266"/>
      <c r="D5" s="266"/>
      <c r="E5" s="267"/>
      <c r="F5" s="163">
        <f>SUM('Rekapitulacija_VO_GD (2)'!G6)</f>
        <v>0</v>
      </c>
    </row>
    <row r="6" spans="1:6" ht="28.5" customHeight="1" x14ac:dyDescent="0.25">
      <c r="A6" s="164"/>
      <c r="B6" s="268" t="s">
        <v>447</v>
      </c>
      <c r="C6" s="268"/>
      <c r="D6" s="165"/>
      <c r="E6" s="165"/>
      <c r="F6" s="166">
        <f>SUM(F4:F5)</f>
        <v>0</v>
      </c>
    </row>
    <row r="7" spans="1:6" ht="15.75" customHeight="1" thickBot="1" x14ac:dyDescent="0.25">
      <c r="A7" s="167"/>
      <c r="B7" s="269" t="s">
        <v>448</v>
      </c>
      <c r="C7" s="269"/>
      <c r="D7" s="269"/>
      <c r="E7" s="168"/>
      <c r="F7" s="169"/>
    </row>
    <row r="8" spans="1:6" ht="15" x14ac:dyDescent="0.25">
      <c r="A8" s="157"/>
      <c r="B8" s="170"/>
      <c r="C8" s="170"/>
      <c r="D8" s="170"/>
      <c r="E8" s="170"/>
      <c r="F8" s="170"/>
    </row>
    <row r="9" spans="1:6" ht="33" customHeight="1" x14ac:dyDescent="0.25">
      <c r="A9" s="157"/>
      <c r="B9" s="170"/>
      <c r="C9" s="170"/>
      <c r="D9" s="170"/>
      <c r="E9" s="170"/>
      <c r="F9" s="170"/>
    </row>
    <row r="10" spans="1:6" ht="15" x14ac:dyDescent="0.25">
      <c r="A10" s="157"/>
      <c r="B10" s="260" t="s">
        <v>449</v>
      </c>
      <c r="C10" s="260"/>
      <c r="D10" s="260"/>
      <c r="E10" s="260"/>
      <c r="F10" s="171"/>
    </row>
    <row r="11" spans="1:6" x14ac:dyDescent="0.2">
      <c r="A11" s="172"/>
      <c r="B11" s="173"/>
      <c r="C11" s="173"/>
      <c r="D11" s="173"/>
      <c r="E11" s="173"/>
      <c r="F11" s="173"/>
    </row>
    <row r="12" spans="1:6" x14ac:dyDescent="0.2">
      <c r="A12" s="172"/>
      <c r="B12" s="173"/>
      <c r="C12" s="173"/>
      <c r="D12" s="173"/>
      <c r="E12" s="173"/>
      <c r="F12" s="173"/>
    </row>
  </sheetData>
  <sheetProtection algorithmName="SHA-512" hashValue="v7zd5E1OcL6wTpBhdeO23HWe1EsMT4qSoh7ncAPdQq/M+NMosmkorsIxR/iWQpsk//6hKNiyXedl0wMBuPVXEQ==" saltValue="39hpksCCzN1lAJTZgQz1cA==" spinCount="100000" sheet="1" objects="1" scenarios="1"/>
  <mergeCells count="7">
    <mergeCell ref="B10:E10"/>
    <mergeCell ref="B1:F1"/>
    <mergeCell ref="B3:E3"/>
    <mergeCell ref="B4:E4"/>
    <mergeCell ref="B5:E5"/>
    <mergeCell ref="B6:C6"/>
    <mergeCell ref="B7:D7"/>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sheetPr>
  <dimension ref="A1:F279"/>
  <sheetViews>
    <sheetView topLeftCell="A14" zoomScaleNormal="100" zoomScaleSheetLayoutView="100" workbookViewId="0">
      <selection activeCell="E24" sqref="E24"/>
    </sheetView>
  </sheetViews>
  <sheetFormatPr defaultColWidth="9.140625" defaultRowHeight="12.75" x14ac:dyDescent="0.2"/>
  <cols>
    <col min="1" max="1" width="6.7109375" style="26" customWidth="1"/>
    <col min="2" max="2" width="36.7109375" style="72" customWidth="1"/>
    <col min="3" max="3" width="6.7109375" style="29" customWidth="1"/>
    <col min="4" max="4" width="6.7109375" style="30" customWidth="1"/>
    <col min="5" max="5" width="14.7109375" style="28" customWidth="1"/>
    <col min="6" max="6" width="14.7109375" style="29" customWidth="1"/>
    <col min="7" max="16384" width="9.140625" style="30"/>
  </cols>
  <sheetData>
    <row r="1" spans="1:6" x14ac:dyDescent="0.2">
      <c r="A1" s="25" t="s">
        <v>351</v>
      </c>
      <c r="B1" s="66" t="s">
        <v>6</v>
      </c>
      <c r="C1" s="26"/>
      <c r="D1" s="27"/>
    </row>
    <row r="2" spans="1:6" x14ac:dyDescent="0.2">
      <c r="A2" s="25" t="s">
        <v>352</v>
      </c>
      <c r="B2" s="66" t="s">
        <v>7</v>
      </c>
      <c r="C2" s="26"/>
      <c r="D2" s="27"/>
    </row>
    <row r="3" spans="1:6" x14ac:dyDescent="0.2">
      <c r="A3" s="25" t="s">
        <v>347</v>
      </c>
      <c r="B3" s="66" t="s">
        <v>353</v>
      </c>
      <c r="C3" s="26"/>
      <c r="D3" s="27"/>
    </row>
    <row r="4" spans="1:6" x14ac:dyDescent="0.2">
      <c r="A4" s="25"/>
      <c r="B4" s="66" t="s">
        <v>354</v>
      </c>
      <c r="C4" s="26"/>
      <c r="D4" s="27"/>
    </row>
    <row r="5" spans="1:6" ht="76.5" x14ac:dyDescent="0.2">
      <c r="A5" s="113" t="s">
        <v>0</v>
      </c>
      <c r="B5" s="114" t="s">
        <v>31</v>
      </c>
      <c r="C5" s="115" t="s">
        <v>8</v>
      </c>
      <c r="D5" s="115" t="s">
        <v>9</v>
      </c>
      <c r="E5" s="116" t="s">
        <v>35</v>
      </c>
      <c r="F5" s="116" t="s">
        <v>36</v>
      </c>
    </row>
    <row r="6" spans="1:6" x14ac:dyDescent="0.2">
      <c r="A6" s="99">
        <v>1</v>
      </c>
      <c r="B6" s="67"/>
      <c r="C6" s="31"/>
      <c r="D6" s="32"/>
      <c r="E6" s="33"/>
      <c r="F6" s="31"/>
    </row>
    <row r="7" spans="1:6" x14ac:dyDescent="0.2">
      <c r="A7" s="109"/>
      <c r="B7" s="111" t="s">
        <v>125</v>
      </c>
      <c r="C7" s="57"/>
      <c r="D7" s="55"/>
      <c r="E7" s="56"/>
      <c r="F7" s="57"/>
    </row>
    <row r="8" spans="1:6" x14ac:dyDescent="0.2">
      <c r="A8" s="109"/>
      <c r="B8" s="291" t="s">
        <v>124</v>
      </c>
      <c r="C8" s="291"/>
      <c r="D8" s="291"/>
      <c r="E8" s="291"/>
      <c r="F8" s="291"/>
    </row>
    <row r="9" spans="1:6" x14ac:dyDescent="0.2">
      <c r="A9" s="109"/>
      <c r="B9" s="291"/>
      <c r="C9" s="291"/>
      <c r="D9" s="291"/>
      <c r="E9" s="291"/>
      <c r="F9" s="291"/>
    </row>
    <row r="10" spans="1:6" x14ac:dyDescent="0.2">
      <c r="A10" s="109"/>
      <c r="B10" s="110"/>
      <c r="C10" s="57"/>
      <c r="D10" s="55"/>
      <c r="E10" s="56"/>
      <c r="F10" s="57"/>
    </row>
    <row r="11" spans="1:6" x14ac:dyDescent="0.2">
      <c r="A11" s="99"/>
      <c r="B11" s="67"/>
      <c r="C11" s="31"/>
      <c r="D11" s="32"/>
      <c r="E11" s="33"/>
      <c r="F11" s="31"/>
    </row>
    <row r="12" spans="1:6" x14ac:dyDescent="0.2">
      <c r="A12" s="100">
        <f>COUNT(A6+1)</f>
        <v>1</v>
      </c>
      <c r="B12" s="39" t="s">
        <v>10</v>
      </c>
      <c r="C12" s="36"/>
      <c r="D12" s="20"/>
      <c r="E12" s="35"/>
      <c r="F12" s="35"/>
    </row>
    <row r="13" spans="1:6" ht="51" x14ac:dyDescent="0.2">
      <c r="A13" s="100"/>
      <c r="B13" s="40" t="s">
        <v>42</v>
      </c>
      <c r="C13" s="36"/>
      <c r="D13" s="20"/>
      <c r="E13" s="35"/>
      <c r="F13" s="35"/>
    </row>
    <row r="14" spans="1:6" ht="14.25" x14ac:dyDescent="0.2">
      <c r="A14" s="100"/>
      <c r="B14" s="40"/>
      <c r="C14" s="50">
        <v>30</v>
      </c>
      <c r="D14" s="20" t="s">
        <v>34</v>
      </c>
      <c r="E14" s="45"/>
      <c r="F14" s="35">
        <f>C14*E14</f>
        <v>0</v>
      </c>
    </row>
    <row r="15" spans="1:6" x14ac:dyDescent="0.2">
      <c r="A15" s="102"/>
      <c r="B15" s="69"/>
      <c r="C15" s="51"/>
      <c r="D15" s="52"/>
      <c r="E15" s="53"/>
      <c r="F15" s="53"/>
    </row>
    <row r="16" spans="1:6" s="34" customFormat="1" x14ac:dyDescent="0.2">
      <c r="A16" s="104"/>
      <c r="B16" s="73"/>
      <c r="C16" s="54"/>
      <c r="D16" s="74"/>
      <c r="E16" s="75"/>
      <c r="F16" s="76"/>
    </row>
    <row r="17" spans="1:6" x14ac:dyDescent="0.2">
      <c r="A17" s="100">
        <f>COUNT($A$12:A16)+1</f>
        <v>2</v>
      </c>
      <c r="B17" s="39" t="s">
        <v>355</v>
      </c>
      <c r="C17" s="50"/>
      <c r="D17" s="20"/>
      <c r="E17" s="35"/>
      <c r="F17" s="36"/>
    </row>
    <row r="18" spans="1:6" ht="38.25" x14ac:dyDescent="0.2">
      <c r="A18" s="100"/>
      <c r="B18" s="40" t="s">
        <v>356</v>
      </c>
      <c r="C18" s="50"/>
      <c r="D18" s="20"/>
      <c r="E18" s="35"/>
      <c r="F18" s="36"/>
    </row>
    <row r="19" spans="1:6" x14ac:dyDescent="0.2">
      <c r="A19" s="100"/>
      <c r="B19" s="40"/>
      <c r="C19" s="50">
        <v>1</v>
      </c>
      <c r="D19" s="20" t="s">
        <v>1</v>
      </c>
      <c r="E19" s="45"/>
      <c r="F19" s="35">
        <f>C19*E19</f>
        <v>0</v>
      </c>
    </row>
    <row r="20" spans="1:6" x14ac:dyDescent="0.2">
      <c r="A20" s="102"/>
      <c r="B20" s="69"/>
      <c r="C20" s="51"/>
      <c r="D20" s="52"/>
      <c r="E20" s="53"/>
      <c r="F20" s="53"/>
    </row>
    <row r="21" spans="1:6" s="34" customFormat="1" x14ac:dyDescent="0.2">
      <c r="A21" s="104"/>
      <c r="B21" s="73"/>
      <c r="C21" s="54"/>
      <c r="D21" s="74"/>
      <c r="E21" s="75"/>
      <c r="F21" s="76"/>
    </row>
    <row r="22" spans="1:6" x14ac:dyDescent="0.2">
      <c r="A22" s="100">
        <f>COUNT($A$12:A21)+1</f>
        <v>3</v>
      </c>
      <c r="B22" s="39" t="s">
        <v>357</v>
      </c>
      <c r="C22" s="50"/>
      <c r="D22" s="20"/>
      <c r="E22" s="35"/>
      <c r="F22" s="36"/>
    </row>
    <row r="23" spans="1:6" ht="38.25" x14ac:dyDescent="0.2">
      <c r="A23" s="100"/>
      <c r="B23" s="40" t="s">
        <v>358</v>
      </c>
      <c r="C23" s="50"/>
      <c r="D23" s="20"/>
      <c r="E23" s="35"/>
      <c r="F23" s="36"/>
    </row>
    <row r="24" spans="1:6" x14ac:dyDescent="0.2">
      <c r="A24" s="100"/>
      <c r="B24" s="40"/>
      <c r="C24" s="50">
        <v>1</v>
      </c>
      <c r="D24" s="20" t="s">
        <v>1</v>
      </c>
      <c r="E24" s="45"/>
      <c r="F24" s="35">
        <f>C24*E24</f>
        <v>0</v>
      </c>
    </row>
    <row r="25" spans="1:6" x14ac:dyDescent="0.2">
      <c r="A25" s="102"/>
      <c r="B25" s="69"/>
      <c r="C25" s="51"/>
      <c r="D25" s="52"/>
      <c r="E25" s="53"/>
      <c r="F25" s="53"/>
    </row>
    <row r="26" spans="1:6" x14ac:dyDescent="0.2">
      <c r="A26" s="101"/>
      <c r="B26" s="68"/>
      <c r="C26" s="54"/>
      <c r="D26" s="48"/>
      <c r="E26" s="49"/>
      <c r="F26" s="47"/>
    </row>
    <row r="27" spans="1:6" x14ac:dyDescent="0.2">
      <c r="A27" s="100">
        <f>COUNT($A$12:A26)+1</f>
        <v>4</v>
      </c>
      <c r="B27" s="39" t="s">
        <v>17</v>
      </c>
      <c r="C27" s="50"/>
      <c r="D27" s="20"/>
      <c r="E27" s="35"/>
      <c r="F27" s="36"/>
    </row>
    <row r="28" spans="1:6" ht="63.75" x14ac:dyDescent="0.2">
      <c r="A28" s="100"/>
      <c r="B28" s="40" t="s">
        <v>33</v>
      </c>
      <c r="C28" s="50"/>
      <c r="D28" s="20"/>
      <c r="E28" s="35"/>
      <c r="F28" s="36"/>
    </row>
    <row r="29" spans="1:6" ht="14.25" x14ac:dyDescent="0.2">
      <c r="A29" s="100"/>
      <c r="B29" s="40"/>
      <c r="C29" s="50">
        <v>9</v>
      </c>
      <c r="D29" s="20" t="s">
        <v>34</v>
      </c>
      <c r="E29" s="45"/>
      <c r="F29" s="35">
        <f>C29*E29</f>
        <v>0</v>
      </c>
    </row>
    <row r="30" spans="1:6" x14ac:dyDescent="0.2">
      <c r="A30" s="102"/>
      <c r="B30" s="69"/>
      <c r="C30" s="51"/>
      <c r="D30" s="52"/>
      <c r="E30" s="53"/>
      <c r="F30" s="53"/>
    </row>
    <row r="31" spans="1:6" x14ac:dyDescent="0.2">
      <c r="A31" s="101"/>
      <c r="B31" s="68"/>
      <c r="C31" s="54"/>
      <c r="D31" s="48"/>
      <c r="E31" s="49"/>
      <c r="F31" s="47"/>
    </row>
    <row r="32" spans="1:6" ht="25.5" x14ac:dyDescent="0.2">
      <c r="A32" s="100">
        <f>COUNT($A$12:A31)+1</f>
        <v>5</v>
      </c>
      <c r="B32" s="39" t="s">
        <v>51</v>
      </c>
      <c r="C32" s="50"/>
      <c r="D32" s="37"/>
      <c r="E32" s="38"/>
      <c r="F32" s="36"/>
    </row>
    <row r="33" spans="1:6" ht="76.5" x14ac:dyDescent="0.2">
      <c r="A33" s="100"/>
      <c r="B33" s="40" t="s">
        <v>52</v>
      </c>
      <c r="C33" s="50"/>
      <c r="D33" s="37"/>
      <c r="E33" s="38"/>
      <c r="F33" s="36"/>
    </row>
    <row r="34" spans="1:6" ht="14.25" x14ac:dyDescent="0.2">
      <c r="A34" s="100"/>
      <c r="B34" s="40"/>
      <c r="C34" s="50">
        <v>10</v>
      </c>
      <c r="D34" s="37" t="s">
        <v>40</v>
      </c>
      <c r="E34" s="46"/>
      <c r="F34" s="35">
        <f>C34*E34</f>
        <v>0</v>
      </c>
    </row>
    <row r="35" spans="1:6" x14ac:dyDescent="0.2">
      <c r="A35" s="102"/>
      <c r="B35" s="69"/>
      <c r="C35" s="51"/>
      <c r="D35" s="79"/>
      <c r="E35" s="80"/>
      <c r="F35" s="53"/>
    </row>
    <row r="36" spans="1:6" x14ac:dyDescent="0.2">
      <c r="A36" s="101"/>
      <c r="B36" s="68"/>
      <c r="C36" s="54"/>
      <c r="D36" s="48"/>
      <c r="E36" s="49"/>
      <c r="F36" s="47"/>
    </row>
    <row r="37" spans="1:6" ht="38.25" x14ac:dyDescent="0.2">
      <c r="A37" s="100">
        <f>COUNT($A$12:A36)+1</f>
        <v>6</v>
      </c>
      <c r="B37" s="39" t="s">
        <v>53</v>
      </c>
      <c r="C37" s="50"/>
      <c r="D37" s="20"/>
      <c r="E37" s="35"/>
      <c r="F37" s="36"/>
    </row>
    <row r="38" spans="1:6" ht="63.75" x14ac:dyDescent="0.2">
      <c r="A38" s="100"/>
      <c r="B38" s="40" t="s">
        <v>54</v>
      </c>
      <c r="C38" s="50"/>
      <c r="D38" s="20"/>
      <c r="E38" s="35"/>
      <c r="F38" s="36"/>
    </row>
    <row r="39" spans="1:6" ht="14.25" x14ac:dyDescent="0.2">
      <c r="A39" s="100"/>
      <c r="B39" s="40"/>
      <c r="C39" s="50">
        <v>10</v>
      </c>
      <c r="D39" s="37" t="s">
        <v>40</v>
      </c>
      <c r="E39" s="46"/>
      <c r="F39" s="35">
        <f>C39*E39</f>
        <v>0</v>
      </c>
    </row>
    <row r="40" spans="1:6" x14ac:dyDescent="0.2">
      <c r="A40" s="102"/>
      <c r="B40" s="69"/>
      <c r="C40" s="51"/>
      <c r="D40" s="79"/>
      <c r="E40" s="80"/>
      <c r="F40" s="53"/>
    </row>
    <row r="41" spans="1:6" x14ac:dyDescent="0.2">
      <c r="A41" s="101"/>
      <c r="B41" s="68"/>
      <c r="C41" s="54"/>
      <c r="D41" s="48"/>
      <c r="E41" s="49"/>
      <c r="F41" s="47"/>
    </row>
    <row r="42" spans="1:6" x14ac:dyDescent="0.2">
      <c r="A42" s="100">
        <f>COUNT($A$12:A41)+1</f>
        <v>7</v>
      </c>
      <c r="B42" s="39" t="s">
        <v>359</v>
      </c>
      <c r="C42" s="50"/>
      <c r="D42" s="20"/>
      <c r="E42" s="35"/>
      <c r="F42" s="36"/>
    </row>
    <row r="43" spans="1:6" ht="63.75" x14ac:dyDescent="0.2">
      <c r="A43" s="100"/>
      <c r="B43" s="40" t="s">
        <v>360</v>
      </c>
      <c r="C43" s="50"/>
      <c r="D43" s="20"/>
      <c r="E43" s="35"/>
      <c r="F43" s="36"/>
    </row>
    <row r="44" spans="1:6" x14ac:dyDescent="0.2">
      <c r="A44" s="100"/>
      <c r="B44" s="40"/>
      <c r="C44" s="50">
        <v>3</v>
      </c>
      <c r="D44" s="37" t="s">
        <v>1</v>
      </c>
      <c r="E44" s="46"/>
      <c r="F44" s="35">
        <f>C44*E44</f>
        <v>0</v>
      </c>
    </row>
    <row r="45" spans="1:6" x14ac:dyDescent="0.2">
      <c r="A45" s="102"/>
      <c r="B45" s="69"/>
      <c r="C45" s="51"/>
      <c r="D45" s="79"/>
      <c r="E45" s="80"/>
      <c r="F45" s="53"/>
    </row>
    <row r="46" spans="1:6" x14ac:dyDescent="0.2">
      <c r="A46" s="101"/>
      <c r="B46" s="68"/>
      <c r="C46" s="54"/>
      <c r="D46" s="48"/>
      <c r="E46" s="49"/>
      <c r="F46" s="47"/>
    </row>
    <row r="47" spans="1:6" x14ac:dyDescent="0.2">
      <c r="A47" s="100">
        <f>COUNT($A$12:A46)+1</f>
        <v>8</v>
      </c>
      <c r="B47" s="85" t="s">
        <v>61</v>
      </c>
      <c r="C47" s="50"/>
      <c r="D47" s="20"/>
      <c r="E47" s="35"/>
      <c r="F47" s="36"/>
    </row>
    <row r="48" spans="1:6" ht="76.5" x14ac:dyDescent="0.2">
      <c r="A48" s="100"/>
      <c r="B48" s="40" t="s">
        <v>62</v>
      </c>
      <c r="C48" s="50"/>
      <c r="D48" s="20"/>
      <c r="E48" s="35"/>
      <c r="F48" s="36"/>
    </row>
    <row r="49" spans="1:6" ht="14.25" x14ac:dyDescent="0.2">
      <c r="A49" s="100"/>
      <c r="B49" s="86"/>
      <c r="C49" s="50">
        <v>6</v>
      </c>
      <c r="D49" s="20" t="s">
        <v>34</v>
      </c>
      <c r="E49" s="45"/>
      <c r="F49" s="35">
        <f>E49*C49</f>
        <v>0</v>
      </c>
    </row>
    <row r="50" spans="1:6" x14ac:dyDescent="0.2">
      <c r="A50" s="102"/>
      <c r="B50" s="87"/>
      <c r="C50" s="51"/>
      <c r="D50" s="52"/>
      <c r="E50" s="53"/>
      <c r="F50" s="53"/>
    </row>
    <row r="51" spans="1:6" x14ac:dyDescent="0.2">
      <c r="A51" s="101"/>
      <c r="B51" s="88"/>
      <c r="C51" s="54"/>
      <c r="D51" s="48"/>
      <c r="E51" s="49"/>
      <c r="F51" s="49"/>
    </row>
    <row r="52" spans="1:6" x14ac:dyDescent="0.2">
      <c r="A52" s="100">
        <f>COUNT($A$12:A51)+1</f>
        <v>9</v>
      </c>
      <c r="B52" s="89" t="s">
        <v>63</v>
      </c>
      <c r="C52" s="50"/>
      <c r="D52" s="20"/>
      <c r="E52" s="35"/>
      <c r="F52" s="35"/>
    </row>
    <row r="53" spans="1:6" ht="76.5" x14ac:dyDescent="0.2">
      <c r="A53" s="100"/>
      <c r="B53" s="40" t="s">
        <v>64</v>
      </c>
      <c r="C53" s="50"/>
      <c r="D53" s="20"/>
      <c r="E53" s="35"/>
      <c r="F53" s="35"/>
    </row>
    <row r="54" spans="1:6" ht="14.25" x14ac:dyDescent="0.2">
      <c r="A54" s="100"/>
      <c r="B54" s="86"/>
      <c r="C54" s="50">
        <v>6</v>
      </c>
      <c r="D54" s="20" t="s">
        <v>34</v>
      </c>
      <c r="E54" s="45"/>
      <c r="F54" s="35">
        <f>E54*C54</f>
        <v>0</v>
      </c>
    </row>
    <row r="55" spans="1:6" x14ac:dyDescent="0.2">
      <c r="A55" s="102"/>
      <c r="B55" s="87"/>
      <c r="C55" s="51"/>
      <c r="D55" s="52"/>
      <c r="E55" s="53"/>
      <c r="F55" s="53"/>
    </row>
    <row r="56" spans="1:6" x14ac:dyDescent="0.2">
      <c r="A56" s="101"/>
      <c r="B56" s="68"/>
      <c r="C56" s="54"/>
      <c r="D56" s="48"/>
      <c r="E56" s="49"/>
      <c r="F56" s="47"/>
    </row>
    <row r="57" spans="1:6" x14ac:dyDescent="0.2">
      <c r="A57" s="100">
        <f>COUNT($A$12:A56)+1</f>
        <v>10</v>
      </c>
      <c r="B57" s="128" t="s">
        <v>361</v>
      </c>
      <c r="C57" s="50"/>
      <c r="D57" s="20"/>
      <c r="E57" s="35"/>
      <c r="F57" s="36"/>
    </row>
    <row r="58" spans="1:6" ht="38.25" x14ac:dyDescent="0.2">
      <c r="A58" s="100"/>
      <c r="B58" s="129" t="s">
        <v>362</v>
      </c>
      <c r="C58" s="50"/>
      <c r="D58" s="20"/>
      <c r="E58" s="35"/>
      <c r="F58" s="36"/>
    </row>
    <row r="59" spans="1:6" ht="14.25" x14ac:dyDescent="0.2">
      <c r="A59" s="100"/>
      <c r="B59" s="129"/>
      <c r="C59" s="50">
        <v>10</v>
      </c>
      <c r="D59" s="20" t="s">
        <v>40</v>
      </c>
      <c r="E59" s="45"/>
      <c r="F59" s="35">
        <f>E59*C59</f>
        <v>0</v>
      </c>
    </row>
    <row r="60" spans="1:6" x14ac:dyDescent="0.2">
      <c r="A60" s="102"/>
      <c r="B60" s="130"/>
      <c r="C60" s="51"/>
      <c r="D60" s="52"/>
      <c r="E60" s="53"/>
      <c r="F60" s="53"/>
    </row>
    <row r="61" spans="1:6" x14ac:dyDescent="0.2">
      <c r="A61" s="101"/>
      <c r="B61" s="68"/>
      <c r="C61" s="54"/>
      <c r="D61" s="48"/>
      <c r="E61" s="49"/>
      <c r="F61" s="47"/>
    </row>
    <row r="62" spans="1:6" x14ac:dyDescent="0.2">
      <c r="A62" s="100">
        <f>COUNT($A$12:A61)+1</f>
        <v>11</v>
      </c>
      <c r="B62" s="90" t="s">
        <v>65</v>
      </c>
      <c r="C62" s="50"/>
      <c r="D62" s="20"/>
      <c r="E62" s="35"/>
      <c r="F62" s="36"/>
    </row>
    <row r="63" spans="1:6" ht="76.5" x14ac:dyDescent="0.2">
      <c r="A63" s="100"/>
      <c r="B63" s="40" t="s">
        <v>66</v>
      </c>
      <c r="C63" s="50"/>
      <c r="D63" s="20"/>
      <c r="E63" s="35"/>
      <c r="F63" s="36"/>
    </row>
    <row r="64" spans="1:6" ht="14.25" x14ac:dyDescent="0.2">
      <c r="A64" s="100"/>
      <c r="B64" s="40"/>
      <c r="C64" s="50">
        <v>70</v>
      </c>
      <c r="D64" s="20" t="s">
        <v>40</v>
      </c>
      <c r="E64" s="45"/>
      <c r="F64" s="35">
        <f>C64*E64</f>
        <v>0</v>
      </c>
    </row>
    <row r="65" spans="1:6" x14ac:dyDescent="0.2">
      <c r="A65" s="102"/>
      <c r="B65" s="69"/>
      <c r="C65" s="51"/>
      <c r="D65" s="52"/>
      <c r="E65" s="53"/>
      <c r="F65" s="53"/>
    </row>
    <row r="66" spans="1:6" x14ac:dyDescent="0.2">
      <c r="A66" s="101"/>
      <c r="B66" s="68"/>
      <c r="C66" s="54"/>
      <c r="D66" s="48"/>
      <c r="E66" s="49"/>
      <c r="F66" s="49"/>
    </row>
    <row r="67" spans="1:6" x14ac:dyDescent="0.2">
      <c r="A67" s="100">
        <f>COUNT($A$12:A66)+1</f>
        <v>12</v>
      </c>
      <c r="B67" s="90" t="s">
        <v>363</v>
      </c>
      <c r="C67" s="50"/>
      <c r="D67" s="20"/>
      <c r="E67" s="35"/>
      <c r="F67" s="35"/>
    </row>
    <row r="68" spans="1:6" ht="102" x14ac:dyDescent="0.2">
      <c r="A68" s="100"/>
      <c r="B68" s="40" t="s">
        <v>364</v>
      </c>
      <c r="C68" s="50"/>
      <c r="D68" s="20"/>
      <c r="E68" s="35"/>
      <c r="F68" s="35"/>
    </row>
    <row r="69" spans="1:6" ht="14.25" x14ac:dyDescent="0.2">
      <c r="A69" s="100"/>
      <c r="B69" s="40"/>
      <c r="C69" s="50">
        <v>10</v>
      </c>
      <c r="D69" s="20" t="s">
        <v>40</v>
      </c>
      <c r="E69" s="45"/>
      <c r="F69" s="35">
        <f>C69*E69</f>
        <v>0</v>
      </c>
    </row>
    <row r="70" spans="1:6" x14ac:dyDescent="0.2">
      <c r="A70" s="102"/>
      <c r="B70" s="69"/>
      <c r="C70" s="51"/>
      <c r="D70" s="52"/>
      <c r="E70" s="53"/>
      <c r="F70" s="53"/>
    </row>
    <row r="71" spans="1:6" x14ac:dyDescent="0.2">
      <c r="A71" s="101"/>
      <c r="B71" s="68"/>
      <c r="C71" s="54"/>
      <c r="D71" s="48"/>
      <c r="E71" s="49"/>
      <c r="F71" s="49"/>
    </row>
    <row r="72" spans="1:6" x14ac:dyDescent="0.2">
      <c r="A72" s="100">
        <f>COUNT($A$12:A71)+1</f>
        <v>13</v>
      </c>
      <c r="B72" s="39" t="s">
        <v>15</v>
      </c>
      <c r="C72" s="50"/>
      <c r="D72" s="20"/>
      <c r="E72" s="35"/>
      <c r="F72" s="35"/>
    </row>
    <row r="73" spans="1:6" ht="76.5" x14ac:dyDescent="0.2">
      <c r="A73" s="100"/>
      <c r="B73" s="40" t="s">
        <v>67</v>
      </c>
      <c r="C73" s="50"/>
      <c r="D73" s="20"/>
      <c r="E73" s="35"/>
      <c r="F73" s="35"/>
    </row>
    <row r="74" spans="1:6" ht="14.25" x14ac:dyDescent="0.2">
      <c r="A74" s="100"/>
      <c r="B74" s="40"/>
      <c r="C74" s="50">
        <v>4</v>
      </c>
      <c r="D74" s="20" t="s">
        <v>40</v>
      </c>
      <c r="E74" s="45"/>
      <c r="F74" s="35">
        <f>C74*E74</f>
        <v>0</v>
      </c>
    </row>
    <row r="75" spans="1:6" x14ac:dyDescent="0.2">
      <c r="A75" s="102"/>
      <c r="B75" s="69"/>
      <c r="C75" s="51"/>
      <c r="D75" s="52"/>
      <c r="E75" s="53"/>
      <c r="F75" s="53"/>
    </row>
    <row r="76" spans="1:6" x14ac:dyDescent="0.2">
      <c r="A76" s="107"/>
      <c r="B76" s="68"/>
      <c r="C76" s="54"/>
      <c r="D76" s="48"/>
      <c r="E76" s="49"/>
      <c r="F76" s="47"/>
    </row>
    <row r="77" spans="1:6" x14ac:dyDescent="0.2">
      <c r="A77" s="100">
        <f>COUNT($A$12:A76)+1</f>
        <v>14</v>
      </c>
      <c r="B77" s="39" t="s">
        <v>69</v>
      </c>
      <c r="C77" s="50"/>
      <c r="D77" s="20"/>
      <c r="E77" s="35"/>
      <c r="F77" s="36"/>
    </row>
    <row r="78" spans="1:6" ht="51" x14ac:dyDescent="0.2">
      <c r="A78" s="105"/>
      <c r="B78" s="40" t="s">
        <v>70</v>
      </c>
      <c r="C78" s="50"/>
      <c r="D78" s="20"/>
      <c r="E78" s="35"/>
      <c r="F78" s="36"/>
    </row>
    <row r="79" spans="1:6" ht="14.25" x14ac:dyDescent="0.2">
      <c r="A79" s="105"/>
      <c r="B79" s="40"/>
      <c r="C79" s="50">
        <v>8</v>
      </c>
      <c r="D79" s="20" t="s">
        <v>40</v>
      </c>
      <c r="E79" s="45"/>
      <c r="F79" s="35">
        <f>C79*E79</f>
        <v>0</v>
      </c>
    </row>
    <row r="80" spans="1:6" x14ac:dyDescent="0.2">
      <c r="A80" s="106"/>
      <c r="B80" s="69"/>
      <c r="C80" s="51"/>
      <c r="D80" s="52"/>
      <c r="E80" s="53"/>
      <c r="F80" s="53"/>
    </row>
    <row r="81" spans="1:6" x14ac:dyDescent="0.2">
      <c r="A81" s="107"/>
      <c r="B81" s="68"/>
      <c r="C81" s="54"/>
      <c r="D81" s="48"/>
      <c r="E81" s="49"/>
      <c r="F81" s="47"/>
    </row>
    <row r="82" spans="1:6" x14ac:dyDescent="0.2">
      <c r="A82" s="100">
        <f>COUNT($A$12:A81)+1</f>
        <v>15</v>
      </c>
      <c r="B82" s="39" t="s">
        <v>71</v>
      </c>
      <c r="C82" s="50"/>
      <c r="D82" s="20"/>
      <c r="E82" s="35"/>
      <c r="F82" s="36"/>
    </row>
    <row r="83" spans="1:6" ht="140.25" x14ac:dyDescent="0.2">
      <c r="A83" s="105"/>
      <c r="B83" s="40" t="s">
        <v>72</v>
      </c>
      <c r="C83" s="50"/>
      <c r="D83" s="20"/>
      <c r="E83" s="35"/>
      <c r="F83" s="36"/>
    </row>
    <row r="84" spans="1:6" x14ac:dyDescent="0.2">
      <c r="A84" s="105"/>
      <c r="B84" s="40" t="s">
        <v>75</v>
      </c>
      <c r="C84" s="50">
        <v>1</v>
      </c>
      <c r="D84" s="20" t="s">
        <v>1</v>
      </c>
      <c r="E84" s="45"/>
      <c r="F84" s="35">
        <f>+E84*C84</f>
        <v>0</v>
      </c>
    </row>
    <row r="85" spans="1:6" s="34" customFormat="1" x14ac:dyDescent="0.2">
      <c r="A85" s="108"/>
      <c r="B85" s="69"/>
      <c r="C85" s="51"/>
      <c r="D85" s="52"/>
      <c r="E85" s="53"/>
      <c r="F85" s="53"/>
    </row>
    <row r="86" spans="1:6" s="34" customFormat="1" x14ac:dyDescent="0.2">
      <c r="A86" s="104"/>
      <c r="B86" s="68"/>
      <c r="C86" s="54"/>
      <c r="D86" s="48"/>
      <c r="E86" s="49"/>
      <c r="F86" s="49"/>
    </row>
    <row r="87" spans="1:6" s="34" customFormat="1" x14ac:dyDescent="0.2">
      <c r="A87" s="100">
        <f>COUNT($A$12:A86)+1</f>
        <v>16</v>
      </c>
      <c r="B87" s="91" t="s">
        <v>76</v>
      </c>
      <c r="C87" s="50"/>
      <c r="D87" s="20"/>
      <c r="E87" s="35"/>
      <c r="F87" s="35"/>
    </row>
    <row r="88" spans="1:6" s="34" customFormat="1" ht="38.25" x14ac:dyDescent="0.2">
      <c r="A88" s="103"/>
      <c r="B88" s="40" t="s">
        <v>77</v>
      </c>
      <c r="C88" s="50"/>
      <c r="D88" s="20"/>
      <c r="E88" s="35"/>
      <c r="F88" s="35"/>
    </row>
    <row r="89" spans="1:6" s="34" customFormat="1" x14ac:dyDescent="0.2">
      <c r="A89" s="103"/>
      <c r="B89" s="92"/>
      <c r="C89" s="50">
        <v>1</v>
      </c>
      <c r="D89" s="20" t="s">
        <v>1</v>
      </c>
      <c r="E89" s="45"/>
      <c r="F89" s="35">
        <f>+E89*C89</f>
        <v>0</v>
      </c>
    </row>
    <row r="90" spans="1:6" s="34" customFormat="1" x14ac:dyDescent="0.2">
      <c r="A90" s="108"/>
      <c r="B90" s="93"/>
      <c r="C90" s="51"/>
      <c r="D90" s="52"/>
      <c r="E90" s="53"/>
      <c r="F90" s="53"/>
    </row>
    <row r="91" spans="1:6" s="34" customFormat="1" x14ac:dyDescent="0.2">
      <c r="A91" s="104"/>
      <c r="B91" s="68"/>
      <c r="C91" s="54"/>
      <c r="D91" s="48"/>
      <c r="E91" s="49"/>
      <c r="F91" s="47"/>
    </row>
    <row r="92" spans="1:6" s="34" customFormat="1" x14ac:dyDescent="0.2">
      <c r="A92" s="100">
        <f>COUNT($A$12:A91)+1</f>
        <v>17</v>
      </c>
      <c r="B92" s="39" t="s">
        <v>82</v>
      </c>
      <c r="C92" s="50"/>
      <c r="D92" s="20"/>
      <c r="E92" s="35"/>
      <c r="F92" s="36"/>
    </row>
    <row r="93" spans="1:6" ht="89.25" x14ac:dyDescent="0.2">
      <c r="A93" s="105"/>
      <c r="B93" s="40" t="s">
        <v>99</v>
      </c>
      <c r="C93" s="50"/>
      <c r="D93" s="20"/>
      <c r="E93" s="35"/>
      <c r="F93" s="36"/>
    </row>
    <row r="94" spans="1:6" x14ac:dyDescent="0.2">
      <c r="A94" s="105"/>
      <c r="B94" s="39" t="s">
        <v>83</v>
      </c>
      <c r="C94" s="50"/>
      <c r="D94" s="20"/>
      <c r="E94" s="35"/>
      <c r="F94" s="36"/>
    </row>
    <row r="95" spans="1:6" ht="25.5" x14ac:dyDescent="0.2">
      <c r="A95" s="105"/>
      <c r="B95" s="40" t="s">
        <v>84</v>
      </c>
      <c r="C95" s="50">
        <v>23</v>
      </c>
      <c r="D95" s="37" t="s">
        <v>40</v>
      </c>
      <c r="E95" s="46"/>
      <c r="F95" s="38">
        <f>C95*E95</f>
        <v>0</v>
      </c>
    </row>
    <row r="96" spans="1:6" ht="25.5" x14ac:dyDescent="0.2">
      <c r="A96" s="105"/>
      <c r="B96" s="40" t="s">
        <v>100</v>
      </c>
      <c r="C96" s="50">
        <v>23</v>
      </c>
      <c r="D96" s="37" t="s">
        <v>40</v>
      </c>
      <c r="E96" s="46"/>
      <c r="F96" s="38">
        <f>C96*E96</f>
        <v>0</v>
      </c>
    </row>
    <row r="97" spans="1:6" x14ac:dyDescent="0.2">
      <c r="A97" s="106"/>
      <c r="B97" s="69"/>
      <c r="C97" s="51"/>
      <c r="D97" s="79"/>
      <c r="E97" s="80"/>
      <c r="F97" s="80"/>
    </row>
    <row r="98" spans="1:6" x14ac:dyDescent="0.2">
      <c r="A98" s="107"/>
      <c r="B98" s="68"/>
      <c r="C98" s="54"/>
      <c r="D98" s="77"/>
      <c r="E98" s="78"/>
      <c r="F98" s="78"/>
    </row>
    <row r="99" spans="1:6" ht="25.5" x14ac:dyDescent="0.2">
      <c r="A99" s="100">
        <f>COUNT($A$12:A98)+1</f>
        <v>18</v>
      </c>
      <c r="B99" s="39" t="s">
        <v>365</v>
      </c>
      <c r="C99" s="50"/>
      <c r="D99" s="37"/>
      <c r="E99" s="38"/>
      <c r="F99" s="38"/>
    </row>
    <row r="100" spans="1:6" ht="89.25" x14ac:dyDescent="0.2">
      <c r="A100" s="105"/>
      <c r="B100" s="40" t="s">
        <v>366</v>
      </c>
      <c r="C100" s="50"/>
      <c r="D100" s="131"/>
      <c r="E100" s="132"/>
      <c r="F100" s="132"/>
    </row>
    <row r="101" spans="1:6" x14ac:dyDescent="0.2">
      <c r="A101" s="105"/>
      <c r="B101" s="39" t="s">
        <v>367</v>
      </c>
      <c r="C101" s="50"/>
      <c r="D101" s="20"/>
      <c r="E101" s="35"/>
      <c r="F101" s="36"/>
    </row>
    <row r="102" spans="1:6" ht="25.5" x14ac:dyDescent="0.2">
      <c r="A102" s="105"/>
      <c r="B102" s="40" t="s">
        <v>368</v>
      </c>
      <c r="C102" s="50">
        <v>13</v>
      </c>
      <c r="D102" s="37" t="s">
        <v>40</v>
      </c>
      <c r="E102" s="46"/>
      <c r="F102" s="38">
        <f>C102*E102</f>
        <v>0</v>
      </c>
    </row>
    <row r="103" spans="1:6" x14ac:dyDescent="0.2">
      <c r="A103" s="106"/>
      <c r="B103" s="69"/>
      <c r="C103" s="51"/>
      <c r="D103" s="79"/>
      <c r="E103" s="80"/>
      <c r="F103" s="80"/>
    </row>
    <row r="104" spans="1:6" ht="14.25" x14ac:dyDescent="0.2">
      <c r="A104" s="107"/>
      <c r="B104" s="133"/>
      <c r="C104" s="54"/>
      <c r="D104" s="48"/>
      <c r="E104" s="49"/>
      <c r="F104" s="47"/>
    </row>
    <row r="105" spans="1:6" x14ac:dyDescent="0.2">
      <c r="A105" s="100">
        <f>COUNT($A$12:A104)+1</f>
        <v>19</v>
      </c>
      <c r="B105" s="39" t="s">
        <v>369</v>
      </c>
      <c r="C105" s="50"/>
      <c r="D105" s="20"/>
      <c r="E105" s="35"/>
      <c r="F105" s="36"/>
    </row>
    <row r="106" spans="1:6" ht="76.5" x14ac:dyDescent="0.2">
      <c r="A106" s="105"/>
      <c r="B106" s="40" t="s">
        <v>370</v>
      </c>
      <c r="C106" s="50"/>
      <c r="D106" s="20"/>
      <c r="E106" s="35"/>
      <c r="F106" s="36"/>
    </row>
    <row r="107" spans="1:6" ht="14.25" x14ac:dyDescent="0.2">
      <c r="A107" s="105"/>
      <c r="B107" s="134"/>
      <c r="C107" s="50">
        <v>36</v>
      </c>
      <c r="D107" s="37" t="s">
        <v>40</v>
      </c>
      <c r="E107" s="45"/>
      <c r="F107" s="38">
        <f>+E107*C107</f>
        <v>0</v>
      </c>
    </row>
    <row r="108" spans="1:6" ht="14.25" x14ac:dyDescent="0.2">
      <c r="A108" s="106"/>
      <c r="B108" s="135"/>
      <c r="C108" s="51"/>
      <c r="D108" s="79"/>
      <c r="E108" s="53"/>
      <c r="F108" s="80"/>
    </row>
    <row r="109" spans="1:6" x14ac:dyDescent="0.2">
      <c r="A109" s="107"/>
      <c r="B109" s="68"/>
      <c r="C109" s="54"/>
      <c r="D109" s="48"/>
      <c r="E109" s="49"/>
      <c r="F109" s="47"/>
    </row>
    <row r="110" spans="1:6" x14ac:dyDescent="0.2">
      <c r="A110" s="100">
        <f>COUNT($A$12:A109)+1</f>
        <v>20</v>
      </c>
      <c r="B110" s="39" t="s">
        <v>86</v>
      </c>
      <c r="C110" s="50"/>
      <c r="D110" s="20"/>
      <c r="E110" s="35"/>
      <c r="F110" s="35"/>
    </row>
    <row r="111" spans="1:6" ht="76.5" x14ac:dyDescent="0.2">
      <c r="A111" s="105"/>
      <c r="B111" s="40" t="s">
        <v>87</v>
      </c>
      <c r="C111" s="50"/>
      <c r="D111" s="20"/>
      <c r="E111" s="35"/>
      <c r="F111" s="36"/>
    </row>
    <row r="112" spans="1:6" ht="14.25" x14ac:dyDescent="0.2">
      <c r="A112" s="105"/>
      <c r="B112" s="40"/>
      <c r="C112" s="50">
        <v>6</v>
      </c>
      <c r="D112" s="20" t="s">
        <v>34</v>
      </c>
      <c r="E112" s="45"/>
      <c r="F112" s="35">
        <f>C112*E112</f>
        <v>0</v>
      </c>
    </row>
    <row r="113" spans="1:6" x14ac:dyDescent="0.2">
      <c r="A113" s="106"/>
      <c r="B113" s="69"/>
      <c r="C113" s="51"/>
      <c r="D113" s="52"/>
      <c r="E113" s="53"/>
      <c r="F113" s="53"/>
    </row>
    <row r="114" spans="1:6" x14ac:dyDescent="0.2">
      <c r="A114" s="107"/>
      <c r="B114" s="68"/>
      <c r="C114" s="54"/>
      <c r="D114" s="48"/>
      <c r="E114" s="49"/>
      <c r="F114" s="49"/>
    </row>
    <row r="115" spans="1:6" x14ac:dyDescent="0.2">
      <c r="A115" s="100">
        <f>COUNT($A$12:A114)+1</f>
        <v>21</v>
      </c>
      <c r="B115" s="39" t="s">
        <v>88</v>
      </c>
      <c r="C115" s="50"/>
      <c r="D115" s="20"/>
      <c r="E115" s="35"/>
      <c r="F115" s="35"/>
    </row>
    <row r="116" spans="1:6" ht="89.25" x14ac:dyDescent="0.2">
      <c r="A116" s="105"/>
      <c r="B116" s="40" t="s">
        <v>89</v>
      </c>
      <c r="C116" s="50"/>
      <c r="D116" s="20"/>
      <c r="E116" s="35"/>
      <c r="F116" s="36"/>
    </row>
    <row r="117" spans="1:6" ht="14.25" x14ac:dyDescent="0.2">
      <c r="A117" s="105"/>
      <c r="B117" s="40"/>
      <c r="C117" s="50">
        <v>2</v>
      </c>
      <c r="D117" s="20" t="s">
        <v>34</v>
      </c>
      <c r="E117" s="45"/>
      <c r="F117" s="35">
        <f>C117*E117</f>
        <v>0</v>
      </c>
    </row>
    <row r="118" spans="1:6" x14ac:dyDescent="0.2">
      <c r="A118" s="106"/>
      <c r="B118" s="69"/>
      <c r="C118" s="51"/>
      <c r="D118" s="52"/>
      <c r="E118" s="53"/>
      <c r="F118" s="53"/>
    </row>
    <row r="119" spans="1:6" x14ac:dyDescent="0.2">
      <c r="A119" s="107"/>
      <c r="B119" s="73"/>
      <c r="C119" s="54"/>
      <c r="D119" s="48"/>
      <c r="E119" s="49"/>
      <c r="F119" s="49"/>
    </row>
    <row r="120" spans="1:6" x14ac:dyDescent="0.2">
      <c r="A120" s="100">
        <f>COUNT($A$12:A119)+1</f>
        <v>22</v>
      </c>
      <c r="B120" s="39" t="s">
        <v>19</v>
      </c>
      <c r="C120" s="50"/>
      <c r="D120" s="20"/>
      <c r="E120" s="35"/>
      <c r="F120" s="35"/>
    </row>
    <row r="121" spans="1:6" ht="25.5" x14ac:dyDescent="0.2">
      <c r="A121" s="105"/>
      <c r="B121" s="40" t="s">
        <v>18</v>
      </c>
      <c r="C121" s="50"/>
      <c r="D121" s="20"/>
      <c r="E121" s="35"/>
      <c r="F121" s="36"/>
    </row>
    <row r="122" spans="1:6" ht="14.25" x14ac:dyDescent="0.2">
      <c r="A122" s="105"/>
      <c r="B122" s="40"/>
      <c r="C122" s="50">
        <v>30</v>
      </c>
      <c r="D122" s="20" t="s">
        <v>40</v>
      </c>
      <c r="E122" s="45"/>
      <c r="F122" s="35">
        <f>C122*E122</f>
        <v>0</v>
      </c>
    </row>
    <row r="123" spans="1:6" x14ac:dyDescent="0.2">
      <c r="A123" s="106"/>
      <c r="B123" s="69"/>
      <c r="C123" s="51"/>
      <c r="D123" s="52"/>
      <c r="E123" s="53"/>
      <c r="F123" s="53"/>
    </row>
    <row r="124" spans="1:6" x14ac:dyDescent="0.2">
      <c r="A124" s="107"/>
      <c r="B124" s="68"/>
      <c r="C124" s="54"/>
      <c r="D124" s="48"/>
      <c r="E124" s="49"/>
      <c r="F124" s="49"/>
    </row>
    <row r="125" spans="1:6" ht="25.5" x14ac:dyDescent="0.2">
      <c r="A125" s="100">
        <f>COUNT($A$12:A124)+1</f>
        <v>23</v>
      </c>
      <c r="B125" s="39" t="s">
        <v>90</v>
      </c>
      <c r="C125" s="50"/>
      <c r="D125" s="20"/>
      <c r="E125" s="35"/>
      <c r="F125" s="36"/>
    </row>
    <row r="126" spans="1:6" ht="63.75" x14ac:dyDescent="0.2">
      <c r="A126" s="105"/>
      <c r="B126" s="40" t="s">
        <v>371</v>
      </c>
      <c r="C126" s="50"/>
      <c r="D126" s="20"/>
      <c r="E126" s="35"/>
      <c r="F126" s="36"/>
    </row>
    <row r="127" spans="1:6" ht="14.25" x14ac:dyDescent="0.2">
      <c r="A127" s="105"/>
      <c r="B127" s="40" t="s">
        <v>29</v>
      </c>
      <c r="C127" s="50">
        <v>85</v>
      </c>
      <c r="D127" s="20" t="s">
        <v>39</v>
      </c>
      <c r="E127" s="45"/>
      <c r="F127" s="35">
        <f>C127*E127</f>
        <v>0</v>
      </c>
    </row>
    <row r="128" spans="1:6" ht="14.25" x14ac:dyDescent="0.2">
      <c r="A128" s="105"/>
      <c r="B128" s="40" t="s">
        <v>30</v>
      </c>
      <c r="C128" s="50">
        <v>40</v>
      </c>
      <c r="D128" s="20" t="s">
        <v>39</v>
      </c>
      <c r="E128" s="45"/>
      <c r="F128" s="35">
        <f>C128*E128</f>
        <v>0</v>
      </c>
    </row>
    <row r="129" spans="1:6" x14ac:dyDescent="0.2">
      <c r="A129" s="106"/>
      <c r="B129" s="69"/>
      <c r="C129" s="51"/>
      <c r="D129" s="52"/>
      <c r="E129" s="53"/>
      <c r="F129" s="53"/>
    </row>
    <row r="130" spans="1:6" x14ac:dyDescent="0.2">
      <c r="A130" s="107"/>
      <c r="B130" s="68"/>
      <c r="C130" s="54"/>
      <c r="D130" s="48"/>
      <c r="E130" s="49"/>
      <c r="F130" s="49"/>
    </row>
    <row r="131" spans="1:6" ht="25.5" x14ac:dyDescent="0.2">
      <c r="A131" s="100">
        <f>COUNT($A$12:A130)+1</f>
        <v>24</v>
      </c>
      <c r="B131" s="39" t="s">
        <v>91</v>
      </c>
      <c r="C131" s="50"/>
      <c r="D131" s="20"/>
      <c r="E131" s="35"/>
      <c r="F131" s="35"/>
    </row>
    <row r="132" spans="1:6" ht="51" x14ac:dyDescent="0.2">
      <c r="A132" s="105"/>
      <c r="B132" s="40" t="s">
        <v>105</v>
      </c>
      <c r="C132" s="50"/>
      <c r="D132" s="20"/>
      <c r="E132" s="35"/>
      <c r="F132" s="35"/>
    </row>
    <row r="133" spans="1:6" ht="14.25" x14ac:dyDescent="0.2">
      <c r="A133" s="105"/>
      <c r="B133" s="40" t="s">
        <v>29</v>
      </c>
      <c r="C133" s="50">
        <v>10</v>
      </c>
      <c r="D133" s="20" t="s">
        <v>39</v>
      </c>
      <c r="E133" s="45"/>
      <c r="F133" s="35">
        <f>C133*E133</f>
        <v>0</v>
      </c>
    </row>
    <row r="134" spans="1:6" ht="14.25" x14ac:dyDescent="0.2">
      <c r="A134" s="105"/>
      <c r="B134" s="40" t="s">
        <v>30</v>
      </c>
      <c r="C134" s="50">
        <v>5</v>
      </c>
      <c r="D134" s="20" t="s">
        <v>39</v>
      </c>
      <c r="E134" s="45"/>
      <c r="F134" s="35">
        <f>C134*E134</f>
        <v>0</v>
      </c>
    </row>
    <row r="135" spans="1:6" x14ac:dyDescent="0.2">
      <c r="A135" s="106"/>
      <c r="B135" s="69"/>
      <c r="C135" s="51"/>
      <c r="D135" s="52"/>
      <c r="E135" s="53"/>
      <c r="F135" s="53"/>
    </row>
    <row r="136" spans="1:6" x14ac:dyDescent="0.2">
      <c r="A136" s="107"/>
      <c r="B136" s="68"/>
      <c r="C136" s="54"/>
      <c r="D136" s="48"/>
      <c r="E136" s="49"/>
      <c r="F136" s="49"/>
    </row>
    <row r="137" spans="1:6" x14ac:dyDescent="0.2">
      <c r="A137" s="100">
        <f>COUNT($A$12:A136)+1</f>
        <v>25</v>
      </c>
      <c r="B137" s="39" t="s">
        <v>106</v>
      </c>
      <c r="C137" s="50"/>
      <c r="D137" s="20"/>
      <c r="E137" s="35"/>
      <c r="F137" s="36"/>
    </row>
    <row r="138" spans="1:6" ht="51" x14ac:dyDescent="0.2">
      <c r="A138" s="105"/>
      <c r="B138" s="40" t="s">
        <v>126</v>
      </c>
      <c r="C138" s="50"/>
      <c r="D138" s="20"/>
      <c r="E138" s="35"/>
      <c r="F138" s="36"/>
    </row>
    <row r="139" spans="1:6" ht="14.25" x14ac:dyDescent="0.2">
      <c r="A139" s="105"/>
      <c r="B139" s="40"/>
      <c r="C139" s="50">
        <v>4</v>
      </c>
      <c r="D139" s="20" t="s">
        <v>39</v>
      </c>
      <c r="E139" s="45"/>
      <c r="F139" s="35">
        <f>C139*E139</f>
        <v>0</v>
      </c>
    </row>
    <row r="140" spans="1:6" x14ac:dyDescent="0.2">
      <c r="A140" s="106"/>
      <c r="B140" s="69"/>
      <c r="C140" s="51"/>
      <c r="D140" s="52"/>
      <c r="E140" s="53"/>
      <c r="F140" s="53"/>
    </row>
    <row r="141" spans="1:6" x14ac:dyDescent="0.2">
      <c r="A141" s="107"/>
      <c r="B141" s="68"/>
      <c r="C141" s="54"/>
      <c r="D141" s="48"/>
      <c r="E141" s="49"/>
      <c r="F141" s="49"/>
    </row>
    <row r="142" spans="1:6" x14ac:dyDescent="0.2">
      <c r="A142" s="100">
        <f>COUNT($A$12:A141)+1</f>
        <v>26</v>
      </c>
      <c r="B142" s="39" t="s">
        <v>127</v>
      </c>
      <c r="C142" s="50"/>
      <c r="D142" s="20"/>
      <c r="E142" s="35"/>
      <c r="F142" s="35"/>
    </row>
    <row r="143" spans="1:6" ht="51" x14ac:dyDescent="0.2">
      <c r="A143" s="105"/>
      <c r="B143" s="40" t="s">
        <v>128</v>
      </c>
      <c r="C143" s="50"/>
      <c r="D143" s="20"/>
      <c r="E143" s="35"/>
      <c r="F143" s="35"/>
    </row>
    <row r="144" spans="1:6" ht="14.25" x14ac:dyDescent="0.2">
      <c r="A144" s="105"/>
      <c r="B144" s="40"/>
      <c r="C144" s="50">
        <v>17</v>
      </c>
      <c r="D144" s="20" t="s">
        <v>39</v>
      </c>
      <c r="E144" s="45"/>
      <c r="F144" s="35">
        <f>C144*E144</f>
        <v>0</v>
      </c>
    </row>
    <row r="145" spans="1:6" x14ac:dyDescent="0.2">
      <c r="A145" s="106"/>
      <c r="B145" s="69"/>
      <c r="C145" s="51"/>
      <c r="D145" s="52"/>
      <c r="E145" s="53"/>
      <c r="F145" s="53"/>
    </row>
    <row r="146" spans="1:6" x14ac:dyDescent="0.2">
      <c r="A146" s="107"/>
      <c r="B146" s="68"/>
      <c r="C146" s="54"/>
      <c r="D146" s="48"/>
      <c r="E146" s="49"/>
      <c r="F146" s="49"/>
    </row>
    <row r="147" spans="1:6" x14ac:dyDescent="0.2">
      <c r="A147" s="100">
        <f>COUNT($A$12:A146)+1</f>
        <v>27</v>
      </c>
      <c r="B147" s="39" t="s">
        <v>25</v>
      </c>
      <c r="C147" s="50"/>
      <c r="D147" s="20"/>
      <c r="E147" s="35"/>
      <c r="F147" s="35"/>
    </row>
    <row r="148" spans="1:6" ht="63.75" x14ac:dyDescent="0.2">
      <c r="A148" s="105"/>
      <c r="B148" s="40" t="s">
        <v>162</v>
      </c>
      <c r="C148" s="50"/>
      <c r="D148" s="20"/>
      <c r="E148" s="35"/>
      <c r="F148" s="35"/>
    </row>
    <row r="149" spans="1:6" ht="14.25" x14ac:dyDescent="0.2">
      <c r="A149" s="105"/>
      <c r="B149" s="40"/>
      <c r="C149" s="50">
        <v>15</v>
      </c>
      <c r="D149" s="20" t="s">
        <v>39</v>
      </c>
      <c r="E149" s="45"/>
      <c r="F149" s="35">
        <f>C149*E149</f>
        <v>0</v>
      </c>
    </row>
    <row r="150" spans="1:6" x14ac:dyDescent="0.2">
      <c r="A150" s="106"/>
      <c r="B150" s="69"/>
      <c r="C150" s="51"/>
      <c r="D150" s="52"/>
      <c r="E150" s="53"/>
      <c r="F150" s="53"/>
    </row>
    <row r="151" spans="1:6" x14ac:dyDescent="0.2">
      <c r="A151" s="107"/>
      <c r="B151" s="68"/>
      <c r="C151" s="54"/>
      <c r="D151" s="48"/>
      <c r="E151" s="49"/>
      <c r="F151" s="49"/>
    </row>
    <row r="152" spans="1:6" x14ac:dyDescent="0.2">
      <c r="A152" s="100">
        <f>COUNT($A$12:A151)+1</f>
        <v>28</v>
      </c>
      <c r="B152" s="39" t="s">
        <v>94</v>
      </c>
      <c r="C152" s="50"/>
      <c r="D152" s="20"/>
      <c r="E152" s="35"/>
      <c r="F152" s="35"/>
    </row>
    <row r="153" spans="1:6" ht="89.25" x14ac:dyDescent="0.2">
      <c r="A153" s="105"/>
      <c r="B153" s="40" t="s">
        <v>114</v>
      </c>
      <c r="C153" s="50"/>
      <c r="D153" s="20"/>
      <c r="E153" s="35"/>
      <c r="F153" s="35"/>
    </row>
    <row r="154" spans="1:6" ht="14.25" x14ac:dyDescent="0.2">
      <c r="A154" s="105"/>
      <c r="B154" s="40"/>
      <c r="C154" s="50">
        <v>31</v>
      </c>
      <c r="D154" s="20" t="s">
        <v>39</v>
      </c>
      <c r="E154" s="45"/>
      <c r="F154" s="35">
        <f>C154*E154</f>
        <v>0</v>
      </c>
    </row>
    <row r="155" spans="1:6" x14ac:dyDescent="0.2">
      <c r="A155" s="106"/>
      <c r="B155" s="69"/>
      <c r="C155" s="51"/>
      <c r="D155" s="52"/>
      <c r="E155" s="53"/>
      <c r="F155" s="53"/>
    </row>
    <row r="156" spans="1:6" x14ac:dyDescent="0.2">
      <c r="A156" s="107"/>
      <c r="B156" s="68"/>
      <c r="C156" s="54"/>
      <c r="D156" s="48"/>
      <c r="E156" s="49"/>
      <c r="F156" s="49"/>
    </row>
    <row r="157" spans="1:6" x14ac:dyDescent="0.2">
      <c r="A157" s="100">
        <f>COUNT($A$12:A156)+1</f>
        <v>29</v>
      </c>
      <c r="B157" s="39" t="s">
        <v>95</v>
      </c>
      <c r="C157" s="50"/>
      <c r="D157" s="20"/>
      <c r="E157" s="35"/>
      <c r="F157" s="36"/>
    </row>
    <row r="158" spans="1:6" ht="63.75" x14ac:dyDescent="0.2">
      <c r="A158" s="105"/>
      <c r="B158" s="40" t="s">
        <v>115</v>
      </c>
      <c r="C158" s="50"/>
      <c r="D158" s="20"/>
      <c r="E158" s="35"/>
      <c r="F158" s="36"/>
    </row>
    <row r="159" spans="1:6" ht="14.25" x14ac:dyDescent="0.2">
      <c r="A159" s="105"/>
      <c r="B159" s="40"/>
      <c r="C159" s="50">
        <v>81</v>
      </c>
      <c r="D159" s="20" t="s">
        <v>39</v>
      </c>
      <c r="E159" s="45"/>
      <c r="F159" s="35">
        <f>C159*E159</f>
        <v>0</v>
      </c>
    </row>
    <row r="160" spans="1:6" x14ac:dyDescent="0.2">
      <c r="A160" s="106"/>
      <c r="B160" s="69"/>
      <c r="C160" s="51"/>
      <c r="D160" s="52"/>
      <c r="E160" s="53"/>
      <c r="F160" s="53"/>
    </row>
    <row r="161" spans="1:6" x14ac:dyDescent="0.2">
      <c r="A161" s="107"/>
      <c r="B161" s="68"/>
      <c r="C161" s="54"/>
      <c r="D161" s="48"/>
      <c r="E161" s="49"/>
      <c r="F161" s="49"/>
    </row>
    <row r="162" spans="1:6" x14ac:dyDescent="0.2">
      <c r="A162" s="100">
        <f>COUNT($A$12:A161)+1</f>
        <v>30</v>
      </c>
      <c r="B162" s="39" t="s">
        <v>20</v>
      </c>
      <c r="C162" s="50"/>
      <c r="D162" s="20"/>
      <c r="E162" s="35"/>
      <c r="F162" s="36"/>
    </row>
    <row r="163" spans="1:6" ht="38.25" x14ac:dyDescent="0.2">
      <c r="A163" s="105"/>
      <c r="B163" s="40" t="s">
        <v>96</v>
      </c>
      <c r="C163" s="50"/>
      <c r="D163" s="20"/>
      <c r="E163" s="35"/>
      <c r="F163" s="36"/>
    </row>
    <row r="164" spans="1:6" ht="14.25" x14ac:dyDescent="0.2">
      <c r="A164" s="105"/>
      <c r="B164" s="40"/>
      <c r="C164" s="50">
        <v>19</v>
      </c>
      <c r="D164" s="20" t="s">
        <v>39</v>
      </c>
      <c r="E164" s="45"/>
      <c r="F164" s="35">
        <f>C164*E164</f>
        <v>0</v>
      </c>
    </row>
    <row r="165" spans="1:6" x14ac:dyDescent="0.2">
      <c r="A165" s="106"/>
      <c r="B165" s="69"/>
      <c r="C165" s="51"/>
      <c r="D165" s="52"/>
      <c r="E165" s="53"/>
      <c r="F165" s="53"/>
    </row>
    <row r="166" spans="1:6" x14ac:dyDescent="0.2">
      <c r="A166" s="107"/>
      <c r="B166" s="73"/>
      <c r="C166" s="54"/>
      <c r="D166" s="94"/>
      <c r="E166" s="74"/>
      <c r="F166" s="74"/>
    </row>
    <row r="167" spans="1:6" x14ac:dyDescent="0.2">
      <c r="A167" s="100">
        <f>COUNT($A$12:A166)+1</f>
        <v>31</v>
      </c>
      <c r="B167" s="39" t="s">
        <v>22</v>
      </c>
      <c r="C167" s="50"/>
      <c r="D167" s="20"/>
      <c r="E167" s="35"/>
      <c r="F167" s="35"/>
    </row>
    <row r="168" spans="1:6" ht="38.25" x14ac:dyDescent="0.2">
      <c r="A168" s="105"/>
      <c r="B168" s="40" t="s">
        <v>21</v>
      </c>
      <c r="C168" s="50"/>
      <c r="D168" s="20"/>
      <c r="E168" s="35"/>
      <c r="F168" s="36"/>
    </row>
    <row r="169" spans="1:6" ht="14.25" x14ac:dyDescent="0.2">
      <c r="A169" s="105"/>
      <c r="B169" s="40"/>
      <c r="C169" s="50">
        <v>160</v>
      </c>
      <c r="D169" s="20" t="s">
        <v>39</v>
      </c>
      <c r="E169" s="45"/>
      <c r="F169" s="35">
        <f>C169*E169</f>
        <v>0</v>
      </c>
    </row>
    <row r="170" spans="1:6" x14ac:dyDescent="0.2">
      <c r="A170" s="106"/>
      <c r="B170" s="69"/>
      <c r="C170" s="51"/>
      <c r="D170" s="52"/>
      <c r="E170" s="53"/>
      <c r="F170" s="53"/>
    </row>
    <row r="171" spans="1:6" x14ac:dyDescent="0.2">
      <c r="A171" s="107"/>
      <c r="B171" s="68"/>
      <c r="C171" s="54"/>
      <c r="D171" s="48"/>
      <c r="E171" s="49"/>
      <c r="F171" s="49"/>
    </row>
    <row r="172" spans="1:6" x14ac:dyDescent="0.2">
      <c r="A172" s="100">
        <f>COUNT($A$12:A171)+1</f>
        <v>32</v>
      </c>
      <c r="B172" s="39" t="s">
        <v>23</v>
      </c>
      <c r="C172" s="50"/>
      <c r="D172" s="20"/>
      <c r="E172" s="35"/>
      <c r="F172" s="35"/>
    </row>
    <row r="173" spans="1:6" ht="25.5" x14ac:dyDescent="0.2">
      <c r="A173" s="105"/>
      <c r="B173" s="40" t="s">
        <v>130</v>
      </c>
      <c r="C173" s="50"/>
      <c r="D173" s="20"/>
      <c r="E173" s="35"/>
      <c r="F173" s="36"/>
    </row>
    <row r="174" spans="1:6" ht="14.25" x14ac:dyDescent="0.2">
      <c r="A174" s="105"/>
      <c r="B174" s="40"/>
      <c r="C174" s="50">
        <v>60</v>
      </c>
      <c r="D174" s="20" t="s">
        <v>34</v>
      </c>
      <c r="E174" s="45"/>
      <c r="F174" s="35">
        <f>C174*E174</f>
        <v>0</v>
      </c>
    </row>
    <row r="175" spans="1:6" x14ac:dyDescent="0.2">
      <c r="A175" s="106"/>
      <c r="B175" s="69"/>
      <c r="C175" s="51"/>
      <c r="D175" s="52"/>
      <c r="E175" s="53"/>
      <c r="F175" s="53"/>
    </row>
    <row r="176" spans="1:6" x14ac:dyDescent="0.2">
      <c r="A176" s="107"/>
      <c r="B176" s="68"/>
      <c r="C176" s="54"/>
      <c r="D176" s="48"/>
      <c r="E176" s="49"/>
      <c r="F176" s="49"/>
    </row>
    <row r="177" spans="1:6" x14ac:dyDescent="0.2">
      <c r="A177" s="100">
        <f>COUNT($A$12:A176)+1</f>
        <v>33</v>
      </c>
      <c r="B177" s="39" t="s">
        <v>372</v>
      </c>
      <c r="C177" s="50"/>
      <c r="D177" s="20"/>
      <c r="E177" s="35"/>
      <c r="F177" s="35"/>
    </row>
    <row r="178" spans="1:6" ht="51" x14ac:dyDescent="0.2">
      <c r="A178" s="105"/>
      <c r="B178" s="40" t="s">
        <v>373</v>
      </c>
      <c r="C178" s="50"/>
      <c r="D178" s="20"/>
      <c r="E178" s="35"/>
      <c r="F178" s="35"/>
    </row>
    <row r="179" spans="1:6" x14ac:dyDescent="0.2">
      <c r="A179" s="105"/>
      <c r="B179" s="40" t="s">
        <v>374</v>
      </c>
      <c r="C179" s="50">
        <v>3</v>
      </c>
      <c r="D179" s="20" t="s">
        <v>1</v>
      </c>
      <c r="E179" s="45"/>
      <c r="F179" s="35">
        <f>+E179*C179</f>
        <v>0</v>
      </c>
    </row>
    <row r="180" spans="1:6" x14ac:dyDescent="0.2">
      <c r="A180" s="105"/>
      <c r="B180" s="40" t="s">
        <v>375</v>
      </c>
      <c r="C180" s="50">
        <v>3</v>
      </c>
      <c r="D180" s="20" t="s">
        <v>1</v>
      </c>
      <c r="E180" s="45"/>
      <c r="F180" s="35">
        <f>+E180*C180</f>
        <v>0</v>
      </c>
    </row>
    <row r="181" spans="1:6" x14ac:dyDescent="0.2">
      <c r="A181" s="106"/>
      <c r="B181" s="69"/>
      <c r="C181" s="51"/>
      <c r="D181" s="52"/>
      <c r="E181" s="53"/>
      <c r="F181" s="53"/>
    </row>
    <row r="182" spans="1:6" x14ac:dyDescent="0.2">
      <c r="A182" s="107"/>
      <c r="B182" s="68"/>
      <c r="C182" s="54"/>
      <c r="D182" s="48"/>
      <c r="E182" s="49"/>
      <c r="F182" s="49"/>
    </row>
    <row r="183" spans="1:6" x14ac:dyDescent="0.2">
      <c r="A183" s="100">
        <f>COUNT($A$12:A182)+1</f>
        <v>34</v>
      </c>
      <c r="B183" s="39" t="s">
        <v>376</v>
      </c>
      <c r="C183" s="50"/>
      <c r="D183" s="20"/>
      <c r="E183" s="35"/>
      <c r="F183" s="35"/>
    </row>
    <row r="184" spans="1:6" ht="204" x14ac:dyDescent="0.2">
      <c r="A184" s="105"/>
      <c r="B184" s="40" t="s">
        <v>377</v>
      </c>
      <c r="C184" s="50"/>
      <c r="D184" s="20"/>
      <c r="E184" s="35"/>
      <c r="F184" s="35"/>
    </row>
    <row r="185" spans="1:6" x14ac:dyDescent="0.2">
      <c r="A185" s="105"/>
      <c r="B185" s="40" t="s">
        <v>374</v>
      </c>
      <c r="C185" s="50">
        <v>3</v>
      </c>
      <c r="D185" s="20" t="s">
        <v>1</v>
      </c>
      <c r="E185" s="45"/>
      <c r="F185" s="35">
        <f>+E185*C185</f>
        <v>0</v>
      </c>
    </row>
    <row r="186" spans="1:6" ht="25.5" x14ac:dyDescent="0.2">
      <c r="A186" s="105"/>
      <c r="B186" s="40" t="s">
        <v>378</v>
      </c>
      <c r="C186" s="50">
        <v>3</v>
      </c>
      <c r="D186" s="20" t="s">
        <v>1</v>
      </c>
      <c r="E186" s="45"/>
      <c r="F186" s="35">
        <f>+E186*C186</f>
        <v>0</v>
      </c>
    </row>
    <row r="187" spans="1:6" x14ac:dyDescent="0.2">
      <c r="A187" s="106"/>
      <c r="B187" s="69"/>
      <c r="C187" s="51"/>
      <c r="D187" s="52"/>
      <c r="E187" s="53"/>
      <c r="F187" s="53"/>
    </row>
    <row r="188" spans="1:6" x14ac:dyDescent="0.2">
      <c r="A188" s="107"/>
      <c r="B188" s="68"/>
      <c r="C188" s="54"/>
      <c r="D188" s="48"/>
      <c r="E188" s="49"/>
      <c r="F188" s="49"/>
    </row>
    <row r="189" spans="1:6" ht="25.5" x14ac:dyDescent="0.2">
      <c r="A189" s="100">
        <f>COUNT($A$12:A188)+1</f>
        <v>35</v>
      </c>
      <c r="B189" s="39" t="s">
        <v>379</v>
      </c>
      <c r="C189" s="50"/>
      <c r="D189" s="20"/>
      <c r="E189" s="35"/>
      <c r="F189" s="35"/>
    </row>
    <row r="190" spans="1:6" ht="127.5" x14ac:dyDescent="0.2">
      <c r="A190" s="105"/>
      <c r="B190" s="40" t="s">
        <v>380</v>
      </c>
      <c r="C190" s="50"/>
      <c r="D190" s="20"/>
      <c r="E190" s="35"/>
      <c r="F190" s="35"/>
    </row>
    <row r="191" spans="1:6" x14ac:dyDescent="0.2">
      <c r="A191" s="105"/>
      <c r="B191" s="39"/>
      <c r="C191" s="50">
        <v>10</v>
      </c>
      <c r="D191" s="20" t="s">
        <v>1</v>
      </c>
      <c r="E191" s="45"/>
      <c r="F191" s="35">
        <f>+E191*C191</f>
        <v>0</v>
      </c>
    </row>
    <row r="192" spans="1:6" s="34" customFormat="1" x14ac:dyDescent="0.2">
      <c r="A192" s="108"/>
      <c r="B192" s="69"/>
      <c r="C192" s="51"/>
      <c r="D192" s="52"/>
      <c r="E192" s="53"/>
      <c r="F192" s="53"/>
    </row>
    <row r="193" spans="1:6" s="34" customFormat="1" x14ac:dyDescent="0.2">
      <c r="A193" s="104"/>
      <c r="B193" s="68"/>
      <c r="C193" s="54"/>
      <c r="D193" s="48"/>
      <c r="E193" s="49"/>
      <c r="F193" s="49"/>
    </row>
    <row r="194" spans="1:6" s="34" customFormat="1" ht="25.5" x14ac:dyDescent="0.2">
      <c r="A194" s="100">
        <f>COUNT($A$12:A193)+1</f>
        <v>36</v>
      </c>
      <c r="B194" s="39" t="s">
        <v>381</v>
      </c>
      <c r="C194" s="50"/>
      <c r="D194" s="20"/>
      <c r="E194" s="35"/>
      <c r="F194" s="35"/>
    </row>
    <row r="195" spans="1:6" s="34" customFormat="1" ht="63.75" x14ac:dyDescent="0.2">
      <c r="A195" s="103"/>
      <c r="B195" s="40" t="s">
        <v>382</v>
      </c>
      <c r="C195" s="50"/>
      <c r="D195" s="20"/>
      <c r="E195" s="35"/>
      <c r="F195" s="35"/>
    </row>
    <row r="196" spans="1:6" s="34" customFormat="1" x14ac:dyDescent="0.2">
      <c r="A196" s="103"/>
      <c r="B196" s="39"/>
      <c r="C196" s="50">
        <v>1</v>
      </c>
      <c r="D196" s="20" t="s">
        <v>1</v>
      </c>
      <c r="E196" s="45"/>
      <c r="F196" s="35">
        <f>+E196*C196</f>
        <v>0</v>
      </c>
    </row>
    <row r="197" spans="1:6" s="34" customFormat="1" x14ac:dyDescent="0.2">
      <c r="A197" s="108"/>
      <c r="B197" s="69"/>
      <c r="C197" s="51"/>
      <c r="D197" s="52"/>
      <c r="E197" s="53"/>
      <c r="F197" s="53"/>
    </row>
    <row r="198" spans="1:6" s="34" customFormat="1" x14ac:dyDescent="0.2">
      <c r="A198" s="104"/>
      <c r="B198" s="68"/>
      <c r="C198" s="54"/>
      <c r="D198" s="48"/>
      <c r="E198" s="49"/>
      <c r="F198" s="49"/>
    </row>
    <row r="199" spans="1:6" s="34" customFormat="1" ht="63.75" x14ac:dyDescent="0.2">
      <c r="A199" s="100">
        <f>COUNT($A$10:A198)+1</f>
        <v>37</v>
      </c>
      <c r="B199" s="39" t="s">
        <v>383</v>
      </c>
      <c r="C199" s="50"/>
      <c r="D199" s="20"/>
      <c r="E199" s="35"/>
      <c r="F199" s="35"/>
    </row>
    <row r="200" spans="1:6" ht="63.75" x14ac:dyDescent="0.2">
      <c r="A200" s="105"/>
      <c r="B200" s="40" t="s">
        <v>384</v>
      </c>
      <c r="C200" s="50"/>
      <c r="D200" s="20"/>
      <c r="E200" s="35"/>
      <c r="F200" s="35"/>
    </row>
    <row r="201" spans="1:6" ht="14.25" x14ac:dyDescent="0.2">
      <c r="A201" s="105"/>
      <c r="B201" s="39"/>
      <c r="C201" s="50">
        <v>0.5</v>
      </c>
      <c r="D201" s="20" t="s">
        <v>39</v>
      </c>
      <c r="E201" s="45"/>
      <c r="F201" s="35">
        <f>C201*E201</f>
        <v>0</v>
      </c>
    </row>
    <row r="202" spans="1:6" x14ac:dyDescent="0.2">
      <c r="A202" s="106"/>
      <c r="B202" s="69"/>
      <c r="C202" s="51"/>
      <c r="D202" s="52"/>
      <c r="E202" s="53"/>
      <c r="F202" s="53"/>
    </row>
    <row r="203" spans="1:6" x14ac:dyDescent="0.2">
      <c r="A203" s="107"/>
      <c r="B203" s="68"/>
      <c r="C203" s="54"/>
      <c r="D203" s="48"/>
      <c r="E203" s="49"/>
      <c r="F203" s="49"/>
    </row>
    <row r="204" spans="1:6" ht="63.75" x14ac:dyDescent="0.2">
      <c r="A204" s="100">
        <f>COUNT($A$10:A203)+1</f>
        <v>38</v>
      </c>
      <c r="B204" s="39" t="s">
        <v>385</v>
      </c>
      <c r="C204" s="50"/>
      <c r="D204" s="20"/>
      <c r="E204" s="35"/>
      <c r="F204" s="35"/>
    </row>
    <row r="205" spans="1:6" ht="63.75" x14ac:dyDescent="0.2">
      <c r="A205" s="105"/>
      <c r="B205" s="40" t="s">
        <v>386</v>
      </c>
      <c r="C205" s="50"/>
      <c r="D205" s="20"/>
      <c r="E205" s="35"/>
      <c r="F205" s="35"/>
    </row>
    <row r="206" spans="1:6" ht="14.25" x14ac:dyDescent="0.2">
      <c r="A206" s="105"/>
      <c r="B206" s="39"/>
      <c r="C206" s="50">
        <v>0.5</v>
      </c>
      <c r="D206" s="20" t="s">
        <v>39</v>
      </c>
      <c r="E206" s="45"/>
      <c r="F206" s="35">
        <f>C206*E206</f>
        <v>0</v>
      </c>
    </row>
    <row r="207" spans="1:6" x14ac:dyDescent="0.2">
      <c r="A207" s="106"/>
      <c r="B207" s="69"/>
      <c r="C207" s="51"/>
      <c r="D207" s="52"/>
      <c r="E207" s="53"/>
      <c r="F207" s="53"/>
    </row>
    <row r="208" spans="1:6" x14ac:dyDescent="0.2">
      <c r="A208" s="107"/>
      <c r="B208" s="68"/>
      <c r="C208" s="54"/>
      <c r="D208" s="48"/>
      <c r="E208" s="49"/>
      <c r="F208" s="49"/>
    </row>
    <row r="209" spans="1:6" ht="38.25" x14ac:dyDescent="0.2">
      <c r="A209" s="100">
        <f>COUNT($A$10:A208)+1</f>
        <v>39</v>
      </c>
      <c r="B209" s="39" t="s">
        <v>387</v>
      </c>
      <c r="C209" s="50"/>
      <c r="D209" s="20"/>
      <c r="E209" s="35"/>
      <c r="F209" s="35"/>
    </row>
    <row r="210" spans="1:6" ht="127.5" x14ac:dyDescent="0.2">
      <c r="A210" s="105"/>
      <c r="B210" s="40" t="s">
        <v>388</v>
      </c>
      <c r="C210" s="50"/>
      <c r="D210" s="20"/>
      <c r="E210" s="35"/>
      <c r="F210" s="35"/>
    </row>
    <row r="211" spans="1:6" ht="14.25" x14ac:dyDescent="0.2">
      <c r="A211" s="105"/>
      <c r="B211" s="39"/>
      <c r="C211" s="50">
        <v>2</v>
      </c>
      <c r="D211" s="20" t="s">
        <v>34</v>
      </c>
      <c r="E211" s="45"/>
      <c r="F211" s="35">
        <f>C211*E211</f>
        <v>0</v>
      </c>
    </row>
    <row r="212" spans="1:6" x14ac:dyDescent="0.2">
      <c r="A212" s="106"/>
      <c r="B212" s="69"/>
      <c r="C212" s="51"/>
      <c r="D212" s="52"/>
      <c r="E212" s="53"/>
      <c r="F212" s="53"/>
    </row>
    <row r="213" spans="1:6" x14ac:dyDescent="0.2">
      <c r="A213" s="107"/>
      <c r="B213" s="68"/>
      <c r="C213" s="54"/>
      <c r="D213" s="48"/>
      <c r="E213" s="49"/>
      <c r="F213" s="49"/>
    </row>
    <row r="214" spans="1:6" ht="38.25" x14ac:dyDescent="0.2">
      <c r="A214" s="100">
        <f>COUNT($A$10:A213)+1</f>
        <v>40</v>
      </c>
      <c r="B214" s="39" t="s">
        <v>389</v>
      </c>
      <c r="C214" s="50"/>
      <c r="D214" s="20"/>
      <c r="E214" s="35"/>
      <c r="F214" s="35"/>
    </row>
    <row r="215" spans="1:6" ht="127.5" x14ac:dyDescent="0.2">
      <c r="A215" s="105"/>
      <c r="B215" s="40" t="s">
        <v>390</v>
      </c>
      <c r="C215" s="50"/>
      <c r="D215" s="20"/>
      <c r="E215" s="35"/>
      <c r="F215" s="35"/>
    </row>
    <row r="216" spans="1:6" ht="14.25" x14ac:dyDescent="0.2">
      <c r="A216" s="105"/>
      <c r="B216" s="39"/>
      <c r="C216" s="50">
        <v>2</v>
      </c>
      <c r="D216" s="20" t="s">
        <v>34</v>
      </c>
      <c r="E216" s="45"/>
      <c r="F216" s="35">
        <f>C216*E216</f>
        <v>0</v>
      </c>
    </row>
    <row r="217" spans="1:6" x14ac:dyDescent="0.2">
      <c r="A217" s="106"/>
      <c r="B217" s="69"/>
      <c r="C217" s="51"/>
      <c r="D217" s="52"/>
      <c r="E217" s="53"/>
      <c r="F217" s="53"/>
    </row>
    <row r="218" spans="1:6" x14ac:dyDescent="0.2">
      <c r="A218" s="107"/>
      <c r="B218" s="68"/>
      <c r="C218" s="54"/>
      <c r="D218" s="48"/>
      <c r="E218" s="49"/>
      <c r="F218" s="49"/>
    </row>
    <row r="219" spans="1:6" ht="63.75" x14ac:dyDescent="0.2">
      <c r="A219" s="100">
        <f>COUNT($A$10:A218)+1</f>
        <v>41</v>
      </c>
      <c r="B219" s="39" t="s">
        <v>391</v>
      </c>
      <c r="C219" s="50"/>
      <c r="D219" s="20"/>
      <c r="E219" s="35"/>
      <c r="F219" s="35"/>
    </row>
    <row r="220" spans="1:6" ht="63.75" x14ac:dyDescent="0.2">
      <c r="A220" s="105"/>
      <c r="B220" s="40" t="s">
        <v>384</v>
      </c>
      <c r="C220" s="50"/>
      <c r="D220" s="20"/>
      <c r="E220" s="35"/>
      <c r="F220" s="35"/>
    </row>
    <row r="221" spans="1:6" ht="14.25" x14ac:dyDescent="0.2">
      <c r="A221" s="105"/>
      <c r="B221" s="39"/>
      <c r="C221" s="50">
        <v>0.5</v>
      </c>
      <c r="D221" s="20" t="s">
        <v>39</v>
      </c>
      <c r="E221" s="45"/>
      <c r="F221" s="35">
        <f>C221*E221</f>
        <v>0</v>
      </c>
    </row>
    <row r="222" spans="1:6" x14ac:dyDescent="0.2">
      <c r="A222" s="106"/>
      <c r="B222" s="69"/>
      <c r="C222" s="51"/>
      <c r="D222" s="52"/>
      <c r="E222" s="53"/>
      <c r="F222" s="53"/>
    </row>
    <row r="223" spans="1:6" x14ac:dyDescent="0.2">
      <c r="A223" s="107"/>
      <c r="B223" s="68"/>
      <c r="C223" s="54"/>
      <c r="D223" s="48"/>
      <c r="E223" s="49"/>
      <c r="F223" s="49"/>
    </row>
    <row r="224" spans="1:6" ht="51" x14ac:dyDescent="0.2">
      <c r="A224" s="100">
        <f>COUNT($A$10:A223)+1</f>
        <v>42</v>
      </c>
      <c r="B224" s="39" t="s">
        <v>392</v>
      </c>
      <c r="C224" s="50"/>
      <c r="D224" s="20"/>
      <c r="E224" s="35"/>
      <c r="F224" s="35"/>
    </row>
    <row r="225" spans="1:6" ht="63.75" x14ac:dyDescent="0.2">
      <c r="A225" s="105"/>
      <c r="B225" s="40" t="s">
        <v>386</v>
      </c>
      <c r="C225" s="50"/>
      <c r="D225" s="20"/>
      <c r="E225" s="35"/>
      <c r="F225" s="35"/>
    </row>
    <row r="226" spans="1:6" ht="14.25" x14ac:dyDescent="0.2">
      <c r="A226" s="105"/>
      <c r="B226" s="39"/>
      <c r="C226" s="50">
        <v>0.5</v>
      </c>
      <c r="D226" s="20" t="s">
        <v>39</v>
      </c>
      <c r="E226" s="45"/>
      <c r="F226" s="35">
        <f>C226*E226</f>
        <v>0</v>
      </c>
    </row>
    <row r="227" spans="1:6" x14ac:dyDescent="0.2">
      <c r="A227" s="106"/>
      <c r="B227" s="69"/>
      <c r="C227" s="51"/>
      <c r="D227" s="52"/>
      <c r="E227" s="53"/>
      <c r="F227" s="53"/>
    </row>
    <row r="228" spans="1:6" x14ac:dyDescent="0.2">
      <c r="A228" s="107"/>
      <c r="B228" s="68"/>
      <c r="C228" s="54"/>
      <c r="D228" s="48"/>
      <c r="E228" s="49"/>
      <c r="F228" s="49"/>
    </row>
    <row r="229" spans="1:6" ht="25.5" x14ac:dyDescent="0.2">
      <c r="A229" s="100">
        <f>COUNT($A$10:A228)+1</f>
        <v>43</v>
      </c>
      <c r="B229" s="39" t="s">
        <v>393</v>
      </c>
      <c r="C229" s="50"/>
      <c r="D229" s="20"/>
      <c r="E229" s="35"/>
      <c r="F229" s="35"/>
    </row>
    <row r="230" spans="1:6" ht="127.5" x14ac:dyDescent="0.2">
      <c r="A230" s="105"/>
      <c r="B230" s="40" t="s">
        <v>388</v>
      </c>
      <c r="C230" s="50"/>
      <c r="D230" s="20"/>
      <c r="E230" s="35"/>
      <c r="F230" s="35"/>
    </row>
    <row r="231" spans="1:6" ht="14.25" x14ac:dyDescent="0.2">
      <c r="A231" s="105"/>
      <c r="B231" s="39"/>
      <c r="C231" s="50">
        <v>2.5</v>
      </c>
      <c r="D231" s="20" t="s">
        <v>34</v>
      </c>
      <c r="E231" s="45"/>
      <c r="F231" s="35">
        <f>C231*E231</f>
        <v>0</v>
      </c>
    </row>
    <row r="232" spans="1:6" x14ac:dyDescent="0.2">
      <c r="A232" s="106"/>
      <c r="B232" s="69"/>
      <c r="C232" s="51"/>
      <c r="D232" s="52"/>
      <c r="E232" s="53"/>
      <c r="F232" s="53"/>
    </row>
    <row r="233" spans="1:6" x14ac:dyDescent="0.2">
      <c r="A233" s="107"/>
      <c r="B233" s="68"/>
      <c r="C233" s="54"/>
      <c r="D233" s="48"/>
      <c r="E233" s="49"/>
      <c r="F233" s="49"/>
    </row>
    <row r="234" spans="1:6" ht="38.25" x14ac:dyDescent="0.2">
      <c r="A234" s="100">
        <f>COUNT($A$10:A233)+1</f>
        <v>44</v>
      </c>
      <c r="B234" s="39" t="s">
        <v>394</v>
      </c>
      <c r="C234" s="50"/>
      <c r="D234" s="20"/>
      <c r="E234" s="35"/>
      <c r="F234" s="35"/>
    </row>
    <row r="235" spans="1:6" ht="127.5" x14ac:dyDescent="0.2">
      <c r="A235" s="105"/>
      <c r="B235" s="40" t="s">
        <v>390</v>
      </c>
      <c r="C235" s="50"/>
      <c r="D235" s="20"/>
      <c r="E235" s="35"/>
      <c r="F235" s="35"/>
    </row>
    <row r="236" spans="1:6" ht="14.25" x14ac:dyDescent="0.2">
      <c r="A236" s="105"/>
      <c r="B236" s="39"/>
      <c r="C236" s="50">
        <v>2.5</v>
      </c>
      <c r="D236" s="20" t="s">
        <v>34</v>
      </c>
      <c r="E236" s="45"/>
      <c r="F236" s="35">
        <f>C236*E236</f>
        <v>0</v>
      </c>
    </row>
    <row r="237" spans="1:6" x14ac:dyDescent="0.2">
      <c r="A237" s="106"/>
      <c r="B237" s="69"/>
      <c r="C237" s="51"/>
      <c r="D237" s="52"/>
      <c r="E237" s="53"/>
      <c r="F237" s="53"/>
    </row>
    <row r="238" spans="1:6" x14ac:dyDescent="0.2">
      <c r="A238" s="107"/>
      <c r="B238" s="68"/>
      <c r="C238" s="54"/>
      <c r="D238" s="48"/>
      <c r="E238" s="49"/>
      <c r="F238" s="49"/>
    </row>
    <row r="239" spans="1:6" x14ac:dyDescent="0.2">
      <c r="A239" s="100">
        <f>COUNT($A$10:A238)+1</f>
        <v>45</v>
      </c>
      <c r="B239" s="39" t="s">
        <v>395</v>
      </c>
      <c r="C239" s="50"/>
      <c r="D239" s="20"/>
      <c r="E239" s="35"/>
      <c r="F239" s="35"/>
    </row>
    <row r="240" spans="1:6" ht="127.5" x14ac:dyDescent="0.2">
      <c r="A240" s="105"/>
      <c r="B240" s="40" t="s">
        <v>396</v>
      </c>
      <c r="C240" s="50"/>
      <c r="D240" s="20"/>
      <c r="E240" s="35"/>
      <c r="F240" s="35"/>
    </row>
    <row r="241" spans="1:6" ht="14.25" x14ac:dyDescent="0.2">
      <c r="A241" s="105"/>
      <c r="B241" s="39"/>
      <c r="C241" s="50">
        <v>2</v>
      </c>
      <c r="D241" s="20" t="s">
        <v>34</v>
      </c>
      <c r="E241" s="45"/>
      <c r="F241" s="35">
        <f>C241*E241</f>
        <v>0</v>
      </c>
    </row>
    <row r="242" spans="1:6" x14ac:dyDescent="0.2">
      <c r="A242" s="106"/>
      <c r="B242" s="69"/>
      <c r="C242" s="51"/>
      <c r="D242" s="52"/>
      <c r="E242" s="53"/>
      <c r="F242" s="53"/>
    </row>
    <row r="243" spans="1:6" x14ac:dyDescent="0.2">
      <c r="A243" s="107"/>
      <c r="B243" s="68"/>
      <c r="C243" s="54"/>
      <c r="D243" s="48"/>
      <c r="E243" s="49"/>
      <c r="F243" s="49"/>
    </row>
    <row r="244" spans="1:6" x14ac:dyDescent="0.2">
      <c r="A244" s="100">
        <f>COUNT($A$10:A242)+1</f>
        <v>46</v>
      </c>
      <c r="B244" s="39" t="s">
        <v>140</v>
      </c>
      <c r="C244" s="50"/>
      <c r="D244" s="20"/>
      <c r="E244" s="35"/>
      <c r="F244" s="35"/>
    </row>
    <row r="245" spans="1:6" ht="38.25" x14ac:dyDescent="0.2">
      <c r="A245" s="105"/>
      <c r="B245" s="40" t="s">
        <v>397</v>
      </c>
      <c r="C245" s="50"/>
      <c r="D245" s="20"/>
      <c r="E245" s="35"/>
      <c r="F245" s="35"/>
    </row>
    <row r="246" spans="1:6" x14ac:dyDescent="0.2">
      <c r="A246" s="105"/>
      <c r="B246" s="39"/>
      <c r="C246" s="50">
        <v>10</v>
      </c>
      <c r="D246" s="20" t="s">
        <v>1</v>
      </c>
      <c r="E246" s="45"/>
      <c r="F246" s="35">
        <f>C246*E246</f>
        <v>0</v>
      </c>
    </row>
    <row r="247" spans="1:6" x14ac:dyDescent="0.2">
      <c r="A247" s="106"/>
      <c r="B247" s="69"/>
      <c r="C247" s="51"/>
      <c r="D247" s="52"/>
      <c r="E247" s="53"/>
      <c r="F247" s="53"/>
    </row>
    <row r="248" spans="1:6" x14ac:dyDescent="0.2">
      <c r="A248" s="107"/>
      <c r="B248" s="68"/>
      <c r="C248" s="54"/>
      <c r="D248" s="48"/>
      <c r="E248" s="49"/>
      <c r="F248" s="49"/>
    </row>
    <row r="249" spans="1:6" x14ac:dyDescent="0.2">
      <c r="A249" s="100">
        <f>COUNT($A$10:A248)+1</f>
        <v>47</v>
      </c>
      <c r="B249" s="39" t="s">
        <v>398</v>
      </c>
      <c r="C249" s="50"/>
      <c r="D249" s="20"/>
      <c r="E249" s="35"/>
      <c r="F249" s="35"/>
    </row>
    <row r="250" spans="1:6" ht="409.5" x14ac:dyDescent="0.2">
      <c r="A250" s="105"/>
      <c r="B250" s="40" t="s">
        <v>399</v>
      </c>
      <c r="C250" s="50"/>
      <c r="D250" s="20"/>
      <c r="E250" s="35"/>
      <c r="F250" s="35"/>
    </row>
    <row r="251" spans="1:6" x14ac:dyDescent="0.2">
      <c r="A251" s="105"/>
      <c r="B251" s="39"/>
      <c r="C251" s="50">
        <v>1</v>
      </c>
      <c r="D251" s="20" t="s">
        <v>1</v>
      </c>
      <c r="E251" s="45"/>
      <c r="F251" s="35">
        <f>C251*E251</f>
        <v>0</v>
      </c>
    </row>
    <row r="252" spans="1:6" x14ac:dyDescent="0.2">
      <c r="A252" s="106"/>
      <c r="B252" s="69"/>
      <c r="C252" s="51"/>
      <c r="D252" s="52"/>
      <c r="E252" s="53"/>
      <c r="F252" s="53"/>
    </row>
    <row r="253" spans="1:6" s="34" customFormat="1" x14ac:dyDescent="0.2">
      <c r="A253" s="103"/>
      <c r="B253" s="40"/>
      <c r="C253" s="50"/>
      <c r="D253" s="20"/>
      <c r="E253" s="35"/>
      <c r="F253" s="35"/>
    </row>
    <row r="254" spans="1:6" s="34" customFormat="1" x14ac:dyDescent="0.2">
      <c r="A254" s="100">
        <f>COUNT($A$11:A252)+1</f>
        <v>48</v>
      </c>
      <c r="B254" s="136" t="s">
        <v>400</v>
      </c>
      <c r="C254" s="137"/>
      <c r="D254" s="137"/>
      <c r="E254" s="137"/>
      <c r="F254" s="137"/>
    </row>
    <row r="255" spans="1:6" s="34" customFormat="1" ht="114.75" x14ac:dyDescent="0.2">
      <c r="A255" s="138"/>
      <c r="B255" s="40" t="s">
        <v>401</v>
      </c>
      <c r="C255" s="137"/>
      <c r="D255" s="137"/>
      <c r="E255" s="35"/>
      <c r="F255" s="137"/>
    </row>
    <row r="256" spans="1:6" s="34" customFormat="1" ht="89.25" x14ac:dyDescent="0.2">
      <c r="A256" s="138"/>
      <c r="B256" s="40" t="s">
        <v>402</v>
      </c>
      <c r="C256" s="137"/>
      <c r="D256" s="137"/>
      <c r="E256" s="35"/>
      <c r="F256" s="137"/>
    </row>
    <row r="257" spans="1:6" s="34" customFormat="1" ht="153" x14ac:dyDescent="0.2">
      <c r="A257" s="138"/>
      <c r="B257" s="40" t="s">
        <v>403</v>
      </c>
      <c r="C257" s="137"/>
      <c r="D257" s="137"/>
      <c r="E257" s="35"/>
      <c r="F257" s="137"/>
    </row>
    <row r="258" spans="1:6" s="34" customFormat="1" x14ac:dyDescent="0.2">
      <c r="A258" s="138"/>
      <c r="B258" s="139"/>
      <c r="C258" s="50">
        <v>1</v>
      </c>
      <c r="D258" s="20" t="s">
        <v>1</v>
      </c>
      <c r="E258" s="45"/>
      <c r="F258" s="35">
        <f>C258*E258</f>
        <v>0</v>
      </c>
    </row>
    <row r="259" spans="1:6" s="34" customFormat="1" x14ac:dyDescent="0.2">
      <c r="A259" s="108"/>
      <c r="B259" s="69"/>
      <c r="C259" s="51"/>
      <c r="D259" s="52"/>
      <c r="E259" s="53"/>
      <c r="F259" s="53"/>
    </row>
    <row r="260" spans="1:6" x14ac:dyDescent="0.2">
      <c r="A260" s="107"/>
      <c r="B260" s="68"/>
      <c r="C260" s="54"/>
      <c r="D260" s="48"/>
      <c r="E260" s="49"/>
      <c r="F260" s="47"/>
    </row>
    <row r="261" spans="1:6" x14ac:dyDescent="0.2">
      <c r="A261" s="100">
        <f>COUNT($A$12:A260)+1</f>
        <v>49</v>
      </c>
      <c r="B261" s="39" t="s">
        <v>24</v>
      </c>
      <c r="C261" s="50"/>
      <c r="D261" s="20"/>
      <c r="E261" s="35"/>
      <c r="F261" s="36"/>
    </row>
    <row r="262" spans="1:6" ht="51" x14ac:dyDescent="0.2">
      <c r="A262" s="105"/>
      <c r="B262" s="40" t="s">
        <v>101</v>
      </c>
      <c r="C262" s="50"/>
      <c r="D262" s="20"/>
      <c r="E262" s="35"/>
      <c r="F262" s="36"/>
    </row>
    <row r="263" spans="1:6" x14ac:dyDescent="0.2">
      <c r="A263" s="105"/>
      <c r="B263" s="40"/>
      <c r="C263" s="50">
        <v>1</v>
      </c>
      <c r="D263" s="20" t="s">
        <v>1</v>
      </c>
      <c r="E263" s="45"/>
      <c r="F263" s="35">
        <f>C263*E263</f>
        <v>0</v>
      </c>
    </row>
    <row r="264" spans="1:6" x14ac:dyDescent="0.2">
      <c r="A264" s="106"/>
      <c r="B264" s="69"/>
      <c r="C264" s="51"/>
      <c r="D264" s="52"/>
      <c r="E264" s="53"/>
      <c r="F264" s="53"/>
    </row>
    <row r="265" spans="1:6" x14ac:dyDescent="0.2">
      <c r="A265" s="107"/>
      <c r="B265" s="68"/>
      <c r="C265" s="54"/>
      <c r="D265" s="48"/>
      <c r="E265" s="49"/>
      <c r="F265" s="47"/>
    </row>
    <row r="266" spans="1:6" ht="25.5" x14ac:dyDescent="0.2">
      <c r="A266" s="100">
        <f>COUNT($A$12:A265)+1</f>
        <v>50</v>
      </c>
      <c r="B266" s="39" t="s">
        <v>404</v>
      </c>
      <c r="C266" s="50"/>
      <c r="D266" s="20"/>
      <c r="E266" s="35"/>
      <c r="F266" s="36"/>
    </row>
    <row r="267" spans="1:6" ht="102" x14ac:dyDescent="0.2">
      <c r="A267" s="105"/>
      <c r="B267" s="40" t="s">
        <v>405</v>
      </c>
      <c r="C267" s="50"/>
      <c r="D267" s="20"/>
      <c r="E267" s="35"/>
      <c r="F267" s="36"/>
    </row>
    <row r="268" spans="1:6" x14ac:dyDescent="0.2">
      <c r="A268" s="105"/>
      <c r="B268" s="40"/>
      <c r="C268" s="50">
        <v>1</v>
      </c>
      <c r="D268" s="20" t="s">
        <v>1</v>
      </c>
      <c r="E268" s="45"/>
      <c r="F268" s="35">
        <f>C268*E268</f>
        <v>0</v>
      </c>
    </row>
    <row r="269" spans="1:6" x14ac:dyDescent="0.2">
      <c r="A269" s="106"/>
      <c r="B269" s="69"/>
      <c r="C269" s="51"/>
      <c r="D269" s="52"/>
      <c r="E269" s="53"/>
      <c r="F269" s="53"/>
    </row>
    <row r="270" spans="1:6" x14ac:dyDescent="0.2">
      <c r="A270" s="107"/>
      <c r="B270" s="73"/>
      <c r="C270" s="31"/>
      <c r="D270" s="32"/>
      <c r="E270" s="33"/>
      <c r="F270" s="31"/>
    </row>
    <row r="271" spans="1:6" ht="25.5" x14ac:dyDescent="0.2">
      <c r="A271" s="100">
        <f>COUNT($A$12:A270)+1</f>
        <v>51</v>
      </c>
      <c r="B271" s="39" t="s">
        <v>26</v>
      </c>
      <c r="C271" s="36"/>
      <c r="D271" s="20"/>
      <c r="E271" s="62"/>
      <c r="F271" s="36"/>
    </row>
    <row r="272" spans="1:6" ht="102" x14ac:dyDescent="0.2">
      <c r="A272" s="103"/>
      <c r="B272" s="40" t="s">
        <v>97</v>
      </c>
      <c r="C272" s="36"/>
      <c r="D272" s="20"/>
      <c r="E272" s="35"/>
      <c r="F272" s="36"/>
    </row>
    <row r="273" spans="1:6" x14ac:dyDescent="0.2">
      <c r="A273" s="100"/>
      <c r="B273" s="95"/>
      <c r="C273" s="63"/>
      <c r="D273" s="64">
        <v>0.03</v>
      </c>
      <c r="E273" s="36"/>
      <c r="F273" s="35">
        <f>SUM(F12:F272)*D273</f>
        <v>0</v>
      </c>
    </row>
    <row r="274" spans="1:6" x14ac:dyDescent="0.2">
      <c r="A274" s="102"/>
      <c r="B274" s="96"/>
      <c r="C274" s="97"/>
      <c r="D274" s="98"/>
      <c r="E274" s="65"/>
      <c r="F274" s="53"/>
    </row>
    <row r="275" spans="1:6" x14ac:dyDescent="0.2">
      <c r="A275" s="103"/>
      <c r="B275" s="40"/>
      <c r="C275" s="36"/>
      <c r="D275" s="20"/>
      <c r="E275" s="36"/>
      <c r="F275" s="36"/>
    </row>
    <row r="276" spans="1:6" x14ac:dyDescent="0.2">
      <c r="A276" s="100">
        <f>COUNT($A$12:A274)+1</f>
        <v>52</v>
      </c>
      <c r="B276" s="39" t="s">
        <v>98</v>
      </c>
      <c r="C276" s="36"/>
      <c r="D276" s="20"/>
      <c r="E276" s="36"/>
      <c r="F276" s="36"/>
    </row>
    <row r="277" spans="1:6" ht="38.25" x14ac:dyDescent="0.2">
      <c r="A277" s="103"/>
      <c r="B277" s="40" t="s">
        <v>27</v>
      </c>
      <c r="C277" s="63"/>
      <c r="D277" s="64">
        <v>0.1</v>
      </c>
      <c r="E277" s="36"/>
      <c r="F277" s="35">
        <f>SUM(F12:F269)*D277</f>
        <v>0</v>
      </c>
    </row>
    <row r="278" spans="1:6" x14ac:dyDescent="0.2">
      <c r="A278" s="108"/>
      <c r="B278" s="70"/>
      <c r="C278" s="36"/>
      <c r="D278" s="20"/>
      <c r="E278" s="62"/>
      <c r="F278" s="36"/>
    </row>
    <row r="279" spans="1:6" x14ac:dyDescent="0.2">
      <c r="A279" s="41"/>
      <c r="B279" s="71" t="s">
        <v>2</v>
      </c>
      <c r="C279" s="42"/>
      <c r="D279" s="43"/>
      <c r="E279" s="44" t="s">
        <v>38</v>
      </c>
      <c r="F279" s="44">
        <f>SUM(F14:F278)</f>
        <v>0</v>
      </c>
    </row>
  </sheetData>
  <sheetProtection algorithmName="SHA-512" hashValue="kQv/iZIqoCSXApv0C2bZTBIx8A2GHZ8Ueun8ou1SLCEVgR5mwOd5soiIZH0cmUbSWz4LdLP9Qgc9rhBE9cYqiQ==" saltValue="/ZkCm6mefgzRw8IBgx9abA=="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rowBreaks count="13" manualBreakCount="13">
    <brk id="35" max="5" man="1"/>
    <brk id="60" max="5" man="1"/>
    <brk id="80" max="5" man="1"/>
    <brk id="103" max="5" man="1"/>
    <brk id="129" max="5" man="1"/>
    <brk id="155" max="5" man="1"/>
    <brk id="181" max="5" man="1"/>
    <brk id="197" max="5" man="1"/>
    <brk id="212" max="5" man="1"/>
    <brk id="227" max="5" man="1"/>
    <brk id="242" max="5" man="1"/>
    <brk id="252" max="5" man="1"/>
    <brk id="264"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sheetPr>
  <dimension ref="A1:F263"/>
  <sheetViews>
    <sheetView topLeftCell="A14" zoomScaleNormal="100" zoomScaleSheetLayoutView="85" workbookViewId="0">
      <selection activeCell="E29" sqref="E29"/>
    </sheetView>
  </sheetViews>
  <sheetFormatPr defaultColWidth="9.140625" defaultRowHeight="12.75" x14ac:dyDescent="0.2"/>
  <cols>
    <col min="1" max="1" width="6.7109375" style="26" customWidth="1"/>
    <col min="2" max="2" width="36.7109375" style="72" customWidth="1"/>
    <col min="3" max="3" width="6.7109375" style="29" customWidth="1"/>
    <col min="4" max="4" width="6.7109375" style="30" customWidth="1"/>
    <col min="5" max="5" width="14.7109375" style="140" customWidth="1"/>
    <col min="6" max="6" width="14.7109375" style="141" customWidth="1"/>
    <col min="7" max="16384" width="9.140625" style="30"/>
  </cols>
  <sheetData>
    <row r="1" spans="1:6" x14ac:dyDescent="0.2">
      <c r="A1" s="25" t="s">
        <v>351</v>
      </c>
      <c r="B1" s="66" t="s">
        <v>6</v>
      </c>
      <c r="C1" s="26"/>
      <c r="D1" s="27"/>
    </row>
    <row r="2" spans="1:6" x14ac:dyDescent="0.2">
      <c r="A2" s="25" t="s">
        <v>352</v>
      </c>
      <c r="B2" s="66" t="s">
        <v>7</v>
      </c>
      <c r="C2" s="26"/>
      <c r="D2" s="27"/>
    </row>
    <row r="3" spans="1:6" x14ac:dyDescent="0.2">
      <c r="A3" s="25" t="s">
        <v>349</v>
      </c>
      <c r="B3" s="66" t="s">
        <v>406</v>
      </c>
      <c r="C3" s="26"/>
      <c r="D3" s="27"/>
    </row>
    <row r="4" spans="1:6" x14ac:dyDescent="0.2">
      <c r="A4" s="25"/>
      <c r="B4" s="66" t="s">
        <v>407</v>
      </c>
      <c r="C4" s="26"/>
      <c r="D4" s="27"/>
    </row>
    <row r="5" spans="1:6" ht="76.5" x14ac:dyDescent="0.2">
      <c r="A5" s="113" t="s">
        <v>0</v>
      </c>
      <c r="B5" s="114" t="s">
        <v>31</v>
      </c>
      <c r="C5" s="115" t="s">
        <v>8</v>
      </c>
      <c r="D5" s="115" t="s">
        <v>9</v>
      </c>
      <c r="E5" s="142" t="s">
        <v>35</v>
      </c>
      <c r="F5" s="142" t="s">
        <v>36</v>
      </c>
    </row>
    <row r="6" spans="1:6" x14ac:dyDescent="0.2">
      <c r="A6" s="99">
        <v>1</v>
      </c>
      <c r="B6" s="67"/>
      <c r="C6" s="31"/>
      <c r="D6" s="32"/>
      <c r="E6" s="75"/>
      <c r="F6" s="76"/>
    </row>
    <row r="7" spans="1:6" x14ac:dyDescent="0.2">
      <c r="A7" s="109"/>
      <c r="B7" s="111" t="s">
        <v>125</v>
      </c>
      <c r="C7" s="57"/>
      <c r="D7" s="55"/>
      <c r="E7" s="143"/>
      <c r="F7" s="144"/>
    </row>
    <row r="8" spans="1:6" x14ac:dyDescent="0.2">
      <c r="A8" s="109"/>
      <c r="B8" s="291" t="s">
        <v>124</v>
      </c>
      <c r="C8" s="291"/>
      <c r="D8" s="291"/>
      <c r="E8" s="291"/>
      <c r="F8" s="291"/>
    </row>
    <row r="9" spans="1:6" x14ac:dyDescent="0.2">
      <c r="A9" s="109"/>
      <c r="B9" s="291"/>
      <c r="C9" s="291"/>
      <c r="D9" s="291"/>
      <c r="E9" s="291"/>
      <c r="F9" s="291"/>
    </row>
    <row r="10" spans="1:6" x14ac:dyDescent="0.2">
      <c r="A10" s="109"/>
      <c r="B10" s="110"/>
      <c r="C10" s="57"/>
      <c r="D10" s="55"/>
      <c r="E10" s="143"/>
      <c r="F10" s="144"/>
    </row>
    <row r="11" spans="1:6" x14ac:dyDescent="0.2">
      <c r="A11" s="99"/>
      <c r="B11" s="67"/>
      <c r="C11" s="31"/>
      <c r="D11" s="32"/>
      <c r="E11" s="75"/>
      <c r="F11" s="76"/>
    </row>
    <row r="12" spans="1:6" x14ac:dyDescent="0.2">
      <c r="A12" s="100">
        <f>COUNT(A6+1)</f>
        <v>1</v>
      </c>
      <c r="B12" s="39" t="s">
        <v>10</v>
      </c>
      <c r="C12" s="36"/>
      <c r="D12" s="20"/>
      <c r="E12" s="35"/>
      <c r="F12" s="35"/>
    </row>
    <row r="13" spans="1:6" ht="51" x14ac:dyDescent="0.2">
      <c r="A13" s="100"/>
      <c r="B13" s="40" t="s">
        <v>42</v>
      </c>
      <c r="C13" s="36"/>
      <c r="D13" s="20"/>
      <c r="E13" s="35"/>
      <c r="F13" s="35"/>
    </row>
    <row r="14" spans="1:6" ht="14.25" x14ac:dyDescent="0.2">
      <c r="A14" s="100"/>
      <c r="B14" s="40"/>
      <c r="C14" s="50">
        <v>101</v>
      </c>
      <c r="D14" s="20" t="s">
        <v>34</v>
      </c>
      <c r="E14" s="45"/>
      <c r="F14" s="35">
        <f>C14*E14</f>
        <v>0</v>
      </c>
    </row>
    <row r="15" spans="1:6" x14ac:dyDescent="0.2">
      <c r="A15" s="102"/>
      <c r="B15" s="69"/>
      <c r="C15" s="51"/>
      <c r="D15" s="52"/>
      <c r="E15" s="53"/>
      <c r="F15" s="53"/>
    </row>
    <row r="16" spans="1:6" x14ac:dyDescent="0.2">
      <c r="A16" s="101"/>
      <c r="B16" s="68"/>
      <c r="C16" s="54"/>
      <c r="D16" s="48"/>
      <c r="E16" s="49"/>
      <c r="F16" s="49"/>
    </row>
    <row r="17" spans="1:6" x14ac:dyDescent="0.2">
      <c r="A17" s="100">
        <f>COUNT($A$12:A16)+1</f>
        <v>2</v>
      </c>
      <c r="B17" s="39" t="s">
        <v>11</v>
      </c>
      <c r="C17" s="50"/>
      <c r="D17" s="20"/>
      <c r="E17" s="35"/>
      <c r="F17" s="35"/>
    </row>
    <row r="18" spans="1:6" ht="51" x14ac:dyDescent="0.2">
      <c r="A18" s="100"/>
      <c r="B18" s="40" t="s">
        <v>129</v>
      </c>
      <c r="C18" s="50"/>
      <c r="D18" s="20"/>
      <c r="E18" s="35"/>
      <c r="F18" s="35"/>
    </row>
    <row r="19" spans="1:6" x14ac:dyDescent="0.2">
      <c r="A19" s="100"/>
      <c r="B19" s="40"/>
      <c r="C19" s="50">
        <v>2</v>
      </c>
      <c r="D19" s="20" t="s">
        <v>1</v>
      </c>
      <c r="E19" s="45"/>
      <c r="F19" s="35">
        <f>C19*E19</f>
        <v>0</v>
      </c>
    </row>
    <row r="20" spans="1:6" x14ac:dyDescent="0.2">
      <c r="A20" s="102"/>
      <c r="B20" s="69"/>
      <c r="C20" s="51"/>
      <c r="D20" s="52"/>
      <c r="E20" s="53"/>
      <c r="F20" s="53"/>
    </row>
    <row r="21" spans="1:6" x14ac:dyDescent="0.2">
      <c r="A21" s="101"/>
      <c r="B21" s="68"/>
      <c r="C21" s="54"/>
      <c r="D21" s="48"/>
      <c r="E21" s="49"/>
      <c r="F21" s="49"/>
    </row>
    <row r="22" spans="1:6" x14ac:dyDescent="0.2">
      <c r="A22" s="100">
        <f>COUNT($A$12:A18)+1</f>
        <v>3</v>
      </c>
      <c r="B22" s="39" t="s">
        <v>408</v>
      </c>
      <c r="C22" s="50"/>
      <c r="D22" s="20"/>
      <c r="E22" s="35"/>
      <c r="F22" s="35"/>
    </row>
    <row r="23" spans="1:6" ht="102" x14ac:dyDescent="0.2">
      <c r="A23" s="100"/>
      <c r="B23" s="40" t="s">
        <v>409</v>
      </c>
      <c r="C23" s="50"/>
      <c r="D23" s="20"/>
      <c r="E23" s="35"/>
      <c r="F23" s="35"/>
    </row>
    <row r="24" spans="1:6" x14ac:dyDescent="0.2">
      <c r="A24" s="100"/>
      <c r="B24" s="40"/>
      <c r="C24" s="50">
        <v>2</v>
      </c>
      <c r="D24" s="20" t="s">
        <v>1</v>
      </c>
      <c r="E24" s="45"/>
      <c r="F24" s="35">
        <f>E24*C24</f>
        <v>0</v>
      </c>
    </row>
    <row r="25" spans="1:6" x14ac:dyDescent="0.2">
      <c r="A25" s="102"/>
      <c r="B25" s="69"/>
      <c r="C25" s="51"/>
      <c r="D25" s="52"/>
      <c r="E25" s="53"/>
      <c r="F25" s="65"/>
    </row>
    <row r="26" spans="1:6" x14ac:dyDescent="0.2">
      <c r="A26" s="101"/>
      <c r="B26" s="68"/>
      <c r="C26" s="54"/>
      <c r="D26" s="48"/>
      <c r="E26" s="49"/>
      <c r="F26" s="49"/>
    </row>
    <row r="27" spans="1:6" x14ac:dyDescent="0.2">
      <c r="A27" s="100">
        <f>COUNT($A$12:A23)+1</f>
        <v>4</v>
      </c>
      <c r="B27" s="39" t="s">
        <v>410</v>
      </c>
      <c r="C27" s="50"/>
      <c r="D27" s="20"/>
      <c r="E27" s="35"/>
      <c r="F27" s="35"/>
    </row>
    <row r="28" spans="1:6" ht="89.25" x14ac:dyDescent="0.2">
      <c r="A28" s="100"/>
      <c r="B28" s="40" t="s">
        <v>411</v>
      </c>
      <c r="C28" s="50"/>
      <c r="D28" s="20"/>
      <c r="E28" s="35"/>
      <c r="F28" s="35"/>
    </row>
    <row r="29" spans="1:6" x14ac:dyDescent="0.2">
      <c r="A29" s="100"/>
      <c r="B29" s="40"/>
      <c r="C29" s="50">
        <v>1</v>
      </c>
      <c r="D29" s="20" t="s">
        <v>1</v>
      </c>
      <c r="E29" s="45"/>
      <c r="F29" s="35">
        <f>E29*C29</f>
        <v>0</v>
      </c>
    </row>
    <row r="30" spans="1:6" x14ac:dyDescent="0.2">
      <c r="A30" s="102"/>
      <c r="B30" s="69"/>
      <c r="C30" s="51"/>
      <c r="D30" s="52"/>
      <c r="E30" s="53"/>
      <c r="F30" s="65"/>
    </row>
    <row r="31" spans="1:6" s="34" customFormat="1" x14ac:dyDescent="0.2">
      <c r="A31" s="104"/>
      <c r="B31" s="73"/>
      <c r="C31" s="54"/>
      <c r="D31" s="74"/>
      <c r="E31" s="75"/>
      <c r="F31" s="76"/>
    </row>
    <row r="32" spans="1:6" x14ac:dyDescent="0.2">
      <c r="A32" s="100">
        <f>COUNT($A$12:A31)+1</f>
        <v>5</v>
      </c>
      <c r="B32" s="39" t="s">
        <v>357</v>
      </c>
      <c r="C32" s="50"/>
      <c r="D32" s="20"/>
      <c r="E32" s="35"/>
      <c r="F32" s="36"/>
    </row>
    <row r="33" spans="1:6" ht="38.25" x14ac:dyDescent="0.2">
      <c r="A33" s="100"/>
      <c r="B33" s="40" t="s">
        <v>358</v>
      </c>
      <c r="C33" s="50"/>
      <c r="D33" s="20"/>
      <c r="E33" s="35"/>
      <c r="F33" s="36"/>
    </row>
    <row r="34" spans="1:6" x14ac:dyDescent="0.2">
      <c r="A34" s="100"/>
      <c r="B34" s="40"/>
      <c r="C34" s="50">
        <v>5</v>
      </c>
      <c r="D34" s="20" t="s">
        <v>1</v>
      </c>
      <c r="E34" s="45"/>
      <c r="F34" s="35">
        <f>C34*E34</f>
        <v>0</v>
      </c>
    </row>
    <row r="35" spans="1:6" x14ac:dyDescent="0.2">
      <c r="A35" s="102"/>
      <c r="B35" s="69"/>
      <c r="C35" s="51"/>
      <c r="D35" s="52"/>
      <c r="E35" s="53"/>
      <c r="F35" s="53"/>
    </row>
    <row r="36" spans="1:6" x14ac:dyDescent="0.2">
      <c r="A36" s="101"/>
      <c r="B36" s="145"/>
      <c r="C36" s="54"/>
      <c r="D36" s="48"/>
      <c r="E36" s="49"/>
      <c r="F36" s="49"/>
    </row>
    <row r="37" spans="1:6" x14ac:dyDescent="0.2">
      <c r="A37" s="100">
        <f>COUNT($A$12:A36)+1</f>
        <v>6</v>
      </c>
      <c r="B37" s="39" t="s">
        <v>412</v>
      </c>
      <c r="C37" s="50"/>
      <c r="D37" s="20"/>
      <c r="E37" s="35"/>
      <c r="F37" s="36"/>
    </row>
    <row r="38" spans="1:6" ht="102" x14ac:dyDescent="0.2">
      <c r="A38" s="100"/>
      <c r="B38" s="40" t="s">
        <v>413</v>
      </c>
      <c r="C38" s="50"/>
      <c r="D38" s="20"/>
      <c r="E38" s="35"/>
      <c r="F38" s="36"/>
    </row>
    <row r="39" spans="1:6" ht="14.25" x14ac:dyDescent="0.2">
      <c r="A39" s="100"/>
      <c r="B39" s="40"/>
      <c r="C39" s="50">
        <v>40</v>
      </c>
      <c r="D39" s="20" t="s">
        <v>40</v>
      </c>
      <c r="E39" s="45"/>
      <c r="F39" s="35">
        <f>C39*E39</f>
        <v>0</v>
      </c>
    </row>
    <row r="40" spans="1:6" x14ac:dyDescent="0.2">
      <c r="A40" s="102"/>
      <c r="B40" s="69"/>
      <c r="C40" s="51"/>
      <c r="D40" s="52"/>
      <c r="E40" s="53"/>
      <c r="F40" s="53"/>
    </row>
    <row r="41" spans="1:6" x14ac:dyDescent="0.2">
      <c r="A41" s="101"/>
      <c r="B41" s="68"/>
      <c r="C41" s="54"/>
      <c r="D41" s="48"/>
      <c r="E41" s="49"/>
      <c r="F41" s="47"/>
    </row>
    <row r="42" spans="1:6" x14ac:dyDescent="0.2">
      <c r="A42" s="100">
        <f>COUNT($A$12:A41)+1</f>
        <v>7</v>
      </c>
      <c r="B42" s="39" t="s">
        <v>17</v>
      </c>
      <c r="C42" s="50"/>
      <c r="D42" s="20"/>
      <c r="E42" s="35"/>
      <c r="F42" s="36"/>
    </row>
    <row r="43" spans="1:6" ht="63.75" x14ac:dyDescent="0.2">
      <c r="A43" s="100"/>
      <c r="B43" s="40" t="s">
        <v>33</v>
      </c>
      <c r="C43" s="50"/>
      <c r="D43" s="20"/>
      <c r="E43" s="35"/>
      <c r="F43" s="36"/>
    </row>
    <row r="44" spans="1:6" ht="14.25" x14ac:dyDescent="0.2">
      <c r="A44" s="100"/>
      <c r="B44" s="40"/>
      <c r="C44" s="50">
        <v>36</v>
      </c>
      <c r="D44" s="20" t="s">
        <v>34</v>
      </c>
      <c r="E44" s="45"/>
      <c r="F44" s="35">
        <f>C44*E44</f>
        <v>0</v>
      </c>
    </row>
    <row r="45" spans="1:6" x14ac:dyDescent="0.2">
      <c r="A45" s="102"/>
      <c r="B45" s="69"/>
      <c r="C45" s="51"/>
      <c r="D45" s="52"/>
      <c r="E45" s="53"/>
      <c r="F45" s="53"/>
    </row>
    <row r="46" spans="1:6" x14ac:dyDescent="0.2">
      <c r="A46" s="101"/>
      <c r="B46" s="68"/>
      <c r="C46" s="54"/>
      <c r="D46" s="48"/>
      <c r="E46" s="49"/>
      <c r="F46" s="47"/>
    </row>
    <row r="47" spans="1:6" x14ac:dyDescent="0.2">
      <c r="A47" s="100">
        <f>COUNT($A$12:A46)+1</f>
        <v>8</v>
      </c>
      <c r="B47" s="39" t="s">
        <v>414</v>
      </c>
      <c r="C47" s="50"/>
      <c r="D47" s="20"/>
      <c r="E47" s="35"/>
      <c r="F47" s="36"/>
    </row>
    <row r="48" spans="1:6" ht="89.25" x14ac:dyDescent="0.2">
      <c r="A48" s="100"/>
      <c r="B48" s="40" t="s">
        <v>415</v>
      </c>
      <c r="C48" s="50"/>
      <c r="D48" s="20"/>
      <c r="E48" s="35"/>
      <c r="F48" s="36"/>
    </row>
    <row r="49" spans="1:6" x14ac:dyDescent="0.2">
      <c r="A49" s="100"/>
      <c r="B49" s="40"/>
      <c r="C49" s="50">
        <v>3</v>
      </c>
      <c r="D49" s="20" t="s">
        <v>1</v>
      </c>
      <c r="E49" s="45"/>
      <c r="F49" s="35">
        <f>C49*E49</f>
        <v>0</v>
      </c>
    </row>
    <row r="50" spans="1:6" x14ac:dyDescent="0.2">
      <c r="A50" s="102"/>
      <c r="B50" s="69"/>
      <c r="C50" s="51"/>
      <c r="D50" s="52"/>
      <c r="E50" s="53"/>
      <c r="F50" s="53"/>
    </row>
    <row r="51" spans="1:6" x14ac:dyDescent="0.2">
      <c r="A51" s="101"/>
      <c r="B51" s="68"/>
      <c r="C51" s="54"/>
      <c r="D51" s="48"/>
      <c r="E51" s="49"/>
      <c r="F51" s="47"/>
    </row>
    <row r="52" spans="1:6" x14ac:dyDescent="0.2">
      <c r="A52" s="100">
        <f>COUNT($A$12:A51)+1</f>
        <v>9</v>
      </c>
      <c r="B52" s="39" t="s">
        <v>359</v>
      </c>
      <c r="C52" s="50"/>
      <c r="D52" s="20"/>
      <c r="E52" s="35"/>
      <c r="F52" s="36"/>
    </row>
    <row r="53" spans="1:6" ht="63.75" x14ac:dyDescent="0.2">
      <c r="A53" s="100"/>
      <c r="B53" s="40" t="s">
        <v>360</v>
      </c>
      <c r="C53" s="50"/>
      <c r="D53" s="20"/>
      <c r="E53" s="35"/>
      <c r="F53" s="36"/>
    </row>
    <row r="54" spans="1:6" x14ac:dyDescent="0.2">
      <c r="A54" s="100"/>
      <c r="B54" s="40"/>
      <c r="C54" s="50">
        <v>9</v>
      </c>
      <c r="D54" s="37" t="s">
        <v>1</v>
      </c>
      <c r="E54" s="45"/>
      <c r="F54" s="35">
        <f>C54*E54</f>
        <v>0</v>
      </c>
    </row>
    <row r="55" spans="1:6" x14ac:dyDescent="0.2">
      <c r="A55" s="102"/>
      <c r="B55" s="69"/>
      <c r="C55" s="51"/>
      <c r="D55" s="79"/>
      <c r="E55" s="53"/>
      <c r="F55" s="53"/>
    </row>
    <row r="56" spans="1:6" x14ac:dyDescent="0.2">
      <c r="A56" s="101"/>
      <c r="B56" s="68"/>
      <c r="C56" s="54"/>
      <c r="D56" s="48"/>
      <c r="E56" s="49"/>
      <c r="F56" s="47"/>
    </row>
    <row r="57" spans="1:6" x14ac:dyDescent="0.2">
      <c r="A57" s="100">
        <f>COUNT($A$12:A56)+1</f>
        <v>10</v>
      </c>
      <c r="B57" s="83" t="s">
        <v>55</v>
      </c>
      <c r="C57" s="50"/>
      <c r="D57" s="58"/>
      <c r="E57" s="147"/>
      <c r="F57" s="146"/>
    </row>
    <row r="58" spans="1:6" ht="76.5" x14ac:dyDescent="0.2">
      <c r="A58" s="100"/>
      <c r="B58" s="40" t="s">
        <v>56</v>
      </c>
      <c r="C58" s="50"/>
      <c r="D58" s="58"/>
      <c r="E58" s="147"/>
      <c r="F58" s="147"/>
    </row>
    <row r="59" spans="1:6" ht="14.25" x14ac:dyDescent="0.2">
      <c r="A59" s="100"/>
      <c r="B59" s="40"/>
      <c r="C59" s="50">
        <v>20</v>
      </c>
      <c r="D59" s="20" t="s">
        <v>34</v>
      </c>
      <c r="E59" s="45"/>
      <c r="F59" s="35">
        <f>E59*C59</f>
        <v>0</v>
      </c>
    </row>
    <row r="60" spans="1:6" x14ac:dyDescent="0.2">
      <c r="A60" s="102"/>
      <c r="B60" s="69"/>
      <c r="C60" s="51"/>
      <c r="D60" s="52"/>
      <c r="E60" s="53"/>
      <c r="F60" s="53"/>
    </row>
    <row r="61" spans="1:6" x14ac:dyDescent="0.2">
      <c r="A61" s="101"/>
      <c r="B61" s="68"/>
      <c r="C61" s="54"/>
      <c r="D61" s="48"/>
      <c r="E61" s="49"/>
      <c r="F61" s="47"/>
    </row>
    <row r="62" spans="1:6" x14ac:dyDescent="0.2">
      <c r="A62" s="100">
        <f>COUNT($A$12:A61)+1</f>
        <v>11</v>
      </c>
      <c r="B62" s="85" t="s">
        <v>61</v>
      </c>
      <c r="C62" s="50"/>
      <c r="D62" s="20"/>
      <c r="E62" s="35"/>
      <c r="F62" s="36"/>
    </row>
    <row r="63" spans="1:6" ht="76.5" x14ac:dyDescent="0.2">
      <c r="A63" s="100"/>
      <c r="B63" s="40" t="s">
        <v>62</v>
      </c>
      <c r="C63" s="50"/>
      <c r="D63" s="20"/>
      <c r="E63" s="35"/>
      <c r="F63" s="36"/>
    </row>
    <row r="64" spans="1:6" ht="14.25" x14ac:dyDescent="0.2">
      <c r="A64" s="100"/>
      <c r="B64" s="86"/>
      <c r="C64" s="50">
        <v>24</v>
      </c>
      <c r="D64" s="20" t="s">
        <v>34</v>
      </c>
      <c r="E64" s="45"/>
      <c r="F64" s="35">
        <f>E64*C64</f>
        <v>0</v>
      </c>
    </row>
    <row r="65" spans="1:6" x14ac:dyDescent="0.2">
      <c r="A65" s="102"/>
      <c r="B65" s="87"/>
      <c r="C65" s="51"/>
      <c r="D65" s="52"/>
      <c r="E65" s="53"/>
      <c r="F65" s="53"/>
    </row>
    <row r="66" spans="1:6" x14ac:dyDescent="0.2">
      <c r="A66" s="101"/>
      <c r="B66" s="88"/>
      <c r="C66" s="54"/>
      <c r="D66" s="48"/>
      <c r="E66" s="49"/>
      <c r="F66" s="49"/>
    </row>
    <row r="67" spans="1:6" x14ac:dyDescent="0.2">
      <c r="A67" s="100">
        <f>COUNT($A$12:A66)+1</f>
        <v>12</v>
      </c>
      <c r="B67" s="89" t="s">
        <v>63</v>
      </c>
      <c r="C67" s="50"/>
      <c r="D67" s="20"/>
      <c r="E67" s="35"/>
      <c r="F67" s="35"/>
    </row>
    <row r="68" spans="1:6" ht="76.5" x14ac:dyDescent="0.2">
      <c r="A68" s="100"/>
      <c r="B68" s="40" t="s">
        <v>64</v>
      </c>
      <c r="C68" s="50"/>
      <c r="D68" s="20"/>
      <c r="E68" s="35"/>
      <c r="F68" s="35"/>
    </row>
    <row r="69" spans="1:6" ht="14.25" x14ac:dyDescent="0.2">
      <c r="A69" s="100"/>
      <c r="B69" s="86"/>
      <c r="C69" s="50">
        <v>24</v>
      </c>
      <c r="D69" s="20" t="s">
        <v>34</v>
      </c>
      <c r="E69" s="45"/>
      <c r="F69" s="35">
        <f>E69*C69</f>
        <v>0</v>
      </c>
    </row>
    <row r="70" spans="1:6" x14ac:dyDescent="0.2">
      <c r="A70" s="102"/>
      <c r="B70" s="87"/>
      <c r="C70" s="51"/>
      <c r="D70" s="52"/>
      <c r="E70" s="53"/>
      <c r="F70" s="53"/>
    </row>
    <row r="71" spans="1:6" x14ac:dyDescent="0.2">
      <c r="A71" s="101"/>
      <c r="B71" s="68"/>
      <c r="C71" s="54"/>
      <c r="D71" s="48"/>
      <c r="E71" s="49"/>
      <c r="F71" s="47"/>
    </row>
    <row r="72" spans="1:6" x14ac:dyDescent="0.2">
      <c r="A72" s="100">
        <f>COUNT($A$12:A71)+1</f>
        <v>13</v>
      </c>
      <c r="B72" s="128" t="s">
        <v>361</v>
      </c>
      <c r="C72" s="50"/>
      <c r="D72" s="20"/>
      <c r="E72" s="35"/>
      <c r="F72" s="36"/>
    </row>
    <row r="73" spans="1:6" ht="38.25" x14ac:dyDescent="0.2">
      <c r="A73" s="100"/>
      <c r="B73" s="129" t="s">
        <v>362</v>
      </c>
      <c r="C73" s="50"/>
      <c r="D73" s="20"/>
      <c r="E73" s="35"/>
      <c r="F73" s="36"/>
    </row>
    <row r="74" spans="1:6" ht="14.25" x14ac:dyDescent="0.2">
      <c r="A74" s="100"/>
      <c r="B74" s="129"/>
      <c r="C74" s="50">
        <v>10</v>
      </c>
      <c r="D74" s="20" t="s">
        <v>40</v>
      </c>
      <c r="E74" s="45"/>
      <c r="F74" s="35">
        <f>E74*C74</f>
        <v>0</v>
      </c>
    </row>
    <row r="75" spans="1:6" x14ac:dyDescent="0.2">
      <c r="A75" s="102"/>
      <c r="B75" s="130"/>
      <c r="C75" s="51"/>
      <c r="D75" s="52"/>
      <c r="E75" s="53"/>
      <c r="F75" s="53"/>
    </row>
    <row r="76" spans="1:6" x14ac:dyDescent="0.2">
      <c r="A76" s="101"/>
      <c r="B76" s="68"/>
      <c r="C76" s="54"/>
      <c r="D76" s="48"/>
      <c r="E76" s="49"/>
      <c r="F76" s="47"/>
    </row>
    <row r="77" spans="1:6" x14ac:dyDescent="0.2">
      <c r="A77" s="100">
        <f>COUNT($A$12:A76)+1</f>
        <v>14</v>
      </c>
      <c r="B77" s="90" t="s">
        <v>65</v>
      </c>
      <c r="C77" s="50"/>
      <c r="D77" s="20"/>
      <c r="E77" s="35"/>
      <c r="F77" s="36"/>
    </row>
    <row r="78" spans="1:6" ht="76.5" x14ac:dyDescent="0.2">
      <c r="A78" s="100"/>
      <c r="B78" s="40" t="s">
        <v>66</v>
      </c>
      <c r="C78" s="50"/>
      <c r="D78" s="20"/>
      <c r="E78" s="35"/>
      <c r="F78" s="36"/>
    </row>
    <row r="79" spans="1:6" ht="14.25" x14ac:dyDescent="0.2">
      <c r="A79" s="100"/>
      <c r="B79" s="40"/>
      <c r="C79" s="50">
        <v>120</v>
      </c>
      <c r="D79" s="20" t="s">
        <v>40</v>
      </c>
      <c r="E79" s="45"/>
      <c r="F79" s="35">
        <f>C79*E79</f>
        <v>0</v>
      </c>
    </row>
    <row r="80" spans="1:6" x14ac:dyDescent="0.2">
      <c r="A80" s="102"/>
      <c r="B80" s="69"/>
      <c r="C80" s="51"/>
      <c r="D80" s="52"/>
      <c r="E80" s="53"/>
      <c r="F80" s="53"/>
    </row>
    <row r="81" spans="1:6" x14ac:dyDescent="0.2">
      <c r="A81" s="107"/>
      <c r="B81" s="68"/>
      <c r="C81" s="54"/>
      <c r="D81" s="48"/>
      <c r="E81" s="49"/>
      <c r="F81" s="49"/>
    </row>
    <row r="82" spans="1:6" x14ac:dyDescent="0.2">
      <c r="A82" s="100">
        <f>COUNT($A$12:A81)+1</f>
        <v>15</v>
      </c>
      <c r="B82" s="91" t="s">
        <v>76</v>
      </c>
      <c r="C82" s="50"/>
      <c r="D82" s="20"/>
      <c r="E82" s="35"/>
      <c r="F82" s="35"/>
    </row>
    <row r="83" spans="1:6" ht="38.25" x14ac:dyDescent="0.2">
      <c r="A83" s="105"/>
      <c r="B83" s="40" t="s">
        <v>77</v>
      </c>
      <c r="C83" s="50"/>
      <c r="D83" s="20"/>
      <c r="E83" s="35"/>
      <c r="F83" s="35"/>
    </row>
    <row r="84" spans="1:6" x14ac:dyDescent="0.2">
      <c r="A84" s="105"/>
      <c r="B84" s="92"/>
      <c r="C84" s="50">
        <v>1</v>
      </c>
      <c r="D84" s="20" t="s">
        <v>1</v>
      </c>
      <c r="E84" s="45"/>
      <c r="F84" s="35">
        <f>+E84*C84</f>
        <v>0</v>
      </c>
    </row>
    <row r="85" spans="1:6" x14ac:dyDescent="0.2">
      <c r="A85" s="106"/>
      <c r="B85" s="93"/>
      <c r="C85" s="51"/>
      <c r="D85" s="52"/>
      <c r="E85" s="53"/>
      <c r="F85" s="53"/>
    </row>
    <row r="86" spans="1:6" x14ac:dyDescent="0.2">
      <c r="A86" s="107"/>
      <c r="B86" s="68"/>
      <c r="C86" s="54"/>
      <c r="D86" s="48"/>
      <c r="E86" s="49"/>
      <c r="F86" s="47"/>
    </row>
    <row r="87" spans="1:6" x14ac:dyDescent="0.2">
      <c r="A87" s="100">
        <f>COUNT($A$12:A86)+1</f>
        <v>16</v>
      </c>
      <c r="B87" s="39" t="s">
        <v>416</v>
      </c>
      <c r="C87" s="50"/>
      <c r="D87" s="20"/>
      <c r="E87" s="35"/>
      <c r="F87" s="36"/>
    </row>
    <row r="88" spans="1:6" ht="51" x14ac:dyDescent="0.2">
      <c r="A88" s="105"/>
      <c r="B88" s="40" t="s">
        <v>417</v>
      </c>
      <c r="C88" s="50"/>
      <c r="D88" s="20"/>
      <c r="E88" s="35"/>
      <c r="F88" s="36"/>
    </row>
    <row r="89" spans="1:6" ht="14.25" x14ac:dyDescent="0.2">
      <c r="A89" s="105"/>
      <c r="B89" s="40"/>
      <c r="C89" s="50">
        <v>220</v>
      </c>
      <c r="D89" s="20" t="s">
        <v>40</v>
      </c>
      <c r="E89" s="45"/>
      <c r="F89" s="35">
        <f>C89*E89</f>
        <v>0</v>
      </c>
    </row>
    <row r="90" spans="1:6" x14ac:dyDescent="0.2">
      <c r="A90" s="106"/>
      <c r="B90" s="69"/>
      <c r="C90" s="51"/>
      <c r="D90" s="52"/>
      <c r="E90" s="53"/>
      <c r="F90" s="53"/>
    </row>
    <row r="91" spans="1:6" x14ac:dyDescent="0.2">
      <c r="A91" s="107"/>
      <c r="B91" s="68"/>
      <c r="C91" s="54"/>
      <c r="D91" s="48"/>
      <c r="E91" s="49"/>
      <c r="F91" s="47"/>
    </row>
    <row r="92" spans="1:6" x14ac:dyDescent="0.2">
      <c r="A92" s="100">
        <f>COUNT($A$12:A91)+1</f>
        <v>17</v>
      </c>
      <c r="B92" s="39" t="s">
        <v>13</v>
      </c>
      <c r="C92" s="50"/>
      <c r="D92" s="20"/>
      <c r="E92" s="35"/>
      <c r="F92" s="36"/>
    </row>
    <row r="93" spans="1:6" ht="51" x14ac:dyDescent="0.2">
      <c r="A93" s="105"/>
      <c r="B93" s="40" t="s">
        <v>28</v>
      </c>
      <c r="C93" s="50"/>
      <c r="D93" s="20"/>
      <c r="E93" s="35"/>
      <c r="F93" s="36"/>
    </row>
    <row r="94" spans="1:6" ht="14.25" x14ac:dyDescent="0.2">
      <c r="A94" s="105"/>
      <c r="B94" s="40"/>
      <c r="C94" s="50">
        <v>210</v>
      </c>
      <c r="D94" s="20" t="s">
        <v>40</v>
      </c>
      <c r="E94" s="45"/>
      <c r="F94" s="35">
        <f>C94*E94</f>
        <v>0</v>
      </c>
    </row>
    <row r="95" spans="1:6" x14ac:dyDescent="0.2">
      <c r="A95" s="106"/>
      <c r="B95" s="69"/>
      <c r="C95" s="51"/>
      <c r="D95" s="52"/>
      <c r="E95" s="53"/>
      <c r="F95" s="53"/>
    </row>
    <row r="96" spans="1:6" x14ac:dyDescent="0.2">
      <c r="A96" s="107"/>
      <c r="B96" s="68"/>
      <c r="C96" s="54"/>
      <c r="D96" s="48"/>
      <c r="E96" s="49"/>
      <c r="F96" s="47"/>
    </row>
    <row r="97" spans="1:6" x14ac:dyDescent="0.2">
      <c r="A97" s="100">
        <f>COUNT($A$12:A96)+1</f>
        <v>18</v>
      </c>
      <c r="B97" s="39" t="s">
        <v>418</v>
      </c>
      <c r="C97" s="50"/>
      <c r="D97" s="20"/>
      <c r="E97" s="35"/>
      <c r="F97" s="36"/>
    </row>
    <row r="98" spans="1:6" ht="89.25" x14ac:dyDescent="0.2">
      <c r="A98" s="105"/>
      <c r="B98" s="40" t="s">
        <v>419</v>
      </c>
      <c r="C98" s="50"/>
      <c r="D98" s="20"/>
      <c r="E98" s="35"/>
      <c r="F98" s="36"/>
    </row>
    <row r="99" spans="1:6" ht="14.25" x14ac:dyDescent="0.2">
      <c r="A99" s="105"/>
      <c r="B99" s="40" t="s">
        <v>420</v>
      </c>
      <c r="C99" s="50">
        <v>16</v>
      </c>
      <c r="D99" s="20" t="s">
        <v>40</v>
      </c>
      <c r="E99" s="45"/>
      <c r="F99" s="35">
        <f>C99*E99</f>
        <v>0</v>
      </c>
    </row>
    <row r="100" spans="1:6" ht="14.25" x14ac:dyDescent="0.2">
      <c r="A100" s="105"/>
      <c r="B100" s="40" t="s">
        <v>421</v>
      </c>
      <c r="C100" s="50">
        <v>16</v>
      </c>
      <c r="D100" s="20" t="s">
        <v>40</v>
      </c>
      <c r="E100" s="45"/>
      <c r="F100" s="35">
        <f>C100*E100</f>
        <v>0</v>
      </c>
    </row>
    <row r="101" spans="1:6" x14ac:dyDescent="0.2">
      <c r="A101" s="106"/>
      <c r="B101" s="69"/>
      <c r="C101" s="51"/>
      <c r="D101" s="52"/>
      <c r="E101" s="53"/>
      <c r="F101" s="53"/>
    </row>
    <row r="102" spans="1:6" x14ac:dyDescent="0.2">
      <c r="A102" s="107"/>
      <c r="B102" s="68"/>
      <c r="C102" s="54"/>
      <c r="D102" s="48"/>
      <c r="E102" s="49"/>
      <c r="F102" s="47"/>
    </row>
    <row r="103" spans="1:6" x14ac:dyDescent="0.2">
      <c r="A103" s="100">
        <f>COUNT($A$12:A102)+1</f>
        <v>19</v>
      </c>
      <c r="B103" s="39" t="s">
        <v>78</v>
      </c>
      <c r="C103" s="50"/>
      <c r="D103" s="20"/>
      <c r="E103" s="35"/>
      <c r="F103" s="35"/>
    </row>
    <row r="104" spans="1:6" ht="51" x14ac:dyDescent="0.2">
      <c r="A104" s="105"/>
      <c r="B104" s="40" t="s">
        <v>79</v>
      </c>
      <c r="C104" s="50"/>
      <c r="D104" s="20"/>
      <c r="E104" s="35"/>
      <c r="F104" s="35"/>
    </row>
    <row r="105" spans="1:6" x14ac:dyDescent="0.2">
      <c r="A105" s="105"/>
      <c r="B105" s="40"/>
      <c r="C105" s="50">
        <v>6</v>
      </c>
      <c r="D105" s="20" t="s">
        <v>32</v>
      </c>
      <c r="E105" s="45"/>
      <c r="F105" s="35">
        <f>C105*E105</f>
        <v>0</v>
      </c>
    </row>
    <row r="106" spans="1:6" x14ac:dyDescent="0.2">
      <c r="A106" s="106"/>
      <c r="B106" s="69"/>
      <c r="C106" s="51"/>
      <c r="D106" s="52"/>
      <c r="E106" s="53"/>
      <c r="F106" s="53"/>
    </row>
    <row r="107" spans="1:6" x14ac:dyDescent="0.2">
      <c r="A107" s="107"/>
      <c r="B107" s="68"/>
      <c r="C107" s="54"/>
      <c r="D107" s="48"/>
      <c r="E107" s="49"/>
      <c r="F107" s="49"/>
    </row>
    <row r="108" spans="1:6" x14ac:dyDescent="0.2">
      <c r="A108" s="100">
        <f>COUNT($A$12:A107)+1</f>
        <v>20</v>
      </c>
      <c r="B108" s="39" t="s">
        <v>80</v>
      </c>
      <c r="C108" s="50"/>
      <c r="D108" s="20"/>
      <c r="E108" s="35"/>
      <c r="F108" s="35"/>
    </row>
    <row r="109" spans="1:6" ht="38.25" x14ac:dyDescent="0.2">
      <c r="A109" s="105"/>
      <c r="B109" s="40" t="s">
        <v>81</v>
      </c>
      <c r="C109" s="50"/>
      <c r="D109" s="20"/>
      <c r="E109" s="35"/>
      <c r="F109" s="35"/>
    </row>
    <row r="110" spans="1:6" ht="14.25" x14ac:dyDescent="0.2">
      <c r="A110" s="105"/>
      <c r="B110" s="40"/>
      <c r="C110" s="50">
        <v>70</v>
      </c>
      <c r="D110" s="20" t="s">
        <v>34</v>
      </c>
      <c r="E110" s="45"/>
      <c r="F110" s="35">
        <f>C110*E110</f>
        <v>0</v>
      </c>
    </row>
    <row r="111" spans="1:6" x14ac:dyDescent="0.2">
      <c r="A111" s="106"/>
      <c r="B111" s="69"/>
      <c r="C111" s="51"/>
      <c r="D111" s="52"/>
      <c r="E111" s="53"/>
      <c r="F111" s="53"/>
    </row>
    <row r="112" spans="1:6" x14ac:dyDescent="0.2">
      <c r="A112" s="107"/>
      <c r="B112" s="68"/>
      <c r="C112" s="54"/>
      <c r="D112" s="48"/>
      <c r="E112" s="49"/>
      <c r="F112" s="47"/>
    </row>
    <row r="113" spans="1:6" x14ac:dyDescent="0.2">
      <c r="A113" s="100">
        <f>COUNT($A$12:A112)+1</f>
        <v>21</v>
      </c>
      <c r="B113" s="39" t="s">
        <v>422</v>
      </c>
      <c r="C113" s="50"/>
      <c r="D113" s="20"/>
      <c r="E113" s="35"/>
      <c r="F113" s="36"/>
    </row>
    <row r="114" spans="1:6" ht="38.25" x14ac:dyDescent="0.2">
      <c r="A114" s="105"/>
      <c r="B114" s="40" t="s">
        <v>423</v>
      </c>
      <c r="C114" s="50"/>
      <c r="D114" s="20"/>
      <c r="E114" s="35"/>
      <c r="F114" s="36"/>
    </row>
    <row r="115" spans="1:6" ht="14.25" x14ac:dyDescent="0.2">
      <c r="A115" s="105"/>
      <c r="B115" s="40"/>
      <c r="C115" s="50">
        <v>70</v>
      </c>
      <c r="D115" s="20" t="s">
        <v>34</v>
      </c>
      <c r="E115" s="45"/>
      <c r="F115" s="35">
        <f>C115*E115</f>
        <v>0</v>
      </c>
    </row>
    <row r="116" spans="1:6" x14ac:dyDescent="0.2">
      <c r="A116" s="106"/>
      <c r="B116" s="69"/>
      <c r="C116" s="51"/>
      <c r="D116" s="52"/>
      <c r="E116" s="53"/>
      <c r="F116" s="53"/>
    </row>
    <row r="117" spans="1:6" x14ac:dyDescent="0.2">
      <c r="A117" s="107"/>
      <c r="B117" s="68"/>
      <c r="C117" s="54"/>
      <c r="D117" s="48"/>
      <c r="E117" s="49"/>
      <c r="F117" s="47"/>
    </row>
    <row r="118" spans="1:6" x14ac:dyDescent="0.2">
      <c r="A118" s="100">
        <f>COUNT($A$12:A117)+1</f>
        <v>22</v>
      </c>
      <c r="B118" s="39" t="s">
        <v>82</v>
      </c>
      <c r="C118" s="50"/>
      <c r="D118" s="20"/>
      <c r="E118" s="35"/>
      <c r="F118" s="36"/>
    </row>
    <row r="119" spans="1:6" ht="89.25" x14ac:dyDescent="0.2">
      <c r="A119" s="105"/>
      <c r="B119" s="40" t="s">
        <v>99</v>
      </c>
      <c r="C119" s="50"/>
      <c r="D119" s="20"/>
      <c r="E119" s="35"/>
      <c r="F119" s="36"/>
    </row>
    <row r="120" spans="1:6" x14ac:dyDescent="0.2">
      <c r="A120" s="105"/>
      <c r="B120" s="39" t="s">
        <v>83</v>
      </c>
      <c r="C120" s="50"/>
      <c r="D120" s="20"/>
      <c r="E120" s="35"/>
      <c r="F120" s="36"/>
    </row>
    <row r="121" spans="1:6" ht="25.5" x14ac:dyDescent="0.2">
      <c r="A121" s="105"/>
      <c r="B121" s="40" t="s">
        <v>84</v>
      </c>
      <c r="C121" s="50">
        <v>226</v>
      </c>
      <c r="D121" s="37" t="s">
        <v>40</v>
      </c>
      <c r="E121" s="45"/>
      <c r="F121" s="35">
        <f>C121*E121</f>
        <v>0</v>
      </c>
    </row>
    <row r="122" spans="1:6" ht="25.5" x14ac:dyDescent="0.2">
      <c r="A122" s="105"/>
      <c r="B122" s="40" t="s">
        <v>100</v>
      </c>
      <c r="C122" s="50">
        <v>226</v>
      </c>
      <c r="D122" s="37" t="s">
        <v>40</v>
      </c>
      <c r="E122" s="45"/>
      <c r="F122" s="35">
        <f>C122*E122</f>
        <v>0</v>
      </c>
    </row>
    <row r="123" spans="1:6" x14ac:dyDescent="0.2">
      <c r="A123" s="106"/>
      <c r="B123" s="69"/>
      <c r="C123" s="51"/>
      <c r="D123" s="79"/>
      <c r="E123" s="53"/>
      <c r="F123" s="53"/>
    </row>
    <row r="124" spans="1:6" x14ac:dyDescent="0.2">
      <c r="A124" s="107"/>
      <c r="B124" s="68"/>
      <c r="C124" s="54"/>
      <c r="D124" s="48"/>
      <c r="E124" s="49"/>
      <c r="F124" s="47"/>
    </row>
    <row r="125" spans="1:6" ht="25.5" x14ac:dyDescent="0.2">
      <c r="A125" s="100">
        <f>COUNT($A$12:A124)+1</f>
        <v>23</v>
      </c>
      <c r="B125" s="39" t="s">
        <v>424</v>
      </c>
      <c r="C125" s="50"/>
      <c r="D125" s="20"/>
      <c r="E125" s="35"/>
      <c r="F125" s="36"/>
    </row>
    <row r="126" spans="1:6" ht="89.25" x14ac:dyDescent="0.2">
      <c r="A126" s="105"/>
      <c r="B126" s="40" t="s">
        <v>99</v>
      </c>
      <c r="C126" s="50"/>
      <c r="D126" s="20"/>
      <c r="E126" s="35"/>
      <c r="F126" s="36"/>
    </row>
    <row r="127" spans="1:6" x14ac:dyDescent="0.2">
      <c r="A127" s="105"/>
      <c r="B127" s="39" t="s">
        <v>367</v>
      </c>
      <c r="C127" s="50"/>
      <c r="D127" s="20"/>
      <c r="E127" s="35"/>
      <c r="F127" s="36"/>
    </row>
    <row r="128" spans="1:6" ht="25.5" x14ac:dyDescent="0.2">
      <c r="A128" s="105"/>
      <c r="B128" s="40" t="s">
        <v>425</v>
      </c>
      <c r="C128" s="50">
        <v>40</v>
      </c>
      <c r="D128" s="37" t="s">
        <v>40</v>
      </c>
      <c r="E128" s="45"/>
      <c r="F128" s="35">
        <f>C128*E128</f>
        <v>0</v>
      </c>
    </row>
    <row r="129" spans="1:6" ht="25.5" x14ac:dyDescent="0.2">
      <c r="A129" s="105"/>
      <c r="B129" s="40" t="s">
        <v>100</v>
      </c>
      <c r="C129" s="50">
        <v>40</v>
      </c>
      <c r="D129" s="37" t="s">
        <v>40</v>
      </c>
      <c r="E129" s="45"/>
      <c r="F129" s="35">
        <f>C129*E129</f>
        <v>0</v>
      </c>
    </row>
    <row r="130" spans="1:6" x14ac:dyDescent="0.2">
      <c r="A130" s="106"/>
      <c r="B130" s="69"/>
      <c r="C130" s="51"/>
      <c r="D130" s="79"/>
      <c r="E130" s="53"/>
      <c r="F130" s="53"/>
    </row>
    <row r="131" spans="1:6" x14ac:dyDescent="0.2">
      <c r="A131" s="105"/>
      <c r="B131" s="40"/>
      <c r="C131" s="50"/>
      <c r="D131" s="37"/>
      <c r="E131" s="35"/>
      <c r="F131" s="35"/>
    </row>
    <row r="132" spans="1:6" ht="25.5" x14ac:dyDescent="0.2">
      <c r="A132" s="100">
        <f>COUNT($A$12:A131)+1</f>
        <v>24</v>
      </c>
      <c r="B132" s="39" t="s">
        <v>365</v>
      </c>
      <c r="C132" s="50"/>
      <c r="D132" s="37"/>
      <c r="E132" s="35"/>
      <c r="F132" s="35"/>
    </row>
    <row r="133" spans="1:6" ht="89.25" x14ac:dyDescent="0.2">
      <c r="A133" s="105"/>
      <c r="B133" s="40" t="s">
        <v>366</v>
      </c>
      <c r="C133" s="50"/>
      <c r="D133" s="131"/>
      <c r="E133" s="132"/>
      <c r="F133" s="132"/>
    </row>
    <row r="134" spans="1:6" x14ac:dyDescent="0.2">
      <c r="A134" s="105"/>
      <c r="B134" s="39" t="s">
        <v>367</v>
      </c>
      <c r="C134" s="50"/>
      <c r="D134" s="20"/>
      <c r="E134" s="35"/>
      <c r="F134" s="36"/>
    </row>
    <row r="135" spans="1:6" ht="25.5" x14ac:dyDescent="0.2">
      <c r="A135" s="105"/>
      <c r="B135" s="40" t="s">
        <v>368</v>
      </c>
      <c r="C135" s="50">
        <v>180</v>
      </c>
      <c r="D135" s="37" t="s">
        <v>40</v>
      </c>
      <c r="E135" s="45"/>
      <c r="F135" s="35">
        <f>C135*E135</f>
        <v>0</v>
      </c>
    </row>
    <row r="136" spans="1:6" x14ac:dyDescent="0.2">
      <c r="A136" s="105"/>
      <c r="B136" s="40"/>
      <c r="C136" s="50"/>
      <c r="D136" s="37"/>
      <c r="E136" s="35"/>
      <c r="F136" s="35"/>
    </row>
    <row r="137" spans="1:6" ht="14.25" x14ac:dyDescent="0.2">
      <c r="A137" s="107"/>
      <c r="B137" s="133"/>
      <c r="C137" s="54"/>
      <c r="D137" s="48"/>
      <c r="E137" s="49"/>
      <c r="F137" s="47"/>
    </row>
    <row r="138" spans="1:6" x14ac:dyDescent="0.2">
      <c r="A138" s="100">
        <f>COUNT($A$12:A137)+1</f>
        <v>25</v>
      </c>
      <c r="B138" s="39" t="s">
        <v>369</v>
      </c>
      <c r="C138" s="50"/>
      <c r="D138" s="20"/>
      <c r="E138" s="35"/>
      <c r="F138" s="36"/>
    </row>
    <row r="139" spans="1:6" ht="76.5" x14ac:dyDescent="0.2">
      <c r="A139" s="105"/>
      <c r="B139" s="40" t="s">
        <v>370</v>
      </c>
      <c r="C139" s="50"/>
      <c r="D139" s="20"/>
      <c r="E139" s="35"/>
      <c r="F139" s="36"/>
    </row>
    <row r="140" spans="1:6" ht="14.25" x14ac:dyDescent="0.2">
      <c r="A140" s="105"/>
      <c r="B140" s="134"/>
      <c r="C140" s="50">
        <v>446</v>
      </c>
      <c r="D140" s="37" t="s">
        <v>40</v>
      </c>
      <c r="E140" s="45"/>
      <c r="F140" s="35">
        <f>+E140*C140</f>
        <v>0</v>
      </c>
    </row>
    <row r="141" spans="1:6" ht="14.25" x14ac:dyDescent="0.2">
      <c r="A141" s="106"/>
      <c r="B141" s="135"/>
      <c r="C141" s="51"/>
      <c r="D141" s="79"/>
      <c r="E141" s="53"/>
      <c r="F141" s="53"/>
    </row>
    <row r="142" spans="1:6" x14ac:dyDescent="0.2">
      <c r="A142" s="107"/>
      <c r="B142" s="68"/>
      <c r="C142" s="54"/>
      <c r="D142" s="48"/>
      <c r="E142" s="49"/>
      <c r="F142" s="47"/>
    </row>
    <row r="143" spans="1:6" x14ac:dyDescent="0.2">
      <c r="A143" s="100">
        <f>COUNT($A$12:A142)+1</f>
        <v>26</v>
      </c>
      <c r="B143" s="39" t="s">
        <v>14</v>
      </c>
      <c r="C143" s="50"/>
      <c r="D143" s="20"/>
      <c r="E143" s="35"/>
      <c r="F143" s="36"/>
    </row>
    <row r="144" spans="1:6" ht="51" x14ac:dyDescent="0.2">
      <c r="A144" s="105"/>
      <c r="B144" s="40" t="s">
        <v>85</v>
      </c>
      <c r="C144" s="50"/>
      <c r="D144" s="20"/>
      <c r="E144" s="35"/>
      <c r="F144" s="36"/>
    </row>
    <row r="145" spans="1:6" ht="14.25" x14ac:dyDescent="0.2">
      <c r="A145" s="105"/>
      <c r="B145" s="40"/>
      <c r="C145" s="50">
        <v>25</v>
      </c>
      <c r="D145" s="20" t="s">
        <v>34</v>
      </c>
      <c r="E145" s="45"/>
      <c r="F145" s="35">
        <f>C145*E145</f>
        <v>0</v>
      </c>
    </row>
    <row r="146" spans="1:6" x14ac:dyDescent="0.2">
      <c r="A146" s="106"/>
      <c r="B146" s="69"/>
      <c r="C146" s="51"/>
      <c r="D146" s="52"/>
      <c r="E146" s="53"/>
      <c r="F146" s="53"/>
    </row>
    <row r="147" spans="1:6" x14ac:dyDescent="0.2">
      <c r="A147" s="107"/>
      <c r="B147" s="68"/>
      <c r="C147" s="54"/>
      <c r="D147" s="48"/>
      <c r="E147" s="49"/>
      <c r="F147" s="47"/>
    </row>
    <row r="148" spans="1:6" x14ac:dyDescent="0.2">
      <c r="A148" s="100">
        <f>COUNT($A$12:A147)+1</f>
        <v>27</v>
      </c>
      <c r="B148" s="39" t="s">
        <v>86</v>
      </c>
      <c r="C148" s="50"/>
      <c r="D148" s="20"/>
      <c r="E148" s="35"/>
      <c r="F148" s="35"/>
    </row>
    <row r="149" spans="1:6" ht="76.5" x14ac:dyDescent="0.2">
      <c r="A149" s="105"/>
      <c r="B149" s="40" t="s">
        <v>87</v>
      </c>
      <c r="C149" s="50"/>
      <c r="D149" s="20"/>
      <c r="E149" s="35"/>
      <c r="F149" s="36"/>
    </row>
    <row r="150" spans="1:6" ht="14.25" x14ac:dyDescent="0.2">
      <c r="A150" s="105"/>
      <c r="B150" s="40"/>
      <c r="C150" s="50">
        <v>55</v>
      </c>
      <c r="D150" s="20" t="s">
        <v>34</v>
      </c>
      <c r="E150" s="45"/>
      <c r="F150" s="35">
        <f>C150*E150</f>
        <v>0</v>
      </c>
    </row>
    <row r="151" spans="1:6" x14ac:dyDescent="0.2">
      <c r="A151" s="106"/>
      <c r="B151" s="69"/>
      <c r="C151" s="51"/>
      <c r="D151" s="52"/>
      <c r="E151" s="53"/>
      <c r="F151" s="53"/>
    </row>
    <row r="152" spans="1:6" x14ac:dyDescent="0.2">
      <c r="A152" s="107"/>
      <c r="B152" s="68"/>
      <c r="C152" s="54"/>
      <c r="D152" s="48"/>
      <c r="E152" s="49"/>
      <c r="F152" s="49"/>
    </row>
    <row r="153" spans="1:6" x14ac:dyDescent="0.2">
      <c r="A153" s="100">
        <f>COUNT($A$12:A152)+1</f>
        <v>28</v>
      </c>
      <c r="B153" s="39" t="s">
        <v>88</v>
      </c>
      <c r="C153" s="50"/>
      <c r="D153" s="20"/>
      <c r="E153" s="35"/>
      <c r="F153" s="35"/>
    </row>
    <row r="154" spans="1:6" ht="89.25" x14ac:dyDescent="0.2">
      <c r="A154" s="105"/>
      <c r="B154" s="40" t="s">
        <v>89</v>
      </c>
      <c r="C154" s="50"/>
      <c r="D154" s="20"/>
      <c r="E154" s="35"/>
      <c r="F154" s="36"/>
    </row>
    <row r="155" spans="1:6" ht="14.25" x14ac:dyDescent="0.2">
      <c r="A155" s="105"/>
      <c r="B155" s="40"/>
      <c r="C155" s="50">
        <v>20</v>
      </c>
      <c r="D155" s="20" t="s">
        <v>34</v>
      </c>
      <c r="E155" s="45"/>
      <c r="F155" s="35">
        <f>C155*E155</f>
        <v>0</v>
      </c>
    </row>
    <row r="156" spans="1:6" x14ac:dyDescent="0.2">
      <c r="A156" s="106"/>
      <c r="B156" s="69"/>
      <c r="C156" s="51"/>
      <c r="D156" s="52"/>
      <c r="E156" s="53"/>
      <c r="F156" s="53"/>
    </row>
    <row r="157" spans="1:6" x14ac:dyDescent="0.2">
      <c r="A157" s="107"/>
      <c r="B157" s="73"/>
      <c r="C157" s="54"/>
      <c r="D157" s="48"/>
      <c r="E157" s="49"/>
      <c r="F157" s="49"/>
    </row>
    <row r="158" spans="1:6" x14ac:dyDescent="0.2">
      <c r="A158" s="100">
        <f>COUNT($A$12:A157)+1</f>
        <v>29</v>
      </c>
      <c r="B158" s="148" t="s">
        <v>426</v>
      </c>
      <c r="C158" s="50"/>
      <c r="D158" s="20"/>
      <c r="E158" s="35"/>
      <c r="F158" s="35"/>
    </row>
    <row r="159" spans="1:6" ht="51" x14ac:dyDescent="0.2">
      <c r="A159" s="105"/>
      <c r="B159" s="40" t="s">
        <v>427</v>
      </c>
      <c r="C159" s="50"/>
      <c r="D159" s="20"/>
      <c r="E159" s="35"/>
      <c r="F159" s="35"/>
    </row>
    <row r="160" spans="1:6" x14ac:dyDescent="0.2">
      <c r="A160" s="105"/>
      <c r="B160" s="70"/>
      <c r="C160" s="50">
        <v>5</v>
      </c>
      <c r="D160" s="20" t="s">
        <v>1</v>
      </c>
      <c r="E160" s="45"/>
      <c r="F160" s="35">
        <f>C160*E160</f>
        <v>0</v>
      </c>
    </row>
    <row r="161" spans="1:6" x14ac:dyDescent="0.2">
      <c r="A161" s="106"/>
      <c r="B161" s="149"/>
      <c r="C161" s="51"/>
      <c r="D161" s="52"/>
      <c r="E161" s="53"/>
      <c r="F161" s="53"/>
    </row>
    <row r="162" spans="1:6" x14ac:dyDescent="0.2">
      <c r="A162" s="107"/>
      <c r="B162" s="73"/>
      <c r="C162" s="54"/>
      <c r="D162" s="48"/>
      <c r="E162" s="49"/>
      <c r="F162" s="49"/>
    </row>
    <row r="163" spans="1:6" x14ac:dyDescent="0.2">
      <c r="A163" s="100">
        <f>COUNT($A$12:A162)+1</f>
        <v>30</v>
      </c>
      <c r="B163" s="39" t="s">
        <v>19</v>
      </c>
      <c r="C163" s="50"/>
      <c r="D163" s="20"/>
      <c r="E163" s="35"/>
      <c r="F163" s="35"/>
    </row>
    <row r="164" spans="1:6" ht="25.5" x14ac:dyDescent="0.2">
      <c r="A164" s="105"/>
      <c r="B164" s="40" t="s">
        <v>18</v>
      </c>
      <c r="C164" s="50"/>
      <c r="D164" s="20"/>
      <c r="E164" s="35"/>
      <c r="F164" s="36"/>
    </row>
    <row r="165" spans="1:6" ht="14.25" x14ac:dyDescent="0.2">
      <c r="A165" s="105"/>
      <c r="B165" s="40"/>
      <c r="C165" s="50">
        <v>100</v>
      </c>
      <c r="D165" s="20" t="s">
        <v>40</v>
      </c>
      <c r="E165" s="45"/>
      <c r="F165" s="35">
        <f>C165*E165</f>
        <v>0</v>
      </c>
    </row>
    <row r="166" spans="1:6" x14ac:dyDescent="0.2">
      <c r="A166" s="106"/>
      <c r="B166" s="69"/>
      <c r="C166" s="51"/>
      <c r="D166" s="52"/>
      <c r="E166" s="53"/>
      <c r="F166" s="53"/>
    </row>
    <row r="167" spans="1:6" x14ac:dyDescent="0.2">
      <c r="A167" s="107"/>
      <c r="B167" s="68"/>
      <c r="C167" s="54"/>
      <c r="D167" s="48"/>
      <c r="E167" s="49"/>
      <c r="F167" s="49"/>
    </row>
    <row r="168" spans="1:6" ht="25.5" x14ac:dyDescent="0.2">
      <c r="A168" s="100">
        <f>COUNT($A$12:A167)+1</f>
        <v>31</v>
      </c>
      <c r="B168" s="39" t="s">
        <v>90</v>
      </c>
      <c r="C168" s="50"/>
      <c r="D168" s="20"/>
      <c r="E168" s="35"/>
      <c r="F168" s="36"/>
    </row>
    <row r="169" spans="1:6" ht="63.75" x14ac:dyDescent="0.2">
      <c r="A169" s="105"/>
      <c r="B169" s="40" t="s">
        <v>371</v>
      </c>
      <c r="C169" s="50"/>
      <c r="D169" s="20"/>
      <c r="E169" s="35"/>
      <c r="F169" s="36"/>
    </row>
    <row r="170" spans="1:6" ht="14.25" x14ac:dyDescent="0.2">
      <c r="A170" s="105"/>
      <c r="B170" s="40" t="s">
        <v>29</v>
      </c>
      <c r="C170" s="50">
        <v>240</v>
      </c>
      <c r="D170" s="20" t="s">
        <v>39</v>
      </c>
      <c r="E170" s="45"/>
      <c r="F170" s="35">
        <f>C170*E170</f>
        <v>0</v>
      </c>
    </row>
    <row r="171" spans="1:6" ht="14.25" x14ac:dyDescent="0.2">
      <c r="A171" s="105"/>
      <c r="B171" s="40" t="s">
        <v>30</v>
      </c>
      <c r="C171" s="50">
        <v>110</v>
      </c>
      <c r="D171" s="20" t="s">
        <v>39</v>
      </c>
      <c r="E171" s="45"/>
      <c r="F171" s="35">
        <f>C171*E171</f>
        <v>0</v>
      </c>
    </row>
    <row r="172" spans="1:6" x14ac:dyDescent="0.2">
      <c r="A172" s="106"/>
      <c r="B172" s="69"/>
      <c r="C172" s="51"/>
      <c r="D172" s="52"/>
      <c r="E172" s="53"/>
      <c r="F172" s="53"/>
    </row>
    <row r="173" spans="1:6" x14ac:dyDescent="0.2">
      <c r="A173" s="107"/>
      <c r="B173" s="68"/>
      <c r="C173" s="54"/>
      <c r="D173" s="48"/>
      <c r="E173" s="49"/>
      <c r="F173" s="49"/>
    </row>
    <row r="174" spans="1:6" x14ac:dyDescent="0.2">
      <c r="A174" s="100">
        <f>COUNT($A$12:A173)+1</f>
        <v>32</v>
      </c>
      <c r="B174" s="39" t="s">
        <v>106</v>
      </c>
      <c r="C174" s="50"/>
      <c r="D174" s="20"/>
      <c r="E174" s="35"/>
      <c r="F174" s="36"/>
    </row>
    <row r="175" spans="1:6" ht="51" x14ac:dyDescent="0.2">
      <c r="A175" s="105"/>
      <c r="B175" s="40" t="s">
        <v>126</v>
      </c>
      <c r="C175" s="50"/>
      <c r="D175" s="20"/>
      <c r="E175" s="35"/>
      <c r="F175" s="36"/>
    </row>
    <row r="176" spans="1:6" ht="14.25" x14ac:dyDescent="0.2">
      <c r="A176" s="105"/>
      <c r="B176" s="40"/>
      <c r="C176" s="50">
        <v>10</v>
      </c>
      <c r="D176" s="20" t="s">
        <v>39</v>
      </c>
      <c r="E176" s="45"/>
      <c r="F176" s="35">
        <f>C176*E176</f>
        <v>0</v>
      </c>
    </row>
    <row r="177" spans="1:6" x14ac:dyDescent="0.2">
      <c r="A177" s="106"/>
      <c r="B177" s="69"/>
      <c r="C177" s="51"/>
      <c r="D177" s="52"/>
      <c r="E177" s="53"/>
      <c r="F177" s="53"/>
    </row>
    <row r="178" spans="1:6" x14ac:dyDescent="0.2">
      <c r="A178" s="107"/>
      <c r="B178" s="68"/>
      <c r="C178" s="54"/>
      <c r="D178" s="48"/>
      <c r="E178" s="49"/>
      <c r="F178" s="49"/>
    </row>
    <row r="179" spans="1:6" x14ac:dyDescent="0.2">
      <c r="A179" s="100">
        <f>COUNT($A$12:A178)+1</f>
        <v>33</v>
      </c>
      <c r="B179" s="39" t="s">
        <v>127</v>
      </c>
      <c r="C179" s="50"/>
      <c r="D179" s="20"/>
      <c r="E179" s="35"/>
      <c r="F179" s="35"/>
    </row>
    <row r="180" spans="1:6" ht="51" x14ac:dyDescent="0.2">
      <c r="A180" s="105"/>
      <c r="B180" s="40" t="s">
        <v>128</v>
      </c>
      <c r="C180" s="50"/>
      <c r="D180" s="20"/>
      <c r="E180" s="35"/>
      <c r="F180" s="35"/>
    </row>
    <row r="181" spans="1:6" ht="14.25" x14ac:dyDescent="0.2">
      <c r="A181" s="105"/>
      <c r="B181" s="40"/>
      <c r="C181" s="50">
        <v>50</v>
      </c>
      <c r="D181" s="20" t="s">
        <v>39</v>
      </c>
      <c r="E181" s="45"/>
      <c r="F181" s="35">
        <f>C181*E181</f>
        <v>0</v>
      </c>
    </row>
    <row r="182" spans="1:6" x14ac:dyDescent="0.2">
      <c r="A182" s="106"/>
      <c r="B182" s="69"/>
      <c r="C182" s="51"/>
      <c r="D182" s="52"/>
      <c r="E182" s="53"/>
      <c r="F182" s="53"/>
    </row>
    <row r="183" spans="1:6" x14ac:dyDescent="0.2">
      <c r="A183" s="107"/>
      <c r="B183" s="68"/>
      <c r="C183" s="54"/>
      <c r="D183" s="48"/>
      <c r="E183" s="49"/>
      <c r="F183" s="49"/>
    </row>
    <row r="184" spans="1:6" x14ac:dyDescent="0.2">
      <c r="A184" s="100">
        <f>COUNT($A$12:A183)+1</f>
        <v>34</v>
      </c>
      <c r="B184" s="39" t="s">
        <v>94</v>
      </c>
      <c r="C184" s="50"/>
      <c r="D184" s="20"/>
      <c r="E184" s="35"/>
      <c r="F184" s="35"/>
    </row>
    <row r="185" spans="1:6" ht="89.25" x14ac:dyDescent="0.2">
      <c r="A185" s="105"/>
      <c r="B185" s="40" t="s">
        <v>114</v>
      </c>
      <c r="C185" s="50"/>
      <c r="D185" s="20"/>
      <c r="E185" s="35"/>
      <c r="F185" s="35"/>
    </row>
    <row r="186" spans="1:6" ht="14.25" x14ac:dyDescent="0.2">
      <c r="A186" s="105"/>
      <c r="B186" s="40"/>
      <c r="C186" s="50">
        <v>180</v>
      </c>
      <c r="D186" s="20" t="s">
        <v>39</v>
      </c>
      <c r="E186" s="45"/>
      <c r="F186" s="35">
        <f>C186*E186</f>
        <v>0</v>
      </c>
    </row>
    <row r="187" spans="1:6" x14ac:dyDescent="0.2">
      <c r="A187" s="106"/>
      <c r="B187" s="69"/>
      <c r="C187" s="51"/>
      <c r="D187" s="52"/>
      <c r="E187" s="53"/>
      <c r="F187" s="53"/>
    </row>
    <row r="188" spans="1:6" x14ac:dyDescent="0.2">
      <c r="A188" s="107"/>
      <c r="B188" s="68"/>
      <c r="C188" s="54"/>
      <c r="D188" s="48"/>
      <c r="E188" s="49"/>
      <c r="F188" s="49"/>
    </row>
    <row r="189" spans="1:6" x14ac:dyDescent="0.2">
      <c r="A189" s="100">
        <f>COUNT($A$12:A188)+1</f>
        <v>35</v>
      </c>
      <c r="B189" s="39" t="s">
        <v>95</v>
      </c>
      <c r="C189" s="50"/>
      <c r="D189" s="20"/>
      <c r="E189" s="35"/>
      <c r="F189" s="36"/>
    </row>
    <row r="190" spans="1:6" ht="63.75" x14ac:dyDescent="0.2">
      <c r="A190" s="105"/>
      <c r="B190" s="40" t="s">
        <v>115</v>
      </c>
      <c r="C190" s="50"/>
      <c r="D190" s="20"/>
      <c r="E190" s="35"/>
      <c r="F190" s="36"/>
    </row>
    <row r="191" spans="1:6" ht="14.25" x14ac:dyDescent="0.2">
      <c r="A191" s="105"/>
      <c r="B191" s="40"/>
      <c r="C191" s="50">
        <v>120</v>
      </c>
      <c r="D191" s="20" t="s">
        <v>39</v>
      </c>
      <c r="E191" s="45"/>
      <c r="F191" s="35">
        <f>C191*E191</f>
        <v>0</v>
      </c>
    </row>
    <row r="192" spans="1:6" x14ac:dyDescent="0.2">
      <c r="A192" s="106"/>
      <c r="B192" s="69"/>
      <c r="C192" s="51"/>
      <c r="D192" s="52"/>
      <c r="E192" s="53"/>
      <c r="F192" s="53"/>
    </row>
    <row r="193" spans="1:6" x14ac:dyDescent="0.2">
      <c r="A193" s="107"/>
      <c r="B193" s="73"/>
      <c r="C193" s="54"/>
      <c r="D193" s="94"/>
      <c r="E193" s="74"/>
      <c r="F193" s="74"/>
    </row>
    <row r="194" spans="1:6" x14ac:dyDescent="0.2">
      <c r="A194" s="100">
        <f>COUNT($A$12:A193)+1</f>
        <v>36</v>
      </c>
      <c r="B194" s="39" t="s">
        <v>22</v>
      </c>
      <c r="C194" s="50"/>
      <c r="D194" s="20"/>
      <c r="E194" s="35"/>
      <c r="F194" s="35"/>
    </row>
    <row r="195" spans="1:6" ht="38.25" x14ac:dyDescent="0.2">
      <c r="A195" s="105"/>
      <c r="B195" s="40" t="s">
        <v>21</v>
      </c>
      <c r="C195" s="50"/>
      <c r="D195" s="20"/>
      <c r="E195" s="35"/>
      <c r="F195" s="36"/>
    </row>
    <row r="196" spans="1:6" ht="14.25" x14ac:dyDescent="0.2">
      <c r="A196" s="105"/>
      <c r="B196" s="40"/>
      <c r="C196" s="50">
        <v>430</v>
      </c>
      <c r="D196" s="20" t="s">
        <v>39</v>
      </c>
      <c r="E196" s="45"/>
      <c r="F196" s="35">
        <f>C196*E196</f>
        <v>0</v>
      </c>
    </row>
    <row r="197" spans="1:6" x14ac:dyDescent="0.2">
      <c r="A197" s="106"/>
      <c r="B197" s="69"/>
      <c r="C197" s="51"/>
      <c r="D197" s="52"/>
      <c r="E197" s="53"/>
      <c r="F197" s="53"/>
    </row>
    <row r="198" spans="1:6" x14ac:dyDescent="0.2">
      <c r="A198" s="107"/>
      <c r="B198" s="68"/>
      <c r="C198" s="54"/>
      <c r="D198" s="48"/>
      <c r="E198" s="49"/>
      <c r="F198" s="49"/>
    </row>
    <row r="199" spans="1:6" x14ac:dyDescent="0.2">
      <c r="A199" s="100">
        <f>COUNT($A$12:A198)+1</f>
        <v>37</v>
      </c>
      <c r="B199" s="39" t="s">
        <v>23</v>
      </c>
      <c r="C199" s="50"/>
      <c r="D199" s="20"/>
      <c r="E199" s="35"/>
      <c r="F199" s="35"/>
    </row>
    <row r="200" spans="1:6" ht="25.5" x14ac:dyDescent="0.2">
      <c r="A200" s="105"/>
      <c r="B200" s="40" t="s">
        <v>130</v>
      </c>
      <c r="C200" s="50"/>
      <c r="D200" s="20"/>
      <c r="E200" s="35"/>
      <c r="F200" s="36"/>
    </row>
    <row r="201" spans="1:6" ht="14.25" x14ac:dyDescent="0.2">
      <c r="A201" s="105"/>
      <c r="B201" s="40"/>
      <c r="C201" s="50">
        <v>202</v>
      </c>
      <c r="D201" s="20" t="s">
        <v>34</v>
      </c>
      <c r="E201" s="45"/>
      <c r="F201" s="35">
        <f>C201*E201</f>
        <v>0</v>
      </c>
    </row>
    <row r="202" spans="1:6" x14ac:dyDescent="0.2">
      <c r="A202" s="106"/>
      <c r="B202" s="69"/>
      <c r="C202" s="51"/>
      <c r="D202" s="52"/>
      <c r="E202" s="53"/>
      <c r="F202" s="53"/>
    </row>
    <row r="203" spans="1:6" x14ac:dyDescent="0.2">
      <c r="A203" s="107"/>
      <c r="B203" s="68"/>
      <c r="C203" s="54"/>
      <c r="D203" s="48"/>
      <c r="E203" s="49"/>
      <c r="F203" s="49"/>
    </row>
    <row r="204" spans="1:6" x14ac:dyDescent="0.2">
      <c r="A204" s="100">
        <f>COUNT($A$10:A203)+1</f>
        <v>38</v>
      </c>
      <c r="B204" s="39" t="s">
        <v>428</v>
      </c>
      <c r="C204" s="50"/>
      <c r="D204" s="20"/>
      <c r="E204" s="35"/>
      <c r="F204" s="35"/>
    </row>
    <row r="205" spans="1:6" ht="409.5" x14ac:dyDescent="0.2">
      <c r="A205" s="105"/>
      <c r="B205" s="40" t="s">
        <v>429</v>
      </c>
      <c r="C205" s="50"/>
      <c r="D205" s="20"/>
      <c r="E205" s="35"/>
      <c r="F205" s="35"/>
    </row>
    <row r="206" spans="1:6" x14ac:dyDescent="0.2">
      <c r="A206" s="105"/>
      <c r="B206" s="39"/>
      <c r="C206" s="50">
        <v>1</v>
      </c>
      <c r="D206" s="20" t="s">
        <v>1</v>
      </c>
      <c r="E206" s="45"/>
      <c r="F206" s="35">
        <f>C206*E206</f>
        <v>0</v>
      </c>
    </row>
    <row r="207" spans="1:6" x14ac:dyDescent="0.2">
      <c r="A207" s="106"/>
      <c r="B207" s="69"/>
      <c r="C207" s="51"/>
      <c r="D207" s="52"/>
      <c r="E207" s="53"/>
      <c r="F207" s="53"/>
    </row>
    <row r="208" spans="1:6" x14ac:dyDescent="0.2">
      <c r="A208" s="107"/>
      <c r="B208" s="68"/>
      <c r="C208" s="54"/>
      <c r="D208" s="48"/>
      <c r="E208" s="49"/>
      <c r="F208" s="49"/>
    </row>
    <row r="209" spans="1:6" x14ac:dyDescent="0.2">
      <c r="A209" s="100">
        <f>COUNT($A$10:A207)+1</f>
        <v>39</v>
      </c>
      <c r="B209" s="39" t="s">
        <v>140</v>
      </c>
      <c r="C209" s="50"/>
      <c r="D209" s="20"/>
      <c r="E209" s="35"/>
      <c r="F209" s="35"/>
    </row>
    <row r="210" spans="1:6" ht="38.25" x14ac:dyDescent="0.2">
      <c r="A210" s="105"/>
      <c r="B210" s="40" t="s">
        <v>141</v>
      </c>
      <c r="C210" s="50"/>
      <c r="D210" s="20"/>
      <c r="E210" s="35"/>
      <c r="F210" s="35"/>
    </row>
    <row r="211" spans="1:6" x14ac:dyDescent="0.2">
      <c r="A211" s="105"/>
      <c r="B211" s="39"/>
      <c r="C211" s="50">
        <v>34</v>
      </c>
      <c r="D211" s="20" t="s">
        <v>1</v>
      </c>
      <c r="E211" s="45"/>
      <c r="F211" s="35">
        <f>C211*E211</f>
        <v>0</v>
      </c>
    </row>
    <row r="212" spans="1:6" x14ac:dyDescent="0.2">
      <c r="A212" s="106"/>
      <c r="B212" s="69"/>
      <c r="C212" s="51"/>
      <c r="D212" s="52"/>
      <c r="E212" s="53"/>
      <c r="F212" s="53"/>
    </row>
    <row r="213" spans="1:6" s="34" customFormat="1" x14ac:dyDescent="0.2">
      <c r="A213" s="104"/>
      <c r="B213" s="68"/>
      <c r="C213" s="54"/>
      <c r="D213" s="48"/>
      <c r="E213" s="49"/>
      <c r="F213" s="49"/>
    </row>
    <row r="214" spans="1:6" s="34" customFormat="1" x14ac:dyDescent="0.2">
      <c r="A214" s="100">
        <f>COUNT($A$10:A213)+1</f>
        <v>40</v>
      </c>
      <c r="B214" s="39" t="s">
        <v>430</v>
      </c>
      <c r="C214" s="50"/>
      <c r="D214" s="20"/>
      <c r="E214" s="35"/>
      <c r="F214" s="35"/>
    </row>
    <row r="215" spans="1:6" s="34" customFormat="1" ht="102" x14ac:dyDescent="0.2">
      <c r="A215" s="103"/>
      <c r="B215" s="40" t="s">
        <v>431</v>
      </c>
      <c r="C215" s="50"/>
      <c r="D215" s="20"/>
      <c r="E215" s="35"/>
      <c r="F215" s="35"/>
    </row>
    <row r="216" spans="1:6" s="34" customFormat="1" x14ac:dyDescent="0.2">
      <c r="A216" s="103"/>
      <c r="B216" s="39" t="s">
        <v>432</v>
      </c>
      <c r="C216" s="50"/>
      <c r="D216" s="20"/>
      <c r="E216" s="35"/>
      <c r="F216" s="35"/>
    </row>
    <row r="217" spans="1:6" s="34" customFormat="1" ht="25.5" x14ac:dyDescent="0.2">
      <c r="A217" s="103"/>
      <c r="B217" s="39" t="s">
        <v>433</v>
      </c>
      <c r="C217" s="50">
        <v>1</v>
      </c>
      <c r="D217" s="150" t="s">
        <v>1</v>
      </c>
      <c r="E217" s="45"/>
      <c r="F217" s="35">
        <f>C217*E217</f>
        <v>0</v>
      </c>
    </row>
    <row r="218" spans="1:6" s="34" customFormat="1" x14ac:dyDescent="0.2">
      <c r="A218" s="108"/>
      <c r="B218" s="69"/>
      <c r="C218" s="51"/>
      <c r="E218" s="53"/>
      <c r="F218" s="53"/>
    </row>
    <row r="219" spans="1:6" s="34" customFormat="1" x14ac:dyDescent="0.2">
      <c r="A219" s="104"/>
      <c r="B219" s="68"/>
      <c r="C219" s="54"/>
      <c r="D219" s="48"/>
      <c r="E219" s="49"/>
      <c r="F219" s="49"/>
    </row>
    <row r="220" spans="1:6" s="34" customFormat="1" x14ac:dyDescent="0.2">
      <c r="A220" s="100">
        <f>COUNT($A$10:A219)+1</f>
        <v>41</v>
      </c>
      <c r="B220" s="39" t="s">
        <v>434</v>
      </c>
      <c r="C220" s="50"/>
      <c r="D220" s="20"/>
      <c r="E220" s="35"/>
      <c r="F220" s="35"/>
    </row>
    <row r="221" spans="1:6" s="34" customFormat="1" ht="114.75" x14ac:dyDescent="0.2">
      <c r="A221" s="103"/>
      <c r="B221" s="40" t="s">
        <v>155</v>
      </c>
      <c r="C221" s="50"/>
      <c r="D221" s="20"/>
      <c r="E221" s="35"/>
      <c r="F221" s="35"/>
    </row>
    <row r="222" spans="1:6" s="34" customFormat="1" x14ac:dyDescent="0.2">
      <c r="A222" s="103"/>
      <c r="B222" s="39" t="s">
        <v>432</v>
      </c>
      <c r="C222" s="50"/>
      <c r="D222" s="20"/>
      <c r="E222" s="35"/>
      <c r="F222" s="35"/>
    </row>
    <row r="223" spans="1:6" s="34" customFormat="1" x14ac:dyDescent="0.2">
      <c r="A223" s="103"/>
      <c r="B223" s="40" t="s">
        <v>156</v>
      </c>
      <c r="C223" s="50">
        <v>6</v>
      </c>
      <c r="D223" s="20" t="s">
        <v>1</v>
      </c>
      <c r="E223" s="45"/>
      <c r="F223" s="35">
        <f>C223*E223</f>
        <v>0</v>
      </c>
    </row>
    <row r="224" spans="1:6" s="34" customFormat="1" x14ac:dyDescent="0.2">
      <c r="A224" s="108"/>
      <c r="B224" s="69"/>
      <c r="C224" s="51"/>
      <c r="D224" s="151"/>
      <c r="E224" s="53"/>
      <c r="F224" s="53"/>
    </row>
    <row r="225" spans="1:6" x14ac:dyDescent="0.2">
      <c r="A225" s="107"/>
      <c r="B225" s="68"/>
      <c r="C225" s="54"/>
      <c r="D225" s="48"/>
      <c r="E225" s="49"/>
      <c r="F225" s="49"/>
    </row>
    <row r="226" spans="1:6" x14ac:dyDescent="0.2">
      <c r="A226" s="100">
        <f>COUNT($A$10:A225)+1</f>
        <v>42</v>
      </c>
      <c r="B226" s="39" t="s">
        <v>150</v>
      </c>
      <c r="C226" s="50"/>
      <c r="D226" s="20"/>
      <c r="E226" s="35"/>
      <c r="F226" s="35"/>
    </row>
    <row r="227" spans="1:6" ht="114.75" x14ac:dyDescent="0.2">
      <c r="A227" s="105"/>
      <c r="B227" s="40" t="s">
        <v>151</v>
      </c>
      <c r="C227" s="50"/>
      <c r="D227" s="20"/>
      <c r="E227" s="35"/>
      <c r="F227" s="35"/>
    </row>
    <row r="228" spans="1:6" x14ac:dyDescent="0.2">
      <c r="A228" s="105"/>
      <c r="B228" s="39"/>
      <c r="C228" s="50">
        <v>1</v>
      </c>
      <c r="D228" s="20" t="s">
        <v>139</v>
      </c>
      <c r="E228" s="45"/>
      <c r="F228" s="35">
        <f>C228*E228</f>
        <v>0</v>
      </c>
    </row>
    <row r="229" spans="1:6" x14ac:dyDescent="0.2">
      <c r="A229" s="107"/>
      <c r="B229" s="68"/>
      <c r="C229" s="54"/>
      <c r="D229" s="48"/>
      <c r="E229" s="49"/>
      <c r="F229" s="47"/>
    </row>
    <row r="230" spans="1:6" x14ac:dyDescent="0.2">
      <c r="A230" s="100">
        <f>COUNT($A$12:A229)+1</f>
        <v>43</v>
      </c>
      <c r="B230" s="39" t="s">
        <v>435</v>
      </c>
      <c r="C230" s="50"/>
      <c r="D230" s="20"/>
      <c r="E230" s="35"/>
      <c r="F230" s="36"/>
    </row>
    <row r="231" spans="1:6" ht="102" x14ac:dyDescent="0.2">
      <c r="A231" s="105"/>
      <c r="B231" s="40" t="s">
        <v>436</v>
      </c>
      <c r="C231" s="50"/>
      <c r="D231" s="20"/>
      <c r="E231" s="35"/>
      <c r="F231" s="36"/>
    </row>
    <row r="232" spans="1:6" x14ac:dyDescent="0.2">
      <c r="A232" s="105"/>
      <c r="B232" s="40"/>
      <c r="C232" s="50">
        <v>1</v>
      </c>
      <c r="D232" s="20" t="s">
        <v>1</v>
      </c>
      <c r="E232" s="45"/>
      <c r="F232" s="35">
        <f>C232*E232</f>
        <v>0</v>
      </c>
    </row>
    <row r="233" spans="1:6" x14ac:dyDescent="0.2">
      <c r="A233" s="106"/>
      <c r="B233" s="69"/>
      <c r="C233" s="51"/>
      <c r="D233" s="52"/>
      <c r="E233" s="53"/>
      <c r="F233" s="53"/>
    </row>
    <row r="234" spans="1:6" x14ac:dyDescent="0.2">
      <c r="A234" s="107"/>
      <c r="B234" s="68"/>
      <c r="C234" s="54"/>
      <c r="D234" s="48"/>
      <c r="E234" s="49"/>
      <c r="F234" s="47"/>
    </row>
    <row r="235" spans="1:6" ht="25.5" x14ac:dyDescent="0.2">
      <c r="A235" s="100">
        <f>COUNT($A$12:A234)+1</f>
        <v>44</v>
      </c>
      <c r="B235" s="39" t="s">
        <v>404</v>
      </c>
      <c r="C235" s="50"/>
      <c r="D235" s="20"/>
      <c r="E235" s="35"/>
      <c r="F235" s="36"/>
    </row>
    <row r="236" spans="1:6" ht="102" x14ac:dyDescent="0.2">
      <c r="A236" s="105"/>
      <c r="B236" s="40" t="s">
        <v>405</v>
      </c>
      <c r="C236" s="50"/>
      <c r="D236" s="20"/>
      <c r="E236" s="35"/>
      <c r="F236" s="36"/>
    </row>
    <row r="237" spans="1:6" x14ac:dyDescent="0.2">
      <c r="A237" s="105"/>
      <c r="B237" s="40"/>
      <c r="C237" s="50">
        <v>1</v>
      </c>
      <c r="D237" s="20" t="s">
        <v>1</v>
      </c>
      <c r="E237" s="45"/>
      <c r="F237" s="35">
        <f>C237*E237</f>
        <v>0</v>
      </c>
    </row>
    <row r="238" spans="1:6" x14ac:dyDescent="0.2">
      <c r="A238" s="106"/>
      <c r="B238" s="69"/>
      <c r="C238" s="51"/>
      <c r="D238" s="52"/>
      <c r="E238" s="53"/>
      <c r="F238" s="53"/>
    </row>
    <row r="239" spans="1:6" x14ac:dyDescent="0.2">
      <c r="A239" s="107"/>
      <c r="B239" s="68"/>
      <c r="C239" s="54"/>
      <c r="D239" s="48"/>
      <c r="E239" s="49"/>
      <c r="F239" s="49"/>
    </row>
    <row r="240" spans="1:6" ht="25.5" x14ac:dyDescent="0.2">
      <c r="A240" s="100">
        <f>COUNT($A$12:A239)+1</f>
        <v>45</v>
      </c>
      <c r="B240" s="39" t="s">
        <v>437</v>
      </c>
      <c r="C240" s="50"/>
      <c r="D240" s="20"/>
      <c r="E240" s="35"/>
      <c r="F240" s="35"/>
    </row>
    <row r="241" spans="1:6" ht="102" x14ac:dyDescent="0.2">
      <c r="A241" s="105"/>
      <c r="B241" s="40" t="s">
        <v>438</v>
      </c>
      <c r="C241" s="50"/>
      <c r="D241" s="20"/>
      <c r="E241" s="35"/>
      <c r="F241" s="35"/>
    </row>
    <row r="242" spans="1:6" x14ac:dyDescent="0.2">
      <c r="A242" s="105"/>
      <c r="B242" s="40"/>
      <c r="C242" s="50">
        <v>1</v>
      </c>
      <c r="D242" s="20" t="s">
        <v>1</v>
      </c>
      <c r="E242" s="45"/>
      <c r="F242" s="35">
        <f>C242*E242</f>
        <v>0</v>
      </c>
    </row>
    <row r="243" spans="1:6" x14ac:dyDescent="0.2">
      <c r="A243" s="106"/>
      <c r="B243" s="69"/>
      <c r="C243" s="51"/>
      <c r="D243" s="52"/>
      <c r="E243" s="53"/>
      <c r="F243" s="53"/>
    </row>
    <row r="244" spans="1:6" x14ac:dyDescent="0.2">
      <c r="A244" s="107"/>
      <c r="B244" s="68"/>
      <c r="C244" s="54"/>
      <c r="D244" s="48"/>
      <c r="E244" s="49"/>
      <c r="F244" s="47"/>
    </row>
    <row r="245" spans="1:6" x14ac:dyDescent="0.2">
      <c r="A245" s="100">
        <f>COUNT($A$12:A244)+1</f>
        <v>46</v>
      </c>
      <c r="B245" s="39" t="s">
        <v>439</v>
      </c>
      <c r="C245" s="50"/>
      <c r="D245" s="20"/>
      <c r="E245" s="35"/>
      <c r="F245" s="36"/>
    </row>
    <row r="246" spans="1:6" ht="76.5" x14ac:dyDescent="0.2">
      <c r="A246" s="105"/>
      <c r="B246" s="40" t="s">
        <v>440</v>
      </c>
      <c r="C246" s="50"/>
      <c r="D246" s="20"/>
      <c r="E246" s="35"/>
      <c r="F246" s="36"/>
    </row>
    <row r="247" spans="1:6" ht="14.25" x14ac:dyDescent="0.2">
      <c r="A247" s="105"/>
      <c r="B247" s="40"/>
      <c r="C247" s="50">
        <v>24</v>
      </c>
      <c r="D247" s="20" t="s">
        <v>39</v>
      </c>
      <c r="E247" s="45"/>
      <c r="F247" s="35">
        <f>C247*E247</f>
        <v>0</v>
      </c>
    </row>
    <row r="248" spans="1:6" x14ac:dyDescent="0.2">
      <c r="A248" s="106"/>
      <c r="B248" s="69"/>
      <c r="C248" s="51"/>
      <c r="D248" s="52"/>
      <c r="E248" s="53"/>
      <c r="F248" s="53"/>
    </row>
    <row r="249" spans="1:6" x14ac:dyDescent="0.2">
      <c r="A249" s="107"/>
      <c r="B249" s="68"/>
      <c r="C249" s="54"/>
      <c r="D249" s="48"/>
      <c r="E249" s="49"/>
      <c r="F249" s="47"/>
    </row>
    <row r="250" spans="1:6" ht="25.5" x14ac:dyDescent="0.2">
      <c r="A250" s="100">
        <f>COUNT($A$12:A249)+1</f>
        <v>47</v>
      </c>
      <c r="B250" s="39" t="s">
        <v>441</v>
      </c>
      <c r="C250" s="50"/>
      <c r="D250" s="20"/>
      <c r="E250" s="35"/>
      <c r="F250" s="36"/>
    </row>
    <row r="251" spans="1:6" ht="38.25" x14ac:dyDescent="0.2">
      <c r="A251" s="105"/>
      <c r="B251" s="40" t="s">
        <v>442</v>
      </c>
      <c r="C251" s="50"/>
      <c r="D251" s="20"/>
      <c r="E251" s="35"/>
      <c r="F251" s="36"/>
    </row>
    <row r="252" spans="1:6" ht="14.25" x14ac:dyDescent="0.2">
      <c r="A252" s="105"/>
      <c r="B252" s="40"/>
      <c r="C252" s="50">
        <v>6</v>
      </c>
      <c r="D252" s="20" t="s">
        <v>39</v>
      </c>
      <c r="E252" s="45"/>
      <c r="F252" s="35">
        <f>C252*E252</f>
        <v>0</v>
      </c>
    </row>
    <row r="253" spans="1:6" x14ac:dyDescent="0.2">
      <c r="A253" s="106"/>
      <c r="B253" s="69"/>
      <c r="C253" s="51"/>
      <c r="D253" s="52"/>
      <c r="E253" s="53"/>
      <c r="F253" s="53"/>
    </row>
    <row r="254" spans="1:6" x14ac:dyDescent="0.2">
      <c r="A254" s="107"/>
      <c r="B254" s="73"/>
      <c r="C254" s="31"/>
      <c r="D254" s="32"/>
      <c r="E254" s="75"/>
      <c r="F254" s="76"/>
    </row>
    <row r="255" spans="1:6" ht="25.5" x14ac:dyDescent="0.2">
      <c r="A255" s="100">
        <f>COUNT($A$12:A254)+1</f>
        <v>48</v>
      </c>
      <c r="B255" s="39" t="s">
        <v>26</v>
      </c>
      <c r="C255" s="36"/>
      <c r="D255" s="20"/>
      <c r="E255" s="62"/>
      <c r="F255" s="36"/>
    </row>
    <row r="256" spans="1:6" ht="102" x14ac:dyDescent="0.2">
      <c r="A256" s="103"/>
      <c r="B256" s="40" t="s">
        <v>97</v>
      </c>
      <c r="C256" s="36"/>
      <c r="D256" s="20"/>
      <c r="E256" s="35"/>
      <c r="F256" s="36"/>
    </row>
    <row r="257" spans="1:6" x14ac:dyDescent="0.2">
      <c r="A257" s="100"/>
      <c r="B257" s="95"/>
      <c r="C257" s="63"/>
      <c r="D257" s="64">
        <v>0.05</v>
      </c>
      <c r="E257" s="36"/>
      <c r="F257" s="35">
        <f>SUM(F12:F256)*D257</f>
        <v>0</v>
      </c>
    </row>
    <row r="258" spans="1:6" x14ac:dyDescent="0.2">
      <c r="A258" s="102"/>
      <c r="B258" s="96"/>
      <c r="C258" s="97"/>
      <c r="D258" s="98"/>
      <c r="E258" s="65"/>
      <c r="F258" s="53"/>
    </row>
    <row r="259" spans="1:6" x14ac:dyDescent="0.2">
      <c r="A259" s="103"/>
      <c r="B259" s="40"/>
      <c r="C259" s="36"/>
      <c r="D259" s="20"/>
      <c r="E259" s="36"/>
      <c r="F259" s="36"/>
    </row>
    <row r="260" spans="1:6" x14ac:dyDescent="0.2">
      <c r="A260" s="100">
        <f>COUNT($A$12:A258)+1</f>
        <v>49</v>
      </c>
      <c r="B260" s="39" t="s">
        <v>98</v>
      </c>
      <c r="C260" s="36"/>
      <c r="D260" s="20"/>
      <c r="E260" s="36"/>
      <c r="F260" s="36"/>
    </row>
    <row r="261" spans="1:6" ht="38.25" x14ac:dyDescent="0.2">
      <c r="A261" s="103"/>
      <c r="B261" s="40" t="s">
        <v>27</v>
      </c>
      <c r="C261" s="63"/>
      <c r="D261" s="64">
        <v>0.1</v>
      </c>
      <c r="E261" s="36"/>
      <c r="F261" s="35">
        <f>SUM(F12:F255)*D261</f>
        <v>0</v>
      </c>
    </row>
    <row r="262" spans="1:6" x14ac:dyDescent="0.2">
      <c r="A262" s="108"/>
      <c r="B262" s="70"/>
      <c r="C262" s="36"/>
      <c r="D262" s="20"/>
      <c r="E262" s="62"/>
      <c r="F262" s="36"/>
    </row>
    <row r="263" spans="1:6" x14ac:dyDescent="0.2">
      <c r="A263" s="41"/>
      <c r="B263" s="71" t="s">
        <v>2</v>
      </c>
      <c r="C263" s="42"/>
      <c r="D263" s="43"/>
      <c r="E263" s="44" t="s">
        <v>38</v>
      </c>
      <c r="F263" s="44">
        <f>SUM(F14:F262)</f>
        <v>0</v>
      </c>
    </row>
  </sheetData>
  <sheetProtection algorithmName="SHA-512" hashValue="GagrTQulqPWukJXIhZx27E0QqV2Eh3avu/sm8lUJS1AL0853YJXKaYhVMl3BQBCAXcv7aSaDLCQhgGZPsddNpw==" saltValue="A1Tac43GA7RRkSH8yssoKQ=="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rowBreaks count="11" manualBreakCount="11">
    <brk id="30" max="5" man="1"/>
    <brk id="55" max="5" man="1"/>
    <brk id="80" max="5" man="1"/>
    <brk id="111" max="5" man="1"/>
    <brk id="130" max="5" man="1"/>
    <brk id="151" max="5" man="1"/>
    <brk id="177" max="5" man="1"/>
    <brk id="202" max="5" man="1"/>
    <brk id="212" max="5" man="1"/>
    <brk id="228" max="5" man="1"/>
    <brk id="24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sheetPr>
  <dimension ref="A1:G27"/>
  <sheetViews>
    <sheetView showGridLines="0" zoomScaleNormal="100" zoomScaleSheetLayoutView="100" workbookViewId="0">
      <selection activeCell="G6" sqref="G6"/>
    </sheetView>
  </sheetViews>
  <sheetFormatPr defaultColWidth="8.85546875" defaultRowHeight="12.75" x14ac:dyDescent="0.2"/>
  <cols>
    <col min="1" max="1" width="6.140625" style="1" customWidth="1"/>
    <col min="2" max="2" width="5.42578125" style="1" customWidth="1"/>
    <col min="3" max="3" width="34.42578125" style="1" customWidth="1"/>
    <col min="4" max="4" width="10" style="1" customWidth="1"/>
    <col min="5" max="5" width="9" style="1" customWidth="1"/>
    <col min="6" max="6" width="10.85546875" style="1" bestFit="1" customWidth="1"/>
    <col min="7" max="7" width="16.42578125" style="17" bestFit="1" customWidth="1"/>
    <col min="8" max="16384" width="8.85546875" style="1"/>
  </cols>
  <sheetData>
    <row r="1" spans="1:7" ht="27.2" customHeight="1" x14ac:dyDescent="0.2">
      <c r="A1" s="24" t="s">
        <v>3</v>
      </c>
      <c r="B1" s="24"/>
      <c r="C1" s="24"/>
      <c r="D1" s="24"/>
      <c r="E1" s="24"/>
      <c r="F1" s="24"/>
      <c r="G1" s="24"/>
    </row>
    <row r="2" spans="1:7" ht="15" customHeight="1" x14ac:dyDescent="0.2">
      <c r="A2" s="284" t="s">
        <v>116</v>
      </c>
      <c r="B2" s="284"/>
      <c r="C2" s="284"/>
      <c r="D2" s="284"/>
      <c r="E2" s="284"/>
      <c r="F2" s="284"/>
      <c r="G2" s="284"/>
    </row>
    <row r="3" spans="1:7" ht="15" customHeight="1" x14ac:dyDescent="0.2">
      <c r="A3" s="285" t="s">
        <v>200</v>
      </c>
      <c r="B3" s="284"/>
      <c r="C3" s="284"/>
      <c r="D3" s="284"/>
      <c r="E3" s="284"/>
      <c r="F3" s="284"/>
      <c r="G3" s="284"/>
    </row>
    <row r="4" spans="1:7" ht="15" customHeight="1" x14ac:dyDescent="0.2">
      <c r="A4" s="284"/>
      <c r="B4" s="284"/>
      <c r="C4" s="284"/>
      <c r="D4" s="284"/>
      <c r="E4" s="284"/>
      <c r="F4" s="284"/>
      <c r="G4" s="284"/>
    </row>
    <row r="5" spans="1:7" ht="25.5" x14ac:dyDescent="0.2">
      <c r="A5" s="6" t="s">
        <v>107</v>
      </c>
      <c r="B5" s="286" t="s">
        <v>7</v>
      </c>
      <c r="C5" s="286"/>
      <c r="D5" s="286"/>
      <c r="E5" s="286"/>
      <c r="F5" s="286"/>
      <c r="G5" s="154" t="s">
        <v>111</v>
      </c>
    </row>
    <row r="6" spans="1:7" x14ac:dyDescent="0.2">
      <c r="A6" s="7" t="s">
        <v>110</v>
      </c>
      <c r="B6" s="287" t="s">
        <v>119</v>
      </c>
      <c r="C6" s="288"/>
      <c r="D6" s="288"/>
      <c r="E6" s="288"/>
      <c r="F6" s="289"/>
      <c r="G6" s="10">
        <f>SUM(G7:G8)</f>
        <v>0</v>
      </c>
    </row>
    <row r="7" spans="1:7" x14ac:dyDescent="0.2">
      <c r="A7" s="7" t="s">
        <v>109</v>
      </c>
      <c r="B7" s="290" t="s">
        <v>120</v>
      </c>
      <c r="C7" s="290"/>
      <c r="D7" s="290"/>
      <c r="E7" s="290"/>
      <c r="F7" s="290"/>
      <c r="G7" s="8">
        <f>G20</f>
        <v>0</v>
      </c>
    </row>
    <row r="8" spans="1:7" x14ac:dyDescent="0.2">
      <c r="A8" s="9" t="s">
        <v>108</v>
      </c>
      <c r="B8" s="287" t="s">
        <v>118</v>
      </c>
      <c r="C8" s="288"/>
      <c r="D8" s="288"/>
      <c r="E8" s="288"/>
      <c r="F8" s="288"/>
      <c r="G8" s="8">
        <f>G27</f>
        <v>0</v>
      </c>
    </row>
    <row r="9" spans="1:7" ht="13.5" thickBot="1" x14ac:dyDescent="0.25">
      <c r="A9" s="12"/>
      <c r="B9" s="13"/>
      <c r="C9" s="14"/>
      <c r="D9" s="14"/>
      <c r="E9" s="14"/>
      <c r="F9" s="14"/>
      <c r="G9" s="15"/>
    </row>
    <row r="10" spans="1:7" x14ac:dyDescent="0.2">
      <c r="A10" s="16"/>
      <c r="B10" s="16"/>
      <c r="C10" s="16"/>
      <c r="D10" s="16"/>
      <c r="E10" s="16"/>
      <c r="F10" s="16"/>
      <c r="G10" s="16"/>
    </row>
    <row r="11" spans="1:7" ht="15.75" x14ac:dyDescent="0.25">
      <c r="A11" s="23" t="s">
        <v>117</v>
      </c>
      <c r="B11" s="21"/>
      <c r="C11" s="22"/>
      <c r="D11" s="22"/>
      <c r="E11" s="21"/>
      <c r="F11" s="21"/>
      <c r="G11" s="20"/>
    </row>
    <row r="12" spans="1:7" x14ac:dyDescent="0.2">
      <c r="A12" s="279" t="s">
        <v>120</v>
      </c>
      <c r="B12" s="280"/>
      <c r="C12" s="280"/>
      <c r="D12" s="280"/>
      <c r="E12" s="280"/>
      <c r="F12" s="280"/>
      <c r="G12" s="281"/>
    </row>
    <row r="13" spans="1:7" ht="25.5" x14ac:dyDescent="0.2">
      <c r="A13" s="282" t="s">
        <v>41</v>
      </c>
      <c r="B13" s="271" t="s">
        <v>121</v>
      </c>
      <c r="C13" s="272"/>
      <c r="D13" s="271" t="s">
        <v>122</v>
      </c>
      <c r="E13" s="272"/>
      <c r="F13" s="152" t="s">
        <v>123</v>
      </c>
      <c r="G13" s="152" t="s">
        <v>4</v>
      </c>
    </row>
    <row r="14" spans="1:7" x14ac:dyDescent="0.2">
      <c r="A14" s="283"/>
      <c r="B14" s="273"/>
      <c r="C14" s="274"/>
      <c r="D14" s="273"/>
      <c r="E14" s="274"/>
      <c r="F14" s="2" t="s">
        <v>5</v>
      </c>
      <c r="G14" s="2" t="s">
        <v>37</v>
      </c>
    </row>
    <row r="15" spans="1:7" x14ac:dyDescent="0.2">
      <c r="A15" s="3" t="s">
        <v>159</v>
      </c>
      <c r="B15" s="275" t="s">
        <v>184</v>
      </c>
      <c r="C15" s="276"/>
      <c r="D15" s="277" t="s">
        <v>185</v>
      </c>
      <c r="E15" s="278"/>
      <c r="F15" s="18">
        <v>145</v>
      </c>
      <c r="G15" s="4">
        <f>'Vrocevod_T-1700_GD'!F287</f>
        <v>0</v>
      </c>
    </row>
    <row r="16" spans="1:7" x14ac:dyDescent="0.2">
      <c r="A16" s="3" t="s">
        <v>160</v>
      </c>
      <c r="B16" s="275" t="s">
        <v>184</v>
      </c>
      <c r="C16" s="276"/>
      <c r="D16" s="277" t="s">
        <v>186</v>
      </c>
      <c r="E16" s="278"/>
      <c r="F16" s="18">
        <v>8</v>
      </c>
      <c r="G16" s="4">
        <f>'Vrocevod_T-1713_GD'!F220</f>
        <v>0</v>
      </c>
    </row>
    <row r="17" spans="1:7" ht="15" customHeight="1" x14ac:dyDescent="0.2">
      <c r="A17" s="3" t="s">
        <v>161</v>
      </c>
      <c r="B17" s="153" t="s">
        <v>202</v>
      </c>
      <c r="C17" s="153"/>
      <c r="D17" s="277" t="s">
        <v>303</v>
      </c>
      <c r="E17" s="278"/>
      <c r="F17" s="18"/>
      <c r="G17" s="4">
        <f>'JA 339'!F231</f>
        <v>0</v>
      </c>
    </row>
    <row r="18" spans="1:7" x14ac:dyDescent="0.2">
      <c r="A18" s="3" t="s">
        <v>203</v>
      </c>
      <c r="B18" s="153" t="s">
        <v>206</v>
      </c>
      <c r="C18" s="153"/>
      <c r="D18" s="277" t="s">
        <v>303</v>
      </c>
      <c r="E18" s="278"/>
      <c r="F18" s="18"/>
      <c r="G18" s="4">
        <f>'Novi kineti'!F101</f>
        <v>0</v>
      </c>
    </row>
    <row r="19" spans="1:7" x14ac:dyDescent="0.2">
      <c r="A19" s="3" t="s">
        <v>204</v>
      </c>
      <c r="B19" s="275" t="s">
        <v>342</v>
      </c>
      <c r="C19" s="276"/>
      <c r="D19" s="277" t="s">
        <v>303</v>
      </c>
      <c r="E19" s="278"/>
      <c r="F19" s="18"/>
      <c r="G19" s="4">
        <f>'Kineta 2'!F30</f>
        <v>0</v>
      </c>
    </row>
    <row r="20" spans="1:7" x14ac:dyDescent="0.2">
      <c r="A20" s="270" t="s">
        <v>102</v>
      </c>
      <c r="B20" s="270"/>
      <c r="C20" s="270"/>
      <c r="D20" s="270"/>
      <c r="E20" s="270"/>
      <c r="F20" s="270"/>
      <c r="G20" s="5">
        <f>SUM(G15:G19)</f>
        <v>0</v>
      </c>
    </row>
    <row r="21" spans="1:7" x14ac:dyDescent="0.2">
      <c r="A21" s="19"/>
      <c r="B21" s="19"/>
      <c r="C21" s="19"/>
      <c r="D21" s="19"/>
      <c r="E21" s="19"/>
      <c r="F21" s="19"/>
      <c r="G21" s="11"/>
    </row>
    <row r="22" spans="1:7" x14ac:dyDescent="0.2">
      <c r="A22" s="279" t="s">
        <v>118</v>
      </c>
      <c r="B22" s="280"/>
      <c r="C22" s="280"/>
      <c r="D22" s="280"/>
      <c r="E22" s="280"/>
      <c r="F22" s="280"/>
      <c r="G22" s="281"/>
    </row>
    <row r="23" spans="1:7" ht="25.5" customHeight="1" x14ac:dyDescent="0.2">
      <c r="A23" s="282" t="s">
        <v>41</v>
      </c>
      <c r="B23" s="271" t="s">
        <v>121</v>
      </c>
      <c r="C23" s="272"/>
      <c r="D23" s="271" t="s">
        <v>122</v>
      </c>
      <c r="E23" s="272"/>
      <c r="F23" s="152" t="s">
        <v>123</v>
      </c>
      <c r="G23" s="152" t="s">
        <v>4</v>
      </c>
    </row>
    <row r="24" spans="1:7" x14ac:dyDescent="0.2">
      <c r="A24" s="283"/>
      <c r="B24" s="273"/>
      <c r="C24" s="274"/>
      <c r="D24" s="273"/>
      <c r="E24" s="274"/>
      <c r="F24" s="2" t="s">
        <v>5</v>
      </c>
      <c r="G24" s="2" t="s">
        <v>37</v>
      </c>
    </row>
    <row r="25" spans="1:7" x14ac:dyDescent="0.2">
      <c r="A25" s="3" t="s">
        <v>205</v>
      </c>
      <c r="B25" s="275" t="s">
        <v>182</v>
      </c>
      <c r="C25" s="276"/>
      <c r="D25" s="277" t="s">
        <v>183</v>
      </c>
      <c r="E25" s="278"/>
      <c r="F25" s="18">
        <v>35</v>
      </c>
      <c r="G25" s="4">
        <f>'Vrocevod P362_GD'!F235</f>
        <v>0</v>
      </c>
    </row>
    <row r="26" spans="1:7" x14ac:dyDescent="0.2">
      <c r="A26" s="3"/>
      <c r="B26" s="275"/>
      <c r="C26" s="276"/>
      <c r="D26" s="277"/>
      <c r="E26" s="278"/>
      <c r="F26" s="18"/>
      <c r="G26" s="4"/>
    </row>
    <row r="27" spans="1:7" x14ac:dyDescent="0.2">
      <c r="A27" s="270" t="s">
        <v>103</v>
      </c>
      <c r="B27" s="270"/>
      <c r="C27" s="270"/>
      <c r="D27" s="270"/>
      <c r="E27" s="270"/>
      <c r="F27" s="270"/>
      <c r="G27" s="5">
        <f>SUM(G25:G26)</f>
        <v>0</v>
      </c>
    </row>
  </sheetData>
  <sheetProtection algorithmName="SHA-512" hashValue="sj2woNyuQkDwcXUSinGNDB5sjh4S6mC/gx3y+pCgCheDci4cP5DM6L3t28YK1lSNNxmlm6e4XGmx24NMXBLqQQ==" saltValue="5OnnpS8CGZXd+5IYZ1ezKA==" spinCount="100000" sheet="1" objects="1" scenarios="1"/>
  <mergeCells count="28">
    <mergeCell ref="A2:G2"/>
    <mergeCell ref="A3:G4"/>
    <mergeCell ref="A12:G12"/>
    <mergeCell ref="A20:F20"/>
    <mergeCell ref="A13:A14"/>
    <mergeCell ref="B19:C19"/>
    <mergeCell ref="B5:F5"/>
    <mergeCell ref="B6:F6"/>
    <mergeCell ref="B7:F7"/>
    <mergeCell ref="B8:F8"/>
    <mergeCell ref="D19:E19"/>
    <mergeCell ref="D17:E17"/>
    <mergeCell ref="D18:E18"/>
    <mergeCell ref="A27:F27"/>
    <mergeCell ref="B13:C14"/>
    <mergeCell ref="B15:C15"/>
    <mergeCell ref="B16:C16"/>
    <mergeCell ref="D13:E14"/>
    <mergeCell ref="D15:E15"/>
    <mergeCell ref="D23:E24"/>
    <mergeCell ref="D16:E16"/>
    <mergeCell ref="B25:C25"/>
    <mergeCell ref="D25:E25"/>
    <mergeCell ref="A22:G22"/>
    <mergeCell ref="A23:A24"/>
    <mergeCell ref="B23:C24"/>
    <mergeCell ref="B26:C26"/>
    <mergeCell ref="D26:E26"/>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sheetPr>
  <dimension ref="A1:F287"/>
  <sheetViews>
    <sheetView topLeftCell="A14" zoomScaleNormal="100" zoomScaleSheetLayoutView="100" workbookViewId="0">
      <selection activeCell="E34" sqref="E34"/>
    </sheetView>
  </sheetViews>
  <sheetFormatPr defaultColWidth="9.140625" defaultRowHeight="12.75" x14ac:dyDescent="0.2"/>
  <cols>
    <col min="1" max="1" width="6.7109375" style="26" customWidth="1"/>
    <col min="2" max="2" width="37.7109375" style="72" customWidth="1"/>
    <col min="3" max="3" width="6.7109375" style="29" customWidth="1"/>
    <col min="4" max="4" width="6.7109375" style="30" customWidth="1"/>
    <col min="5" max="5" width="14.7109375" style="28" customWidth="1"/>
    <col min="6" max="6" width="14.7109375" style="29" customWidth="1"/>
    <col min="7" max="16384" width="9.140625" style="30"/>
  </cols>
  <sheetData>
    <row r="1" spans="1:6" x14ac:dyDescent="0.2">
      <c r="A1" s="25" t="s">
        <v>157</v>
      </c>
      <c r="B1" s="66" t="s">
        <v>6</v>
      </c>
      <c r="C1" s="26"/>
      <c r="D1" s="27"/>
    </row>
    <row r="2" spans="1:6" x14ac:dyDescent="0.2">
      <c r="A2" s="25" t="s">
        <v>158</v>
      </c>
      <c r="B2" s="66" t="s">
        <v>7</v>
      </c>
      <c r="C2" s="26"/>
      <c r="D2" s="27"/>
    </row>
    <row r="3" spans="1:6" x14ac:dyDescent="0.2">
      <c r="A3" s="25" t="s">
        <v>159</v>
      </c>
      <c r="B3" s="66" t="s">
        <v>167</v>
      </c>
      <c r="C3" s="26"/>
      <c r="D3" s="27"/>
    </row>
    <row r="4" spans="1:6" x14ac:dyDescent="0.2">
      <c r="A4" s="25"/>
      <c r="B4" s="66" t="s">
        <v>344</v>
      </c>
      <c r="C4" s="26"/>
      <c r="D4" s="27"/>
    </row>
    <row r="5" spans="1:6" ht="76.5" x14ac:dyDescent="0.2">
      <c r="A5" s="113" t="s">
        <v>0</v>
      </c>
      <c r="B5" s="114" t="s">
        <v>31</v>
      </c>
      <c r="C5" s="115" t="s">
        <v>8</v>
      </c>
      <c r="D5" s="115" t="s">
        <v>9</v>
      </c>
      <c r="E5" s="116" t="s">
        <v>35</v>
      </c>
      <c r="F5" s="116" t="s">
        <v>36</v>
      </c>
    </row>
    <row r="6" spans="1:6" x14ac:dyDescent="0.2">
      <c r="A6" s="99">
        <v>1</v>
      </c>
      <c r="B6" s="67"/>
      <c r="C6" s="31"/>
      <c r="D6" s="32"/>
      <c r="E6" s="33"/>
      <c r="F6" s="31"/>
    </row>
    <row r="7" spans="1:6" x14ac:dyDescent="0.2">
      <c r="A7" s="109"/>
      <c r="B7" s="111" t="s">
        <v>125</v>
      </c>
      <c r="C7" s="57"/>
      <c r="D7" s="55"/>
      <c r="E7" s="56"/>
      <c r="F7" s="57"/>
    </row>
    <row r="8" spans="1:6" x14ac:dyDescent="0.2">
      <c r="A8" s="109"/>
      <c r="B8" s="291" t="s">
        <v>124</v>
      </c>
      <c r="C8" s="291"/>
      <c r="D8" s="291"/>
      <c r="E8" s="291"/>
      <c r="F8" s="291"/>
    </row>
    <row r="9" spans="1:6" x14ac:dyDescent="0.2">
      <c r="A9" s="109"/>
      <c r="B9" s="291"/>
      <c r="C9" s="291"/>
      <c r="D9" s="291"/>
      <c r="E9" s="291"/>
      <c r="F9" s="291"/>
    </row>
    <row r="10" spans="1:6" x14ac:dyDescent="0.2">
      <c r="A10" s="109"/>
      <c r="B10" s="110"/>
      <c r="C10" s="57"/>
      <c r="D10" s="55"/>
      <c r="E10" s="56"/>
      <c r="F10" s="57"/>
    </row>
    <row r="11" spans="1:6" x14ac:dyDescent="0.2">
      <c r="A11" s="99"/>
      <c r="B11" s="67"/>
      <c r="C11" s="31"/>
      <c r="D11" s="32"/>
      <c r="E11" s="33"/>
      <c r="F11" s="31"/>
    </row>
    <row r="12" spans="1:6" x14ac:dyDescent="0.2">
      <c r="A12" s="100">
        <f>COUNT(A6+1)</f>
        <v>1</v>
      </c>
      <c r="B12" s="39" t="s">
        <v>10</v>
      </c>
      <c r="C12" s="36"/>
      <c r="D12" s="20"/>
      <c r="E12" s="35"/>
      <c r="F12" s="35"/>
    </row>
    <row r="13" spans="1:6" ht="51" x14ac:dyDescent="0.2">
      <c r="A13" s="100"/>
      <c r="B13" s="40" t="s">
        <v>42</v>
      </c>
      <c r="C13" s="36"/>
      <c r="D13" s="20"/>
      <c r="E13" s="35"/>
      <c r="F13" s="35"/>
    </row>
    <row r="14" spans="1:6" ht="14.25" x14ac:dyDescent="0.2">
      <c r="A14" s="100"/>
      <c r="B14" s="40"/>
      <c r="C14" s="50">
        <v>145</v>
      </c>
      <c r="D14" s="20" t="s">
        <v>34</v>
      </c>
      <c r="E14" s="45"/>
      <c r="F14" s="35">
        <f>C14*E14</f>
        <v>0</v>
      </c>
    </row>
    <row r="15" spans="1:6" x14ac:dyDescent="0.2">
      <c r="A15" s="102"/>
      <c r="B15" s="69"/>
      <c r="C15" s="51"/>
      <c r="D15" s="52"/>
      <c r="E15" s="53"/>
      <c r="F15" s="53"/>
    </row>
    <row r="16" spans="1:6" x14ac:dyDescent="0.2">
      <c r="A16" s="101"/>
      <c r="B16" s="68"/>
      <c r="C16" s="54"/>
      <c r="D16" s="48"/>
      <c r="E16" s="49"/>
      <c r="F16" s="49"/>
    </row>
    <row r="17" spans="1:6" x14ac:dyDescent="0.2">
      <c r="A17" s="100">
        <f>COUNT($A$12:A16)+1</f>
        <v>2</v>
      </c>
      <c r="B17" s="39" t="s">
        <v>11</v>
      </c>
      <c r="C17" s="50"/>
      <c r="D17" s="20"/>
      <c r="E17" s="35"/>
      <c r="F17" s="35"/>
    </row>
    <row r="18" spans="1:6" ht="38.25" x14ac:dyDescent="0.2">
      <c r="A18" s="100"/>
      <c r="B18" s="40" t="s">
        <v>129</v>
      </c>
      <c r="C18" s="50"/>
      <c r="D18" s="20"/>
      <c r="E18" s="35"/>
      <c r="F18" s="35"/>
    </row>
    <row r="19" spans="1:6" x14ac:dyDescent="0.2">
      <c r="A19" s="100"/>
      <c r="B19" s="40"/>
      <c r="C19" s="50">
        <v>1</v>
      </c>
      <c r="D19" s="20" t="s">
        <v>1</v>
      </c>
      <c r="E19" s="45"/>
      <c r="F19" s="35">
        <f>C19*E19</f>
        <v>0</v>
      </c>
    </row>
    <row r="20" spans="1:6" x14ac:dyDescent="0.2">
      <c r="A20" s="102"/>
      <c r="B20" s="69"/>
      <c r="C20" s="51"/>
      <c r="D20" s="52"/>
      <c r="E20" s="53"/>
      <c r="F20" s="53"/>
    </row>
    <row r="21" spans="1:6" x14ac:dyDescent="0.2">
      <c r="A21" s="101"/>
      <c r="B21" s="68"/>
      <c r="C21" s="54"/>
      <c r="D21" s="77"/>
      <c r="E21" s="78"/>
      <c r="F21" s="78"/>
    </row>
    <row r="22" spans="1:6" x14ac:dyDescent="0.2">
      <c r="A22" s="100">
        <f>COUNT($A$12:A21)+1</f>
        <v>3</v>
      </c>
      <c r="B22" s="39" t="s">
        <v>43</v>
      </c>
      <c r="C22" s="50"/>
      <c r="D22" s="37"/>
      <c r="E22" s="38"/>
      <c r="F22" s="38"/>
    </row>
    <row r="23" spans="1:6" ht="51" x14ac:dyDescent="0.2">
      <c r="A23" s="100"/>
      <c r="B23" s="40" t="s">
        <v>112</v>
      </c>
      <c r="C23" s="50"/>
      <c r="D23" s="37"/>
      <c r="E23" s="38"/>
      <c r="F23" s="38"/>
    </row>
    <row r="24" spans="1:6" x14ac:dyDescent="0.2">
      <c r="A24" s="100"/>
      <c r="B24" s="40"/>
      <c r="C24" s="50">
        <v>5</v>
      </c>
      <c r="D24" s="37" t="s">
        <v>44</v>
      </c>
      <c r="E24" s="46"/>
      <c r="F24" s="38">
        <f>E24*C24</f>
        <v>0</v>
      </c>
    </row>
    <row r="25" spans="1:6" x14ac:dyDescent="0.2">
      <c r="A25" s="102"/>
      <c r="B25" s="69"/>
      <c r="C25" s="51"/>
      <c r="D25" s="79"/>
      <c r="E25" s="80"/>
      <c r="F25" s="80"/>
    </row>
    <row r="26" spans="1:6" x14ac:dyDescent="0.2">
      <c r="A26" s="101"/>
      <c r="B26" s="68"/>
      <c r="C26" s="54"/>
      <c r="D26" s="77"/>
      <c r="E26" s="78"/>
      <c r="F26" s="78"/>
    </row>
    <row r="27" spans="1:6" x14ac:dyDescent="0.2">
      <c r="A27" s="100">
        <f>COUNT($A$12:A26)+1</f>
        <v>4</v>
      </c>
      <c r="B27" s="39" t="s">
        <v>191</v>
      </c>
      <c r="C27" s="50"/>
      <c r="D27" s="37"/>
      <c r="E27" s="38"/>
      <c r="F27" s="38"/>
    </row>
    <row r="28" spans="1:6" ht="51" x14ac:dyDescent="0.2">
      <c r="A28" s="100"/>
      <c r="B28" s="40" t="s">
        <v>192</v>
      </c>
      <c r="C28" s="50"/>
      <c r="D28" s="37"/>
      <c r="E28" s="38"/>
      <c r="F28" s="38"/>
    </row>
    <row r="29" spans="1:6" x14ac:dyDescent="0.2">
      <c r="A29" s="100"/>
      <c r="B29" s="40"/>
      <c r="C29" s="50">
        <v>3</v>
      </c>
      <c r="D29" s="37" t="s">
        <v>44</v>
      </c>
      <c r="E29" s="46"/>
      <c r="F29" s="38">
        <f>E29*C29</f>
        <v>0</v>
      </c>
    </row>
    <row r="30" spans="1:6" x14ac:dyDescent="0.2">
      <c r="A30" s="102"/>
      <c r="B30" s="69"/>
      <c r="C30" s="51"/>
      <c r="D30" s="79"/>
      <c r="E30" s="80"/>
      <c r="F30" s="80"/>
    </row>
    <row r="31" spans="1:6" x14ac:dyDescent="0.2">
      <c r="A31" s="101"/>
      <c r="B31" s="68"/>
      <c r="C31" s="54"/>
      <c r="D31" s="77"/>
      <c r="E31" s="78"/>
      <c r="F31" s="78"/>
    </row>
    <row r="32" spans="1:6" x14ac:dyDescent="0.2">
      <c r="A32" s="100">
        <f>COUNT($A$12:A31)+1</f>
        <v>5</v>
      </c>
      <c r="B32" s="39" t="s">
        <v>193</v>
      </c>
      <c r="C32" s="50"/>
      <c r="D32" s="37"/>
      <c r="E32" s="38"/>
      <c r="F32" s="38"/>
    </row>
    <row r="33" spans="1:6" ht="76.5" x14ac:dyDescent="0.2">
      <c r="A33" s="100"/>
      <c r="B33" s="40" t="s">
        <v>194</v>
      </c>
      <c r="C33" s="50"/>
      <c r="D33" s="37"/>
      <c r="E33" s="38"/>
      <c r="F33" s="38"/>
    </row>
    <row r="34" spans="1:6" x14ac:dyDescent="0.2">
      <c r="A34" s="100"/>
      <c r="B34" s="40"/>
      <c r="C34" s="50">
        <v>1</v>
      </c>
      <c r="D34" s="37" t="s">
        <v>139</v>
      </c>
      <c r="E34" s="46"/>
      <c r="F34" s="38">
        <f>E34*C34</f>
        <v>0</v>
      </c>
    </row>
    <row r="35" spans="1:6" x14ac:dyDescent="0.2">
      <c r="A35" s="102"/>
      <c r="B35" s="69"/>
      <c r="C35" s="51"/>
      <c r="D35" s="79"/>
      <c r="E35" s="80"/>
      <c r="F35" s="80"/>
    </row>
    <row r="36" spans="1:6" x14ac:dyDescent="0.2">
      <c r="A36" s="101"/>
      <c r="B36" s="68"/>
      <c r="C36" s="54"/>
      <c r="D36" s="77"/>
      <c r="E36" s="78"/>
      <c r="F36" s="78"/>
    </row>
    <row r="37" spans="1:6" x14ac:dyDescent="0.2">
      <c r="A37" s="100">
        <f>COUNT($A$12:A36)+1</f>
        <v>6</v>
      </c>
      <c r="B37" s="39" t="s">
        <v>195</v>
      </c>
      <c r="C37" s="50"/>
      <c r="D37" s="37"/>
      <c r="E37" s="38"/>
      <c r="F37" s="38"/>
    </row>
    <row r="38" spans="1:6" ht="63.75" x14ac:dyDescent="0.2">
      <c r="A38" s="100"/>
      <c r="B38" s="40" t="s">
        <v>197</v>
      </c>
      <c r="C38" s="50"/>
      <c r="D38" s="37"/>
      <c r="E38" s="38"/>
      <c r="F38" s="38"/>
    </row>
    <row r="39" spans="1:6" x14ac:dyDescent="0.2">
      <c r="A39" s="100"/>
      <c r="B39" s="40"/>
      <c r="C39" s="50">
        <v>1</v>
      </c>
      <c r="D39" s="37" t="s">
        <v>139</v>
      </c>
      <c r="E39" s="46"/>
      <c r="F39" s="38">
        <f>E39*C39</f>
        <v>0</v>
      </c>
    </row>
    <row r="40" spans="1:6" x14ac:dyDescent="0.2">
      <c r="A40" s="102"/>
      <c r="B40" s="69"/>
      <c r="C40" s="51"/>
      <c r="D40" s="79"/>
      <c r="E40" s="80"/>
      <c r="F40" s="80"/>
    </row>
    <row r="41" spans="1:6" x14ac:dyDescent="0.2">
      <c r="A41" s="101"/>
      <c r="B41" s="68"/>
      <c r="C41" s="54"/>
      <c r="D41" s="77"/>
      <c r="E41" s="78"/>
      <c r="F41" s="78"/>
    </row>
    <row r="42" spans="1:6" x14ac:dyDescent="0.2">
      <c r="A42" s="100">
        <f>COUNT($A$12:A41)+1</f>
        <v>7</v>
      </c>
      <c r="B42" s="39" t="s">
        <v>198</v>
      </c>
      <c r="C42" s="50"/>
      <c r="D42" s="37"/>
      <c r="E42" s="38"/>
      <c r="F42" s="38"/>
    </row>
    <row r="43" spans="1:6" ht="25.5" x14ac:dyDescent="0.2">
      <c r="A43" s="100"/>
      <c r="B43" s="40" t="s">
        <v>196</v>
      </c>
      <c r="C43" s="50"/>
      <c r="D43" s="37"/>
      <c r="E43" s="38"/>
      <c r="F43" s="38"/>
    </row>
    <row r="44" spans="1:6" x14ac:dyDescent="0.2">
      <c r="A44" s="100"/>
      <c r="B44" s="40"/>
      <c r="C44" s="50">
        <v>1</v>
      </c>
      <c r="D44" s="37" t="s">
        <v>139</v>
      </c>
      <c r="E44" s="46"/>
      <c r="F44" s="38">
        <f>E44*C44</f>
        <v>0</v>
      </c>
    </row>
    <row r="45" spans="1:6" x14ac:dyDescent="0.2">
      <c r="A45" s="102"/>
      <c r="B45" s="69"/>
      <c r="C45" s="51"/>
      <c r="D45" s="79"/>
      <c r="E45" s="80"/>
      <c r="F45" s="80"/>
    </row>
    <row r="46" spans="1:6" x14ac:dyDescent="0.2">
      <c r="A46" s="101"/>
      <c r="B46" s="68"/>
      <c r="C46" s="54"/>
      <c r="D46" s="48"/>
      <c r="E46" s="49"/>
      <c r="F46" s="47"/>
    </row>
    <row r="47" spans="1:6" x14ac:dyDescent="0.2">
      <c r="A47" s="100">
        <f>COUNT($A$12:A46)+1</f>
        <v>8</v>
      </c>
      <c r="B47" s="39" t="s">
        <v>12</v>
      </c>
      <c r="C47" s="50"/>
      <c r="D47" s="20"/>
      <c r="E47" s="35"/>
      <c r="F47" s="36"/>
    </row>
    <row r="48" spans="1:6" ht="63.75" x14ac:dyDescent="0.2">
      <c r="A48" s="100"/>
      <c r="B48" s="40" t="s">
        <v>113</v>
      </c>
      <c r="C48" s="50"/>
      <c r="D48" s="20"/>
      <c r="E48" s="35"/>
      <c r="F48" s="36"/>
    </row>
    <row r="49" spans="1:6" ht="14.25" x14ac:dyDescent="0.2">
      <c r="A49" s="100"/>
      <c r="B49" s="40"/>
      <c r="C49" s="50">
        <v>15</v>
      </c>
      <c r="D49" s="20" t="s">
        <v>34</v>
      </c>
      <c r="E49" s="45"/>
      <c r="F49" s="35">
        <f>C49*E49</f>
        <v>0</v>
      </c>
    </row>
    <row r="50" spans="1:6" x14ac:dyDescent="0.2">
      <c r="A50" s="102"/>
      <c r="B50" s="69"/>
      <c r="C50" s="51"/>
      <c r="D50" s="52"/>
      <c r="E50" s="53"/>
      <c r="F50" s="53"/>
    </row>
    <row r="51" spans="1:6" x14ac:dyDescent="0.2">
      <c r="A51" s="101"/>
      <c r="B51" s="68"/>
      <c r="C51" s="54"/>
      <c r="D51" s="48"/>
      <c r="E51" s="49"/>
      <c r="F51" s="47"/>
    </row>
    <row r="52" spans="1:6" ht="25.5" x14ac:dyDescent="0.2">
      <c r="A52" s="100">
        <f>COUNT($A$12:A51)+1</f>
        <v>9</v>
      </c>
      <c r="B52" s="39" t="s">
        <v>45</v>
      </c>
      <c r="C52" s="50"/>
      <c r="D52" s="20"/>
      <c r="E52" s="35"/>
      <c r="F52" s="35"/>
    </row>
    <row r="53" spans="1:6" ht="63.75" x14ac:dyDescent="0.2">
      <c r="A53" s="100"/>
      <c r="B53" s="40" t="s">
        <v>46</v>
      </c>
      <c r="C53" s="50"/>
      <c r="D53" s="20"/>
      <c r="E53" s="35"/>
      <c r="F53" s="36"/>
    </row>
    <row r="54" spans="1:6" ht="14.25" x14ac:dyDescent="0.2">
      <c r="A54" s="100"/>
      <c r="B54" s="40"/>
      <c r="C54" s="50">
        <v>35</v>
      </c>
      <c r="D54" s="20" t="s">
        <v>40</v>
      </c>
      <c r="E54" s="45"/>
      <c r="F54" s="35">
        <f>C54*E54</f>
        <v>0</v>
      </c>
    </row>
    <row r="55" spans="1:6" x14ac:dyDescent="0.2">
      <c r="A55" s="100"/>
      <c r="B55" s="40"/>
      <c r="C55" s="50"/>
      <c r="D55" s="20"/>
      <c r="E55" s="35"/>
      <c r="F55" s="35"/>
    </row>
    <row r="56" spans="1:6" x14ac:dyDescent="0.2">
      <c r="A56" s="101"/>
      <c r="B56" s="68"/>
      <c r="C56" s="54"/>
      <c r="D56" s="48"/>
      <c r="E56" s="49"/>
      <c r="F56" s="47"/>
    </row>
    <row r="57" spans="1:6" ht="25.5" x14ac:dyDescent="0.2">
      <c r="A57" s="100">
        <f>COUNT($A$12:A56)+1</f>
        <v>10</v>
      </c>
      <c r="B57" s="39" t="s">
        <v>47</v>
      </c>
      <c r="C57" s="50"/>
      <c r="D57" s="20"/>
      <c r="E57" s="35"/>
      <c r="F57" s="35"/>
    </row>
    <row r="58" spans="1:6" ht="76.5" x14ac:dyDescent="0.2">
      <c r="A58" s="100"/>
      <c r="B58" s="40" t="s">
        <v>48</v>
      </c>
      <c r="C58" s="50"/>
      <c r="D58" s="20"/>
      <c r="E58" s="35"/>
      <c r="F58" s="36"/>
    </row>
    <row r="59" spans="1:6" ht="14.25" x14ac:dyDescent="0.2">
      <c r="A59" s="100"/>
      <c r="B59" s="40"/>
      <c r="C59" s="50">
        <v>20</v>
      </c>
      <c r="D59" s="20" t="s">
        <v>40</v>
      </c>
      <c r="E59" s="45"/>
      <c r="F59" s="35">
        <f>C59*E59</f>
        <v>0</v>
      </c>
    </row>
    <row r="60" spans="1:6" x14ac:dyDescent="0.2">
      <c r="A60" s="102"/>
      <c r="B60" s="69"/>
      <c r="C60" s="51"/>
      <c r="D60" s="52"/>
      <c r="E60" s="53"/>
      <c r="F60" s="53"/>
    </row>
    <row r="61" spans="1:6" x14ac:dyDescent="0.2">
      <c r="A61" s="101"/>
      <c r="B61" s="68"/>
      <c r="C61" s="54"/>
      <c r="D61" s="48"/>
      <c r="E61" s="49"/>
      <c r="F61" s="47"/>
    </row>
    <row r="62" spans="1:6" ht="25.5" x14ac:dyDescent="0.2">
      <c r="A62" s="100">
        <f>COUNT($A$12:A61)+1</f>
        <v>11</v>
      </c>
      <c r="B62" s="39" t="s">
        <v>49</v>
      </c>
      <c r="C62" s="50"/>
      <c r="D62" s="20"/>
      <c r="E62" s="35"/>
      <c r="F62" s="36"/>
    </row>
    <row r="63" spans="1:6" ht="63.75" x14ac:dyDescent="0.2">
      <c r="A63" s="100"/>
      <c r="B63" s="40" t="s">
        <v>50</v>
      </c>
      <c r="C63" s="50"/>
      <c r="D63" s="20"/>
      <c r="E63" s="35"/>
      <c r="F63" s="36"/>
    </row>
    <row r="64" spans="1:6" ht="14.25" x14ac:dyDescent="0.2">
      <c r="A64" s="100"/>
      <c r="B64" s="81"/>
      <c r="C64" s="50">
        <v>40</v>
      </c>
      <c r="D64" s="20" t="s">
        <v>40</v>
      </c>
      <c r="E64" s="45"/>
      <c r="F64" s="35">
        <f>C64*E64</f>
        <v>0</v>
      </c>
    </row>
    <row r="65" spans="1:6" x14ac:dyDescent="0.2">
      <c r="A65" s="102"/>
      <c r="B65" s="82"/>
      <c r="C65" s="51"/>
      <c r="D65" s="52"/>
      <c r="E65" s="53"/>
      <c r="F65" s="53"/>
    </row>
    <row r="66" spans="1:6" x14ac:dyDescent="0.2">
      <c r="A66" s="101"/>
      <c r="B66" s="68"/>
      <c r="C66" s="54"/>
      <c r="D66" s="48"/>
      <c r="E66" s="49"/>
      <c r="F66" s="47"/>
    </row>
    <row r="67" spans="1:6" x14ac:dyDescent="0.2">
      <c r="A67" s="100">
        <f>COUNT($A$12:A66)+1</f>
        <v>12</v>
      </c>
      <c r="B67" s="39" t="s">
        <v>17</v>
      </c>
      <c r="C67" s="50"/>
      <c r="D67" s="20"/>
      <c r="E67" s="35"/>
      <c r="F67" s="36"/>
    </row>
    <row r="68" spans="1:6" ht="63.75" x14ac:dyDescent="0.2">
      <c r="A68" s="100"/>
      <c r="B68" s="40" t="s">
        <v>33</v>
      </c>
      <c r="C68" s="50"/>
      <c r="D68" s="20"/>
      <c r="E68" s="35"/>
      <c r="F68" s="36"/>
    </row>
    <row r="69" spans="1:6" ht="14.25" x14ac:dyDescent="0.2">
      <c r="A69" s="100"/>
      <c r="B69" s="40"/>
      <c r="C69" s="50">
        <v>15</v>
      </c>
      <c r="D69" s="20" t="s">
        <v>34</v>
      </c>
      <c r="E69" s="45"/>
      <c r="F69" s="35">
        <f>C69*E69</f>
        <v>0</v>
      </c>
    </row>
    <row r="70" spans="1:6" x14ac:dyDescent="0.2">
      <c r="A70" s="102"/>
      <c r="B70" s="69"/>
      <c r="C70" s="51"/>
      <c r="D70" s="52"/>
      <c r="E70" s="53"/>
      <c r="F70" s="53"/>
    </row>
    <row r="71" spans="1:6" x14ac:dyDescent="0.2">
      <c r="A71" s="101"/>
      <c r="B71" s="68"/>
      <c r="C71" s="54"/>
      <c r="D71" s="48"/>
      <c r="E71" s="49"/>
      <c r="F71" s="47"/>
    </row>
    <row r="72" spans="1:6" ht="38.25" x14ac:dyDescent="0.2">
      <c r="A72" s="100">
        <f>COUNT($A$12:A71)+1</f>
        <v>13</v>
      </c>
      <c r="B72" s="39" t="s">
        <v>53</v>
      </c>
      <c r="C72" s="50"/>
      <c r="D72" s="20"/>
      <c r="E72" s="35"/>
      <c r="F72" s="36"/>
    </row>
    <row r="73" spans="1:6" ht="63.75" x14ac:dyDescent="0.2">
      <c r="A73" s="100"/>
      <c r="B73" s="40" t="s">
        <v>54</v>
      </c>
      <c r="C73" s="50"/>
      <c r="D73" s="20"/>
      <c r="E73" s="35"/>
      <c r="F73" s="36"/>
    </row>
    <row r="74" spans="1:6" ht="14.25" x14ac:dyDescent="0.2">
      <c r="A74" s="100"/>
      <c r="B74" s="40"/>
      <c r="C74" s="50">
        <v>754</v>
      </c>
      <c r="D74" s="37" t="s">
        <v>40</v>
      </c>
      <c r="E74" s="46"/>
      <c r="F74" s="35">
        <f>C74*E74</f>
        <v>0</v>
      </c>
    </row>
    <row r="75" spans="1:6" x14ac:dyDescent="0.2">
      <c r="A75" s="102"/>
      <c r="B75" s="69"/>
      <c r="C75" s="51"/>
      <c r="D75" s="79"/>
      <c r="E75" s="80"/>
      <c r="F75" s="53"/>
    </row>
    <row r="76" spans="1:6" x14ac:dyDescent="0.2">
      <c r="A76" s="101"/>
      <c r="B76" s="68"/>
      <c r="C76" s="54"/>
      <c r="D76" s="48"/>
      <c r="E76" s="49"/>
      <c r="F76" s="47"/>
    </row>
    <row r="77" spans="1:6" x14ac:dyDescent="0.2">
      <c r="A77" s="100">
        <f>COUNT($A$12:A76)+1</f>
        <v>14</v>
      </c>
      <c r="B77" s="83" t="s">
        <v>55</v>
      </c>
      <c r="C77" s="50"/>
      <c r="D77" s="58"/>
      <c r="E77" s="59"/>
      <c r="F77" s="60"/>
    </row>
    <row r="78" spans="1:6" ht="76.5" x14ac:dyDescent="0.2">
      <c r="A78" s="100"/>
      <c r="B78" s="40" t="s">
        <v>56</v>
      </c>
      <c r="C78" s="50"/>
      <c r="D78" s="58"/>
      <c r="E78" s="59"/>
      <c r="F78" s="59"/>
    </row>
    <row r="79" spans="1:6" ht="14.25" x14ac:dyDescent="0.2">
      <c r="A79" s="100"/>
      <c r="B79" s="40"/>
      <c r="C79" s="50">
        <v>38</v>
      </c>
      <c r="D79" s="20" t="s">
        <v>34</v>
      </c>
      <c r="E79" s="45"/>
      <c r="F79" s="35">
        <f>E79*C79</f>
        <v>0</v>
      </c>
    </row>
    <row r="80" spans="1:6" x14ac:dyDescent="0.2">
      <c r="A80" s="102"/>
      <c r="B80" s="69"/>
      <c r="C80" s="51"/>
      <c r="D80" s="52"/>
      <c r="E80" s="53"/>
      <c r="F80" s="53"/>
    </row>
    <row r="81" spans="1:6" x14ac:dyDescent="0.2">
      <c r="A81" s="101"/>
      <c r="B81" s="68"/>
      <c r="C81" s="54"/>
      <c r="D81" s="48"/>
      <c r="E81" s="49"/>
      <c r="F81" s="47"/>
    </row>
    <row r="82" spans="1:6" x14ac:dyDescent="0.2">
      <c r="A82" s="100">
        <f>COUNT($A$12:A81)+1</f>
        <v>15</v>
      </c>
      <c r="B82" s="83" t="s">
        <v>452</v>
      </c>
      <c r="C82" s="50"/>
      <c r="D82" s="58"/>
      <c r="E82" s="59"/>
      <c r="F82" s="60"/>
    </row>
    <row r="83" spans="1:6" ht="114.75" x14ac:dyDescent="0.2">
      <c r="A83" s="100"/>
      <c r="B83" s="40" t="s">
        <v>453</v>
      </c>
      <c r="C83" s="50"/>
      <c r="D83" s="58"/>
      <c r="E83" s="59"/>
      <c r="F83" s="59"/>
    </row>
    <row r="84" spans="1:6" x14ac:dyDescent="0.2">
      <c r="A84" s="100"/>
      <c r="B84" s="40"/>
      <c r="C84" s="50">
        <v>1</v>
      </c>
      <c r="D84" s="20" t="s">
        <v>139</v>
      </c>
      <c r="E84" s="45"/>
      <c r="F84" s="35">
        <f>E84*C84</f>
        <v>0</v>
      </c>
    </row>
    <row r="85" spans="1:6" x14ac:dyDescent="0.2">
      <c r="A85" s="102"/>
      <c r="B85" s="69"/>
      <c r="C85" s="51"/>
      <c r="D85" s="52"/>
      <c r="E85" s="53"/>
      <c r="F85" s="53"/>
    </row>
    <row r="86" spans="1:6" x14ac:dyDescent="0.2">
      <c r="A86" s="101"/>
      <c r="B86" s="68"/>
      <c r="C86" s="54"/>
      <c r="D86" s="48"/>
      <c r="E86" s="49"/>
      <c r="F86" s="47"/>
    </row>
    <row r="87" spans="1:6" x14ac:dyDescent="0.2">
      <c r="A87" s="100">
        <f>COUNT($A$12:A86)+1</f>
        <v>16</v>
      </c>
      <c r="B87" s="84" t="s">
        <v>57</v>
      </c>
      <c r="C87" s="50"/>
      <c r="D87" s="20"/>
      <c r="E87" s="35"/>
      <c r="F87" s="36"/>
    </row>
    <row r="88" spans="1:6" ht="76.5" x14ac:dyDescent="0.2">
      <c r="A88" s="100"/>
      <c r="B88" s="40" t="s">
        <v>58</v>
      </c>
      <c r="C88" s="50"/>
      <c r="D88" s="20"/>
      <c r="E88" s="35"/>
      <c r="F88" s="36"/>
    </row>
    <row r="89" spans="1:6" ht="14.25" x14ac:dyDescent="0.2">
      <c r="A89" s="100"/>
      <c r="B89" s="40"/>
      <c r="C89" s="50">
        <v>5</v>
      </c>
      <c r="D89" s="20" t="s">
        <v>34</v>
      </c>
      <c r="E89" s="45"/>
      <c r="F89" s="35">
        <f>E89*C89</f>
        <v>0</v>
      </c>
    </row>
    <row r="90" spans="1:6" x14ac:dyDescent="0.2">
      <c r="A90" s="102"/>
      <c r="B90" s="69"/>
      <c r="C90" s="51"/>
      <c r="D90" s="52"/>
      <c r="E90" s="53"/>
      <c r="F90" s="53"/>
    </row>
    <row r="91" spans="1:6" x14ac:dyDescent="0.2">
      <c r="A91" s="101"/>
      <c r="B91" s="68"/>
      <c r="C91" s="54"/>
      <c r="D91" s="48"/>
      <c r="E91" s="49"/>
      <c r="F91" s="47"/>
    </row>
    <row r="92" spans="1:6" x14ac:dyDescent="0.2">
      <c r="A92" s="100">
        <f>COUNT($A$12:A91)+1</f>
        <v>17</v>
      </c>
      <c r="B92" s="85" t="s">
        <v>61</v>
      </c>
      <c r="C92" s="50"/>
      <c r="D92" s="20"/>
      <c r="E92" s="35"/>
      <c r="F92" s="36"/>
    </row>
    <row r="93" spans="1:6" ht="76.5" x14ac:dyDescent="0.2">
      <c r="A93" s="100"/>
      <c r="B93" s="40" t="s">
        <v>62</v>
      </c>
      <c r="C93" s="50"/>
      <c r="D93" s="20"/>
      <c r="E93" s="35"/>
      <c r="F93" s="36"/>
    </row>
    <row r="94" spans="1:6" ht="14.25" x14ac:dyDescent="0.2">
      <c r="A94" s="100"/>
      <c r="B94" s="86"/>
      <c r="C94" s="50">
        <v>20</v>
      </c>
      <c r="D94" s="20" t="s">
        <v>34</v>
      </c>
      <c r="E94" s="45"/>
      <c r="F94" s="35">
        <f>E94*C94</f>
        <v>0</v>
      </c>
    </row>
    <row r="95" spans="1:6" x14ac:dyDescent="0.2">
      <c r="A95" s="102"/>
      <c r="B95" s="87"/>
      <c r="C95" s="51"/>
      <c r="D95" s="52"/>
      <c r="E95" s="53"/>
      <c r="F95" s="53"/>
    </row>
    <row r="96" spans="1:6" x14ac:dyDescent="0.2">
      <c r="A96" s="101"/>
      <c r="B96" s="88"/>
      <c r="C96" s="54"/>
      <c r="D96" s="48"/>
      <c r="E96" s="49"/>
      <c r="F96" s="49"/>
    </row>
    <row r="97" spans="1:6" x14ac:dyDescent="0.2">
      <c r="A97" s="100">
        <f>COUNT($A$12:A96)+1</f>
        <v>18</v>
      </c>
      <c r="B97" s="89" t="s">
        <v>63</v>
      </c>
      <c r="C97" s="50"/>
      <c r="D97" s="20"/>
      <c r="E97" s="35"/>
      <c r="F97" s="35"/>
    </row>
    <row r="98" spans="1:6" ht="76.5" x14ac:dyDescent="0.2">
      <c r="A98" s="100"/>
      <c r="B98" s="40" t="s">
        <v>64</v>
      </c>
      <c r="C98" s="50"/>
      <c r="D98" s="20"/>
      <c r="E98" s="35"/>
      <c r="F98" s="35"/>
    </row>
    <row r="99" spans="1:6" ht="14.25" x14ac:dyDescent="0.2">
      <c r="A99" s="100"/>
      <c r="B99" s="86"/>
      <c r="C99" s="50">
        <v>8</v>
      </c>
      <c r="D99" s="20" t="s">
        <v>34</v>
      </c>
      <c r="E99" s="45"/>
      <c r="F99" s="35">
        <f>E99*C99</f>
        <v>0</v>
      </c>
    </row>
    <row r="100" spans="1:6" x14ac:dyDescent="0.2">
      <c r="A100" s="102"/>
      <c r="B100" s="87"/>
      <c r="C100" s="51"/>
      <c r="D100" s="52"/>
      <c r="E100" s="53"/>
      <c r="F100" s="53"/>
    </row>
    <row r="101" spans="1:6" x14ac:dyDescent="0.2">
      <c r="A101" s="101"/>
      <c r="B101" s="68"/>
      <c r="C101" s="54"/>
      <c r="D101" s="48"/>
      <c r="E101" s="49"/>
      <c r="F101" s="47"/>
    </row>
    <row r="102" spans="1:6" x14ac:dyDescent="0.2">
      <c r="A102" s="100">
        <f>COUNT($A$12:A101)+1</f>
        <v>19</v>
      </c>
      <c r="B102" s="90" t="s">
        <v>65</v>
      </c>
      <c r="C102" s="50"/>
      <c r="D102" s="20"/>
      <c r="E102" s="35"/>
      <c r="F102" s="36"/>
    </row>
    <row r="103" spans="1:6" ht="63.75" x14ac:dyDescent="0.2">
      <c r="A103" s="100"/>
      <c r="B103" s="40" t="s">
        <v>66</v>
      </c>
      <c r="C103" s="50"/>
      <c r="D103" s="20"/>
      <c r="E103" s="35"/>
      <c r="F103" s="36"/>
    </row>
    <row r="104" spans="1:6" ht="14.25" x14ac:dyDescent="0.2">
      <c r="A104" s="100"/>
      <c r="B104" s="40"/>
      <c r="C104" s="50">
        <v>364</v>
      </c>
      <c r="D104" s="20" t="s">
        <v>40</v>
      </c>
      <c r="E104" s="45"/>
      <c r="F104" s="35">
        <f>C104*E104</f>
        <v>0</v>
      </c>
    </row>
    <row r="105" spans="1:6" x14ac:dyDescent="0.2">
      <c r="A105" s="102"/>
      <c r="B105" s="69"/>
      <c r="C105" s="51"/>
      <c r="D105" s="52"/>
      <c r="E105" s="53"/>
      <c r="F105" s="53"/>
    </row>
    <row r="106" spans="1:6" x14ac:dyDescent="0.2">
      <c r="A106" s="101"/>
      <c r="B106" s="68"/>
      <c r="C106" s="54"/>
      <c r="D106" s="48"/>
      <c r="E106" s="49"/>
      <c r="F106" s="49"/>
    </row>
    <row r="107" spans="1:6" x14ac:dyDescent="0.2">
      <c r="A107" s="100">
        <f>COUNT($A$12:A106)+1</f>
        <v>20</v>
      </c>
      <c r="B107" s="39" t="s">
        <v>15</v>
      </c>
      <c r="C107" s="50"/>
      <c r="D107" s="20"/>
      <c r="E107" s="35"/>
      <c r="F107" s="35"/>
    </row>
    <row r="108" spans="1:6" ht="76.5" x14ac:dyDescent="0.2">
      <c r="A108" s="100"/>
      <c r="B108" s="40" t="s">
        <v>67</v>
      </c>
      <c r="C108" s="50"/>
      <c r="D108" s="20"/>
      <c r="E108" s="35"/>
      <c r="F108" s="35"/>
    </row>
    <row r="109" spans="1:6" ht="14.25" x14ac:dyDescent="0.2">
      <c r="A109" s="100"/>
      <c r="B109" s="40"/>
      <c r="C109" s="50">
        <v>32</v>
      </c>
      <c r="D109" s="20" t="s">
        <v>40</v>
      </c>
      <c r="E109" s="45"/>
      <c r="F109" s="35">
        <f>C109*E109</f>
        <v>0</v>
      </c>
    </row>
    <row r="110" spans="1:6" x14ac:dyDescent="0.2">
      <c r="A110" s="102"/>
      <c r="B110" s="69"/>
      <c r="C110" s="51"/>
      <c r="D110" s="52"/>
      <c r="E110" s="53"/>
      <c r="F110" s="53"/>
    </row>
    <row r="111" spans="1:6" x14ac:dyDescent="0.2">
      <c r="A111" s="101"/>
      <c r="B111" s="68"/>
      <c r="C111" s="54"/>
      <c r="D111" s="48"/>
      <c r="E111" s="49"/>
      <c r="F111" s="49"/>
    </row>
    <row r="112" spans="1:6" x14ac:dyDescent="0.2">
      <c r="A112" s="100">
        <f>COUNT($A$12:A111)+1</f>
        <v>21</v>
      </c>
      <c r="B112" s="39" t="s">
        <v>16</v>
      </c>
      <c r="C112" s="50"/>
      <c r="D112" s="20"/>
      <c r="E112" s="35"/>
      <c r="F112" s="35"/>
    </row>
    <row r="113" spans="1:6" ht="51" x14ac:dyDescent="0.2">
      <c r="A113" s="100"/>
      <c r="B113" s="40" t="s">
        <v>68</v>
      </c>
      <c r="C113" s="50"/>
      <c r="D113" s="20"/>
      <c r="E113" s="35"/>
      <c r="F113" s="35"/>
    </row>
    <row r="114" spans="1:6" ht="14.25" x14ac:dyDescent="0.2">
      <c r="A114" s="105"/>
      <c r="B114" s="40"/>
      <c r="C114" s="50">
        <v>15</v>
      </c>
      <c r="D114" s="20" t="s">
        <v>34</v>
      </c>
      <c r="E114" s="45"/>
      <c r="F114" s="35">
        <f>C114*E114</f>
        <v>0</v>
      </c>
    </row>
    <row r="115" spans="1:6" x14ac:dyDescent="0.2">
      <c r="A115" s="106"/>
      <c r="B115" s="69"/>
      <c r="C115" s="51"/>
      <c r="D115" s="52"/>
      <c r="E115" s="53"/>
      <c r="F115" s="53"/>
    </row>
    <row r="116" spans="1:6" x14ac:dyDescent="0.2">
      <c r="A116" s="107"/>
      <c r="B116" s="68"/>
      <c r="C116" s="54"/>
      <c r="D116" s="48"/>
      <c r="E116" s="49"/>
      <c r="F116" s="47"/>
    </row>
    <row r="117" spans="1:6" x14ac:dyDescent="0.2">
      <c r="A117" s="100">
        <f>COUNT($A$12:A116)+1</f>
        <v>22</v>
      </c>
      <c r="B117" s="39" t="s">
        <v>69</v>
      </c>
      <c r="C117" s="50"/>
      <c r="D117" s="20"/>
      <c r="E117" s="35"/>
      <c r="F117" s="36"/>
    </row>
    <row r="118" spans="1:6" ht="51" x14ac:dyDescent="0.2">
      <c r="A118" s="105"/>
      <c r="B118" s="40" t="s">
        <v>70</v>
      </c>
      <c r="C118" s="50"/>
      <c r="D118" s="20"/>
      <c r="E118" s="35"/>
      <c r="F118" s="36"/>
    </row>
    <row r="119" spans="1:6" ht="14.25" x14ac:dyDescent="0.2">
      <c r="A119" s="105"/>
      <c r="B119" s="40"/>
      <c r="C119" s="50">
        <v>10</v>
      </c>
      <c r="D119" s="20" t="s">
        <v>40</v>
      </c>
      <c r="E119" s="45"/>
      <c r="F119" s="35">
        <f>C119*E119</f>
        <v>0</v>
      </c>
    </row>
    <row r="120" spans="1:6" x14ac:dyDescent="0.2">
      <c r="A120" s="106"/>
      <c r="B120" s="69"/>
      <c r="C120" s="51"/>
      <c r="D120" s="52"/>
      <c r="E120" s="53"/>
      <c r="F120" s="53"/>
    </row>
    <row r="121" spans="1:6" x14ac:dyDescent="0.2">
      <c r="A121" s="107"/>
      <c r="B121" s="68"/>
      <c r="C121" s="54"/>
      <c r="D121" s="48"/>
      <c r="E121" s="49"/>
      <c r="F121" s="47"/>
    </row>
    <row r="122" spans="1:6" x14ac:dyDescent="0.2">
      <c r="A122" s="100">
        <f>COUNT($A$12:A121)+1</f>
        <v>23</v>
      </c>
      <c r="B122" s="39" t="s">
        <v>71</v>
      </c>
      <c r="C122" s="50"/>
      <c r="D122" s="20"/>
      <c r="E122" s="35"/>
      <c r="F122" s="36"/>
    </row>
    <row r="123" spans="1:6" ht="127.5" x14ac:dyDescent="0.2">
      <c r="A123" s="105"/>
      <c r="B123" s="40" t="s">
        <v>72</v>
      </c>
      <c r="C123" s="50"/>
      <c r="D123" s="20"/>
      <c r="E123" s="35"/>
      <c r="F123" s="36"/>
    </row>
    <row r="124" spans="1:6" x14ac:dyDescent="0.2">
      <c r="A124" s="105"/>
      <c r="B124" s="40" t="s">
        <v>73</v>
      </c>
      <c r="C124" s="50">
        <v>1</v>
      </c>
      <c r="D124" s="20" t="s">
        <v>1</v>
      </c>
      <c r="E124" s="45"/>
      <c r="F124" s="35">
        <f>+E124*C124</f>
        <v>0</v>
      </c>
    </row>
    <row r="125" spans="1:6" x14ac:dyDescent="0.2">
      <c r="A125" s="105"/>
      <c r="B125" s="40" t="s">
        <v>74</v>
      </c>
      <c r="C125" s="50">
        <v>1</v>
      </c>
      <c r="D125" s="20" t="s">
        <v>1</v>
      </c>
      <c r="E125" s="45"/>
      <c r="F125" s="35">
        <f>+E125*C125</f>
        <v>0</v>
      </c>
    </row>
    <row r="126" spans="1:6" x14ac:dyDescent="0.2">
      <c r="A126" s="105"/>
      <c r="B126" s="40" t="s">
        <v>75</v>
      </c>
      <c r="C126" s="50">
        <v>2</v>
      </c>
      <c r="D126" s="20" t="s">
        <v>1</v>
      </c>
      <c r="E126" s="45"/>
      <c r="F126" s="35">
        <f>+E126*C126</f>
        <v>0</v>
      </c>
    </row>
    <row r="127" spans="1:6" x14ac:dyDescent="0.2">
      <c r="A127" s="106"/>
      <c r="B127" s="69"/>
      <c r="C127" s="51"/>
      <c r="D127" s="52"/>
      <c r="E127" s="53"/>
      <c r="F127" s="53"/>
    </row>
    <row r="128" spans="1:6" x14ac:dyDescent="0.2">
      <c r="A128" s="107"/>
      <c r="B128" s="68"/>
      <c r="C128" s="54"/>
      <c r="D128" s="48"/>
      <c r="E128" s="49"/>
      <c r="F128" s="49"/>
    </row>
    <row r="129" spans="1:6" x14ac:dyDescent="0.2">
      <c r="A129" s="100">
        <f>COUNT($A$12:A128)+1</f>
        <v>24</v>
      </c>
      <c r="B129" s="91" t="s">
        <v>76</v>
      </c>
      <c r="C129" s="50"/>
      <c r="D129" s="20"/>
      <c r="E129" s="35"/>
      <c r="F129" s="35"/>
    </row>
    <row r="130" spans="1:6" ht="38.25" x14ac:dyDescent="0.2">
      <c r="A130" s="105"/>
      <c r="B130" s="40" t="s">
        <v>77</v>
      </c>
      <c r="C130" s="50"/>
      <c r="D130" s="20"/>
      <c r="E130" s="35"/>
      <c r="F130" s="35"/>
    </row>
    <row r="131" spans="1:6" x14ac:dyDescent="0.2">
      <c r="A131" s="105"/>
      <c r="B131" s="92"/>
      <c r="C131" s="50">
        <v>6</v>
      </c>
      <c r="D131" s="20" t="s">
        <v>1</v>
      </c>
      <c r="E131" s="45"/>
      <c r="F131" s="35">
        <f>+E131*C131</f>
        <v>0</v>
      </c>
    </row>
    <row r="132" spans="1:6" x14ac:dyDescent="0.2">
      <c r="A132" s="106"/>
      <c r="B132" s="93"/>
      <c r="C132" s="51"/>
      <c r="D132" s="52"/>
      <c r="E132" s="53"/>
      <c r="F132" s="53"/>
    </row>
    <row r="133" spans="1:6" x14ac:dyDescent="0.2">
      <c r="A133" s="107"/>
      <c r="B133" s="68"/>
      <c r="C133" s="54"/>
      <c r="D133" s="48"/>
      <c r="E133" s="49"/>
      <c r="F133" s="47"/>
    </row>
    <row r="134" spans="1:6" x14ac:dyDescent="0.2">
      <c r="A134" s="100">
        <f>COUNT($A$12:A133)+1</f>
        <v>25</v>
      </c>
      <c r="B134" s="39" t="s">
        <v>13</v>
      </c>
      <c r="C134" s="50"/>
      <c r="D134" s="20"/>
      <c r="E134" s="35"/>
      <c r="F134" s="36"/>
    </row>
    <row r="135" spans="1:6" ht="51" x14ac:dyDescent="0.2">
      <c r="A135" s="105"/>
      <c r="B135" s="40" t="s">
        <v>28</v>
      </c>
      <c r="C135" s="50"/>
      <c r="D135" s="20"/>
      <c r="E135" s="35"/>
      <c r="F135" s="36"/>
    </row>
    <row r="136" spans="1:6" ht="14.25" x14ac:dyDescent="0.2">
      <c r="A136" s="105"/>
      <c r="B136" s="40"/>
      <c r="C136" s="50">
        <v>172</v>
      </c>
      <c r="D136" s="20" t="s">
        <v>40</v>
      </c>
      <c r="E136" s="45"/>
      <c r="F136" s="35">
        <f>C136*E136</f>
        <v>0</v>
      </c>
    </row>
    <row r="137" spans="1:6" x14ac:dyDescent="0.2">
      <c r="A137" s="106"/>
      <c r="B137" s="69"/>
      <c r="C137" s="51"/>
      <c r="D137" s="52"/>
      <c r="E137" s="53"/>
      <c r="F137" s="53"/>
    </row>
    <row r="138" spans="1:6" x14ac:dyDescent="0.2">
      <c r="A138" s="107"/>
      <c r="B138" s="68"/>
      <c r="C138" s="54"/>
      <c r="D138" s="48"/>
      <c r="E138" s="49"/>
      <c r="F138" s="47"/>
    </row>
    <row r="139" spans="1:6" x14ac:dyDescent="0.2">
      <c r="A139" s="100">
        <f>COUNT($A$12:A138)+1</f>
        <v>26</v>
      </c>
      <c r="B139" s="39" t="s">
        <v>78</v>
      </c>
      <c r="C139" s="50"/>
      <c r="D139" s="20"/>
      <c r="E139" s="35"/>
      <c r="F139" s="35"/>
    </row>
    <row r="140" spans="1:6" ht="51" x14ac:dyDescent="0.2">
      <c r="A140" s="105"/>
      <c r="B140" s="40" t="s">
        <v>79</v>
      </c>
      <c r="C140" s="50"/>
      <c r="D140" s="20"/>
      <c r="E140" s="35"/>
      <c r="F140" s="35"/>
    </row>
    <row r="141" spans="1:6" x14ac:dyDescent="0.2">
      <c r="A141" s="105"/>
      <c r="B141" s="40"/>
      <c r="C141" s="50">
        <v>5.5</v>
      </c>
      <c r="D141" s="20" t="s">
        <v>32</v>
      </c>
      <c r="E141" s="45"/>
      <c r="F141" s="35">
        <f>C141*E141</f>
        <v>0</v>
      </c>
    </row>
    <row r="142" spans="1:6" x14ac:dyDescent="0.2">
      <c r="A142" s="106"/>
      <c r="B142" s="69"/>
      <c r="C142" s="51"/>
      <c r="D142" s="52"/>
      <c r="E142" s="53"/>
      <c r="F142" s="53"/>
    </row>
    <row r="143" spans="1:6" x14ac:dyDescent="0.2">
      <c r="A143" s="107"/>
      <c r="B143" s="68"/>
      <c r="C143" s="54"/>
      <c r="D143" s="48"/>
      <c r="E143" s="49"/>
      <c r="F143" s="49"/>
    </row>
    <row r="144" spans="1:6" x14ac:dyDescent="0.2">
      <c r="A144" s="100">
        <f>COUNT($A$12:A143)+1</f>
        <v>27</v>
      </c>
      <c r="B144" s="39" t="s">
        <v>80</v>
      </c>
      <c r="C144" s="50"/>
      <c r="D144" s="20"/>
      <c r="E144" s="35"/>
      <c r="F144" s="35"/>
    </row>
    <row r="145" spans="1:6" ht="38.25" x14ac:dyDescent="0.2">
      <c r="A145" s="105"/>
      <c r="B145" s="40" t="s">
        <v>81</v>
      </c>
      <c r="C145" s="50"/>
      <c r="D145" s="20"/>
      <c r="E145" s="35"/>
      <c r="F145" s="35"/>
    </row>
    <row r="146" spans="1:6" ht="14.25" x14ac:dyDescent="0.2">
      <c r="A146" s="105"/>
      <c r="B146" s="40"/>
      <c r="C146" s="50">
        <v>64</v>
      </c>
      <c r="D146" s="20" t="s">
        <v>34</v>
      </c>
      <c r="E146" s="45"/>
      <c r="F146" s="35">
        <f>C146*E146</f>
        <v>0</v>
      </c>
    </row>
    <row r="147" spans="1:6" x14ac:dyDescent="0.2">
      <c r="A147" s="106"/>
      <c r="B147" s="69"/>
      <c r="C147" s="51"/>
      <c r="D147" s="52"/>
      <c r="E147" s="53"/>
      <c r="F147" s="53"/>
    </row>
    <row r="148" spans="1:6" x14ac:dyDescent="0.2">
      <c r="A148" s="107"/>
      <c r="B148" s="68"/>
      <c r="C148" s="54"/>
      <c r="D148" s="48"/>
      <c r="E148" s="49"/>
      <c r="F148" s="47"/>
    </row>
    <row r="149" spans="1:6" x14ac:dyDescent="0.2">
      <c r="A149" s="100">
        <f>COUNT($A$12:A148)+1</f>
        <v>28</v>
      </c>
      <c r="B149" s="39" t="s">
        <v>82</v>
      </c>
      <c r="C149" s="50"/>
      <c r="D149" s="20"/>
      <c r="E149" s="35"/>
      <c r="F149" s="36"/>
    </row>
    <row r="150" spans="1:6" ht="89.25" x14ac:dyDescent="0.2">
      <c r="A150" s="105"/>
      <c r="B150" s="40" t="s">
        <v>99</v>
      </c>
      <c r="C150" s="50"/>
      <c r="D150" s="20"/>
      <c r="E150" s="35"/>
      <c r="F150" s="36"/>
    </row>
    <row r="151" spans="1:6" x14ac:dyDescent="0.2">
      <c r="A151" s="105"/>
      <c r="B151" s="39" t="s">
        <v>83</v>
      </c>
      <c r="C151" s="50"/>
      <c r="D151" s="20"/>
      <c r="E151" s="35"/>
      <c r="F151" s="36"/>
    </row>
    <row r="152" spans="1:6" ht="25.5" x14ac:dyDescent="0.2">
      <c r="A152" s="105"/>
      <c r="B152" s="40" t="s">
        <v>84</v>
      </c>
      <c r="C152" s="50">
        <v>172</v>
      </c>
      <c r="D152" s="37" t="s">
        <v>40</v>
      </c>
      <c r="E152" s="46"/>
      <c r="F152" s="38">
        <f>C152*E152</f>
        <v>0</v>
      </c>
    </row>
    <row r="153" spans="1:6" ht="25.5" x14ac:dyDescent="0.2">
      <c r="A153" s="105"/>
      <c r="B153" s="40" t="s">
        <v>100</v>
      </c>
      <c r="C153" s="50">
        <v>172</v>
      </c>
      <c r="D153" s="37" t="s">
        <v>40</v>
      </c>
      <c r="E153" s="46"/>
      <c r="F153" s="38">
        <f>C153*E153</f>
        <v>0</v>
      </c>
    </row>
    <row r="154" spans="1:6" x14ac:dyDescent="0.2">
      <c r="A154" s="106"/>
      <c r="B154" s="69"/>
      <c r="C154" s="51"/>
      <c r="D154" s="79"/>
      <c r="E154" s="80"/>
      <c r="F154" s="80"/>
    </row>
    <row r="155" spans="1:6" x14ac:dyDescent="0.2">
      <c r="A155" s="107"/>
      <c r="B155" s="68"/>
      <c r="C155" s="54"/>
      <c r="D155" s="48"/>
      <c r="E155" s="49"/>
      <c r="F155" s="47"/>
    </row>
    <row r="156" spans="1:6" x14ac:dyDescent="0.2">
      <c r="A156" s="100">
        <f>COUNT($A$12:A155)+1</f>
        <v>29</v>
      </c>
      <c r="B156" s="39" t="s">
        <v>86</v>
      </c>
      <c r="C156" s="50"/>
      <c r="D156" s="20"/>
      <c r="E156" s="35"/>
      <c r="F156" s="35"/>
    </row>
    <row r="157" spans="1:6" ht="63.75" x14ac:dyDescent="0.2">
      <c r="A157" s="105"/>
      <c r="B157" s="40" t="s">
        <v>87</v>
      </c>
      <c r="C157" s="50"/>
      <c r="D157" s="20"/>
      <c r="E157" s="35"/>
      <c r="F157" s="36"/>
    </row>
    <row r="158" spans="1:6" ht="14.25" x14ac:dyDescent="0.2">
      <c r="A158" s="105"/>
      <c r="B158" s="40"/>
      <c r="C158" s="50">
        <v>20</v>
      </c>
      <c r="D158" s="20" t="s">
        <v>34</v>
      </c>
      <c r="E158" s="45"/>
      <c r="F158" s="35">
        <f>C158*E158</f>
        <v>0</v>
      </c>
    </row>
    <row r="159" spans="1:6" x14ac:dyDescent="0.2">
      <c r="A159" s="106"/>
      <c r="B159" s="69"/>
      <c r="C159" s="51"/>
      <c r="D159" s="52"/>
      <c r="E159" s="53"/>
      <c r="F159" s="53"/>
    </row>
    <row r="160" spans="1:6" x14ac:dyDescent="0.2">
      <c r="A160" s="107"/>
      <c r="B160" s="68"/>
      <c r="C160" s="54"/>
      <c r="D160" s="48"/>
      <c r="E160" s="49"/>
      <c r="F160" s="49"/>
    </row>
    <row r="161" spans="1:6" x14ac:dyDescent="0.2">
      <c r="A161" s="100">
        <f>COUNT($A$12:A160)+1</f>
        <v>30</v>
      </c>
      <c r="B161" s="39" t="s">
        <v>88</v>
      </c>
      <c r="C161" s="50"/>
      <c r="D161" s="20"/>
      <c r="E161" s="35"/>
      <c r="F161" s="35"/>
    </row>
    <row r="162" spans="1:6" ht="76.5" x14ac:dyDescent="0.2">
      <c r="A162" s="105"/>
      <c r="B162" s="40" t="s">
        <v>89</v>
      </c>
      <c r="C162" s="50"/>
      <c r="D162" s="20"/>
      <c r="E162" s="35"/>
      <c r="F162" s="36"/>
    </row>
    <row r="163" spans="1:6" ht="14.25" x14ac:dyDescent="0.2">
      <c r="A163" s="105"/>
      <c r="B163" s="40"/>
      <c r="C163" s="50">
        <v>12</v>
      </c>
      <c r="D163" s="20" t="s">
        <v>34</v>
      </c>
      <c r="E163" s="45"/>
      <c r="F163" s="35">
        <f>C163*E163</f>
        <v>0</v>
      </c>
    </row>
    <row r="164" spans="1:6" x14ac:dyDescent="0.2">
      <c r="A164" s="106"/>
      <c r="B164" s="69"/>
      <c r="C164" s="51"/>
      <c r="D164" s="52"/>
      <c r="E164" s="53"/>
      <c r="F164" s="53"/>
    </row>
    <row r="165" spans="1:6" x14ac:dyDescent="0.2">
      <c r="A165" s="107"/>
      <c r="B165" s="73"/>
      <c r="C165" s="54"/>
      <c r="D165" s="48"/>
      <c r="E165" s="49"/>
      <c r="F165" s="49"/>
    </row>
    <row r="166" spans="1:6" x14ac:dyDescent="0.2">
      <c r="A166" s="100">
        <f>COUNT($A$12:A165)+1</f>
        <v>31</v>
      </c>
      <c r="B166" s="39" t="s">
        <v>19</v>
      </c>
      <c r="C166" s="50"/>
      <c r="D166" s="20"/>
      <c r="E166" s="35"/>
      <c r="F166" s="35"/>
    </row>
    <row r="167" spans="1:6" ht="25.5" x14ac:dyDescent="0.2">
      <c r="A167" s="105"/>
      <c r="B167" s="40" t="s">
        <v>18</v>
      </c>
      <c r="C167" s="50"/>
      <c r="D167" s="20"/>
      <c r="E167" s="35"/>
      <c r="F167" s="36"/>
    </row>
    <row r="168" spans="1:6" ht="14.25" x14ac:dyDescent="0.2">
      <c r="A168" s="105"/>
      <c r="B168" s="40"/>
      <c r="C168" s="50">
        <v>320</v>
      </c>
      <c r="D168" s="20" t="s">
        <v>40</v>
      </c>
      <c r="E168" s="45"/>
      <c r="F168" s="35">
        <f>C168*E168</f>
        <v>0</v>
      </c>
    </row>
    <row r="169" spans="1:6" x14ac:dyDescent="0.2">
      <c r="A169" s="106"/>
      <c r="B169" s="69"/>
      <c r="C169" s="51"/>
      <c r="D169" s="52"/>
      <c r="E169" s="53"/>
      <c r="F169" s="53"/>
    </row>
    <row r="170" spans="1:6" x14ac:dyDescent="0.2">
      <c r="A170" s="107"/>
      <c r="B170" s="68"/>
      <c r="C170" s="54"/>
      <c r="D170" s="48"/>
      <c r="E170" s="49"/>
      <c r="F170" s="49"/>
    </row>
    <row r="171" spans="1:6" x14ac:dyDescent="0.2">
      <c r="A171" s="100">
        <f>COUNT($A$12:A170)+1</f>
        <v>32</v>
      </c>
      <c r="B171" s="39" t="s">
        <v>164</v>
      </c>
      <c r="C171" s="50"/>
      <c r="D171" s="20"/>
      <c r="E171" s="35"/>
      <c r="F171" s="36"/>
    </row>
    <row r="172" spans="1:6" ht="38.25" x14ac:dyDescent="0.2">
      <c r="A172" s="105"/>
      <c r="B172" s="40" t="s">
        <v>163</v>
      </c>
      <c r="C172" s="50"/>
      <c r="D172" s="20"/>
      <c r="E172" s="35"/>
      <c r="F172" s="36"/>
    </row>
    <row r="173" spans="1:6" ht="14.25" x14ac:dyDescent="0.2">
      <c r="A173" s="105"/>
      <c r="B173" s="40" t="s">
        <v>29</v>
      </c>
      <c r="C173" s="50">
        <v>287</v>
      </c>
      <c r="D173" s="20" t="s">
        <v>39</v>
      </c>
      <c r="E173" s="45"/>
      <c r="F173" s="35">
        <f>C173*E173</f>
        <v>0</v>
      </c>
    </row>
    <row r="174" spans="1:6" ht="14.25" x14ac:dyDescent="0.2">
      <c r="A174" s="105"/>
      <c r="B174" s="40" t="s">
        <v>30</v>
      </c>
      <c r="C174" s="50">
        <v>72</v>
      </c>
      <c r="D174" s="20" t="s">
        <v>39</v>
      </c>
      <c r="E174" s="45"/>
      <c r="F174" s="35">
        <f>C174*E174</f>
        <v>0</v>
      </c>
    </row>
    <row r="175" spans="1:6" x14ac:dyDescent="0.2">
      <c r="A175" s="106"/>
      <c r="B175" s="69"/>
      <c r="C175" s="51"/>
      <c r="D175" s="52"/>
      <c r="E175" s="53"/>
      <c r="F175" s="53"/>
    </row>
    <row r="176" spans="1:6" x14ac:dyDescent="0.2">
      <c r="A176" s="107"/>
      <c r="B176" s="68"/>
      <c r="C176" s="54"/>
      <c r="D176" s="48"/>
      <c r="E176" s="49"/>
      <c r="F176" s="49"/>
    </row>
    <row r="177" spans="1:6" ht="25.5" x14ac:dyDescent="0.2">
      <c r="A177" s="100">
        <f>COUNT($A$12:A176)+1</f>
        <v>33</v>
      </c>
      <c r="B177" s="39" t="s">
        <v>165</v>
      </c>
      <c r="C177" s="50"/>
      <c r="D177" s="20"/>
      <c r="E177" s="35"/>
      <c r="F177" s="35"/>
    </row>
    <row r="178" spans="1:6" ht="51" x14ac:dyDescent="0.2">
      <c r="A178" s="105"/>
      <c r="B178" s="40" t="s">
        <v>166</v>
      </c>
      <c r="C178" s="50"/>
      <c r="D178" s="20"/>
      <c r="E178" s="35"/>
      <c r="F178" s="35"/>
    </row>
    <row r="179" spans="1:6" ht="14.25" x14ac:dyDescent="0.2">
      <c r="A179" s="105"/>
      <c r="B179" s="40" t="s">
        <v>29</v>
      </c>
      <c r="C179" s="50">
        <v>246</v>
      </c>
      <c r="D179" s="20" t="s">
        <v>39</v>
      </c>
      <c r="E179" s="45"/>
      <c r="F179" s="35">
        <f>C179*E179</f>
        <v>0</v>
      </c>
    </row>
    <row r="180" spans="1:6" ht="14.25" x14ac:dyDescent="0.2">
      <c r="A180" s="105"/>
      <c r="B180" s="40" t="s">
        <v>30</v>
      </c>
      <c r="C180" s="50">
        <v>62</v>
      </c>
      <c r="D180" s="20" t="s">
        <v>39</v>
      </c>
      <c r="E180" s="45"/>
      <c r="F180" s="35">
        <f>C180*E180</f>
        <v>0</v>
      </c>
    </row>
    <row r="181" spans="1:6" x14ac:dyDescent="0.2">
      <c r="A181" s="106"/>
      <c r="B181" s="69"/>
      <c r="C181" s="51"/>
      <c r="D181" s="52"/>
      <c r="E181" s="53"/>
      <c r="F181" s="53"/>
    </row>
    <row r="182" spans="1:6" x14ac:dyDescent="0.2">
      <c r="A182" s="107"/>
      <c r="B182" s="68"/>
      <c r="C182" s="54"/>
      <c r="D182" s="48"/>
      <c r="E182" s="49"/>
      <c r="F182" s="49"/>
    </row>
    <row r="183" spans="1:6" x14ac:dyDescent="0.2">
      <c r="A183" s="100">
        <f>COUNT($A$12:A182)+1</f>
        <v>34</v>
      </c>
      <c r="B183" s="39" t="s">
        <v>106</v>
      </c>
      <c r="C183" s="50"/>
      <c r="D183" s="20"/>
      <c r="E183" s="35"/>
      <c r="F183" s="36"/>
    </row>
    <row r="184" spans="1:6" ht="51" x14ac:dyDescent="0.2">
      <c r="A184" s="105"/>
      <c r="B184" s="40" t="s">
        <v>126</v>
      </c>
      <c r="C184" s="50"/>
      <c r="D184" s="20"/>
      <c r="E184" s="35"/>
      <c r="F184" s="36"/>
    </row>
    <row r="185" spans="1:6" ht="14.25" x14ac:dyDescent="0.2">
      <c r="A185" s="105"/>
      <c r="B185" s="40"/>
      <c r="C185" s="50">
        <v>10.8</v>
      </c>
      <c r="D185" s="20" t="s">
        <v>39</v>
      </c>
      <c r="E185" s="45"/>
      <c r="F185" s="35">
        <f>C185*E185</f>
        <v>0</v>
      </c>
    </row>
    <row r="186" spans="1:6" x14ac:dyDescent="0.2">
      <c r="A186" s="106"/>
      <c r="B186" s="69"/>
      <c r="C186" s="51"/>
      <c r="D186" s="52"/>
      <c r="E186" s="53"/>
      <c r="F186" s="53"/>
    </row>
    <row r="187" spans="1:6" x14ac:dyDescent="0.2">
      <c r="A187" s="107"/>
      <c r="B187" s="68"/>
      <c r="C187" s="54"/>
      <c r="D187" s="48"/>
      <c r="E187" s="49"/>
      <c r="F187" s="49"/>
    </row>
    <row r="188" spans="1:6" x14ac:dyDescent="0.2">
      <c r="A188" s="100">
        <f>COUNT($A$12:A187)+1</f>
        <v>35</v>
      </c>
      <c r="B188" s="39" t="s">
        <v>127</v>
      </c>
      <c r="C188" s="50"/>
      <c r="D188" s="20"/>
      <c r="E188" s="35"/>
      <c r="F188" s="35"/>
    </row>
    <row r="189" spans="1:6" ht="51" x14ac:dyDescent="0.2">
      <c r="A189" s="105"/>
      <c r="B189" s="40" t="s">
        <v>128</v>
      </c>
      <c r="C189" s="50"/>
      <c r="D189" s="20"/>
      <c r="E189" s="35"/>
      <c r="F189" s="35"/>
    </row>
    <row r="190" spans="1:6" ht="14.25" x14ac:dyDescent="0.2">
      <c r="A190" s="105"/>
      <c r="B190" s="40"/>
      <c r="C190" s="50">
        <v>209</v>
      </c>
      <c r="D190" s="20" t="s">
        <v>39</v>
      </c>
      <c r="E190" s="45"/>
      <c r="F190" s="35">
        <f>C190*E190</f>
        <v>0</v>
      </c>
    </row>
    <row r="191" spans="1:6" x14ac:dyDescent="0.2">
      <c r="A191" s="106"/>
      <c r="B191" s="69"/>
      <c r="C191" s="51"/>
      <c r="D191" s="52"/>
      <c r="E191" s="53"/>
      <c r="F191" s="53"/>
    </row>
    <row r="192" spans="1:6" x14ac:dyDescent="0.2">
      <c r="A192" s="107"/>
      <c r="B192" s="68"/>
      <c r="C192" s="54"/>
      <c r="D192" s="48"/>
      <c r="E192" s="49"/>
      <c r="F192" s="49"/>
    </row>
    <row r="193" spans="1:6" x14ac:dyDescent="0.2">
      <c r="A193" s="100">
        <f>COUNT($A$12:A192)+1</f>
        <v>36</v>
      </c>
      <c r="B193" s="39" t="s">
        <v>25</v>
      </c>
      <c r="C193" s="50"/>
      <c r="D193" s="20"/>
      <c r="E193" s="35"/>
      <c r="F193" s="35"/>
    </row>
    <row r="194" spans="1:6" ht="63.75" x14ac:dyDescent="0.2">
      <c r="A194" s="105"/>
      <c r="B194" s="40" t="s">
        <v>162</v>
      </c>
      <c r="C194" s="50"/>
      <c r="D194" s="20"/>
      <c r="E194" s="35"/>
      <c r="F194" s="35"/>
    </row>
    <row r="195" spans="1:6" ht="14.25" x14ac:dyDescent="0.2">
      <c r="A195" s="105"/>
      <c r="B195" s="40"/>
      <c r="C195" s="50">
        <v>313</v>
      </c>
      <c r="D195" s="20" t="s">
        <v>39</v>
      </c>
      <c r="E195" s="45"/>
      <c r="F195" s="35">
        <f>C195*E195</f>
        <v>0</v>
      </c>
    </row>
    <row r="196" spans="1:6" x14ac:dyDescent="0.2">
      <c r="A196" s="106"/>
      <c r="B196" s="69"/>
      <c r="C196" s="51"/>
      <c r="D196" s="52"/>
      <c r="E196" s="53"/>
      <c r="F196" s="53"/>
    </row>
    <row r="197" spans="1:6" x14ac:dyDescent="0.2">
      <c r="A197" s="107"/>
      <c r="B197" s="68"/>
      <c r="C197" s="54"/>
      <c r="D197" s="48"/>
      <c r="E197" s="49"/>
      <c r="F197" s="49"/>
    </row>
    <row r="198" spans="1:6" x14ac:dyDescent="0.2">
      <c r="A198" s="100">
        <f>COUNT($A$12:A197)+1</f>
        <v>37</v>
      </c>
      <c r="B198" s="39" t="s">
        <v>94</v>
      </c>
      <c r="C198" s="50"/>
      <c r="D198" s="20"/>
      <c r="E198" s="35"/>
      <c r="F198" s="35"/>
    </row>
    <row r="199" spans="1:6" ht="89.25" x14ac:dyDescent="0.2">
      <c r="A199" s="105"/>
      <c r="B199" s="40" t="s">
        <v>114</v>
      </c>
      <c r="C199" s="50"/>
      <c r="D199" s="20"/>
      <c r="E199" s="35"/>
      <c r="F199" s="35"/>
    </row>
    <row r="200" spans="1:6" ht="14.25" x14ac:dyDescent="0.2">
      <c r="A200" s="105"/>
      <c r="B200" s="40"/>
      <c r="C200" s="50">
        <v>75</v>
      </c>
      <c r="D200" s="20" t="s">
        <v>39</v>
      </c>
      <c r="E200" s="45"/>
      <c r="F200" s="35">
        <f>C200*E200</f>
        <v>0</v>
      </c>
    </row>
    <row r="201" spans="1:6" x14ac:dyDescent="0.2">
      <c r="A201" s="106"/>
      <c r="B201" s="69"/>
      <c r="C201" s="51"/>
      <c r="D201" s="52"/>
      <c r="E201" s="53"/>
      <c r="F201" s="53"/>
    </row>
    <row r="202" spans="1:6" x14ac:dyDescent="0.2">
      <c r="A202" s="107"/>
      <c r="B202" s="68"/>
      <c r="C202" s="54"/>
      <c r="D202" s="48"/>
      <c r="E202" s="49"/>
      <c r="F202" s="49"/>
    </row>
    <row r="203" spans="1:6" x14ac:dyDescent="0.2">
      <c r="A203" s="100">
        <f>COUNT($A$12:A202)+1</f>
        <v>38</v>
      </c>
      <c r="B203" s="39" t="s">
        <v>95</v>
      </c>
      <c r="C203" s="50"/>
      <c r="D203" s="20"/>
      <c r="E203" s="35"/>
      <c r="F203" s="36"/>
    </row>
    <row r="204" spans="1:6" ht="63.75" x14ac:dyDescent="0.2">
      <c r="A204" s="105"/>
      <c r="B204" s="40" t="s">
        <v>115</v>
      </c>
      <c r="C204" s="50"/>
      <c r="D204" s="20"/>
      <c r="E204" s="35"/>
      <c r="F204" s="36"/>
    </row>
    <row r="205" spans="1:6" ht="14.25" x14ac:dyDescent="0.2">
      <c r="A205" s="105"/>
      <c r="B205" s="40"/>
      <c r="C205" s="50">
        <v>70</v>
      </c>
      <c r="D205" s="20" t="s">
        <v>39</v>
      </c>
      <c r="E205" s="45"/>
      <c r="F205" s="35">
        <f>C205*E205</f>
        <v>0</v>
      </c>
    </row>
    <row r="206" spans="1:6" x14ac:dyDescent="0.2">
      <c r="A206" s="106"/>
      <c r="B206" s="69"/>
      <c r="C206" s="51"/>
      <c r="D206" s="52"/>
      <c r="E206" s="53"/>
      <c r="F206" s="53"/>
    </row>
    <row r="207" spans="1:6" x14ac:dyDescent="0.2">
      <c r="A207" s="105"/>
      <c r="B207" s="40"/>
      <c r="C207" s="50"/>
      <c r="D207" s="20"/>
      <c r="E207" s="35"/>
      <c r="F207" s="35"/>
    </row>
    <row r="208" spans="1:6" x14ac:dyDescent="0.2">
      <c r="A208" s="100">
        <f>COUNT($A$12:A207)+1</f>
        <v>39</v>
      </c>
      <c r="B208" s="61" t="s">
        <v>92</v>
      </c>
      <c r="C208" s="50"/>
      <c r="D208" s="20"/>
      <c r="E208" s="35"/>
      <c r="F208" s="35"/>
    </row>
    <row r="209" spans="1:6" ht="25.5" x14ac:dyDescent="0.2">
      <c r="A209" s="105"/>
      <c r="B209" s="40" t="s">
        <v>93</v>
      </c>
      <c r="C209" s="50"/>
      <c r="D209" s="20"/>
      <c r="E209" s="35"/>
      <c r="F209" s="35"/>
    </row>
    <row r="210" spans="1:6" ht="14.25" x14ac:dyDescent="0.2">
      <c r="A210" s="105"/>
      <c r="B210" s="40"/>
      <c r="C210" s="50">
        <v>391</v>
      </c>
      <c r="D210" s="20" t="s">
        <v>39</v>
      </c>
      <c r="E210" s="45"/>
      <c r="F210" s="35">
        <f t="shared" ref="F210" si="0">C210*E210</f>
        <v>0</v>
      </c>
    </row>
    <row r="211" spans="1:6" x14ac:dyDescent="0.2">
      <c r="A211" s="105"/>
      <c r="B211" s="40"/>
      <c r="C211" s="50"/>
      <c r="D211" s="20"/>
      <c r="E211" s="35"/>
      <c r="F211" s="35"/>
    </row>
    <row r="212" spans="1:6" x14ac:dyDescent="0.2">
      <c r="A212" s="107"/>
      <c r="B212" s="68"/>
      <c r="C212" s="54"/>
      <c r="D212" s="48"/>
      <c r="E212" s="49"/>
      <c r="F212" s="49"/>
    </row>
    <row r="213" spans="1:6" x14ac:dyDescent="0.2">
      <c r="A213" s="100">
        <f>COUNT($A$12:A212)+1</f>
        <v>40</v>
      </c>
      <c r="B213" s="39" t="s">
        <v>20</v>
      </c>
      <c r="C213" s="50"/>
      <c r="D213" s="20"/>
      <c r="E213" s="35"/>
      <c r="F213" s="36"/>
    </row>
    <row r="214" spans="1:6" ht="38.25" x14ac:dyDescent="0.2">
      <c r="A214" s="105"/>
      <c r="B214" s="40" t="s">
        <v>96</v>
      </c>
      <c r="C214" s="50"/>
      <c r="D214" s="20"/>
      <c r="E214" s="35"/>
      <c r="F214" s="36"/>
    </row>
    <row r="215" spans="1:6" ht="14.25" x14ac:dyDescent="0.2">
      <c r="A215" s="105"/>
      <c r="B215" s="40"/>
      <c r="C215" s="50">
        <v>391</v>
      </c>
      <c r="D215" s="20" t="s">
        <v>39</v>
      </c>
      <c r="E215" s="45"/>
      <c r="F215" s="35">
        <f>C215*E215</f>
        <v>0</v>
      </c>
    </row>
    <row r="216" spans="1:6" x14ac:dyDescent="0.2">
      <c r="A216" s="106"/>
      <c r="B216" s="69"/>
      <c r="C216" s="51"/>
      <c r="D216" s="52"/>
      <c r="E216" s="53"/>
      <c r="F216" s="53"/>
    </row>
    <row r="217" spans="1:6" x14ac:dyDescent="0.2">
      <c r="A217" s="107"/>
      <c r="B217" s="73"/>
      <c r="C217" s="54"/>
      <c r="D217" s="94"/>
      <c r="E217" s="74"/>
      <c r="F217" s="74"/>
    </row>
    <row r="218" spans="1:6" x14ac:dyDescent="0.2">
      <c r="A218" s="100">
        <f>COUNT($A$12:A217)+1</f>
        <v>41</v>
      </c>
      <c r="B218" s="39" t="s">
        <v>22</v>
      </c>
      <c r="C218" s="50"/>
      <c r="D218" s="20"/>
      <c r="E218" s="35"/>
      <c r="F218" s="35"/>
    </row>
    <row r="219" spans="1:6" ht="38.25" x14ac:dyDescent="0.2">
      <c r="A219" s="105"/>
      <c r="B219" s="40" t="s">
        <v>21</v>
      </c>
      <c r="C219" s="50"/>
      <c r="D219" s="20"/>
      <c r="E219" s="35"/>
      <c r="F219" s="36"/>
    </row>
    <row r="220" spans="1:6" ht="14.25" x14ac:dyDescent="0.2">
      <c r="A220" s="105"/>
      <c r="B220" s="40"/>
      <c r="C220" s="50">
        <v>442</v>
      </c>
      <c r="D220" s="20" t="s">
        <v>39</v>
      </c>
      <c r="E220" s="45"/>
      <c r="F220" s="35">
        <f>C220*E220</f>
        <v>0</v>
      </c>
    </row>
    <row r="221" spans="1:6" x14ac:dyDescent="0.2">
      <c r="A221" s="106"/>
      <c r="B221" s="69"/>
      <c r="C221" s="51"/>
      <c r="D221" s="52"/>
      <c r="E221" s="53"/>
      <c r="F221" s="53"/>
    </row>
    <row r="222" spans="1:6" x14ac:dyDescent="0.2">
      <c r="A222" s="107"/>
      <c r="B222" s="68"/>
      <c r="C222" s="54"/>
      <c r="D222" s="48"/>
      <c r="E222" s="49"/>
      <c r="F222" s="49"/>
    </row>
    <row r="223" spans="1:6" x14ac:dyDescent="0.2">
      <c r="A223" s="100">
        <f>COUNT($A$12:A222)+1</f>
        <v>42</v>
      </c>
      <c r="B223" s="39" t="s">
        <v>23</v>
      </c>
      <c r="C223" s="50"/>
      <c r="D223" s="20"/>
      <c r="E223" s="35"/>
      <c r="F223" s="35"/>
    </row>
    <row r="224" spans="1:6" ht="25.5" x14ac:dyDescent="0.2">
      <c r="A224" s="105"/>
      <c r="B224" s="40" t="s">
        <v>130</v>
      </c>
      <c r="C224" s="50"/>
      <c r="D224" s="20"/>
      <c r="E224" s="35"/>
      <c r="F224" s="36"/>
    </row>
    <row r="225" spans="1:6" ht="14.25" x14ac:dyDescent="0.2">
      <c r="A225" s="105"/>
      <c r="B225" s="40"/>
      <c r="C225" s="50">
        <v>290</v>
      </c>
      <c r="D225" s="20" t="s">
        <v>34</v>
      </c>
      <c r="E225" s="45"/>
      <c r="F225" s="35">
        <f>C225*E225</f>
        <v>0</v>
      </c>
    </row>
    <row r="226" spans="1:6" x14ac:dyDescent="0.2">
      <c r="A226" s="106"/>
      <c r="B226" s="69"/>
      <c r="C226" s="51"/>
      <c r="D226" s="52"/>
      <c r="E226" s="53"/>
      <c r="F226" s="53"/>
    </row>
    <row r="227" spans="1:6" x14ac:dyDescent="0.2">
      <c r="A227" s="107"/>
      <c r="B227" s="68"/>
      <c r="C227" s="54"/>
      <c r="D227" s="48"/>
      <c r="E227" s="49"/>
      <c r="F227" s="49"/>
    </row>
    <row r="228" spans="1:6" x14ac:dyDescent="0.2">
      <c r="A228" s="100">
        <f>COUNT($A$12:A227)+1</f>
        <v>43</v>
      </c>
      <c r="B228" s="39" t="s">
        <v>131</v>
      </c>
      <c r="C228" s="50"/>
      <c r="D228" s="20"/>
      <c r="E228" s="35"/>
      <c r="F228" s="35"/>
    </row>
    <row r="229" spans="1:6" ht="89.25" x14ac:dyDescent="0.2">
      <c r="A229" s="105"/>
      <c r="B229" s="40" t="s">
        <v>132</v>
      </c>
      <c r="C229" s="50"/>
      <c r="D229" s="20"/>
      <c r="E229" s="35"/>
      <c r="F229" s="35"/>
    </row>
    <row r="230" spans="1:6" ht="14.25" x14ac:dyDescent="0.2">
      <c r="A230" s="105"/>
      <c r="B230" s="39" t="s">
        <v>187</v>
      </c>
      <c r="C230" s="50">
        <v>145</v>
      </c>
      <c r="D230" s="20" t="s">
        <v>34</v>
      </c>
      <c r="E230" s="45"/>
      <c r="F230" s="35">
        <f t="shared" ref="F230" si="1">C230*E230</f>
        <v>0</v>
      </c>
    </row>
    <row r="231" spans="1:6" x14ac:dyDescent="0.2">
      <c r="A231" s="106"/>
      <c r="B231" s="69"/>
      <c r="C231" s="51"/>
      <c r="D231" s="52"/>
      <c r="E231" s="53"/>
      <c r="F231" s="53"/>
    </row>
    <row r="232" spans="1:6" x14ac:dyDescent="0.2">
      <c r="A232" s="107"/>
      <c r="B232" s="68"/>
      <c r="C232" s="54"/>
      <c r="D232" s="48"/>
      <c r="E232" s="49"/>
      <c r="F232" s="49"/>
    </row>
    <row r="233" spans="1:6" x14ac:dyDescent="0.2">
      <c r="A233" s="100">
        <f>COUNT($A$12:A232)+1</f>
        <v>44</v>
      </c>
      <c r="B233" s="39" t="s">
        <v>133</v>
      </c>
      <c r="C233" s="50"/>
      <c r="D233" s="20"/>
      <c r="E233" s="35"/>
      <c r="F233" s="35"/>
    </row>
    <row r="234" spans="1:6" ht="255" x14ac:dyDescent="0.2">
      <c r="A234" s="105"/>
      <c r="B234" s="40" t="s">
        <v>134</v>
      </c>
      <c r="C234" s="50"/>
      <c r="D234" s="20"/>
      <c r="E234" s="35"/>
      <c r="F234" s="35"/>
    </row>
    <row r="235" spans="1:6" x14ac:dyDescent="0.2">
      <c r="A235" s="105"/>
      <c r="B235" s="40" t="s">
        <v>135</v>
      </c>
      <c r="C235" s="50"/>
      <c r="D235" s="20"/>
      <c r="E235" s="35"/>
      <c r="F235" s="35"/>
    </row>
    <row r="236" spans="1:6" ht="14.25" x14ac:dyDescent="0.2">
      <c r="A236" s="105"/>
      <c r="B236" s="112" t="s">
        <v>188</v>
      </c>
      <c r="C236" s="50">
        <v>3</v>
      </c>
      <c r="D236" s="20" t="s">
        <v>34</v>
      </c>
      <c r="E236" s="45"/>
      <c r="F236" s="35">
        <f t="shared" ref="F236" si="2">C236*E236</f>
        <v>0</v>
      </c>
    </row>
    <row r="237" spans="1:6" x14ac:dyDescent="0.2">
      <c r="A237" s="106"/>
      <c r="B237" s="69"/>
      <c r="C237" s="51"/>
      <c r="D237" s="52"/>
      <c r="E237" s="53"/>
      <c r="F237" s="53"/>
    </row>
    <row r="238" spans="1:6" x14ac:dyDescent="0.2">
      <c r="A238" s="107"/>
      <c r="B238" s="68"/>
      <c r="C238" s="54"/>
      <c r="D238" s="48"/>
      <c r="E238" s="49"/>
      <c r="F238" s="49"/>
    </row>
    <row r="239" spans="1:6" x14ac:dyDescent="0.2">
      <c r="A239" s="100">
        <f>COUNT($A$10:A238)+1</f>
        <v>45</v>
      </c>
      <c r="B239" s="39" t="s">
        <v>136</v>
      </c>
      <c r="C239" s="50"/>
      <c r="D239" s="20"/>
      <c r="E239" s="35"/>
      <c r="F239" s="35"/>
    </row>
    <row r="240" spans="1:6" ht="191.25" x14ac:dyDescent="0.2">
      <c r="A240" s="105"/>
      <c r="B240" s="40" t="s">
        <v>189</v>
      </c>
      <c r="C240" s="50"/>
      <c r="D240" s="20"/>
      <c r="E240" s="35"/>
      <c r="F240" s="35"/>
    </row>
    <row r="241" spans="1:6" ht="14.25" x14ac:dyDescent="0.2">
      <c r="A241" s="105"/>
      <c r="B241" s="39"/>
      <c r="C241" s="50">
        <v>3</v>
      </c>
      <c r="D241" s="20" t="s">
        <v>34</v>
      </c>
      <c r="E241" s="45"/>
      <c r="F241" s="35">
        <f>C241*E241</f>
        <v>0</v>
      </c>
    </row>
    <row r="242" spans="1:6" x14ac:dyDescent="0.2">
      <c r="A242" s="106"/>
      <c r="B242" s="69"/>
      <c r="C242" s="51"/>
      <c r="D242" s="52"/>
      <c r="E242" s="53"/>
      <c r="F242" s="53"/>
    </row>
    <row r="243" spans="1:6" x14ac:dyDescent="0.2">
      <c r="A243" s="107"/>
      <c r="B243" s="68"/>
      <c r="C243" s="54"/>
      <c r="D243" s="48"/>
      <c r="E243" s="49"/>
      <c r="F243" s="49"/>
    </row>
    <row r="244" spans="1:6" x14ac:dyDescent="0.2">
      <c r="A244" s="100">
        <f>COUNT($A$10:A243)+1</f>
        <v>46</v>
      </c>
      <c r="B244" s="39" t="s">
        <v>137</v>
      </c>
      <c r="C244" s="50"/>
      <c r="D244" s="20"/>
      <c r="E244" s="35"/>
      <c r="F244" s="35"/>
    </row>
    <row r="245" spans="1:6" ht="153" x14ac:dyDescent="0.2">
      <c r="A245" s="105"/>
      <c r="B245" s="40" t="s">
        <v>138</v>
      </c>
      <c r="C245" s="50"/>
      <c r="D245" s="20"/>
      <c r="E245" s="35"/>
      <c r="F245" s="35"/>
    </row>
    <row r="246" spans="1:6" x14ac:dyDescent="0.2">
      <c r="A246" s="105"/>
      <c r="B246" s="39" t="s">
        <v>190</v>
      </c>
      <c r="C246" s="50">
        <v>4</v>
      </c>
      <c r="D246" s="20" t="s">
        <v>139</v>
      </c>
      <c r="E246" s="45"/>
      <c r="F246" s="35">
        <f>C246*E246</f>
        <v>0</v>
      </c>
    </row>
    <row r="247" spans="1:6" x14ac:dyDescent="0.2">
      <c r="A247" s="106"/>
      <c r="B247" s="69"/>
      <c r="C247" s="51"/>
      <c r="D247" s="52"/>
      <c r="E247" s="53"/>
      <c r="F247" s="53"/>
    </row>
    <row r="248" spans="1:6" x14ac:dyDescent="0.2">
      <c r="A248" s="107"/>
      <c r="B248" s="68"/>
      <c r="C248" s="54"/>
      <c r="D248" s="48"/>
      <c r="E248" s="49"/>
      <c r="F248" s="49"/>
    </row>
    <row r="249" spans="1:6" x14ac:dyDescent="0.2">
      <c r="A249" s="100">
        <f>COUNT($A$10:A247)+1</f>
        <v>47</v>
      </c>
      <c r="B249" s="39" t="s">
        <v>140</v>
      </c>
      <c r="C249" s="50"/>
      <c r="D249" s="20"/>
      <c r="E249" s="35"/>
      <c r="F249" s="35"/>
    </row>
    <row r="250" spans="1:6" ht="38.25" x14ac:dyDescent="0.2">
      <c r="A250" s="105"/>
      <c r="B250" s="40" t="s">
        <v>141</v>
      </c>
      <c r="C250" s="50"/>
      <c r="D250" s="20"/>
      <c r="E250" s="35"/>
      <c r="F250" s="35"/>
    </row>
    <row r="251" spans="1:6" x14ac:dyDescent="0.2">
      <c r="A251" s="105"/>
      <c r="B251" s="39"/>
      <c r="C251" s="50">
        <v>48</v>
      </c>
      <c r="D251" s="20" t="s">
        <v>1</v>
      </c>
      <c r="E251" s="45"/>
      <c r="F251" s="35">
        <f>C251*E251</f>
        <v>0</v>
      </c>
    </row>
    <row r="252" spans="1:6" x14ac:dyDescent="0.2">
      <c r="A252" s="106"/>
      <c r="B252" s="69"/>
      <c r="C252" s="51"/>
      <c r="D252" s="52"/>
      <c r="E252" s="53"/>
      <c r="F252" s="53"/>
    </row>
    <row r="253" spans="1:6" x14ac:dyDescent="0.2">
      <c r="A253" s="107"/>
      <c r="B253" s="68"/>
      <c r="C253" s="54"/>
      <c r="D253" s="48"/>
      <c r="E253" s="49"/>
      <c r="F253" s="49"/>
    </row>
    <row r="254" spans="1:6" x14ac:dyDescent="0.2">
      <c r="A254" s="100">
        <f>COUNT($A$10:A253)+1</f>
        <v>48</v>
      </c>
      <c r="B254" s="39" t="s">
        <v>142</v>
      </c>
      <c r="C254" s="50"/>
      <c r="D254" s="20"/>
      <c r="E254" s="35"/>
      <c r="F254" s="35"/>
    </row>
    <row r="255" spans="1:6" ht="89.25" x14ac:dyDescent="0.2">
      <c r="A255" s="105"/>
      <c r="B255" s="40" t="s">
        <v>143</v>
      </c>
      <c r="C255" s="50"/>
      <c r="D255" s="20"/>
      <c r="E255" s="35"/>
      <c r="F255" s="35"/>
    </row>
    <row r="256" spans="1:6" ht="14.25" x14ac:dyDescent="0.2">
      <c r="A256" s="105"/>
      <c r="B256" s="39"/>
      <c r="C256" s="50">
        <v>150</v>
      </c>
      <c r="D256" s="20" t="s">
        <v>34</v>
      </c>
      <c r="E256" s="45"/>
      <c r="F256" s="35">
        <f>C256*E256</f>
        <v>0</v>
      </c>
    </row>
    <row r="257" spans="1:6" x14ac:dyDescent="0.2">
      <c r="A257" s="106"/>
      <c r="B257" s="69"/>
      <c r="C257" s="51"/>
      <c r="D257" s="52"/>
      <c r="E257" s="53"/>
      <c r="F257" s="53"/>
    </row>
    <row r="258" spans="1:6" x14ac:dyDescent="0.2">
      <c r="A258" s="107"/>
      <c r="B258" s="68"/>
      <c r="C258" s="54"/>
      <c r="D258" s="48"/>
      <c r="E258" s="49"/>
      <c r="F258" s="49"/>
    </row>
    <row r="259" spans="1:6" x14ac:dyDescent="0.2">
      <c r="A259" s="100">
        <f>COUNT($A$10:A258)+1</f>
        <v>49</v>
      </c>
      <c r="B259" s="39" t="s">
        <v>144</v>
      </c>
      <c r="C259" s="50"/>
      <c r="D259" s="20"/>
      <c r="E259" s="35"/>
      <c r="F259" s="35"/>
    </row>
    <row r="260" spans="1:6" ht="38.25" x14ac:dyDescent="0.2">
      <c r="A260" s="105"/>
      <c r="B260" s="40" t="s">
        <v>145</v>
      </c>
      <c r="C260" s="50"/>
      <c r="D260" s="20"/>
      <c r="E260" s="35"/>
      <c r="F260" s="35"/>
    </row>
    <row r="261" spans="1:6" ht="14.25" x14ac:dyDescent="0.2">
      <c r="A261" s="105"/>
      <c r="B261" s="39"/>
      <c r="C261" s="50">
        <v>150</v>
      </c>
      <c r="D261" s="20" t="s">
        <v>34</v>
      </c>
      <c r="E261" s="45"/>
      <c r="F261" s="35">
        <f>C261*E261</f>
        <v>0</v>
      </c>
    </row>
    <row r="262" spans="1:6" x14ac:dyDescent="0.2">
      <c r="A262" s="106"/>
      <c r="B262" s="69"/>
      <c r="C262" s="51"/>
      <c r="D262" s="52"/>
      <c r="E262" s="53"/>
      <c r="F262" s="53"/>
    </row>
    <row r="263" spans="1:6" x14ac:dyDescent="0.2">
      <c r="A263" s="107"/>
      <c r="B263" s="68"/>
      <c r="C263" s="54"/>
      <c r="D263" s="48"/>
      <c r="E263" s="49"/>
      <c r="F263" s="49"/>
    </row>
    <row r="264" spans="1:6" x14ac:dyDescent="0.2">
      <c r="A264" s="100">
        <f>COUNT($A$10:A262)+1</f>
        <v>50</v>
      </c>
      <c r="B264" s="39" t="s">
        <v>146</v>
      </c>
      <c r="C264" s="50"/>
      <c r="D264" s="20"/>
      <c r="E264" s="35"/>
      <c r="F264" s="35"/>
    </row>
    <row r="265" spans="1:6" ht="63.75" x14ac:dyDescent="0.2">
      <c r="A265" s="105"/>
      <c r="B265" s="40" t="s">
        <v>147</v>
      </c>
      <c r="C265" s="50"/>
      <c r="D265" s="20"/>
      <c r="E265" s="35"/>
      <c r="F265" s="35"/>
    </row>
    <row r="266" spans="1:6" x14ac:dyDescent="0.2">
      <c r="A266" s="105"/>
      <c r="B266" s="39"/>
      <c r="C266" s="50">
        <v>1</v>
      </c>
      <c r="D266" s="20" t="s">
        <v>1</v>
      </c>
      <c r="E266" s="45"/>
      <c r="F266" s="35">
        <f>E266*C266</f>
        <v>0</v>
      </c>
    </row>
    <row r="267" spans="1:6" x14ac:dyDescent="0.2">
      <c r="A267" s="106"/>
      <c r="B267" s="69"/>
      <c r="C267" s="51"/>
      <c r="D267" s="52"/>
      <c r="E267" s="53"/>
      <c r="F267" s="53"/>
    </row>
    <row r="268" spans="1:6" x14ac:dyDescent="0.2">
      <c r="A268" s="107"/>
      <c r="B268" s="68"/>
      <c r="C268" s="54"/>
      <c r="D268" s="48"/>
      <c r="E268" s="49"/>
      <c r="F268" s="49"/>
    </row>
    <row r="269" spans="1:6" x14ac:dyDescent="0.2">
      <c r="A269" s="100">
        <f>COUNT($A$10:A268)+1</f>
        <v>51</v>
      </c>
      <c r="B269" s="39" t="s">
        <v>148</v>
      </c>
      <c r="C269" s="50"/>
      <c r="D269" s="20"/>
      <c r="E269" s="35"/>
      <c r="F269" s="35"/>
    </row>
    <row r="270" spans="1:6" ht="63.75" x14ac:dyDescent="0.2">
      <c r="A270" s="105"/>
      <c r="B270" s="40" t="s">
        <v>149</v>
      </c>
      <c r="C270" s="50"/>
      <c r="D270" s="20"/>
      <c r="E270" s="35"/>
      <c r="F270" s="35"/>
    </row>
    <row r="271" spans="1:6" ht="14.25" x14ac:dyDescent="0.2">
      <c r="A271" s="105"/>
      <c r="B271" s="39"/>
      <c r="C271" s="50">
        <v>5.8</v>
      </c>
      <c r="D271" s="20" t="s">
        <v>39</v>
      </c>
      <c r="E271" s="45"/>
      <c r="F271" s="35">
        <f>C271*E271</f>
        <v>0</v>
      </c>
    </row>
    <row r="272" spans="1:6" x14ac:dyDescent="0.2">
      <c r="A272" s="106"/>
      <c r="B272" s="69"/>
      <c r="C272" s="51"/>
      <c r="D272" s="52"/>
      <c r="E272" s="53"/>
      <c r="F272" s="53"/>
    </row>
    <row r="273" spans="1:6" x14ac:dyDescent="0.2">
      <c r="A273" s="104"/>
      <c r="B273" s="68"/>
      <c r="C273" s="54"/>
      <c r="D273" s="48"/>
      <c r="E273" s="49"/>
      <c r="F273" s="49"/>
    </row>
    <row r="274" spans="1:6" x14ac:dyDescent="0.2">
      <c r="A274" s="100">
        <f>COUNT($A$10:A273)+1</f>
        <v>52</v>
      </c>
      <c r="B274" s="39" t="s">
        <v>150</v>
      </c>
      <c r="C274" s="50"/>
      <c r="D274" s="20"/>
      <c r="E274" s="35"/>
      <c r="F274" s="35"/>
    </row>
    <row r="275" spans="1:6" ht="114.75" x14ac:dyDescent="0.2">
      <c r="A275" s="103"/>
      <c r="B275" s="40" t="s">
        <v>151</v>
      </c>
      <c r="C275" s="50"/>
      <c r="D275" s="20"/>
      <c r="E275" s="35"/>
      <c r="F275" s="35"/>
    </row>
    <row r="276" spans="1:6" x14ac:dyDescent="0.2">
      <c r="A276" s="103"/>
      <c r="B276" s="39"/>
      <c r="C276" s="50">
        <v>2</v>
      </c>
      <c r="D276" s="20" t="s">
        <v>139</v>
      </c>
      <c r="E276" s="45"/>
      <c r="F276" s="35">
        <f>C276*E276</f>
        <v>0</v>
      </c>
    </row>
    <row r="277" spans="1:6" x14ac:dyDescent="0.2">
      <c r="A277" s="108"/>
      <c r="B277" s="69"/>
      <c r="C277" s="51"/>
      <c r="D277" s="52"/>
      <c r="E277" s="53"/>
      <c r="F277" s="53"/>
    </row>
    <row r="278" spans="1:6" x14ac:dyDescent="0.2">
      <c r="A278" s="107"/>
      <c r="B278" s="73"/>
      <c r="C278" s="31"/>
      <c r="D278" s="32"/>
      <c r="E278" s="33"/>
      <c r="F278" s="31"/>
    </row>
    <row r="279" spans="1:6" ht="25.5" x14ac:dyDescent="0.2">
      <c r="A279" s="100">
        <f>COUNT($A$12:A278)+1</f>
        <v>53</v>
      </c>
      <c r="B279" s="39" t="s">
        <v>26</v>
      </c>
      <c r="C279" s="36"/>
      <c r="D279" s="20"/>
      <c r="E279" s="62"/>
      <c r="F279" s="36"/>
    </row>
    <row r="280" spans="1:6" ht="102" x14ac:dyDescent="0.2">
      <c r="A280" s="103"/>
      <c r="B280" s="40" t="s">
        <v>97</v>
      </c>
      <c r="C280" s="36"/>
      <c r="D280" s="20"/>
      <c r="E280" s="35"/>
      <c r="F280" s="36"/>
    </row>
    <row r="281" spans="1:6" x14ac:dyDescent="0.2">
      <c r="A281" s="100"/>
      <c r="B281" s="95"/>
      <c r="C281" s="63"/>
      <c r="D281" s="64">
        <v>0.04</v>
      </c>
      <c r="E281" s="36"/>
      <c r="F281" s="35">
        <f>SUM(F12:F280)*D281</f>
        <v>0</v>
      </c>
    </row>
    <row r="282" spans="1:6" x14ac:dyDescent="0.2">
      <c r="A282" s="102"/>
      <c r="B282" s="96"/>
      <c r="C282" s="97"/>
      <c r="D282" s="98"/>
      <c r="E282" s="65"/>
      <c r="F282" s="53"/>
    </row>
    <row r="283" spans="1:6" x14ac:dyDescent="0.2">
      <c r="A283" s="103"/>
      <c r="B283" s="40"/>
      <c r="C283" s="36"/>
      <c r="D283" s="20"/>
      <c r="E283" s="36"/>
      <c r="F283" s="36"/>
    </row>
    <row r="284" spans="1:6" x14ac:dyDescent="0.2">
      <c r="A284" s="100">
        <f>COUNT($A$12:A282)+1</f>
        <v>54</v>
      </c>
      <c r="B284" s="39" t="s">
        <v>98</v>
      </c>
      <c r="C284" s="36"/>
      <c r="D284" s="20"/>
      <c r="E284" s="36"/>
      <c r="F284" s="36"/>
    </row>
    <row r="285" spans="1:6" ht="38.25" x14ac:dyDescent="0.2">
      <c r="A285" s="103"/>
      <c r="B285" s="40" t="s">
        <v>27</v>
      </c>
      <c r="C285" s="63"/>
      <c r="D285" s="64">
        <v>0.1</v>
      </c>
      <c r="E285" s="36"/>
      <c r="F285" s="35">
        <f>SUM(F12:F279)*D285</f>
        <v>0</v>
      </c>
    </row>
    <row r="286" spans="1:6" x14ac:dyDescent="0.2">
      <c r="A286" s="108"/>
      <c r="B286" s="70"/>
      <c r="C286" s="36"/>
      <c r="D286" s="20"/>
      <c r="E286" s="62"/>
      <c r="F286" s="36"/>
    </row>
    <row r="287" spans="1:6" x14ac:dyDescent="0.2">
      <c r="A287" s="41"/>
      <c r="B287" s="71" t="s">
        <v>2</v>
      </c>
      <c r="C287" s="42"/>
      <c r="D287" s="43"/>
      <c r="E287" s="44" t="s">
        <v>38</v>
      </c>
      <c r="F287" s="44">
        <f>SUM(F14:F286)</f>
        <v>0</v>
      </c>
    </row>
  </sheetData>
  <sheetProtection algorithmName="SHA-512" hashValue="djBZAVGEfcXoGZPEZcvGZEdIpAZAlSi2NqUrTM0tgjaH/nTQtuKaurLI547HwsbdrbVF93FS4NmAbWBS9F7o5Q==" saltValue="+nn7gcQTuezDwXz/+k8vhg=="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rowBreaks count="12" manualBreakCount="12">
    <brk id="35" max="5" man="1"/>
    <brk id="60" max="5" man="1"/>
    <brk id="80" max="5" man="1"/>
    <brk id="100" max="5" man="1"/>
    <brk id="127" max="5" man="1"/>
    <brk id="154" max="5" man="1"/>
    <brk id="181" max="5" man="1"/>
    <brk id="206" max="5" man="1"/>
    <brk id="226" max="5" man="1"/>
    <brk id="237" max="5" man="1"/>
    <brk id="252" max="5" man="1"/>
    <brk id="277"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59999389629810485"/>
  </sheetPr>
  <dimension ref="A1:F220"/>
  <sheetViews>
    <sheetView topLeftCell="A14" zoomScaleNormal="100" zoomScaleSheetLayoutView="100" workbookViewId="0">
      <selection activeCell="E34" sqref="E34"/>
    </sheetView>
  </sheetViews>
  <sheetFormatPr defaultColWidth="9.140625" defaultRowHeight="12.75" x14ac:dyDescent="0.2"/>
  <cols>
    <col min="1" max="1" width="6.7109375" style="26" customWidth="1"/>
    <col min="2" max="2" width="37.7109375" style="72" customWidth="1"/>
    <col min="3" max="3" width="6.7109375" style="29" customWidth="1"/>
    <col min="4" max="4" width="6.7109375" style="30" customWidth="1"/>
    <col min="5" max="5" width="14.7109375" style="28" customWidth="1"/>
    <col min="6" max="6" width="14.7109375" style="29" customWidth="1"/>
    <col min="7" max="16384" width="9.140625" style="30"/>
  </cols>
  <sheetData>
    <row r="1" spans="1:6" x14ac:dyDescent="0.2">
      <c r="A1" s="25" t="s">
        <v>157</v>
      </c>
      <c r="B1" s="66" t="s">
        <v>6</v>
      </c>
      <c r="C1" s="26"/>
      <c r="D1" s="27"/>
    </row>
    <row r="2" spans="1:6" x14ac:dyDescent="0.2">
      <c r="A2" s="25" t="s">
        <v>158</v>
      </c>
      <c r="B2" s="66" t="s">
        <v>7</v>
      </c>
      <c r="C2" s="26"/>
      <c r="D2" s="27"/>
    </row>
    <row r="3" spans="1:6" x14ac:dyDescent="0.2">
      <c r="A3" s="25" t="s">
        <v>160</v>
      </c>
      <c r="B3" s="66" t="s">
        <v>175</v>
      </c>
      <c r="C3" s="26"/>
      <c r="D3" s="27"/>
    </row>
    <row r="4" spans="1:6" x14ac:dyDescent="0.2">
      <c r="A4" s="25"/>
      <c r="B4" s="66"/>
      <c r="C4" s="26"/>
      <c r="D4" s="27"/>
    </row>
    <row r="5" spans="1:6" ht="76.5" x14ac:dyDescent="0.2">
      <c r="A5" s="113" t="s">
        <v>0</v>
      </c>
      <c r="B5" s="114" t="s">
        <v>31</v>
      </c>
      <c r="C5" s="115" t="s">
        <v>8</v>
      </c>
      <c r="D5" s="115" t="s">
        <v>9</v>
      </c>
      <c r="E5" s="116" t="s">
        <v>35</v>
      </c>
      <c r="F5" s="116" t="s">
        <v>36</v>
      </c>
    </row>
    <row r="6" spans="1:6" x14ac:dyDescent="0.2">
      <c r="A6" s="99">
        <v>1</v>
      </c>
      <c r="B6" s="67"/>
      <c r="C6" s="31"/>
      <c r="D6" s="32"/>
      <c r="E6" s="33"/>
      <c r="F6" s="31"/>
    </row>
    <row r="7" spans="1:6" x14ac:dyDescent="0.2">
      <c r="A7" s="109"/>
      <c r="B7" s="111" t="s">
        <v>125</v>
      </c>
      <c r="C7" s="57"/>
      <c r="D7" s="55"/>
      <c r="E7" s="56"/>
      <c r="F7" s="57"/>
    </row>
    <row r="8" spans="1:6" x14ac:dyDescent="0.2">
      <c r="A8" s="109"/>
      <c r="B8" s="291" t="s">
        <v>124</v>
      </c>
      <c r="C8" s="291"/>
      <c r="D8" s="291"/>
      <c r="E8" s="291"/>
      <c r="F8" s="291"/>
    </row>
    <row r="9" spans="1:6" x14ac:dyDescent="0.2">
      <c r="A9" s="109"/>
      <c r="B9" s="291"/>
      <c r="C9" s="291"/>
      <c r="D9" s="291"/>
      <c r="E9" s="291"/>
      <c r="F9" s="291"/>
    </row>
    <row r="10" spans="1:6" x14ac:dyDescent="0.2">
      <c r="A10" s="109"/>
      <c r="B10" s="110"/>
      <c r="C10" s="57"/>
      <c r="D10" s="55"/>
      <c r="E10" s="56"/>
      <c r="F10" s="57"/>
    </row>
    <row r="11" spans="1:6" x14ac:dyDescent="0.2">
      <c r="A11" s="99"/>
      <c r="B11" s="67"/>
      <c r="C11" s="31"/>
      <c r="D11" s="32"/>
      <c r="E11" s="33"/>
      <c r="F11" s="31"/>
    </row>
    <row r="12" spans="1:6" x14ac:dyDescent="0.2">
      <c r="A12" s="100">
        <f>COUNT(A6+1)</f>
        <v>1</v>
      </c>
      <c r="B12" s="39" t="s">
        <v>10</v>
      </c>
      <c r="C12" s="36"/>
      <c r="D12" s="20"/>
      <c r="E12" s="35"/>
      <c r="F12" s="35"/>
    </row>
    <row r="13" spans="1:6" ht="51" x14ac:dyDescent="0.2">
      <c r="A13" s="100"/>
      <c r="B13" s="40" t="s">
        <v>42</v>
      </c>
      <c r="C13" s="36"/>
      <c r="D13" s="20"/>
      <c r="E13" s="35"/>
      <c r="F13" s="35"/>
    </row>
    <row r="14" spans="1:6" ht="14.25" x14ac:dyDescent="0.2">
      <c r="A14" s="100"/>
      <c r="B14" s="40"/>
      <c r="C14" s="50">
        <v>8</v>
      </c>
      <c r="D14" s="20" t="s">
        <v>34</v>
      </c>
      <c r="E14" s="45"/>
      <c r="F14" s="35">
        <f>C14*E14</f>
        <v>0</v>
      </c>
    </row>
    <row r="15" spans="1:6" x14ac:dyDescent="0.2">
      <c r="A15" s="102"/>
      <c r="B15" s="69"/>
      <c r="C15" s="51"/>
      <c r="D15" s="52"/>
      <c r="E15" s="53"/>
      <c r="F15" s="53"/>
    </row>
    <row r="16" spans="1:6" s="34" customFormat="1" x14ac:dyDescent="0.2">
      <c r="A16" s="104"/>
      <c r="B16" s="73"/>
      <c r="C16" s="54"/>
      <c r="D16" s="74"/>
      <c r="E16" s="75"/>
      <c r="F16" s="76"/>
    </row>
    <row r="17" spans="1:6" x14ac:dyDescent="0.2">
      <c r="A17" s="100">
        <f>COUNT($A$12:A16)+1</f>
        <v>2</v>
      </c>
      <c r="B17" s="39" t="s">
        <v>176</v>
      </c>
      <c r="C17" s="50"/>
      <c r="D17" s="20"/>
      <c r="E17" s="35"/>
      <c r="F17" s="36"/>
    </row>
    <row r="18" spans="1:6" ht="51" x14ac:dyDescent="0.2">
      <c r="A18" s="100"/>
      <c r="B18" s="40" t="s">
        <v>177</v>
      </c>
      <c r="C18" s="50"/>
      <c r="D18" s="20"/>
      <c r="E18" s="35"/>
      <c r="F18" s="36"/>
    </row>
    <row r="19" spans="1:6" x14ac:dyDescent="0.2">
      <c r="A19" s="100"/>
      <c r="B19" s="40"/>
      <c r="C19" s="50">
        <v>1</v>
      </c>
      <c r="D19" s="20" t="s">
        <v>139</v>
      </c>
      <c r="E19" s="45"/>
      <c r="F19" s="35">
        <f>C19*E19</f>
        <v>0</v>
      </c>
    </row>
    <row r="20" spans="1:6" x14ac:dyDescent="0.2">
      <c r="A20" s="100"/>
      <c r="B20" s="40"/>
      <c r="C20" s="50"/>
      <c r="D20" s="20"/>
      <c r="E20" s="35"/>
      <c r="F20" s="35"/>
    </row>
    <row r="21" spans="1:6" x14ac:dyDescent="0.2">
      <c r="A21" s="101"/>
      <c r="B21" s="68"/>
      <c r="C21" s="54"/>
      <c r="D21" s="48"/>
      <c r="E21" s="49"/>
      <c r="F21" s="47"/>
    </row>
    <row r="22" spans="1:6" x14ac:dyDescent="0.2">
      <c r="A22" s="100">
        <f>COUNT($A$12:A21)+1</f>
        <v>3</v>
      </c>
      <c r="B22" s="39" t="s">
        <v>17</v>
      </c>
      <c r="C22" s="50"/>
      <c r="D22" s="20"/>
      <c r="E22" s="35"/>
      <c r="F22" s="36"/>
    </row>
    <row r="23" spans="1:6" ht="54.75" customHeight="1" x14ac:dyDescent="0.2">
      <c r="A23" s="100"/>
      <c r="B23" s="40" t="s">
        <v>33</v>
      </c>
      <c r="C23" s="50"/>
      <c r="D23" s="20"/>
      <c r="E23" s="35"/>
      <c r="F23" s="36"/>
    </row>
    <row r="24" spans="1:6" ht="14.25" x14ac:dyDescent="0.2">
      <c r="A24" s="100"/>
      <c r="B24" s="40"/>
      <c r="C24" s="50">
        <v>2</v>
      </c>
      <c r="D24" s="20" t="s">
        <v>34</v>
      </c>
      <c r="E24" s="45"/>
      <c r="F24" s="35">
        <f>C24*E24</f>
        <v>0</v>
      </c>
    </row>
    <row r="25" spans="1:6" x14ac:dyDescent="0.2">
      <c r="A25" s="102"/>
      <c r="B25" s="69"/>
      <c r="C25" s="51"/>
      <c r="D25" s="52"/>
      <c r="E25" s="53"/>
      <c r="F25" s="53"/>
    </row>
    <row r="26" spans="1:6" x14ac:dyDescent="0.2">
      <c r="A26" s="101"/>
      <c r="B26" s="68"/>
      <c r="C26" s="54"/>
      <c r="D26" s="48"/>
      <c r="E26" s="49"/>
      <c r="F26" s="47"/>
    </row>
    <row r="27" spans="1:6" ht="28.5" customHeight="1" x14ac:dyDescent="0.2">
      <c r="A27" s="100">
        <f>COUNT($A$12:A26)+1</f>
        <v>4</v>
      </c>
      <c r="B27" s="39" t="s">
        <v>53</v>
      </c>
      <c r="C27" s="50"/>
      <c r="D27" s="20"/>
      <c r="E27" s="35"/>
      <c r="F27" s="36"/>
    </row>
    <row r="28" spans="1:6" ht="63.75" x14ac:dyDescent="0.2">
      <c r="A28" s="100"/>
      <c r="B28" s="40" t="s">
        <v>54</v>
      </c>
      <c r="C28" s="50"/>
      <c r="D28" s="20"/>
      <c r="E28" s="35"/>
      <c r="F28" s="36"/>
    </row>
    <row r="29" spans="1:6" ht="14.25" x14ac:dyDescent="0.2">
      <c r="A29" s="100"/>
      <c r="B29" s="40"/>
      <c r="C29" s="50">
        <v>30</v>
      </c>
      <c r="D29" s="37" t="s">
        <v>40</v>
      </c>
      <c r="E29" s="46"/>
      <c r="F29" s="35">
        <f>C29*E29</f>
        <v>0</v>
      </c>
    </row>
    <row r="30" spans="1:6" x14ac:dyDescent="0.2">
      <c r="A30" s="102"/>
      <c r="B30" s="69"/>
      <c r="C30" s="51"/>
      <c r="D30" s="79"/>
      <c r="E30" s="80"/>
      <c r="F30" s="53"/>
    </row>
    <row r="31" spans="1:6" x14ac:dyDescent="0.2">
      <c r="A31" s="101"/>
      <c r="B31" s="68"/>
      <c r="C31" s="54"/>
      <c r="D31" s="48"/>
      <c r="E31" s="49"/>
      <c r="F31" s="49"/>
    </row>
    <row r="32" spans="1:6" x14ac:dyDescent="0.2">
      <c r="A32" s="100">
        <f>COUNT($A$12:A30)+1</f>
        <v>5</v>
      </c>
      <c r="B32" s="61" t="s">
        <v>59</v>
      </c>
      <c r="C32" s="50"/>
      <c r="D32" s="20"/>
      <c r="E32" s="35"/>
      <c r="F32" s="36"/>
    </row>
    <row r="33" spans="1:6" ht="51" x14ac:dyDescent="0.2">
      <c r="A33" s="100"/>
      <c r="B33" s="40" t="s">
        <v>60</v>
      </c>
      <c r="C33" s="50"/>
      <c r="D33" s="20"/>
      <c r="E33" s="35"/>
      <c r="F33" s="36"/>
    </row>
    <row r="34" spans="1:6" ht="14.25" x14ac:dyDescent="0.2">
      <c r="A34" s="100"/>
      <c r="B34" s="40"/>
      <c r="C34" s="50">
        <v>1</v>
      </c>
      <c r="D34" s="20" t="s">
        <v>34</v>
      </c>
      <c r="E34" s="45"/>
      <c r="F34" s="35">
        <f>E34*C34</f>
        <v>0</v>
      </c>
    </row>
    <row r="35" spans="1:6" x14ac:dyDescent="0.2">
      <c r="A35" s="102"/>
      <c r="B35" s="69"/>
      <c r="C35" s="51"/>
      <c r="D35" s="52"/>
      <c r="E35" s="53"/>
      <c r="F35" s="53"/>
    </row>
    <row r="36" spans="1:6" x14ac:dyDescent="0.2">
      <c r="A36" s="101"/>
      <c r="B36" s="68"/>
      <c r="C36" s="54"/>
      <c r="D36" s="48"/>
      <c r="E36" s="49"/>
      <c r="F36" s="47"/>
    </row>
    <row r="37" spans="1:6" x14ac:dyDescent="0.2">
      <c r="A37" s="100">
        <f>COUNT($A$12:A36)+1</f>
        <v>6</v>
      </c>
      <c r="B37" s="85" t="s">
        <v>61</v>
      </c>
      <c r="C37" s="50"/>
      <c r="D37" s="20"/>
      <c r="E37" s="35"/>
      <c r="F37" s="36"/>
    </row>
    <row r="38" spans="1:6" ht="76.5" x14ac:dyDescent="0.2">
      <c r="A38" s="100"/>
      <c r="B38" s="40" t="s">
        <v>62</v>
      </c>
      <c r="C38" s="50"/>
      <c r="D38" s="20"/>
      <c r="E38" s="35"/>
      <c r="F38" s="36"/>
    </row>
    <row r="39" spans="1:6" ht="14.25" x14ac:dyDescent="0.2">
      <c r="A39" s="100"/>
      <c r="B39" s="86"/>
      <c r="C39" s="50">
        <v>3</v>
      </c>
      <c r="D39" s="20" t="s">
        <v>34</v>
      </c>
      <c r="E39" s="45"/>
      <c r="F39" s="35">
        <f>E39*C39</f>
        <v>0</v>
      </c>
    </row>
    <row r="40" spans="1:6" x14ac:dyDescent="0.2">
      <c r="A40" s="102"/>
      <c r="B40" s="87"/>
      <c r="C40" s="51"/>
      <c r="D40" s="52"/>
      <c r="E40" s="53"/>
      <c r="F40" s="53"/>
    </row>
    <row r="41" spans="1:6" x14ac:dyDescent="0.2">
      <c r="A41" s="101"/>
      <c r="B41" s="88"/>
      <c r="C41" s="54"/>
      <c r="D41" s="48"/>
      <c r="E41" s="49"/>
      <c r="F41" s="49"/>
    </row>
    <row r="42" spans="1:6" x14ac:dyDescent="0.2">
      <c r="A42" s="100">
        <f>COUNT($A$12:A41)+1</f>
        <v>7</v>
      </c>
      <c r="B42" s="89" t="s">
        <v>63</v>
      </c>
      <c r="C42" s="50"/>
      <c r="D42" s="20"/>
      <c r="E42" s="35"/>
      <c r="F42" s="35"/>
    </row>
    <row r="43" spans="1:6" ht="76.5" x14ac:dyDescent="0.2">
      <c r="A43" s="100"/>
      <c r="B43" s="40" t="s">
        <v>64</v>
      </c>
      <c r="C43" s="50"/>
      <c r="D43" s="20"/>
      <c r="E43" s="35"/>
      <c r="F43" s="35"/>
    </row>
    <row r="44" spans="1:6" ht="14.25" x14ac:dyDescent="0.2">
      <c r="A44" s="100"/>
      <c r="B44" s="86"/>
      <c r="C44" s="50">
        <v>3</v>
      </c>
      <c r="D44" s="20" t="s">
        <v>34</v>
      </c>
      <c r="E44" s="45"/>
      <c r="F44" s="35">
        <f>E44*C44</f>
        <v>0</v>
      </c>
    </row>
    <row r="45" spans="1:6" x14ac:dyDescent="0.2">
      <c r="A45" s="102"/>
      <c r="B45" s="87"/>
      <c r="C45" s="51"/>
      <c r="D45" s="52"/>
      <c r="E45" s="53"/>
      <c r="F45" s="53"/>
    </row>
    <row r="46" spans="1:6" x14ac:dyDescent="0.2">
      <c r="A46" s="101"/>
      <c r="B46" s="68"/>
      <c r="C46" s="54"/>
      <c r="D46" s="48"/>
      <c r="E46" s="49"/>
      <c r="F46" s="47"/>
    </row>
    <row r="47" spans="1:6" x14ac:dyDescent="0.2">
      <c r="A47" s="100">
        <f>COUNT($A$12:A46)+1</f>
        <v>8</v>
      </c>
      <c r="B47" s="90" t="s">
        <v>65</v>
      </c>
      <c r="C47" s="50"/>
      <c r="D47" s="20"/>
      <c r="E47" s="35"/>
      <c r="F47" s="36"/>
    </row>
    <row r="48" spans="1:6" ht="63.75" x14ac:dyDescent="0.2">
      <c r="A48" s="100"/>
      <c r="B48" s="40" t="s">
        <v>66</v>
      </c>
      <c r="C48" s="50"/>
      <c r="D48" s="20"/>
      <c r="E48" s="35"/>
      <c r="F48" s="36"/>
    </row>
    <row r="49" spans="1:6" ht="14.25" x14ac:dyDescent="0.2">
      <c r="A49" s="100"/>
      <c r="B49" s="40"/>
      <c r="C49" s="50">
        <v>7</v>
      </c>
      <c r="D49" s="20" t="s">
        <v>40</v>
      </c>
      <c r="E49" s="45"/>
      <c r="F49" s="35">
        <f>C49*E49</f>
        <v>0</v>
      </c>
    </row>
    <row r="50" spans="1:6" x14ac:dyDescent="0.2">
      <c r="A50" s="102"/>
      <c r="B50" s="69"/>
      <c r="C50" s="51"/>
      <c r="D50" s="52"/>
      <c r="E50" s="53"/>
      <c r="F50" s="53"/>
    </row>
    <row r="51" spans="1:6" x14ac:dyDescent="0.2">
      <c r="A51" s="101"/>
      <c r="B51" s="68"/>
      <c r="C51" s="54"/>
      <c r="D51" s="48"/>
      <c r="E51" s="49"/>
      <c r="F51" s="49"/>
    </row>
    <row r="52" spans="1:6" x14ac:dyDescent="0.2">
      <c r="A52" s="100">
        <f>COUNT($A$12:A51)+1</f>
        <v>9</v>
      </c>
      <c r="B52" s="39" t="s">
        <v>15</v>
      </c>
      <c r="C52" s="50"/>
      <c r="D52" s="20"/>
      <c r="E52" s="35"/>
      <c r="F52" s="35"/>
    </row>
    <row r="53" spans="1:6" ht="76.5" x14ac:dyDescent="0.2">
      <c r="A53" s="100"/>
      <c r="B53" s="40" t="s">
        <v>67</v>
      </c>
      <c r="C53" s="50"/>
      <c r="D53" s="20"/>
      <c r="E53" s="35"/>
      <c r="F53" s="35"/>
    </row>
    <row r="54" spans="1:6" ht="14.25" x14ac:dyDescent="0.2">
      <c r="A54" s="100"/>
      <c r="B54" s="40"/>
      <c r="C54" s="50">
        <v>3</v>
      </c>
      <c r="D54" s="20" t="s">
        <v>40</v>
      </c>
      <c r="E54" s="45"/>
      <c r="F54" s="35">
        <f>C54*E54</f>
        <v>0</v>
      </c>
    </row>
    <row r="55" spans="1:6" x14ac:dyDescent="0.2">
      <c r="A55" s="102"/>
      <c r="B55" s="69"/>
      <c r="C55" s="51"/>
      <c r="D55" s="52"/>
      <c r="E55" s="53"/>
      <c r="F55" s="53"/>
    </row>
    <row r="56" spans="1:6" x14ac:dyDescent="0.2">
      <c r="A56" s="101"/>
      <c r="B56" s="68"/>
      <c r="C56" s="54"/>
      <c r="D56" s="48"/>
      <c r="E56" s="49"/>
      <c r="F56" s="49"/>
    </row>
    <row r="57" spans="1:6" x14ac:dyDescent="0.2">
      <c r="A57" s="100">
        <f>COUNT($A$12:A56)+1</f>
        <v>10</v>
      </c>
      <c r="B57" s="39" t="s">
        <v>16</v>
      </c>
      <c r="C57" s="50"/>
      <c r="D57" s="20"/>
      <c r="E57" s="35"/>
      <c r="F57" s="35"/>
    </row>
    <row r="58" spans="1:6" ht="51" x14ac:dyDescent="0.2">
      <c r="A58" s="100"/>
      <c r="B58" s="40" t="s">
        <v>68</v>
      </c>
      <c r="C58" s="50"/>
      <c r="D58" s="20"/>
      <c r="E58" s="35"/>
      <c r="F58" s="35"/>
    </row>
    <row r="59" spans="1:6" ht="14.25" x14ac:dyDescent="0.2">
      <c r="A59" s="105"/>
      <c r="B59" s="40"/>
      <c r="C59" s="50">
        <v>3</v>
      </c>
      <c r="D59" s="20" t="s">
        <v>34</v>
      </c>
      <c r="E59" s="45"/>
      <c r="F59" s="35">
        <f>C59*E59</f>
        <v>0</v>
      </c>
    </row>
    <row r="60" spans="1:6" x14ac:dyDescent="0.2">
      <c r="A60" s="106"/>
      <c r="B60" s="69"/>
      <c r="C60" s="51"/>
      <c r="D60" s="52"/>
      <c r="E60" s="53"/>
      <c r="F60" s="53"/>
    </row>
    <row r="61" spans="1:6" x14ac:dyDescent="0.2">
      <c r="A61" s="107"/>
      <c r="B61" s="68"/>
      <c r="C61" s="54"/>
      <c r="D61" s="48"/>
      <c r="E61" s="49"/>
      <c r="F61" s="47"/>
    </row>
    <row r="62" spans="1:6" x14ac:dyDescent="0.2">
      <c r="A62" s="100">
        <f>COUNT($A$12:A61)+1</f>
        <v>11</v>
      </c>
      <c r="B62" s="39" t="s">
        <v>13</v>
      </c>
      <c r="C62" s="50"/>
      <c r="D62" s="20"/>
      <c r="E62" s="35"/>
      <c r="F62" s="36"/>
    </row>
    <row r="63" spans="1:6" ht="51" x14ac:dyDescent="0.2">
      <c r="A63" s="105"/>
      <c r="B63" s="40" t="s">
        <v>28</v>
      </c>
      <c r="C63" s="50"/>
      <c r="D63" s="20"/>
      <c r="E63" s="35"/>
      <c r="F63" s="36"/>
    </row>
    <row r="64" spans="1:6" ht="14.25" x14ac:dyDescent="0.2">
      <c r="A64" s="105"/>
      <c r="B64" s="40"/>
      <c r="C64" s="50">
        <v>10</v>
      </c>
      <c r="D64" s="20" t="s">
        <v>40</v>
      </c>
      <c r="E64" s="45"/>
      <c r="F64" s="35">
        <f>C64*E64</f>
        <v>0</v>
      </c>
    </row>
    <row r="65" spans="1:6" x14ac:dyDescent="0.2">
      <c r="A65" s="106"/>
      <c r="B65" s="69"/>
      <c r="C65" s="51"/>
      <c r="D65" s="52"/>
      <c r="E65" s="53"/>
      <c r="F65" s="53"/>
    </row>
    <row r="66" spans="1:6" x14ac:dyDescent="0.2">
      <c r="A66" s="107"/>
      <c r="B66" s="68"/>
      <c r="C66" s="54"/>
      <c r="D66" s="48"/>
      <c r="E66" s="49"/>
      <c r="F66" s="47"/>
    </row>
    <row r="67" spans="1:6" x14ac:dyDescent="0.2">
      <c r="A67" s="100">
        <f>COUNT($A$12:A66)+1</f>
        <v>12</v>
      </c>
      <c r="B67" s="39" t="s">
        <v>78</v>
      </c>
      <c r="C67" s="50"/>
      <c r="D67" s="20"/>
      <c r="E67" s="35"/>
      <c r="F67" s="35"/>
    </row>
    <row r="68" spans="1:6" ht="51" x14ac:dyDescent="0.2">
      <c r="A68" s="105"/>
      <c r="B68" s="40" t="s">
        <v>79</v>
      </c>
      <c r="C68" s="50"/>
      <c r="D68" s="20"/>
      <c r="E68" s="35"/>
      <c r="F68" s="35"/>
    </row>
    <row r="69" spans="1:6" x14ac:dyDescent="0.2">
      <c r="A69" s="105"/>
      <c r="B69" s="40"/>
      <c r="C69" s="50">
        <v>1</v>
      </c>
      <c r="D69" s="20" t="s">
        <v>32</v>
      </c>
      <c r="E69" s="45"/>
      <c r="F69" s="35">
        <f>C69*E69</f>
        <v>0</v>
      </c>
    </row>
    <row r="70" spans="1:6" x14ac:dyDescent="0.2">
      <c r="A70" s="106"/>
      <c r="B70" s="69"/>
      <c r="C70" s="51"/>
      <c r="D70" s="52"/>
      <c r="E70" s="53"/>
      <c r="F70" s="53"/>
    </row>
    <row r="71" spans="1:6" x14ac:dyDescent="0.2">
      <c r="A71" s="107"/>
      <c r="B71" s="68"/>
      <c r="C71" s="54"/>
      <c r="D71" s="48"/>
      <c r="E71" s="49"/>
      <c r="F71" s="49"/>
    </row>
    <row r="72" spans="1:6" x14ac:dyDescent="0.2">
      <c r="A72" s="100">
        <f>COUNT($A$12:A71)+1</f>
        <v>13</v>
      </c>
      <c r="B72" s="39" t="s">
        <v>80</v>
      </c>
      <c r="C72" s="50"/>
      <c r="D72" s="20"/>
      <c r="E72" s="35"/>
      <c r="F72" s="35"/>
    </row>
    <row r="73" spans="1:6" ht="38.25" x14ac:dyDescent="0.2">
      <c r="A73" s="105"/>
      <c r="B73" s="40" t="s">
        <v>81</v>
      </c>
      <c r="C73" s="50"/>
      <c r="D73" s="20"/>
      <c r="E73" s="35"/>
      <c r="F73" s="35"/>
    </row>
    <row r="74" spans="1:6" ht="14.25" x14ac:dyDescent="0.2">
      <c r="A74" s="105"/>
      <c r="B74" s="40"/>
      <c r="C74" s="50">
        <v>8</v>
      </c>
      <c r="D74" s="20" t="s">
        <v>34</v>
      </c>
      <c r="E74" s="45"/>
      <c r="F74" s="35">
        <f>C74*E74</f>
        <v>0</v>
      </c>
    </row>
    <row r="75" spans="1:6" x14ac:dyDescent="0.2">
      <c r="A75" s="106"/>
      <c r="B75" s="69"/>
      <c r="C75" s="51"/>
      <c r="D75" s="52"/>
      <c r="E75" s="53"/>
      <c r="F75" s="53"/>
    </row>
    <row r="76" spans="1:6" x14ac:dyDescent="0.2">
      <c r="A76" s="107"/>
      <c r="B76" s="68"/>
      <c r="C76" s="54"/>
      <c r="D76" s="48"/>
      <c r="E76" s="49"/>
      <c r="F76" s="47"/>
    </row>
    <row r="77" spans="1:6" x14ac:dyDescent="0.2">
      <c r="A77" s="100">
        <f>COUNT($A$12:A76)+1</f>
        <v>14</v>
      </c>
      <c r="B77" s="39" t="s">
        <v>82</v>
      </c>
      <c r="C77" s="50"/>
      <c r="D77" s="20"/>
      <c r="E77" s="35"/>
      <c r="F77" s="36"/>
    </row>
    <row r="78" spans="1:6" ht="89.25" x14ac:dyDescent="0.2">
      <c r="A78" s="105"/>
      <c r="B78" s="40" t="s">
        <v>99</v>
      </c>
      <c r="C78" s="50"/>
      <c r="D78" s="20"/>
      <c r="E78" s="35"/>
      <c r="F78" s="36"/>
    </row>
    <row r="79" spans="1:6" x14ac:dyDescent="0.2">
      <c r="A79" s="105"/>
      <c r="B79" s="39" t="s">
        <v>83</v>
      </c>
      <c r="C79" s="50"/>
      <c r="D79" s="20"/>
      <c r="E79" s="35"/>
      <c r="F79" s="36"/>
    </row>
    <row r="80" spans="1:6" ht="25.5" x14ac:dyDescent="0.2">
      <c r="A80" s="105"/>
      <c r="B80" s="40" t="s">
        <v>84</v>
      </c>
      <c r="C80" s="50">
        <v>10</v>
      </c>
      <c r="D80" s="37" t="s">
        <v>40</v>
      </c>
      <c r="E80" s="46"/>
      <c r="F80" s="38">
        <f>C80*E80</f>
        <v>0</v>
      </c>
    </row>
    <row r="81" spans="1:6" ht="25.5" x14ac:dyDescent="0.2">
      <c r="A81" s="105"/>
      <c r="B81" s="40" t="s">
        <v>100</v>
      </c>
      <c r="C81" s="50">
        <v>10</v>
      </c>
      <c r="D81" s="37" t="s">
        <v>40</v>
      </c>
      <c r="E81" s="46"/>
      <c r="F81" s="38">
        <f>C81*E81</f>
        <v>0</v>
      </c>
    </row>
    <row r="82" spans="1:6" x14ac:dyDescent="0.2">
      <c r="A82" s="106"/>
      <c r="B82" s="69"/>
      <c r="C82" s="51"/>
      <c r="D82" s="79"/>
      <c r="E82" s="80"/>
      <c r="F82" s="80"/>
    </row>
    <row r="83" spans="1:6" x14ac:dyDescent="0.2">
      <c r="A83" s="107"/>
      <c r="B83" s="68"/>
      <c r="C83" s="54"/>
      <c r="D83" s="48"/>
      <c r="E83" s="49"/>
      <c r="F83" s="47"/>
    </row>
    <row r="84" spans="1:6" x14ac:dyDescent="0.2">
      <c r="A84" s="100">
        <f>COUNT($A$12:A83)+1</f>
        <v>15</v>
      </c>
      <c r="B84" s="39" t="s">
        <v>14</v>
      </c>
      <c r="C84" s="50"/>
      <c r="D84" s="20"/>
      <c r="E84" s="35"/>
      <c r="F84" s="36"/>
    </row>
    <row r="85" spans="1:6" ht="51" x14ac:dyDescent="0.2">
      <c r="A85" s="105"/>
      <c r="B85" s="40" t="s">
        <v>85</v>
      </c>
      <c r="C85" s="50"/>
      <c r="D85" s="20"/>
      <c r="E85" s="35"/>
      <c r="F85" s="36"/>
    </row>
    <row r="86" spans="1:6" ht="14.25" x14ac:dyDescent="0.2">
      <c r="A86" s="105"/>
      <c r="B86" s="40"/>
      <c r="C86" s="50">
        <v>4</v>
      </c>
      <c r="D86" s="20" t="s">
        <v>34</v>
      </c>
      <c r="E86" s="45"/>
      <c r="F86" s="35">
        <f>C86*E86</f>
        <v>0</v>
      </c>
    </row>
    <row r="87" spans="1:6" x14ac:dyDescent="0.2">
      <c r="A87" s="106"/>
      <c r="B87" s="69"/>
      <c r="C87" s="51"/>
      <c r="D87" s="52"/>
      <c r="E87" s="53"/>
      <c r="F87" s="53"/>
    </row>
    <row r="88" spans="1:6" x14ac:dyDescent="0.2">
      <c r="A88" s="107"/>
      <c r="B88" s="68"/>
      <c r="C88" s="54"/>
      <c r="D88" s="48"/>
      <c r="E88" s="49"/>
      <c r="F88" s="47"/>
    </row>
    <row r="89" spans="1:6" x14ac:dyDescent="0.2">
      <c r="A89" s="100">
        <f>COUNT($A$12:A88)+1</f>
        <v>16</v>
      </c>
      <c r="B89" s="39" t="s">
        <v>86</v>
      </c>
      <c r="C89" s="50"/>
      <c r="D89" s="20"/>
      <c r="E89" s="35"/>
      <c r="F89" s="35"/>
    </row>
    <row r="90" spans="1:6" ht="63.75" x14ac:dyDescent="0.2">
      <c r="A90" s="105"/>
      <c r="B90" s="40" t="s">
        <v>87</v>
      </c>
      <c r="C90" s="50"/>
      <c r="D90" s="20"/>
      <c r="E90" s="35"/>
      <c r="F90" s="36"/>
    </row>
    <row r="91" spans="1:6" ht="14.25" x14ac:dyDescent="0.2">
      <c r="A91" s="105"/>
      <c r="B91" s="40"/>
      <c r="C91" s="50">
        <v>3</v>
      </c>
      <c r="D91" s="20" t="s">
        <v>34</v>
      </c>
      <c r="E91" s="45"/>
      <c r="F91" s="35">
        <f>C91*E91</f>
        <v>0</v>
      </c>
    </row>
    <row r="92" spans="1:6" x14ac:dyDescent="0.2">
      <c r="A92" s="106"/>
      <c r="B92" s="69"/>
      <c r="C92" s="51"/>
      <c r="D92" s="52"/>
      <c r="E92" s="53"/>
      <c r="F92" s="53"/>
    </row>
    <row r="93" spans="1:6" x14ac:dyDescent="0.2">
      <c r="A93" s="107"/>
      <c r="B93" s="68"/>
      <c r="C93" s="54"/>
      <c r="D93" s="48"/>
      <c r="E93" s="49"/>
      <c r="F93" s="49"/>
    </row>
    <row r="94" spans="1:6" x14ac:dyDescent="0.2">
      <c r="A94" s="100">
        <f>COUNT($A$12:A93)+1</f>
        <v>17</v>
      </c>
      <c r="B94" s="39" t="s">
        <v>88</v>
      </c>
      <c r="C94" s="50"/>
      <c r="D94" s="20"/>
      <c r="E94" s="35"/>
      <c r="F94" s="35"/>
    </row>
    <row r="95" spans="1:6" ht="76.5" x14ac:dyDescent="0.2">
      <c r="A95" s="105"/>
      <c r="B95" s="40" t="s">
        <v>89</v>
      </c>
      <c r="C95" s="50"/>
      <c r="D95" s="20"/>
      <c r="E95" s="35"/>
      <c r="F95" s="36"/>
    </row>
    <row r="96" spans="1:6" ht="14.25" x14ac:dyDescent="0.2">
      <c r="A96" s="105"/>
      <c r="B96" s="40"/>
      <c r="C96" s="50">
        <v>2</v>
      </c>
      <c r="D96" s="20" t="s">
        <v>34</v>
      </c>
      <c r="E96" s="45"/>
      <c r="F96" s="35">
        <f>C96*E96</f>
        <v>0</v>
      </c>
    </row>
    <row r="97" spans="1:6" x14ac:dyDescent="0.2">
      <c r="A97" s="106"/>
      <c r="B97" s="69"/>
      <c r="C97" s="51"/>
      <c r="D97" s="52"/>
      <c r="E97" s="53"/>
      <c r="F97" s="53"/>
    </row>
    <row r="98" spans="1:6" x14ac:dyDescent="0.2">
      <c r="A98" s="107"/>
      <c r="B98" s="73"/>
      <c r="C98" s="54"/>
      <c r="D98" s="48"/>
      <c r="E98" s="49"/>
      <c r="F98" s="49"/>
    </row>
    <row r="99" spans="1:6" x14ac:dyDescent="0.2">
      <c r="A99" s="100">
        <f>COUNT($A$12:A98)+1</f>
        <v>18</v>
      </c>
      <c r="B99" s="39" t="s">
        <v>19</v>
      </c>
      <c r="C99" s="50"/>
      <c r="D99" s="20"/>
      <c r="E99" s="35"/>
      <c r="F99" s="35"/>
    </row>
    <row r="100" spans="1:6" ht="25.5" x14ac:dyDescent="0.2">
      <c r="A100" s="105"/>
      <c r="B100" s="40" t="s">
        <v>18</v>
      </c>
      <c r="C100" s="50"/>
      <c r="D100" s="20"/>
      <c r="E100" s="35"/>
      <c r="F100" s="36"/>
    </row>
    <row r="101" spans="1:6" ht="14.25" x14ac:dyDescent="0.2">
      <c r="A101" s="105"/>
      <c r="B101" s="40"/>
      <c r="C101" s="50">
        <v>8</v>
      </c>
      <c r="D101" s="20" t="s">
        <v>40</v>
      </c>
      <c r="E101" s="45"/>
      <c r="F101" s="35">
        <f>C101*E101</f>
        <v>0</v>
      </c>
    </row>
    <row r="102" spans="1:6" x14ac:dyDescent="0.2">
      <c r="A102" s="106"/>
      <c r="B102" s="69"/>
      <c r="C102" s="51"/>
      <c r="D102" s="52"/>
      <c r="E102" s="53"/>
      <c r="F102" s="53"/>
    </row>
    <row r="103" spans="1:6" x14ac:dyDescent="0.2">
      <c r="A103" s="107"/>
      <c r="B103" s="68"/>
      <c r="C103" s="54"/>
      <c r="D103" s="48"/>
      <c r="E103" s="49"/>
      <c r="F103" s="49"/>
    </row>
    <row r="104" spans="1:6" x14ac:dyDescent="0.2">
      <c r="A104" s="100">
        <f>COUNT($A$12:A103)+1</f>
        <v>19</v>
      </c>
      <c r="B104" s="39" t="s">
        <v>164</v>
      </c>
      <c r="C104" s="50"/>
      <c r="D104" s="20"/>
      <c r="E104" s="35"/>
      <c r="F104" s="36"/>
    </row>
    <row r="105" spans="1:6" ht="38.25" x14ac:dyDescent="0.2">
      <c r="A105" s="105"/>
      <c r="B105" s="40" t="s">
        <v>163</v>
      </c>
      <c r="C105" s="50"/>
      <c r="D105" s="20"/>
      <c r="E105" s="35"/>
      <c r="F105" s="36"/>
    </row>
    <row r="106" spans="1:6" ht="14.25" x14ac:dyDescent="0.2">
      <c r="A106" s="105"/>
      <c r="B106" s="40" t="s">
        <v>29</v>
      </c>
      <c r="C106" s="50">
        <v>5.7</v>
      </c>
      <c r="D106" s="20" t="s">
        <v>39</v>
      </c>
      <c r="E106" s="45"/>
      <c r="F106" s="35">
        <f>C106*E106</f>
        <v>0</v>
      </c>
    </row>
    <row r="107" spans="1:6" ht="14.25" x14ac:dyDescent="0.2">
      <c r="A107" s="105"/>
      <c r="B107" s="40" t="s">
        <v>30</v>
      </c>
      <c r="C107" s="50">
        <v>1.4</v>
      </c>
      <c r="D107" s="20" t="s">
        <v>39</v>
      </c>
      <c r="E107" s="45"/>
      <c r="F107" s="35">
        <f>C107*E107</f>
        <v>0</v>
      </c>
    </row>
    <row r="108" spans="1:6" x14ac:dyDescent="0.2">
      <c r="A108" s="106"/>
      <c r="B108" s="69"/>
      <c r="C108" s="51"/>
      <c r="D108" s="52"/>
      <c r="E108" s="53"/>
      <c r="F108" s="53"/>
    </row>
    <row r="109" spans="1:6" x14ac:dyDescent="0.2">
      <c r="A109" s="107"/>
      <c r="B109" s="68"/>
      <c r="C109" s="54"/>
      <c r="D109" s="48"/>
      <c r="E109" s="49"/>
      <c r="F109" s="49"/>
    </row>
    <row r="110" spans="1:6" ht="25.5" x14ac:dyDescent="0.2">
      <c r="A110" s="100">
        <f>COUNT($A$12:A109)+1</f>
        <v>20</v>
      </c>
      <c r="B110" s="39" t="s">
        <v>165</v>
      </c>
      <c r="C110" s="50"/>
      <c r="D110" s="20"/>
      <c r="E110" s="35"/>
      <c r="F110" s="35"/>
    </row>
    <row r="111" spans="1:6" ht="51" x14ac:dyDescent="0.2">
      <c r="A111" s="105"/>
      <c r="B111" s="40" t="s">
        <v>166</v>
      </c>
      <c r="C111" s="50"/>
      <c r="D111" s="20"/>
      <c r="E111" s="35"/>
      <c r="F111" s="35"/>
    </row>
    <row r="112" spans="1:6" ht="14.25" x14ac:dyDescent="0.2">
      <c r="A112" s="105"/>
      <c r="B112" s="40" t="s">
        <v>29</v>
      </c>
      <c r="C112" s="50">
        <v>5.5</v>
      </c>
      <c r="D112" s="20" t="s">
        <v>39</v>
      </c>
      <c r="E112" s="45"/>
      <c r="F112" s="35">
        <f>C112*E112</f>
        <v>0</v>
      </c>
    </row>
    <row r="113" spans="1:6" ht="14.25" x14ac:dyDescent="0.2">
      <c r="A113" s="105"/>
      <c r="B113" s="40" t="s">
        <v>30</v>
      </c>
      <c r="C113" s="50">
        <v>1.4</v>
      </c>
      <c r="D113" s="20" t="s">
        <v>39</v>
      </c>
      <c r="E113" s="45"/>
      <c r="F113" s="35">
        <f>C113*E113</f>
        <v>0</v>
      </c>
    </row>
    <row r="114" spans="1:6" x14ac:dyDescent="0.2">
      <c r="A114" s="106"/>
      <c r="B114" s="69"/>
      <c r="C114" s="51"/>
      <c r="D114" s="52"/>
      <c r="E114" s="53"/>
      <c r="F114" s="53"/>
    </row>
    <row r="115" spans="1:6" x14ac:dyDescent="0.2">
      <c r="A115" s="107"/>
      <c r="B115" s="68"/>
      <c r="C115" s="54"/>
      <c r="D115" s="48"/>
      <c r="E115" s="49"/>
      <c r="F115" s="49"/>
    </row>
    <row r="116" spans="1:6" x14ac:dyDescent="0.2">
      <c r="A116" s="100">
        <f>COUNT($A$12:A115)+1</f>
        <v>21</v>
      </c>
      <c r="B116" s="39" t="s">
        <v>106</v>
      </c>
      <c r="C116" s="50"/>
      <c r="D116" s="20"/>
      <c r="E116" s="35"/>
      <c r="F116" s="36"/>
    </row>
    <row r="117" spans="1:6" ht="51" x14ac:dyDescent="0.2">
      <c r="A117" s="105"/>
      <c r="B117" s="40" t="s">
        <v>126</v>
      </c>
      <c r="C117" s="50"/>
      <c r="D117" s="20"/>
      <c r="E117" s="35"/>
      <c r="F117" s="36"/>
    </row>
    <row r="118" spans="1:6" ht="14.25" x14ac:dyDescent="0.2">
      <c r="A118" s="105"/>
      <c r="B118" s="40"/>
      <c r="C118" s="50">
        <v>0.2</v>
      </c>
      <c r="D118" s="20" t="s">
        <v>39</v>
      </c>
      <c r="E118" s="45"/>
      <c r="F118" s="35">
        <f>C118*E118</f>
        <v>0</v>
      </c>
    </row>
    <row r="119" spans="1:6" x14ac:dyDescent="0.2">
      <c r="A119" s="106"/>
      <c r="B119" s="69"/>
      <c r="C119" s="51"/>
      <c r="D119" s="52"/>
      <c r="E119" s="53"/>
      <c r="F119" s="53"/>
    </row>
    <row r="120" spans="1:6" x14ac:dyDescent="0.2">
      <c r="A120" s="107"/>
      <c r="B120" s="68"/>
      <c r="C120" s="54"/>
      <c r="D120" s="48"/>
      <c r="E120" s="49"/>
      <c r="F120" s="49"/>
    </row>
    <row r="121" spans="1:6" x14ac:dyDescent="0.2">
      <c r="A121" s="100">
        <f>COUNT($A$12:A120)+1</f>
        <v>22</v>
      </c>
      <c r="B121" s="39" t="s">
        <v>127</v>
      </c>
      <c r="C121" s="50"/>
      <c r="D121" s="20"/>
      <c r="E121" s="35"/>
      <c r="F121" s="35"/>
    </row>
    <row r="122" spans="1:6" ht="51" x14ac:dyDescent="0.2">
      <c r="A122" s="105"/>
      <c r="B122" s="40" t="s">
        <v>128</v>
      </c>
      <c r="C122" s="50"/>
      <c r="D122" s="20"/>
      <c r="E122" s="35"/>
      <c r="F122" s="35"/>
    </row>
    <row r="123" spans="1:6" ht="14.25" x14ac:dyDescent="0.2">
      <c r="A123" s="105"/>
      <c r="B123" s="40"/>
      <c r="C123" s="50">
        <v>3.2</v>
      </c>
      <c r="D123" s="20" t="s">
        <v>39</v>
      </c>
      <c r="E123" s="45"/>
      <c r="F123" s="35">
        <f>C123*E123</f>
        <v>0</v>
      </c>
    </row>
    <row r="124" spans="1:6" x14ac:dyDescent="0.2">
      <c r="A124" s="106"/>
      <c r="B124" s="69"/>
      <c r="C124" s="51"/>
      <c r="D124" s="52"/>
      <c r="E124" s="53"/>
      <c r="F124" s="53"/>
    </row>
    <row r="125" spans="1:6" x14ac:dyDescent="0.2">
      <c r="A125" s="107"/>
      <c r="B125" s="68"/>
      <c r="C125" s="54"/>
      <c r="D125" s="48"/>
      <c r="E125" s="49"/>
      <c r="F125" s="49"/>
    </row>
    <row r="126" spans="1:6" x14ac:dyDescent="0.2">
      <c r="A126" s="100">
        <f>COUNT($A$12:A125)+1</f>
        <v>23</v>
      </c>
      <c r="B126" s="39" t="s">
        <v>25</v>
      </c>
      <c r="C126" s="50"/>
      <c r="D126" s="20"/>
      <c r="E126" s="35"/>
      <c r="F126" s="35"/>
    </row>
    <row r="127" spans="1:6" ht="63.75" x14ac:dyDescent="0.2">
      <c r="A127" s="105"/>
      <c r="B127" s="40" t="s">
        <v>162</v>
      </c>
      <c r="C127" s="50"/>
      <c r="D127" s="20"/>
      <c r="E127" s="35"/>
      <c r="F127" s="35"/>
    </row>
    <row r="128" spans="1:6" ht="14.25" x14ac:dyDescent="0.2">
      <c r="A128" s="105"/>
      <c r="B128" s="40"/>
      <c r="C128" s="50">
        <v>7.1</v>
      </c>
      <c r="D128" s="20" t="s">
        <v>39</v>
      </c>
      <c r="E128" s="45"/>
      <c r="F128" s="35">
        <f>C128*E128</f>
        <v>0</v>
      </c>
    </row>
    <row r="129" spans="1:6" x14ac:dyDescent="0.2">
      <c r="A129" s="106"/>
      <c r="B129" s="69"/>
      <c r="C129" s="51"/>
      <c r="D129" s="52"/>
      <c r="E129" s="53"/>
      <c r="F129" s="53"/>
    </row>
    <row r="130" spans="1:6" x14ac:dyDescent="0.2">
      <c r="A130" s="107"/>
      <c r="B130" s="68"/>
      <c r="C130" s="54"/>
      <c r="D130" s="48"/>
      <c r="E130" s="49"/>
      <c r="F130" s="49"/>
    </row>
    <row r="131" spans="1:6" x14ac:dyDescent="0.2">
      <c r="A131" s="100">
        <f>COUNT($A$12:A130)+1</f>
        <v>24</v>
      </c>
      <c r="B131" s="39" t="s">
        <v>94</v>
      </c>
      <c r="C131" s="50"/>
      <c r="D131" s="20"/>
      <c r="E131" s="35"/>
      <c r="F131" s="35"/>
    </row>
    <row r="132" spans="1:6" ht="89.25" x14ac:dyDescent="0.2">
      <c r="A132" s="105"/>
      <c r="B132" s="40" t="s">
        <v>114</v>
      </c>
      <c r="C132" s="50"/>
      <c r="D132" s="20"/>
      <c r="E132" s="35"/>
      <c r="F132" s="35"/>
    </row>
    <row r="133" spans="1:6" ht="14.25" x14ac:dyDescent="0.2">
      <c r="A133" s="105"/>
      <c r="B133" s="40"/>
      <c r="C133" s="50">
        <v>2.1</v>
      </c>
      <c r="D133" s="20" t="s">
        <v>39</v>
      </c>
      <c r="E133" s="45"/>
      <c r="F133" s="35">
        <f>C133*E133</f>
        <v>0</v>
      </c>
    </row>
    <row r="134" spans="1:6" x14ac:dyDescent="0.2">
      <c r="A134" s="106"/>
      <c r="B134" s="69"/>
      <c r="C134" s="51"/>
      <c r="D134" s="52"/>
      <c r="E134" s="53"/>
      <c r="F134" s="53"/>
    </row>
    <row r="135" spans="1:6" x14ac:dyDescent="0.2">
      <c r="A135" s="107"/>
      <c r="B135" s="68"/>
      <c r="C135" s="54"/>
      <c r="D135" s="48"/>
      <c r="E135" s="49"/>
      <c r="F135" s="49"/>
    </row>
    <row r="136" spans="1:6" x14ac:dyDescent="0.2">
      <c r="A136" s="100">
        <f>COUNT($A$12:A135)+1</f>
        <v>25</v>
      </c>
      <c r="B136" s="39" t="s">
        <v>95</v>
      </c>
      <c r="C136" s="50"/>
      <c r="D136" s="20"/>
      <c r="E136" s="35"/>
      <c r="F136" s="36"/>
    </row>
    <row r="137" spans="1:6" ht="63.75" x14ac:dyDescent="0.2">
      <c r="A137" s="105"/>
      <c r="B137" s="40" t="s">
        <v>115</v>
      </c>
      <c r="C137" s="50"/>
      <c r="D137" s="20"/>
      <c r="E137" s="35"/>
      <c r="F137" s="36"/>
    </row>
    <row r="138" spans="1:6" ht="14.25" x14ac:dyDescent="0.2">
      <c r="A138" s="105"/>
      <c r="B138" s="40"/>
      <c r="C138" s="50">
        <v>1.8</v>
      </c>
      <c r="D138" s="20" t="s">
        <v>39</v>
      </c>
      <c r="E138" s="45"/>
      <c r="F138" s="35">
        <f>C138*E138</f>
        <v>0</v>
      </c>
    </row>
    <row r="139" spans="1:6" x14ac:dyDescent="0.2">
      <c r="A139" s="106"/>
      <c r="B139" s="69"/>
      <c r="C139" s="51"/>
      <c r="D139" s="52"/>
      <c r="E139" s="53"/>
      <c r="F139" s="53"/>
    </row>
    <row r="140" spans="1:6" x14ac:dyDescent="0.2">
      <c r="A140" s="105"/>
      <c r="B140" s="40"/>
      <c r="C140" s="50"/>
      <c r="D140" s="20"/>
      <c r="E140" s="35"/>
      <c r="F140" s="35"/>
    </row>
    <row r="141" spans="1:6" x14ac:dyDescent="0.2">
      <c r="A141" s="100">
        <f>COUNT($A$12:A140)+1</f>
        <v>26</v>
      </c>
      <c r="B141" s="61" t="s">
        <v>92</v>
      </c>
      <c r="C141" s="50"/>
      <c r="D141" s="20"/>
      <c r="E141" s="35"/>
      <c r="F141" s="35"/>
    </row>
    <row r="142" spans="1:6" ht="25.5" x14ac:dyDescent="0.2">
      <c r="A142" s="105"/>
      <c r="B142" s="40" t="s">
        <v>93</v>
      </c>
      <c r="C142" s="50"/>
      <c r="D142" s="20"/>
      <c r="E142" s="35"/>
      <c r="F142" s="35"/>
    </row>
    <row r="143" spans="1:6" ht="14.25" x14ac:dyDescent="0.2">
      <c r="A143" s="105"/>
      <c r="B143" s="40"/>
      <c r="C143" s="50">
        <v>8.8000000000000007</v>
      </c>
      <c r="D143" s="20" t="s">
        <v>39</v>
      </c>
      <c r="E143" s="45"/>
      <c r="F143" s="35">
        <f t="shared" ref="F143" si="0">C143*E143</f>
        <v>0</v>
      </c>
    </row>
    <row r="144" spans="1:6" x14ac:dyDescent="0.2">
      <c r="A144" s="105"/>
      <c r="B144" s="40"/>
      <c r="C144" s="50"/>
      <c r="D144" s="20"/>
      <c r="E144" s="35"/>
      <c r="F144" s="35"/>
    </row>
    <row r="145" spans="1:6" x14ac:dyDescent="0.2">
      <c r="A145" s="107"/>
      <c r="B145" s="68"/>
      <c r="C145" s="54"/>
      <c r="D145" s="48"/>
      <c r="E145" s="49"/>
      <c r="F145" s="49"/>
    </row>
    <row r="146" spans="1:6" x14ac:dyDescent="0.2">
      <c r="A146" s="100">
        <f>COUNT($A$12:A145)+1</f>
        <v>27</v>
      </c>
      <c r="B146" s="39" t="s">
        <v>20</v>
      </c>
      <c r="C146" s="50"/>
      <c r="D146" s="20"/>
      <c r="E146" s="35"/>
      <c r="F146" s="36"/>
    </row>
    <row r="147" spans="1:6" ht="38.25" x14ac:dyDescent="0.2">
      <c r="A147" s="105"/>
      <c r="B147" s="40" t="s">
        <v>96</v>
      </c>
      <c r="C147" s="50"/>
      <c r="D147" s="20"/>
      <c r="E147" s="35"/>
      <c r="F147" s="36"/>
    </row>
    <row r="148" spans="1:6" ht="14.25" x14ac:dyDescent="0.2">
      <c r="A148" s="105"/>
      <c r="B148" s="40"/>
      <c r="C148" s="50">
        <v>8.6</v>
      </c>
      <c r="D148" s="20" t="s">
        <v>39</v>
      </c>
      <c r="E148" s="45"/>
      <c r="F148" s="35">
        <f>C148*E148</f>
        <v>0</v>
      </c>
    </row>
    <row r="149" spans="1:6" x14ac:dyDescent="0.2">
      <c r="A149" s="106"/>
      <c r="B149" s="69"/>
      <c r="C149" s="51"/>
      <c r="D149" s="52"/>
      <c r="E149" s="53"/>
      <c r="F149" s="53"/>
    </row>
    <row r="150" spans="1:6" x14ac:dyDescent="0.2">
      <c r="A150" s="107"/>
      <c r="B150" s="73"/>
      <c r="C150" s="54"/>
      <c r="D150" s="94"/>
      <c r="E150" s="74"/>
      <c r="F150" s="74"/>
    </row>
    <row r="151" spans="1:6" x14ac:dyDescent="0.2">
      <c r="A151" s="100">
        <f>COUNT($A$12:A150)+1</f>
        <v>28</v>
      </c>
      <c r="B151" s="39" t="s">
        <v>22</v>
      </c>
      <c r="C151" s="50"/>
      <c r="D151" s="20"/>
      <c r="E151" s="35"/>
      <c r="F151" s="35"/>
    </row>
    <row r="152" spans="1:6" ht="38.25" x14ac:dyDescent="0.2">
      <c r="A152" s="105"/>
      <c r="B152" s="40" t="s">
        <v>21</v>
      </c>
      <c r="C152" s="50"/>
      <c r="D152" s="20"/>
      <c r="E152" s="35"/>
      <c r="F152" s="36"/>
    </row>
    <row r="153" spans="1:6" ht="14.25" x14ac:dyDescent="0.2">
      <c r="A153" s="105"/>
      <c r="B153" s="40"/>
      <c r="C153" s="50">
        <v>8.6</v>
      </c>
      <c r="D153" s="20" t="s">
        <v>39</v>
      </c>
      <c r="E153" s="45"/>
      <c r="F153" s="35">
        <f>C153*E153</f>
        <v>0</v>
      </c>
    </row>
    <row r="154" spans="1:6" x14ac:dyDescent="0.2">
      <c r="A154" s="106"/>
      <c r="B154" s="69"/>
      <c r="C154" s="51"/>
      <c r="D154" s="52"/>
      <c r="E154" s="53"/>
      <c r="F154" s="53"/>
    </row>
    <row r="155" spans="1:6" x14ac:dyDescent="0.2">
      <c r="A155" s="107"/>
      <c r="B155" s="68"/>
      <c r="C155" s="54"/>
      <c r="D155" s="48"/>
      <c r="E155" s="49"/>
      <c r="F155" s="49"/>
    </row>
    <row r="156" spans="1:6" x14ac:dyDescent="0.2">
      <c r="A156" s="100">
        <f>COUNT($A$12:A155)+1</f>
        <v>29</v>
      </c>
      <c r="B156" s="39" t="s">
        <v>23</v>
      </c>
      <c r="C156" s="50"/>
      <c r="D156" s="20"/>
      <c r="E156" s="35"/>
      <c r="F156" s="35"/>
    </row>
    <row r="157" spans="1:6" ht="25.5" x14ac:dyDescent="0.2">
      <c r="A157" s="105"/>
      <c r="B157" s="40" t="s">
        <v>130</v>
      </c>
      <c r="C157" s="50"/>
      <c r="D157" s="20"/>
      <c r="E157" s="35"/>
      <c r="F157" s="36"/>
    </row>
    <row r="158" spans="1:6" ht="14.25" x14ac:dyDescent="0.2">
      <c r="A158" s="105"/>
      <c r="B158" s="40"/>
      <c r="C158" s="50">
        <v>16</v>
      </c>
      <c r="D158" s="20" t="s">
        <v>34</v>
      </c>
      <c r="E158" s="45"/>
      <c r="F158" s="35">
        <f>C158*E158</f>
        <v>0</v>
      </c>
    </row>
    <row r="159" spans="1:6" x14ac:dyDescent="0.2">
      <c r="A159" s="106"/>
      <c r="B159" s="69"/>
      <c r="C159" s="51"/>
      <c r="D159" s="52"/>
      <c r="E159" s="53"/>
      <c r="F159" s="53"/>
    </row>
    <row r="160" spans="1:6" x14ac:dyDescent="0.2">
      <c r="A160" s="107"/>
      <c r="B160" s="68"/>
      <c r="C160" s="54"/>
      <c r="D160" s="48"/>
      <c r="E160" s="49"/>
      <c r="F160" s="49"/>
    </row>
    <row r="161" spans="1:6" x14ac:dyDescent="0.2">
      <c r="A161" s="100">
        <f>COUNT($A$12:A160)+1</f>
        <v>30</v>
      </c>
      <c r="B161" s="39" t="s">
        <v>131</v>
      </c>
      <c r="C161" s="50"/>
      <c r="D161" s="20"/>
      <c r="E161" s="35"/>
      <c r="F161" s="35"/>
    </row>
    <row r="162" spans="1:6" ht="89.25" x14ac:dyDescent="0.2">
      <c r="A162" s="105"/>
      <c r="B162" s="40" t="s">
        <v>132</v>
      </c>
      <c r="C162" s="50"/>
      <c r="D162" s="20"/>
      <c r="E162" s="35"/>
      <c r="F162" s="35"/>
    </row>
    <row r="163" spans="1:6" ht="14.25" x14ac:dyDescent="0.2">
      <c r="A163" s="105"/>
      <c r="B163" s="39" t="s">
        <v>178</v>
      </c>
      <c r="C163" s="50">
        <v>8</v>
      </c>
      <c r="D163" s="20" t="s">
        <v>34</v>
      </c>
      <c r="E163" s="45"/>
      <c r="F163" s="35">
        <f t="shared" ref="F163" si="1">C163*E163</f>
        <v>0</v>
      </c>
    </row>
    <row r="164" spans="1:6" x14ac:dyDescent="0.2">
      <c r="A164" s="106"/>
      <c r="B164" s="69"/>
      <c r="C164" s="51"/>
      <c r="D164" s="52"/>
      <c r="E164" s="53"/>
      <c r="F164" s="53"/>
    </row>
    <row r="165" spans="1:6" x14ac:dyDescent="0.2">
      <c r="A165" s="107"/>
      <c r="B165" s="68"/>
      <c r="C165" s="54"/>
      <c r="D165" s="48"/>
      <c r="E165" s="49"/>
      <c r="F165" s="49"/>
    </row>
    <row r="166" spans="1:6" x14ac:dyDescent="0.2">
      <c r="A166" s="100">
        <f>COUNT($A$12:A165)+1</f>
        <v>31</v>
      </c>
      <c r="B166" s="39" t="s">
        <v>133</v>
      </c>
      <c r="C166" s="50"/>
      <c r="D166" s="20"/>
      <c r="E166" s="35"/>
      <c r="F166" s="35"/>
    </row>
    <row r="167" spans="1:6" ht="255" x14ac:dyDescent="0.2">
      <c r="A167" s="105"/>
      <c r="B167" s="40" t="s">
        <v>134</v>
      </c>
      <c r="C167" s="50"/>
      <c r="D167" s="20"/>
      <c r="E167" s="35"/>
      <c r="F167" s="35"/>
    </row>
    <row r="168" spans="1:6" x14ac:dyDescent="0.2">
      <c r="A168" s="105"/>
      <c r="B168" s="40" t="s">
        <v>135</v>
      </c>
      <c r="C168" s="50"/>
      <c r="D168" s="20"/>
      <c r="E168" s="35"/>
      <c r="F168" s="35"/>
    </row>
    <row r="169" spans="1:6" ht="14.25" x14ac:dyDescent="0.2">
      <c r="A169" s="105"/>
      <c r="B169" s="112" t="s">
        <v>179</v>
      </c>
      <c r="C169" s="50">
        <v>1</v>
      </c>
      <c r="D169" s="20" t="s">
        <v>34</v>
      </c>
      <c r="E169" s="45"/>
      <c r="F169" s="35">
        <f t="shared" ref="F169" si="2">C169*E169</f>
        <v>0</v>
      </c>
    </row>
    <row r="170" spans="1:6" x14ac:dyDescent="0.2">
      <c r="A170" s="106"/>
      <c r="B170" s="69"/>
      <c r="C170" s="51"/>
      <c r="D170" s="52"/>
      <c r="E170" s="53"/>
      <c r="F170" s="53"/>
    </row>
    <row r="171" spans="1:6" x14ac:dyDescent="0.2">
      <c r="A171" s="107"/>
      <c r="B171" s="68"/>
      <c r="C171" s="54"/>
      <c r="D171" s="48"/>
      <c r="E171" s="49"/>
      <c r="F171" s="49"/>
    </row>
    <row r="172" spans="1:6" x14ac:dyDescent="0.2">
      <c r="A172" s="100">
        <f>COUNT($A$10:A171)+1</f>
        <v>32</v>
      </c>
      <c r="B172" s="39" t="s">
        <v>136</v>
      </c>
      <c r="C172" s="50"/>
      <c r="D172" s="20"/>
      <c r="E172" s="35"/>
      <c r="F172" s="35"/>
    </row>
    <row r="173" spans="1:6" ht="191.25" x14ac:dyDescent="0.2">
      <c r="A173" s="105"/>
      <c r="B173" s="40" t="s">
        <v>180</v>
      </c>
      <c r="C173" s="50"/>
      <c r="D173" s="20"/>
      <c r="E173" s="35"/>
      <c r="F173" s="35"/>
    </row>
    <row r="174" spans="1:6" ht="14.25" x14ac:dyDescent="0.2">
      <c r="A174" s="105"/>
      <c r="B174" s="39"/>
      <c r="C174" s="50">
        <v>0.4</v>
      </c>
      <c r="D174" s="20" t="s">
        <v>34</v>
      </c>
      <c r="E174" s="45"/>
      <c r="F174" s="35">
        <f>C174*E174</f>
        <v>0</v>
      </c>
    </row>
    <row r="175" spans="1:6" x14ac:dyDescent="0.2">
      <c r="A175" s="106"/>
      <c r="B175" s="69"/>
      <c r="C175" s="51"/>
      <c r="D175" s="52"/>
      <c r="E175" s="53"/>
      <c r="F175" s="53"/>
    </row>
    <row r="176" spans="1:6" x14ac:dyDescent="0.2">
      <c r="A176" s="107"/>
      <c r="B176" s="68"/>
      <c r="C176" s="54"/>
      <c r="D176" s="48"/>
      <c r="E176" s="49"/>
      <c r="F176" s="49"/>
    </row>
    <row r="177" spans="1:6" x14ac:dyDescent="0.2">
      <c r="A177" s="100">
        <f>COUNT($A$10:A176)+1</f>
        <v>33</v>
      </c>
      <c r="B177" s="39" t="s">
        <v>137</v>
      </c>
      <c r="C177" s="50"/>
      <c r="D177" s="20"/>
      <c r="E177" s="35"/>
      <c r="F177" s="35"/>
    </row>
    <row r="178" spans="1:6" ht="153" x14ac:dyDescent="0.2">
      <c r="A178" s="105"/>
      <c r="B178" s="40" t="s">
        <v>138</v>
      </c>
      <c r="C178" s="50"/>
      <c r="D178" s="20"/>
      <c r="E178" s="35"/>
      <c r="F178" s="35"/>
    </row>
    <row r="179" spans="1:6" x14ac:dyDescent="0.2">
      <c r="A179" s="105"/>
      <c r="B179" s="39" t="s">
        <v>181</v>
      </c>
      <c r="C179" s="50">
        <v>1</v>
      </c>
      <c r="D179" s="20" t="s">
        <v>139</v>
      </c>
      <c r="E179" s="45"/>
      <c r="F179" s="35">
        <f>C179*E179</f>
        <v>0</v>
      </c>
    </row>
    <row r="180" spans="1:6" x14ac:dyDescent="0.2">
      <c r="A180" s="106"/>
      <c r="B180" s="69"/>
      <c r="C180" s="51"/>
      <c r="D180" s="52"/>
      <c r="E180" s="53"/>
      <c r="F180" s="53"/>
    </row>
    <row r="181" spans="1:6" x14ac:dyDescent="0.2">
      <c r="A181" s="107"/>
      <c r="B181" s="68"/>
      <c r="C181" s="54"/>
      <c r="D181" s="48"/>
      <c r="E181" s="49"/>
      <c r="F181" s="49"/>
    </row>
    <row r="182" spans="1:6" x14ac:dyDescent="0.2">
      <c r="A182" s="100">
        <f>COUNT($A$10:A180)+1</f>
        <v>34</v>
      </c>
      <c r="B182" s="39" t="s">
        <v>140</v>
      </c>
      <c r="C182" s="50"/>
      <c r="D182" s="20"/>
      <c r="E182" s="35"/>
      <c r="F182" s="35"/>
    </row>
    <row r="183" spans="1:6" ht="38.25" x14ac:dyDescent="0.2">
      <c r="A183" s="105"/>
      <c r="B183" s="40" t="s">
        <v>141</v>
      </c>
      <c r="C183" s="50"/>
      <c r="D183" s="20"/>
      <c r="E183" s="35"/>
      <c r="F183" s="35"/>
    </row>
    <row r="184" spans="1:6" x14ac:dyDescent="0.2">
      <c r="A184" s="105"/>
      <c r="B184" s="39"/>
      <c r="C184" s="50">
        <v>3</v>
      </c>
      <c r="D184" s="20" t="s">
        <v>1</v>
      </c>
      <c r="E184" s="45"/>
      <c r="F184" s="35">
        <f>C184*E184</f>
        <v>0</v>
      </c>
    </row>
    <row r="185" spans="1:6" x14ac:dyDescent="0.2">
      <c r="A185" s="106"/>
      <c r="B185" s="69"/>
      <c r="C185" s="51"/>
      <c r="D185" s="52"/>
      <c r="E185" s="53"/>
      <c r="F185" s="53"/>
    </row>
    <row r="186" spans="1:6" x14ac:dyDescent="0.2">
      <c r="A186" s="107"/>
      <c r="B186" s="68"/>
      <c r="C186" s="54"/>
      <c r="D186" s="48"/>
      <c r="E186" s="49"/>
      <c r="F186" s="49"/>
    </row>
    <row r="187" spans="1:6" x14ac:dyDescent="0.2">
      <c r="A187" s="100">
        <f>COUNT($A$10:A186)+1</f>
        <v>35</v>
      </c>
      <c r="B187" s="39" t="s">
        <v>142</v>
      </c>
      <c r="C187" s="50"/>
      <c r="D187" s="20"/>
      <c r="E187" s="35"/>
      <c r="F187" s="35"/>
    </row>
    <row r="188" spans="1:6" ht="89.25" x14ac:dyDescent="0.2">
      <c r="A188" s="105"/>
      <c r="B188" s="40" t="s">
        <v>143</v>
      </c>
      <c r="C188" s="50"/>
      <c r="D188" s="20"/>
      <c r="E188" s="35"/>
      <c r="F188" s="35"/>
    </row>
    <row r="189" spans="1:6" ht="14.25" x14ac:dyDescent="0.2">
      <c r="A189" s="105"/>
      <c r="B189" s="39"/>
      <c r="C189" s="50">
        <v>10</v>
      </c>
      <c r="D189" s="20" t="s">
        <v>34</v>
      </c>
      <c r="E189" s="45"/>
      <c r="F189" s="35">
        <f>C189*E189</f>
        <v>0</v>
      </c>
    </row>
    <row r="190" spans="1:6" x14ac:dyDescent="0.2">
      <c r="A190" s="106"/>
      <c r="B190" s="69"/>
      <c r="C190" s="51"/>
      <c r="D190" s="52"/>
      <c r="E190" s="53"/>
      <c r="F190" s="53"/>
    </row>
    <row r="191" spans="1:6" x14ac:dyDescent="0.2">
      <c r="A191" s="107"/>
      <c r="B191" s="68"/>
      <c r="C191" s="54"/>
      <c r="D191" s="48"/>
      <c r="E191" s="49"/>
      <c r="F191" s="49"/>
    </row>
    <row r="192" spans="1:6" x14ac:dyDescent="0.2">
      <c r="A192" s="100">
        <f>COUNT($A$10:A191)+1</f>
        <v>36</v>
      </c>
      <c r="B192" s="39" t="s">
        <v>144</v>
      </c>
      <c r="C192" s="50"/>
      <c r="D192" s="20"/>
      <c r="E192" s="35"/>
      <c r="F192" s="35"/>
    </row>
    <row r="193" spans="1:6" ht="38.25" x14ac:dyDescent="0.2">
      <c r="A193" s="105"/>
      <c r="B193" s="40" t="s">
        <v>145</v>
      </c>
      <c r="C193" s="50"/>
      <c r="D193" s="20"/>
      <c r="E193" s="35"/>
      <c r="F193" s="35"/>
    </row>
    <row r="194" spans="1:6" ht="14.25" x14ac:dyDescent="0.2">
      <c r="A194" s="105"/>
      <c r="B194" s="39"/>
      <c r="C194" s="50">
        <v>10</v>
      </c>
      <c r="D194" s="20" t="s">
        <v>34</v>
      </c>
      <c r="E194" s="45"/>
      <c r="F194" s="35">
        <f>C194*E194</f>
        <v>0</v>
      </c>
    </row>
    <row r="195" spans="1:6" x14ac:dyDescent="0.2">
      <c r="A195" s="106"/>
      <c r="B195" s="69"/>
      <c r="C195" s="51"/>
      <c r="D195" s="52"/>
      <c r="E195" s="53"/>
      <c r="F195" s="53"/>
    </row>
    <row r="196" spans="1:6" x14ac:dyDescent="0.2">
      <c r="A196" s="107"/>
      <c r="B196" s="68"/>
      <c r="C196" s="54"/>
      <c r="D196" s="48"/>
      <c r="E196" s="49"/>
      <c r="F196" s="49"/>
    </row>
    <row r="197" spans="1:6" x14ac:dyDescent="0.2">
      <c r="A197" s="100">
        <f>COUNT($A$10:A196)+1</f>
        <v>37</v>
      </c>
      <c r="B197" s="39" t="s">
        <v>148</v>
      </c>
      <c r="C197" s="50"/>
      <c r="D197" s="20"/>
      <c r="E197" s="35"/>
      <c r="F197" s="35"/>
    </row>
    <row r="198" spans="1:6" ht="63.75" x14ac:dyDescent="0.2">
      <c r="A198" s="105"/>
      <c r="B198" s="40" t="s">
        <v>149</v>
      </c>
      <c r="C198" s="50"/>
      <c r="D198" s="20"/>
      <c r="E198" s="35"/>
      <c r="F198" s="35"/>
    </row>
    <row r="199" spans="1:6" ht="14.25" x14ac:dyDescent="0.2">
      <c r="A199" s="105"/>
      <c r="B199" s="39"/>
      <c r="C199" s="50">
        <v>0.3</v>
      </c>
      <c r="D199" s="20" t="s">
        <v>39</v>
      </c>
      <c r="E199" s="45"/>
      <c r="F199" s="35">
        <f>C199*E199</f>
        <v>0</v>
      </c>
    </row>
    <row r="200" spans="1:6" x14ac:dyDescent="0.2">
      <c r="A200" s="106"/>
      <c r="B200" s="69"/>
      <c r="C200" s="51"/>
      <c r="D200" s="52"/>
      <c r="E200" s="53"/>
      <c r="F200" s="53"/>
    </row>
    <row r="201" spans="1:6" x14ac:dyDescent="0.2">
      <c r="A201" s="107"/>
      <c r="B201" s="68"/>
      <c r="C201" s="54"/>
      <c r="D201" s="48"/>
      <c r="E201" s="49"/>
      <c r="F201" s="49"/>
    </row>
    <row r="202" spans="1:6" x14ac:dyDescent="0.2">
      <c r="A202" s="100">
        <f>COUNT($A$10:A201)+1</f>
        <v>38</v>
      </c>
      <c r="B202" s="39" t="s">
        <v>150</v>
      </c>
      <c r="C202" s="50"/>
      <c r="D202" s="20"/>
      <c r="E202" s="35"/>
      <c r="F202" s="35"/>
    </row>
    <row r="203" spans="1:6" ht="114.75" x14ac:dyDescent="0.2">
      <c r="A203" s="105"/>
      <c r="B203" s="40" t="s">
        <v>151</v>
      </c>
      <c r="C203" s="50"/>
      <c r="D203" s="20"/>
      <c r="E203" s="35"/>
      <c r="F203" s="35"/>
    </row>
    <row r="204" spans="1:6" x14ac:dyDescent="0.2">
      <c r="A204" s="105"/>
      <c r="B204" s="39"/>
      <c r="C204" s="50">
        <v>1</v>
      </c>
      <c r="D204" s="20" t="s">
        <v>139</v>
      </c>
      <c r="E204" s="45"/>
      <c r="F204" s="35">
        <f>C204*E204</f>
        <v>0</v>
      </c>
    </row>
    <row r="205" spans="1:6" x14ac:dyDescent="0.2">
      <c r="A205" s="106"/>
      <c r="B205" s="69"/>
      <c r="C205" s="51"/>
      <c r="D205" s="52"/>
      <c r="E205" s="53"/>
      <c r="F205" s="53"/>
    </row>
    <row r="206" spans="1:6" x14ac:dyDescent="0.2">
      <c r="A206" s="107"/>
      <c r="B206" s="68"/>
      <c r="C206" s="54"/>
      <c r="D206" s="48"/>
      <c r="E206" s="49"/>
      <c r="F206" s="47"/>
    </row>
    <row r="207" spans="1:6" x14ac:dyDescent="0.2">
      <c r="A207" s="100">
        <f>COUNT($A$12:A206)+1</f>
        <v>39</v>
      </c>
      <c r="B207" s="39" t="s">
        <v>24</v>
      </c>
      <c r="C207" s="50"/>
      <c r="D207" s="20"/>
      <c r="E207" s="35"/>
      <c r="F207" s="36"/>
    </row>
    <row r="208" spans="1:6" ht="51" x14ac:dyDescent="0.2">
      <c r="A208" s="105"/>
      <c r="B208" s="40" t="s">
        <v>101</v>
      </c>
      <c r="C208" s="50"/>
      <c r="D208" s="20"/>
      <c r="E208" s="35"/>
      <c r="F208" s="36"/>
    </row>
    <row r="209" spans="1:6" x14ac:dyDescent="0.2">
      <c r="A209" s="105"/>
      <c r="B209" s="40"/>
      <c r="C209" s="50">
        <v>1</v>
      </c>
      <c r="D209" s="20" t="s">
        <v>1</v>
      </c>
      <c r="E209" s="45"/>
      <c r="F209" s="35">
        <f>C209*E209</f>
        <v>0</v>
      </c>
    </row>
    <row r="210" spans="1:6" x14ac:dyDescent="0.2">
      <c r="A210" s="106"/>
      <c r="B210" s="69"/>
      <c r="C210" s="51"/>
      <c r="D210" s="52"/>
      <c r="E210" s="53"/>
      <c r="F210" s="53"/>
    </row>
    <row r="211" spans="1:6" x14ac:dyDescent="0.2">
      <c r="A211" s="107"/>
      <c r="B211" s="73"/>
      <c r="C211" s="31"/>
      <c r="D211" s="32"/>
      <c r="E211" s="33"/>
      <c r="F211" s="31"/>
    </row>
    <row r="212" spans="1:6" ht="25.5" x14ac:dyDescent="0.2">
      <c r="A212" s="100">
        <f>COUNT($A$12:A211)+1</f>
        <v>40</v>
      </c>
      <c r="B212" s="39" t="s">
        <v>26</v>
      </c>
      <c r="C212" s="36"/>
      <c r="D212" s="20"/>
      <c r="E212" s="62"/>
      <c r="F212" s="36"/>
    </row>
    <row r="213" spans="1:6" ht="102" x14ac:dyDescent="0.2">
      <c r="A213" s="103"/>
      <c r="B213" s="40" t="s">
        <v>97</v>
      </c>
      <c r="C213" s="36"/>
      <c r="D213" s="20"/>
      <c r="E213" s="35"/>
      <c r="F213" s="36"/>
    </row>
    <row r="214" spans="1:6" x14ac:dyDescent="0.2">
      <c r="A214" s="100"/>
      <c r="B214" s="95"/>
      <c r="C214" s="63"/>
      <c r="D214" s="64">
        <v>0.04</v>
      </c>
      <c r="E214" s="36"/>
      <c r="F214" s="35">
        <f>SUM(F12:F213)*D214</f>
        <v>0</v>
      </c>
    </row>
    <row r="215" spans="1:6" x14ac:dyDescent="0.2">
      <c r="A215" s="102"/>
      <c r="B215" s="96"/>
      <c r="C215" s="97"/>
      <c r="D215" s="98"/>
      <c r="E215" s="65"/>
      <c r="F215" s="53"/>
    </row>
    <row r="216" spans="1:6" x14ac:dyDescent="0.2">
      <c r="A216" s="103"/>
      <c r="B216" s="40"/>
      <c r="C216" s="36"/>
      <c r="D216" s="20"/>
      <c r="E216" s="36"/>
      <c r="F216" s="36"/>
    </row>
    <row r="217" spans="1:6" x14ac:dyDescent="0.2">
      <c r="A217" s="100">
        <f>COUNT($A$12:A215)+1</f>
        <v>41</v>
      </c>
      <c r="B217" s="39" t="s">
        <v>98</v>
      </c>
      <c r="C217" s="36"/>
      <c r="D217" s="20"/>
      <c r="E217" s="36"/>
      <c r="F217" s="36"/>
    </row>
    <row r="218" spans="1:6" ht="38.25" x14ac:dyDescent="0.2">
      <c r="A218" s="103"/>
      <c r="B218" s="40" t="s">
        <v>27</v>
      </c>
      <c r="C218" s="63"/>
      <c r="D218" s="64">
        <v>0.1</v>
      </c>
      <c r="E218" s="36"/>
      <c r="F218" s="35">
        <f>SUM(F12:F212)*D218</f>
        <v>0</v>
      </c>
    </row>
    <row r="219" spans="1:6" x14ac:dyDescent="0.2">
      <c r="A219" s="108"/>
      <c r="B219" s="70"/>
      <c r="C219" s="36"/>
      <c r="D219" s="20"/>
      <c r="E219" s="62"/>
      <c r="F219" s="36"/>
    </row>
    <row r="220" spans="1:6" x14ac:dyDescent="0.2">
      <c r="A220" s="41"/>
      <c r="B220" s="71" t="s">
        <v>2</v>
      </c>
      <c r="C220" s="42"/>
      <c r="D220" s="43"/>
      <c r="E220" s="44" t="s">
        <v>38</v>
      </c>
      <c r="F220" s="44">
        <f>SUM(F14:F219)</f>
        <v>0</v>
      </c>
    </row>
  </sheetData>
  <sheetProtection algorithmName="SHA-512" hashValue="OshEQ4BJBIL33tsSrhC54b8hSHxGzAvyaI9mD9231ikGw4mTa2wCdpXwPknKRXJlNCb/j9R1tiqJ48qvckETFw==" saltValue="rilOnJUrF7ZlBZyDHtfYPA=="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rowBreaks count="7" manualBreakCount="7">
    <brk id="60" max="5" man="1"/>
    <brk id="87" max="5" man="1"/>
    <brk id="114" max="5" man="1"/>
    <brk id="139" max="5" man="1"/>
    <brk id="164" max="5" man="1"/>
    <brk id="175" max="5" man="1"/>
    <brk id="200"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59999389629810485"/>
  </sheetPr>
  <dimension ref="A1:H236"/>
  <sheetViews>
    <sheetView topLeftCell="A14" zoomScaleNormal="100" zoomScaleSheetLayoutView="100" workbookViewId="0">
      <selection activeCell="E29" sqref="E29"/>
    </sheetView>
  </sheetViews>
  <sheetFormatPr defaultColWidth="9.140625" defaultRowHeight="12.75" x14ac:dyDescent="0.2"/>
  <cols>
    <col min="1" max="1" width="6.7109375" style="179" customWidth="1"/>
    <col min="2" max="2" width="37.7109375" style="235" customWidth="1"/>
    <col min="3" max="4" width="6.7109375" style="34" customWidth="1"/>
    <col min="5" max="5" width="14.7109375" style="236" customWidth="1"/>
    <col min="6" max="6" width="14.7109375" style="34" customWidth="1"/>
    <col min="7" max="7" width="13.140625" style="34" customWidth="1"/>
    <col min="8" max="8" width="9.140625" style="34"/>
    <col min="9" max="9" width="10.42578125" style="34" bestFit="1" customWidth="1"/>
    <col min="10" max="10" width="11.42578125" style="34" bestFit="1" customWidth="1"/>
    <col min="11" max="255" width="9.140625" style="34"/>
    <col min="256" max="256" width="4.7109375" style="34" customWidth="1"/>
    <col min="257" max="257" width="6" style="34" bestFit="1" customWidth="1"/>
    <col min="258" max="258" width="46.5703125" style="34" customWidth="1"/>
    <col min="259" max="259" width="8.42578125" style="34" customWidth="1"/>
    <col min="260" max="260" width="4.5703125" style="34" bestFit="1" customWidth="1"/>
    <col min="261" max="261" width="8.5703125" style="34" customWidth="1"/>
    <col min="262" max="262" width="11.42578125" style="34" customWidth="1"/>
    <col min="263" max="263" width="13.140625" style="34" customWidth="1"/>
    <col min="264" max="264" width="9.140625" style="34"/>
    <col min="265" max="265" width="10.42578125" style="34" bestFit="1" customWidth="1"/>
    <col min="266" max="266" width="11.42578125" style="34" bestFit="1" customWidth="1"/>
    <col min="267" max="511" width="9.140625" style="34"/>
    <col min="512" max="512" width="4.7109375" style="34" customWidth="1"/>
    <col min="513" max="513" width="6" style="34" bestFit="1" customWidth="1"/>
    <col min="514" max="514" width="46.5703125" style="34" customWidth="1"/>
    <col min="515" max="515" width="8.42578125" style="34" customWidth="1"/>
    <col min="516" max="516" width="4.5703125" style="34" bestFit="1" customWidth="1"/>
    <col min="517" max="517" width="8.5703125" style="34" customWidth="1"/>
    <col min="518" max="518" width="11.42578125" style="34" customWidth="1"/>
    <col min="519" max="519" width="13.140625" style="34" customWidth="1"/>
    <col min="520" max="520" width="9.140625" style="34"/>
    <col min="521" max="521" width="10.42578125" style="34" bestFit="1" customWidth="1"/>
    <col min="522" max="522" width="11.42578125" style="34" bestFit="1" customWidth="1"/>
    <col min="523" max="767" width="9.140625" style="34"/>
    <col min="768" max="768" width="4.7109375" style="34" customWidth="1"/>
    <col min="769" max="769" width="6" style="34" bestFit="1" customWidth="1"/>
    <col min="770" max="770" width="46.5703125" style="34" customWidth="1"/>
    <col min="771" max="771" width="8.42578125" style="34" customWidth="1"/>
    <col min="772" max="772" width="4.5703125" style="34" bestFit="1" customWidth="1"/>
    <col min="773" max="773" width="8.5703125" style="34" customWidth="1"/>
    <col min="774" max="774" width="11.42578125" style="34" customWidth="1"/>
    <col min="775" max="775" width="13.140625" style="34" customWidth="1"/>
    <col min="776" max="776" width="9.140625" style="34"/>
    <col min="777" max="777" width="10.42578125" style="34" bestFit="1" customWidth="1"/>
    <col min="778" max="778" width="11.42578125" style="34" bestFit="1" customWidth="1"/>
    <col min="779" max="1023" width="9.140625" style="34"/>
    <col min="1024" max="1024" width="4.7109375" style="34" customWidth="1"/>
    <col min="1025" max="1025" width="6" style="34" bestFit="1" customWidth="1"/>
    <col min="1026" max="1026" width="46.5703125" style="34" customWidth="1"/>
    <col min="1027" max="1027" width="8.42578125" style="34" customWidth="1"/>
    <col min="1028" max="1028" width="4.5703125" style="34" bestFit="1" customWidth="1"/>
    <col min="1029" max="1029" width="8.5703125" style="34" customWidth="1"/>
    <col min="1030" max="1030" width="11.42578125" style="34" customWidth="1"/>
    <col min="1031" max="1031" width="13.140625" style="34" customWidth="1"/>
    <col min="1032" max="1032" width="9.140625" style="34"/>
    <col min="1033" max="1033" width="10.42578125" style="34" bestFit="1" customWidth="1"/>
    <col min="1034" max="1034" width="11.42578125" style="34" bestFit="1" customWidth="1"/>
    <col min="1035" max="1279" width="9.140625" style="34"/>
    <col min="1280" max="1280" width="4.7109375" style="34" customWidth="1"/>
    <col min="1281" max="1281" width="6" style="34" bestFit="1" customWidth="1"/>
    <col min="1282" max="1282" width="46.5703125" style="34" customWidth="1"/>
    <col min="1283" max="1283" width="8.42578125" style="34" customWidth="1"/>
    <col min="1284" max="1284" width="4.5703125" style="34" bestFit="1" customWidth="1"/>
    <col min="1285" max="1285" width="8.5703125" style="34" customWidth="1"/>
    <col min="1286" max="1286" width="11.42578125" style="34" customWidth="1"/>
    <col min="1287" max="1287" width="13.140625" style="34" customWidth="1"/>
    <col min="1288" max="1288" width="9.140625" style="34"/>
    <col min="1289" max="1289" width="10.42578125" style="34" bestFit="1" customWidth="1"/>
    <col min="1290" max="1290" width="11.42578125" style="34" bestFit="1" customWidth="1"/>
    <col min="1291" max="1535" width="9.140625" style="34"/>
    <col min="1536" max="1536" width="4.7109375" style="34" customWidth="1"/>
    <col min="1537" max="1537" width="6" style="34" bestFit="1" customWidth="1"/>
    <col min="1538" max="1538" width="46.5703125" style="34" customWidth="1"/>
    <col min="1539" max="1539" width="8.42578125" style="34" customWidth="1"/>
    <col min="1540" max="1540" width="4.5703125" style="34" bestFit="1" customWidth="1"/>
    <col min="1541" max="1541" width="8.5703125" style="34" customWidth="1"/>
    <col min="1542" max="1542" width="11.42578125" style="34" customWidth="1"/>
    <col min="1543" max="1543" width="13.140625" style="34" customWidth="1"/>
    <col min="1544" max="1544" width="9.140625" style="34"/>
    <col min="1545" max="1545" width="10.42578125" style="34" bestFit="1" customWidth="1"/>
    <col min="1546" max="1546" width="11.42578125" style="34" bestFit="1" customWidth="1"/>
    <col min="1547" max="1791" width="9.140625" style="34"/>
    <col min="1792" max="1792" width="4.7109375" style="34" customWidth="1"/>
    <col min="1793" max="1793" width="6" style="34" bestFit="1" customWidth="1"/>
    <col min="1794" max="1794" width="46.5703125" style="34" customWidth="1"/>
    <col min="1795" max="1795" width="8.42578125" style="34" customWidth="1"/>
    <col min="1796" max="1796" width="4.5703125" style="34" bestFit="1" customWidth="1"/>
    <col min="1797" max="1797" width="8.5703125" style="34" customWidth="1"/>
    <col min="1798" max="1798" width="11.42578125" style="34" customWidth="1"/>
    <col min="1799" max="1799" width="13.140625" style="34" customWidth="1"/>
    <col min="1800" max="1800" width="9.140625" style="34"/>
    <col min="1801" max="1801" width="10.42578125" style="34" bestFit="1" customWidth="1"/>
    <col min="1802" max="1802" width="11.42578125" style="34" bestFit="1" customWidth="1"/>
    <col min="1803" max="2047" width="9.140625" style="34"/>
    <col min="2048" max="2048" width="4.7109375" style="34" customWidth="1"/>
    <col min="2049" max="2049" width="6" style="34" bestFit="1" customWidth="1"/>
    <col min="2050" max="2050" width="46.5703125" style="34" customWidth="1"/>
    <col min="2051" max="2051" width="8.42578125" style="34" customWidth="1"/>
    <col min="2052" max="2052" width="4.5703125" style="34" bestFit="1" customWidth="1"/>
    <col min="2053" max="2053" width="8.5703125" style="34" customWidth="1"/>
    <col min="2054" max="2054" width="11.42578125" style="34" customWidth="1"/>
    <col min="2055" max="2055" width="13.140625" style="34" customWidth="1"/>
    <col min="2056" max="2056" width="9.140625" style="34"/>
    <col min="2057" max="2057" width="10.42578125" style="34" bestFit="1" customWidth="1"/>
    <col min="2058" max="2058" width="11.42578125" style="34" bestFit="1" customWidth="1"/>
    <col min="2059" max="2303" width="9.140625" style="34"/>
    <col min="2304" max="2304" width="4.7109375" style="34" customWidth="1"/>
    <col min="2305" max="2305" width="6" style="34" bestFit="1" customWidth="1"/>
    <col min="2306" max="2306" width="46.5703125" style="34" customWidth="1"/>
    <col min="2307" max="2307" width="8.42578125" style="34" customWidth="1"/>
    <col min="2308" max="2308" width="4.5703125" style="34" bestFit="1" customWidth="1"/>
    <col min="2309" max="2309" width="8.5703125" style="34" customWidth="1"/>
    <col min="2310" max="2310" width="11.42578125" style="34" customWidth="1"/>
    <col min="2311" max="2311" width="13.140625" style="34" customWidth="1"/>
    <col min="2312" max="2312" width="9.140625" style="34"/>
    <col min="2313" max="2313" width="10.42578125" style="34" bestFit="1" customWidth="1"/>
    <col min="2314" max="2314" width="11.42578125" style="34" bestFit="1" customWidth="1"/>
    <col min="2315" max="2559" width="9.140625" style="34"/>
    <col min="2560" max="2560" width="4.7109375" style="34" customWidth="1"/>
    <col min="2561" max="2561" width="6" style="34" bestFit="1" customWidth="1"/>
    <col min="2562" max="2562" width="46.5703125" style="34" customWidth="1"/>
    <col min="2563" max="2563" width="8.42578125" style="34" customWidth="1"/>
    <col min="2564" max="2564" width="4.5703125" style="34" bestFit="1" customWidth="1"/>
    <col min="2565" max="2565" width="8.5703125" style="34" customWidth="1"/>
    <col min="2566" max="2566" width="11.42578125" style="34" customWidth="1"/>
    <col min="2567" max="2567" width="13.140625" style="34" customWidth="1"/>
    <col min="2568" max="2568" width="9.140625" style="34"/>
    <col min="2569" max="2569" width="10.42578125" style="34" bestFit="1" customWidth="1"/>
    <col min="2570" max="2570" width="11.42578125" style="34" bestFit="1" customWidth="1"/>
    <col min="2571" max="2815" width="9.140625" style="34"/>
    <col min="2816" max="2816" width="4.7109375" style="34" customWidth="1"/>
    <col min="2817" max="2817" width="6" style="34" bestFit="1" customWidth="1"/>
    <col min="2818" max="2818" width="46.5703125" style="34" customWidth="1"/>
    <col min="2819" max="2819" width="8.42578125" style="34" customWidth="1"/>
    <col min="2820" max="2820" width="4.5703125" style="34" bestFit="1" customWidth="1"/>
    <col min="2821" max="2821" width="8.5703125" style="34" customWidth="1"/>
    <col min="2822" max="2822" width="11.42578125" style="34" customWidth="1"/>
    <col min="2823" max="2823" width="13.140625" style="34" customWidth="1"/>
    <col min="2824" max="2824" width="9.140625" style="34"/>
    <col min="2825" max="2825" width="10.42578125" style="34" bestFit="1" customWidth="1"/>
    <col min="2826" max="2826" width="11.42578125" style="34" bestFit="1" customWidth="1"/>
    <col min="2827" max="3071" width="9.140625" style="34"/>
    <col min="3072" max="3072" width="4.7109375" style="34" customWidth="1"/>
    <col min="3073" max="3073" width="6" style="34" bestFit="1" customWidth="1"/>
    <col min="3074" max="3074" width="46.5703125" style="34" customWidth="1"/>
    <col min="3075" max="3075" width="8.42578125" style="34" customWidth="1"/>
    <col min="3076" max="3076" width="4.5703125" style="34" bestFit="1" customWidth="1"/>
    <col min="3077" max="3077" width="8.5703125" style="34" customWidth="1"/>
    <col min="3078" max="3078" width="11.42578125" style="34" customWidth="1"/>
    <col min="3079" max="3079" width="13.140625" style="34" customWidth="1"/>
    <col min="3080" max="3080" width="9.140625" style="34"/>
    <col min="3081" max="3081" width="10.42578125" style="34" bestFit="1" customWidth="1"/>
    <col min="3082" max="3082" width="11.42578125" style="34" bestFit="1" customWidth="1"/>
    <col min="3083" max="3327" width="9.140625" style="34"/>
    <col min="3328" max="3328" width="4.7109375" style="34" customWidth="1"/>
    <col min="3329" max="3329" width="6" style="34" bestFit="1" customWidth="1"/>
    <col min="3330" max="3330" width="46.5703125" style="34" customWidth="1"/>
    <col min="3331" max="3331" width="8.42578125" style="34" customWidth="1"/>
    <col min="3332" max="3332" width="4.5703125" style="34" bestFit="1" customWidth="1"/>
    <col min="3333" max="3333" width="8.5703125" style="34" customWidth="1"/>
    <col min="3334" max="3334" width="11.42578125" style="34" customWidth="1"/>
    <col min="3335" max="3335" width="13.140625" style="34" customWidth="1"/>
    <col min="3336" max="3336" width="9.140625" style="34"/>
    <col min="3337" max="3337" width="10.42578125" style="34" bestFit="1" customWidth="1"/>
    <col min="3338" max="3338" width="11.42578125" style="34" bestFit="1" customWidth="1"/>
    <col min="3339" max="3583" width="9.140625" style="34"/>
    <col min="3584" max="3584" width="4.7109375" style="34" customWidth="1"/>
    <col min="3585" max="3585" width="6" style="34" bestFit="1" customWidth="1"/>
    <col min="3586" max="3586" width="46.5703125" style="34" customWidth="1"/>
    <col min="3587" max="3587" width="8.42578125" style="34" customWidth="1"/>
    <col min="3588" max="3588" width="4.5703125" style="34" bestFit="1" customWidth="1"/>
    <col min="3589" max="3589" width="8.5703125" style="34" customWidth="1"/>
    <col min="3590" max="3590" width="11.42578125" style="34" customWidth="1"/>
    <col min="3591" max="3591" width="13.140625" style="34" customWidth="1"/>
    <col min="3592" max="3592" width="9.140625" style="34"/>
    <col min="3593" max="3593" width="10.42578125" style="34" bestFit="1" customWidth="1"/>
    <col min="3594" max="3594" width="11.42578125" style="34" bestFit="1" customWidth="1"/>
    <col min="3595" max="3839" width="9.140625" style="34"/>
    <col min="3840" max="3840" width="4.7109375" style="34" customWidth="1"/>
    <col min="3841" max="3841" width="6" style="34" bestFit="1" customWidth="1"/>
    <col min="3842" max="3842" width="46.5703125" style="34" customWidth="1"/>
    <col min="3843" max="3843" width="8.42578125" style="34" customWidth="1"/>
    <col min="3844" max="3844" width="4.5703125" style="34" bestFit="1" customWidth="1"/>
    <col min="3845" max="3845" width="8.5703125" style="34" customWidth="1"/>
    <col min="3846" max="3846" width="11.42578125" style="34" customWidth="1"/>
    <col min="3847" max="3847" width="13.140625" style="34" customWidth="1"/>
    <col min="3848" max="3848" width="9.140625" style="34"/>
    <col min="3849" max="3849" width="10.42578125" style="34" bestFit="1" customWidth="1"/>
    <col min="3850" max="3850" width="11.42578125" style="34" bestFit="1" customWidth="1"/>
    <col min="3851" max="4095" width="9.140625" style="34"/>
    <col min="4096" max="4096" width="4.7109375" style="34" customWidth="1"/>
    <col min="4097" max="4097" width="6" style="34" bestFit="1" customWidth="1"/>
    <col min="4098" max="4098" width="46.5703125" style="34" customWidth="1"/>
    <col min="4099" max="4099" width="8.42578125" style="34" customWidth="1"/>
    <col min="4100" max="4100" width="4.5703125" style="34" bestFit="1" customWidth="1"/>
    <col min="4101" max="4101" width="8.5703125" style="34" customWidth="1"/>
    <col min="4102" max="4102" width="11.42578125" style="34" customWidth="1"/>
    <col min="4103" max="4103" width="13.140625" style="34" customWidth="1"/>
    <col min="4104" max="4104" width="9.140625" style="34"/>
    <col min="4105" max="4105" width="10.42578125" style="34" bestFit="1" customWidth="1"/>
    <col min="4106" max="4106" width="11.42578125" style="34" bestFit="1" customWidth="1"/>
    <col min="4107" max="4351" width="9.140625" style="34"/>
    <col min="4352" max="4352" width="4.7109375" style="34" customWidth="1"/>
    <col min="4353" max="4353" width="6" style="34" bestFit="1" customWidth="1"/>
    <col min="4354" max="4354" width="46.5703125" style="34" customWidth="1"/>
    <col min="4355" max="4355" width="8.42578125" style="34" customWidth="1"/>
    <col min="4356" max="4356" width="4.5703125" style="34" bestFit="1" customWidth="1"/>
    <col min="4357" max="4357" width="8.5703125" style="34" customWidth="1"/>
    <col min="4358" max="4358" width="11.42578125" style="34" customWidth="1"/>
    <col min="4359" max="4359" width="13.140625" style="34" customWidth="1"/>
    <col min="4360" max="4360" width="9.140625" style="34"/>
    <col min="4361" max="4361" width="10.42578125" style="34" bestFit="1" customWidth="1"/>
    <col min="4362" max="4362" width="11.42578125" style="34" bestFit="1" customWidth="1"/>
    <col min="4363" max="4607" width="9.140625" style="34"/>
    <col min="4608" max="4608" width="4.7109375" style="34" customWidth="1"/>
    <col min="4609" max="4609" width="6" style="34" bestFit="1" customWidth="1"/>
    <col min="4610" max="4610" width="46.5703125" style="34" customWidth="1"/>
    <col min="4611" max="4611" width="8.42578125" style="34" customWidth="1"/>
    <col min="4612" max="4612" width="4.5703125" style="34" bestFit="1" customWidth="1"/>
    <col min="4613" max="4613" width="8.5703125" style="34" customWidth="1"/>
    <col min="4614" max="4614" width="11.42578125" style="34" customWidth="1"/>
    <col min="4615" max="4615" width="13.140625" style="34" customWidth="1"/>
    <col min="4616" max="4616" width="9.140625" style="34"/>
    <col min="4617" max="4617" width="10.42578125" style="34" bestFit="1" customWidth="1"/>
    <col min="4618" max="4618" width="11.42578125" style="34" bestFit="1" customWidth="1"/>
    <col min="4619" max="4863" width="9.140625" style="34"/>
    <col min="4864" max="4864" width="4.7109375" style="34" customWidth="1"/>
    <col min="4865" max="4865" width="6" style="34" bestFit="1" customWidth="1"/>
    <col min="4866" max="4866" width="46.5703125" style="34" customWidth="1"/>
    <col min="4867" max="4867" width="8.42578125" style="34" customWidth="1"/>
    <col min="4868" max="4868" width="4.5703125" style="34" bestFit="1" customWidth="1"/>
    <col min="4869" max="4869" width="8.5703125" style="34" customWidth="1"/>
    <col min="4870" max="4870" width="11.42578125" style="34" customWidth="1"/>
    <col min="4871" max="4871" width="13.140625" style="34" customWidth="1"/>
    <col min="4872" max="4872" width="9.140625" style="34"/>
    <col min="4873" max="4873" width="10.42578125" style="34" bestFit="1" customWidth="1"/>
    <col min="4874" max="4874" width="11.42578125" style="34" bestFit="1" customWidth="1"/>
    <col min="4875" max="5119" width="9.140625" style="34"/>
    <col min="5120" max="5120" width="4.7109375" style="34" customWidth="1"/>
    <col min="5121" max="5121" width="6" style="34" bestFit="1" customWidth="1"/>
    <col min="5122" max="5122" width="46.5703125" style="34" customWidth="1"/>
    <col min="5123" max="5123" width="8.42578125" style="34" customWidth="1"/>
    <col min="5124" max="5124" width="4.5703125" style="34" bestFit="1" customWidth="1"/>
    <col min="5125" max="5125" width="8.5703125" style="34" customWidth="1"/>
    <col min="5126" max="5126" width="11.42578125" style="34" customWidth="1"/>
    <col min="5127" max="5127" width="13.140625" style="34" customWidth="1"/>
    <col min="5128" max="5128" width="9.140625" style="34"/>
    <col min="5129" max="5129" width="10.42578125" style="34" bestFit="1" customWidth="1"/>
    <col min="5130" max="5130" width="11.42578125" style="34" bestFit="1" customWidth="1"/>
    <col min="5131" max="5375" width="9.140625" style="34"/>
    <col min="5376" max="5376" width="4.7109375" style="34" customWidth="1"/>
    <col min="5377" max="5377" width="6" style="34" bestFit="1" customWidth="1"/>
    <col min="5378" max="5378" width="46.5703125" style="34" customWidth="1"/>
    <col min="5379" max="5379" width="8.42578125" style="34" customWidth="1"/>
    <col min="5380" max="5380" width="4.5703125" style="34" bestFit="1" customWidth="1"/>
    <col min="5381" max="5381" width="8.5703125" style="34" customWidth="1"/>
    <col min="5382" max="5382" width="11.42578125" style="34" customWidth="1"/>
    <col min="5383" max="5383" width="13.140625" style="34" customWidth="1"/>
    <col min="5384" max="5384" width="9.140625" style="34"/>
    <col min="5385" max="5385" width="10.42578125" style="34" bestFit="1" customWidth="1"/>
    <col min="5386" max="5386" width="11.42578125" style="34" bestFit="1" customWidth="1"/>
    <col min="5387" max="5631" width="9.140625" style="34"/>
    <col min="5632" max="5632" width="4.7109375" style="34" customWidth="1"/>
    <col min="5633" max="5633" width="6" style="34" bestFit="1" customWidth="1"/>
    <col min="5634" max="5634" width="46.5703125" style="34" customWidth="1"/>
    <col min="5635" max="5635" width="8.42578125" style="34" customWidth="1"/>
    <col min="5636" max="5636" width="4.5703125" style="34" bestFit="1" customWidth="1"/>
    <col min="5637" max="5637" width="8.5703125" style="34" customWidth="1"/>
    <col min="5638" max="5638" width="11.42578125" style="34" customWidth="1"/>
    <col min="5639" max="5639" width="13.140625" style="34" customWidth="1"/>
    <col min="5640" max="5640" width="9.140625" style="34"/>
    <col min="5641" max="5641" width="10.42578125" style="34" bestFit="1" customWidth="1"/>
    <col min="5642" max="5642" width="11.42578125" style="34" bestFit="1" customWidth="1"/>
    <col min="5643" max="5887" width="9.140625" style="34"/>
    <col min="5888" max="5888" width="4.7109375" style="34" customWidth="1"/>
    <col min="5889" max="5889" width="6" style="34" bestFit="1" customWidth="1"/>
    <col min="5890" max="5890" width="46.5703125" style="34" customWidth="1"/>
    <col min="5891" max="5891" width="8.42578125" style="34" customWidth="1"/>
    <col min="5892" max="5892" width="4.5703125" style="34" bestFit="1" customWidth="1"/>
    <col min="5893" max="5893" width="8.5703125" style="34" customWidth="1"/>
    <col min="5894" max="5894" width="11.42578125" style="34" customWidth="1"/>
    <col min="5895" max="5895" width="13.140625" style="34" customWidth="1"/>
    <col min="5896" max="5896" width="9.140625" style="34"/>
    <col min="5897" max="5897" width="10.42578125" style="34" bestFit="1" customWidth="1"/>
    <col min="5898" max="5898" width="11.42578125" style="34" bestFit="1" customWidth="1"/>
    <col min="5899" max="6143" width="9.140625" style="34"/>
    <col min="6144" max="6144" width="4.7109375" style="34" customWidth="1"/>
    <col min="6145" max="6145" width="6" style="34" bestFit="1" customWidth="1"/>
    <col min="6146" max="6146" width="46.5703125" style="34" customWidth="1"/>
    <col min="6147" max="6147" width="8.42578125" style="34" customWidth="1"/>
    <col min="6148" max="6148" width="4.5703125" style="34" bestFit="1" customWidth="1"/>
    <col min="6149" max="6149" width="8.5703125" style="34" customWidth="1"/>
    <col min="6150" max="6150" width="11.42578125" style="34" customWidth="1"/>
    <col min="6151" max="6151" width="13.140625" style="34" customWidth="1"/>
    <col min="6152" max="6152" width="9.140625" style="34"/>
    <col min="6153" max="6153" width="10.42578125" style="34" bestFit="1" customWidth="1"/>
    <col min="6154" max="6154" width="11.42578125" style="34" bestFit="1" customWidth="1"/>
    <col min="6155" max="6399" width="9.140625" style="34"/>
    <col min="6400" max="6400" width="4.7109375" style="34" customWidth="1"/>
    <col min="6401" max="6401" width="6" style="34" bestFit="1" customWidth="1"/>
    <col min="6402" max="6402" width="46.5703125" style="34" customWidth="1"/>
    <col min="6403" max="6403" width="8.42578125" style="34" customWidth="1"/>
    <col min="6404" max="6404" width="4.5703125" style="34" bestFit="1" customWidth="1"/>
    <col min="6405" max="6405" width="8.5703125" style="34" customWidth="1"/>
    <col min="6406" max="6406" width="11.42578125" style="34" customWidth="1"/>
    <col min="6407" max="6407" width="13.140625" style="34" customWidth="1"/>
    <col min="6408" max="6408" width="9.140625" style="34"/>
    <col min="6409" max="6409" width="10.42578125" style="34" bestFit="1" customWidth="1"/>
    <col min="6410" max="6410" width="11.42578125" style="34" bestFit="1" customWidth="1"/>
    <col min="6411" max="6655" width="9.140625" style="34"/>
    <col min="6656" max="6656" width="4.7109375" style="34" customWidth="1"/>
    <col min="6657" max="6657" width="6" style="34" bestFit="1" customWidth="1"/>
    <col min="6658" max="6658" width="46.5703125" style="34" customWidth="1"/>
    <col min="6659" max="6659" width="8.42578125" style="34" customWidth="1"/>
    <col min="6660" max="6660" width="4.5703125" style="34" bestFit="1" customWidth="1"/>
    <col min="6661" max="6661" width="8.5703125" style="34" customWidth="1"/>
    <col min="6662" max="6662" width="11.42578125" style="34" customWidth="1"/>
    <col min="6663" max="6663" width="13.140625" style="34" customWidth="1"/>
    <col min="6664" max="6664" width="9.140625" style="34"/>
    <col min="6665" max="6665" width="10.42578125" style="34" bestFit="1" customWidth="1"/>
    <col min="6666" max="6666" width="11.42578125" style="34" bestFit="1" customWidth="1"/>
    <col min="6667" max="6911" width="9.140625" style="34"/>
    <col min="6912" max="6912" width="4.7109375" style="34" customWidth="1"/>
    <col min="6913" max="6913" width="6" style="34" bestFit="1" customWidth="1"/>
    <col min="6914" max="6914" width="46.5703125" style="34" customWidth="1"/>
    <col min="6915" max="6915" width="8.42578125" style="34" customWidth="1"/>
    <col min="6916" max="6916" width="4.5703125" style="34" bestFit="1" customWidth="1"/>
    <col min="6917" max="6917" width="8.5703125" style="34" customWidth="1"/>
    <col min="6918" max="6918" width="11.42578125" style="34" customWidth="1"/>
    <col min="6919" max="6919" width="13.140625" style="34" customWidth="1"/>
    <col min="6920" max="6920" width="9.140625" style="34"/>
    <col min="6921" max="6921" width="10.42578125" style="34" bestFit="1" customWidth="1"/>
    <col min="6922" max="6922" width="11.42578125" style="34" bestFit="1" customWidth="1"/>
    <col min="6923" max="7167" width="9.140625" style="34"/>
    <col min="7168" max="7168" width="4.7109375" style="34" customWidth="1"/>
    <col min="7169" max="7169" width="6" style="34" bestFit="1" customWidth="1"/>
    <col min="7170" max="7170" width="46.5703125" style="34" customWidth="1"/>
    <col min="7171" max="7171" width="8.42578125" style="34" customWidth="1"/>
    <col min="7172" max="7172" width="4.5703125" style="34" bestFit="1" customWidth="1"/>
    <col min="7173" max="7173" width="8.5703125" style="34" customWidth="1"/>
    <col min="7174" max="7174" width="11.42578125" style="34" customWidth="1"/>
    <col min="7175" max="7175" width="13.140625" style="34" customWidth="1"/>
    <col min="7176" max="7176" width="9.140625" style="34"/>
    <col min="7177" max="7177" width="10.42578125" style="34" bestFit="1" customWidth="1"/>
    <col min="7178" max="7178" width="11.42578125" style="34" bestFit="1" customWidth="1"/>
    <col min="7179" max="7423" width="9.140625" style="34"/>
    <col min="7424" max="7424" width="4.7109375" style="34" customWidth="1"/>
    <col min="7425" max="7425" width="6" style="34" bestFit="1" customWidth="1"/>
    <col min="7426" max="7426" width="46.5703125" style="34" customWidth="1"/>
    <col min="7427" max="7427" width="8.42578125" style="34" customWidth="1"/>
    <col min="7428" max="7428" width="4.5703125" style="34" bestFit="1" customWidth="1"/>
    <col min="7429" max="7429" width="8.5703125" style="34" customWidth="1"/>
    <col min="7430" max="7430" width="11.42578125" style="34" customWidth="1"/>
    <col min="7431" max="7431" width="13.140625" style="34" customWidth="1"/>
    <col min="7432" max="7432" width="9.140625" style="34"/>
    <col min="7433" max="7433" width="10.42578125" style="34" bestFit="1" customWidth="1"/>
    <col min="7434" max="7434" width="11.42578125" style="34" bestFit="1" customWidth="1"/>
    <col min="7435" max="7679" width="9.140625" style="34"/>
    <col min="7680" max="7680" width="4.7109375" style="34" customWidth="1"/>
    <col min="7681" max="7681" width="6" style="34" bestFit="1" customWidth="1"/>
    <col min="7682" max="7682" width="46.5703125" style="34" customWidth="1"/>
    <col min="7683" max="7683" width="8.42578125" style="34" customWidth="1"/>
    <col min="7684" max="7684" width="4.5703125" style="34" bestFit="1" customWidth="1"/>
    <col min="7685" max="7685" width="8.5703125" style="34" customWidth="1"/>
    <col min="7686" max="7686" width="11.42578125" style="34" customWidth="1"/>
    <col min="7687" max="7687" width="13.140625" style="34" customWidth="1"/>
    <col min="7688" max="7688" width="9.140625" style="34"/>
    <col min="7689" max="7689" width="10.42578125" style="34" bestFit="1" customWidth="1"/>
    <col min="7690" max="7690" width="11.42578125" style="34" bestFit="1" customWidth="1"/>
    <col min="7691" max="7935" width="9.140625" style="34"/>
    <col min="7936" max="7936" width="4.7109375" style="34" customWidth="1"/>
    <col min="7937" max="7937" width="6" style="34" bestFit="1" customWidth="1"/>
    <col min="7938" max="7938" width="46.5703125" style="34" customWidth="1"/>
    <col min="7939" max="7939" width="8.42578125" style="34" customWidth="1"/>
    <col min="7940" max="7940" width="4.5703125" style="34" bestFit="1" customWidth="1"/>
    <col min="7941" max="7941" width="8.5703125" style="34" customWidth="1"/>
    <col min="7942" max="7942" width="11.42578125" style="34" customWidth="1"/>
    <col min="7943" max="7943" width="13.140625" style="34" customWidth="1"/>
    <col min="7944" max="7944" width="9.140625" style="34"/>
    <col min="7945" max="7945" width="10.42578125" style="34" bestFit="1" customWidth="1"/>
    <col min="7946" max="7946" width="11.42578125" style="34" bestFit="1" customWidth="1"/>
    <col min="7947" max="8191" width="9.140625" style="34"/>
    <col min="8192" max="8192" width="4.7109375" style="34" customWidth="1"/>
    <col min="8193" max="8193" width="6" style="34" bestFit="1" customWidth="1"/>
    <col min="8194" max="8194" width="46.5703125" style="34" customWidth="1"/>
    <col min="8195" max="8195" width="8.42578125" style="34" customWidth="1"/>
    <col min="8196" max="8196" width="4.5703125" style="34" bestFit="1" customWidth="1"/>
    <col min="8197" max="8197" width="8.5703125" style="34" customWidth="1"/>
    <col min="8198" max="8198" width="11.42578125" style="34" customWidth="1"/>
    <col min="8199" max="8199" width="13.140625" style="34" customWidth="1"/>
    <col min="8200" max="8200" width="9.140625" style="34"/>
    <col min="8201" max="8201" width="10.42578125" style="34" bestFit="1" customWidth="1"/>
    <col min="8202" max="8202" width="11.42578125" style="34" bestFit="1" customWidth="1"/>
    <col min="8203" max="8447" width="9.140625" style="34"/>
    <col min="8448" max="8448" width="4.7109375" style="34" customWidth="1"/>
    <col min="8449" max="8449" width="6" style="34" bestFit="1" customWidth="1"/>
    <col min="8450" max="8450" width="46.5703125" style="34" customWidth="1"/>
    <col min="8451" max="8451" width="8.42578125" style="34" customWidth="1"/>
    <col min="8452" max="8452" width="4.5703125" style="34" bestFit="1" customWidth="1"/>
    <col min="8453" max="8453" width="8.5703125" style="34" customWidth="1"/>
    <col min="8454" max="8454" width="11.42578125" style="34" customWidth="1"/>
    <col min="8455" max="8455" width="13.140625" style="34" customWidth="1"/>
    <col min="8456" max="8456" width="9.140625" style="34"/>
    <col min="8457" max="8457" width="10.42578125" style="34" bestFit="1" customWidth="1"/>
    <col min="8458" max="8458" width="11.42578125" style="34" bestFit="1" customWidth="1"/>
    <col min="8459" max="8703" width="9.140625" style="34"/>
    <col min="8704" max="8704" width="4.7109375" style="34" customWidth="1"/>
    <col min="8705" max="8705" width="6" style="34" bestFit="1" customWidth="1"/>
    <col min="8706" max="8706" width="46.5703125" style="34" customWidth="1"/>
    <col min="8707" max="8707" width="8.42578125" style="34" customWidth="1"/>
    <col min="8708" max="8708" width="4.5703125" style="34" bestFit="1" customWidth="1"/>
    <col min="8709" max="8709" width="8.5703125" style="34" customWidth="1"/>
    <col min="8710" max="8710" width="11.42578125" style="34" customWidth="1"/>
    <col min="8711" max="8711" width="13.140625" style="34" customWidth="1"/>
    <col min="8712" max="8712" width="9.140625" style="34"/>
    <col min="8713" max="8713" width="10.42578125" style="34" bestFit="1" customWidth="1"/>
    <col min="8714" max="8714" width="11.42578125" style="34" bestFit="1" customWidth="1"/>
    <col min="8715" max="8959" width="9.140625" style="34"/>
    <col min="8960" max="8960" width="4.7109375" style="34" customWidth="1"/>
    <col min="8961" max="8961" width="6" style="34" bestFit="1" customWidth="1"/>
    <col min="8962" max="8962" width="46.5703125" style="34" customWidth="1"/>
    <col min="8963" max="8963" width="8.42578125" style="34" customWidth="1"/>
    <col min="8964" max="8964" width="4.5703125" style="34" bestFit="1" customWidth="1"/>
    <col min="8965" max="8965" width="8.5703125" style="34" customWidth="1"/>
    <col min="8966" max="8966" width="11.42578125" style="34" customWidth="1"/>
    <col min="8967" max="8967" width="13.140625" style="34" customWidth="1"/>
    <col min="8968" max="8968" width="9.140625" style="34"/>
    <col min="8969" max="8969" width="10.42578125" style="34" bestFit="1" customWidth="1"/>
    <col min="8970" max="8970" width="11.42578125" style="34" bestFit="1" customWidth="1"/>
    <col min="8971" max="9215" width="9.140625" style="34"/>
    <col min="9216" max="9216" width="4.7109375" style="34" customWidth="1"/>
    <col min="9217" max="9217" width="6" style="34" bestFit="1" customWidth="1"/>
    <col min="9218" max="9218" width="46.5703125" style="34" customWidth="1"/>
    <col min="9219" max="9219" width="8.42578125" style="34" customWidth="1"/>
    <col min="9220" max="9220" width="4.5703125" style="34" bestFit="1" customWidth="1"/>
    <col min="9221" max="9221" width="8.5703125" style="34" customWidth="1"/>
    <col min="9222" max="9222" width="11.42578125" style="34" customWidth="1"/>
    <col min="9223" max="9223" width="13.140625" style="34" customWidth="1"/>
    <col min="9224" max="9224" width="9.140625" style="34"/>
    <col min="9225" max="9225" width="10.42578125" style="34" bestFit="1" customWidth="1"/>
    <col min="9226" max="9226" width="11.42578125" style="34" bestFit="1" customWidth="1"/>
    <col min="9227" max="9471" width="9.140625" style="34"/>
    <col min="9472" max="9472" width="4.7109375" style="34" customWidth="1"/>
    <col min="9473" max="9473" width="6" style="34" bestFit="1" customWidth="1"/>
    <col min="9474" max="9474" width="46.5703125" style="34" customWidth="1"/>
    <col min="9475" max="9475" width="8.42578125" style="34" customWidth="1"/>
    <col min="9476" max="9476" width="4.5703125" style="34" bestFit="1" customWidth="1"/>
    <col min="9477" max="9477" width="8.5703125" style="34" customWidth="1"/>
    <col min="9478" max="9478" width="11.42578125" style="34" customWidth="1"/>
    <col min="9479" max="9479" width="13.140625" style="34" customWidth="1"/>
    <col min="9480" max="9480" width="9.140625" style="34"/>
    <col min="9481" max="9481" width="10.42578125" style="34" bestFit="1" customWidth="1"/>
    <col min="9482" max="9482" width="11.42578125" style="34" bestFit="1" customWidth="1"/>
    <col min="9483" max="9727" width="9.140625" style="34"/>
    <col min="9728" max="9728" width="4.7109375" style="34" customWidth="1"/>
    <col min="9729" max="9729" width="6" style="34" bestFit="1" customWidth="1"/>
    <col min="9730" max="9730" width="46.5703125" style="34" customWidth="1"/>
    <col min="9731" max="9731" width="8.42578125" style="34" customWidth="1"/>
    <col min="9732" max="9732" width="4.5703125" style="34" bestFit="1" customWidth="1"/>
    <col min="9733" max="9733" width="8.5703125" style="34" customWidth="1"/>
    <col min="9734" max="9734" width="11.42578125" style="34" customWidth="1"/>
    <col min="9735" max="9735" width="13.140625" style="34" customWidth="1"/>
    <col min="9736" max="9736" width="9.140625" style="34"/>
    <col min="9737" max="9737" width="10.42578125" style="34" bestFit="1" customWidth="1"/>
    <col min="9738" max="9738" width="11.42578125" style="34" bestFit="1" customWidth="1"/>
    <col min="9739" max="9983" width="9.140625" style="34"/>
    <col min="9984" max="9984" width="4.7109375" style="34" customWidth="1"/>
    <col min="9985" max="9985" width="6" style="34" bestFit="1" customWidth="1"/>
    <col min="9986" max="9986" width="46.5703125" style="34" customWidth="1"/>
    <col min="9987" max="9987" width="8.42578125" style="34" customWidth="1"/>
    <col min="9988" max="9988" width="4.5703125" style="34" bestFit="1" customWidth="1"/>
    <col min="9989" max="9989" width="8.5703125" style="34" customWidth="1"/>
    <col min="9990" max="9990" width="11.42578125" style="34" customWidth="1"/>
    <col min="9991" max="9991" width="13.140625" style="34" customWidth="1"/>
    <col min="9992" max="9992" width="9.140625" style="34"/>
    <col min="9993" max="9993" width="10.42578125" style="34" bestFit="1" customWidth="1"/>
    <col min="9994" max="9994" width="11.42578125" style="34" bestFit="1" customWidth="1"/>
    <col min="9995" max="10239" width="9.140625" style="34"/>
    <col min="10240" max="10240" width="4.7109375" style="34" customWidth="1"/>
    <col min="10241" max="10241" width="6" style="34" bestFit="1" customWidth="1"/>
    <col min="10242" max="10242" width="46.5703125" style="34" customWidth="1"/>
    <col min="10243" max="10243" width="8.42578125" style="34" customWidth="1"/>
    <col min="10244" max="10244" width="4.5703125" style="34" bestFit="1" customWidth="1"/>
    <col min="10245" max="10245" width="8.5703125" style="34" customWidth="1"/>
    <col min="10246" max="10246" width="11.42578125" style="34" customWidth="1"/>
    <col min="10247" max="10247" width="13.140625" style="34" customWidth="1"/>
    <col min="10248" max="10248" width="9.140625" style="34"/>
    <col min="10249" max="10249" width="10.42578125" style="34" bestFit="1" customWidth="1"/>
    <col min="10250" max="10250" width="11.42578125" style="34" bestFit="1" customWidth="1"/>
    <col min="10251" max="10495" width="9.140625" style="34"/>
    <col min="10496" max="10496" width="4.7109375" style="34" customWidth="1"/>
    <col min="10497" max="10497" width="6" style="34" bestFit="1" customWidth="1"/>
    <col min="10498" max="10498" width="46.5703125" style="34" customWidth="1"/>
    <col min="10499" max="10499" width="8.42578125" style="34" customWidth="1"/>
    <col min="10500" max="10500" width="4.5703125" style="34" bestFit="1" customWidth="1"/>
    <col min="10501" max="10501" width="8.5703125" style="34" customWidth="1"/>
    <col min="10502" max="10502" width="11.42578125" style="34" customWidth="1"/>
    <col min="10503" max="10503" width="13.140625" style="34" customWidth="1"/>
    <col min="10504" max="10504" width="9.140625" style="34"/>
    <col min="10505" max="10505" width="10.42578125" style="34" bestFit="1" customWidth="1"/>
    <col min="10506" max="10506" width="11.42578125" style="34" bestFit="1" customWidth="1"/>
    <col min="10507" max="10751" width="9.140625" style="34"/>
    <col min="10752" max="10752" width="4.7109375" style="34" customWidth="1"/>
    <col min="10753" max="10753" width="6" style="34" bestFit="1" customWidth="1"/>
    <col min="10754" max="10754" width="46.5703125" style="34" customWidth="1"/>
    <col min="10755" max="10755" width="8.42578125" style="34" customWidth="1"/>
    <col min="10756" max="10756" width="4.5703125" style="34" bestFit="1" customWidth="1"/>
    <col min="10757" max="10757" width="8.5703125" style="34" customWidth="1"/>
    <col min="10758" max="10758" width="11.42578125" style="34" customWidth="1"/>
    <col min="10759" max="10759" width="13.140625" style="34" customWidth="1"/>
    <col min="10760" max="10760" width="9.140625" style="34"/>
    <col min="10761" max="10761" width="10.42578125" style="34" bestFit="1" customWidth="1"/>
    <col min="10762" max="10762" width="11.42578125" style="34" bestFit="1" customWidth="1"/>
    <col min="10763" max="11007" width="9.140625" style="34"/>
    <col min="11008" max="11008" width="4.7109375" style="34" customWidth="1"/>
    <col min="11009" max="11009" width="6" style="34" bestFit="1" customWidth="1"/>
    <col min="11010" max="11010" width="46.5703125" style="34" customWidth="1"/>
    <col min="11011" max="11011" width="8.42578125" style="34" customWidth="1"/>
    <col min="11012" max="11012" width="4.5703125" style="34" bestFit="1" customWidth="1"/>
    <col min="11013" max="11013" width="8.5703125" style="34" customWidth="1"/>
    <col min="11014" max="11014" width="11.42578125" style="34" customWidth="1"/>
    <col min="11015" max="11015" width="13.140625" style="34" customWidth="1"/>
    <col min="11016" max="11016" width="9.140625" style="34"/>
    <col min="11017" max="11017" width="10.42578125" style="34" bestFit="1" customWidth="1"/>
    <col min="11018" max="11018" width="11.42578125" style="34" bestFit="1" customWidth="1"/>
    <col min="11019" max="11263" width="9.140625" style="34"/>
    <col min="11264" max="11264" width="4.7109375" style="34" customWidth="1"/>
    <col min="11265" max="11265" width="6" style="34" bestFit="1" customWidth="1"/>
    <col min="11266" max="11266" width="46.5703125" style="34" customWidth="1"/>
    <col min="11267" max="11267" width="8.42578125" style="34" customWidth="1"/>
    <col min="11268" max="11268" width="4.5703125" style="34" bestFit="1" customWidth="1"/>
    <col min="11269" max="11269" width="8.5703125" style="34" customWidth="1"/>
    <col min="11270" max="11270" width="11.42578125" style="34" customWidth="1"/>
    <col min="11271" max="11271" width="13.140625" style="34" customWidth="1"/>
    <col min="11272" max="11272" width="9.140625" style="34"/>
    <col min="11273" max="11273" width="10.42578125" style="34" bestFit="1" customWidth="1"/>
    <col min="11274" max="11274" width="11.42578125" style="34" bestFit="1" customWidth="1"/>
    <col min="11275" max="11519" width="9.140625" style="34"/>
    <col min="11520" max="11520" width="4.7109375" style="34" customWidth="1"/>
    <col min="11521" max="11521" width="6" style="34" bestFit="1" customWidth="1"/>
    <col min="11522" max="11522" width="46.5703125" style="34" customWidth="1"/>
    <col min="11523" max="11523" width="8.42578125" style="34" customWidth="1"/>
    <col min="11524" max="11524" width="4.5703125" style="34" bestFit="1" customWidth="1"/>
    <col min="11525" max="11525" width="8.5703125" style="34" customWidth="1"/>
    <col min="11526" max="11526" width="11.42578125" style="34" customWidth="1"/>
    <col min="11527" max="11527" width="13.140625" style="34" customWidth="1"/>
    <col min="11528" max="11528" width="9.140625" style="34"/>
    <col min="11529" max="11529" width="10.42578125" style="34" bestFit="1" customWidth="1"/>
    <col min="11530" max="11530" width="11.42578125" style="34" bestFit="1" customWidth="1"/>
    <col min="11531" max="11775" width="9.140625" style="34"/>
    <col min="11776" max="11776" width="4.7109375" style="34" customWidth="1"/>
    <col min="11777" max="11777" width="6" style="34" bestFit="1" customWidth="1"/>
    <col min="11778" max="11778" width="46.5703125" style="34" customWidth="1"/>
    <col min="11779" max="11779" width="8.42578125" style="34" customWidth="1"/>
    <col min="11780" max="11780" width="4.5703125" style="34" bestFit="1" customWidth="1"/>
    <col min="11781" max="11781" width="8.5703125" style="34" customWidth="1"/>
    <col min="11782" max="11782" width="11.42578125" style="34" customWidth="1"/>
    <col min="11783" max="11783" width="13.140625" style="34" customWidth="1"/>
    <col min="11784" max="11784" width="9.140625" style="34"/>
    <col min="11785" max="11785" width="10.42578125" style="34" bestFit="1" customWidth="1"/>
    <col min="11786" max="11786" width="11.42578125" style="34" bestFit="1" customWidth="1"/>
    <col min="11787" max="12031" width="9.140625" style="34"/>
    <col min="12032" max="12032" width="4.7109375" style="34" customWidth="1"/>
    <col min="12033" max="12033" width="6" style="34" bestFit="1" customWidth="1"/>
    <col min="12034" max="12034" width="46.5703125" style="34" customWidth="1"/>
    <col min="12035" max="12035" width="8.42578125" style="34" customWidth="1"/>
    <col min="12036" max="12036" width="4.5703125" style="34" bestFit="1" customWidth="1"/>
    <col min="12037" max="12037" width="8.5703125" style="34" customWidth="1"/>
    <col min="12038" max="12038" width="11.42578125" style="34" customWidth="1"/>
    <col min="12039" max="12039" width="13.140625" style="34" customWidth="1"/>
    <col min="12040" max="12040" width="9.140625" style="34"/>
    <col min="12041" max="12041" width="10.42578125" style="34" bestFit="1" customWidth="1"/>
    <col min="12042" max="12042" width="11.42578125" style="34" bestFit="1" customWidth="1"/>
    <col min="12043" max="12287" width="9.140625" style="34"/>
    <col min="12288" max="12288" width="4.7109375" style="34" customWidth="1"/>
    <col min="12289" max="12289" width="6" style="34" bestFit="1" customWidth="1"/>
    <col min="12290" max="12290" width="46.5703125" style="34" customWidth="1"/>
    <col min="12291" max="12291" width="8.42578125" style="34" customWidth="1"/>
    <col min="12292" max="12292" width="4.5703125" style="34" bestFit="1" customWidth="1"/>
    <col min="12293" max="12293" width="8.5703125" style="34" customWidth="1"/>
    <col min="12294" max="12294" width="11.42578125" style="34" customWidth="1"/>
    <col min="12295" max="12295" width="13.140625" style="34" customWidth="1"/>
    <col min="12296" max="12296" width="9.140625" style="34"/>
    <col min="12297" max="12297" width="10.42578125" style="34" bestFit="1" customWidth="1"/>
    <col min="12298" max="12298" width="11.42578125" style="34" bestFit="1" customWidth="1"/>
    <col min="12299" max="12543" width="9.140625" style="34"/>
    <col min="12544" max="12544" width="4.7109375" style="34" customWidth="1"/>
    <col min="12545" max="12545" width="6" style="34" bestFit="1" customWidth="1"/>
    <col min="12546" max="12546" width="46.5703125" style="34" customWidth="1"/>
    <col min="12547" max="12547" width="8.42578125" style="34" customWidth="1"/>
    <col min="12548" max="12548" width="4.5703125" style="34" bestFit="1" customWidth="1"/>
    <col min="12549" max="12549" width="8.5703125" style="34" customWidth="1"/>
    <col min="12550" max="12550" width="11.42578125" style="34" customWidth="1"/>
    <col min="12551" max="12551" width="13.140625" style="34" customWidth="1"/>
    <col min="12552" max="12552" width="9.140625" style="34"/>
    <col min="12553" max="12553" width="10.42578125" style="34" bestFit="1" customWidth="1"/>
    <col min="12554" max="12554" width="11.42578125" style="34" bestFit="1" customWidth="1"/>
    <col min="12555" max="12799" width="9.140625" style="34"/>
    <col min="12800" max="12800" width="4.7109375" style="34" customWidth="1"/>
    <col min="12801" max="12801" width="6" style="34" bestFit="1" customWidth="1"/>
    <col min="12802" max="12802" width="46.5703125" style="34" customWidth="1"/>
    <col min="12803" max="12803" width="8.42578125" style="34" customWidth="1"/>
    <col min="12804" max="12804" width="4.5703125" style="34" bestFit="1" customWidth="1"/>
    <col min="12805" max="12805" width="8.5703125" style="34" customWidth="1"/>
    <col min="12806" max="12806" width="11.42578125" style="34" customWidth="1"/>
    <col min="12807" max="12807" width="13.140625" style="34" customWidth="1"/>
    <col min="12808" max="12808" width="9.140625" style="34"/>
    <col min="12809" max="12809" width="10.42578125" style="34" bestFit="1" customWidth="1"/>
    <col min="12810" max="12810" width="11.42578125" style="34" bestFit="1" customWidth="1"/>
    <col min="12811" max="13055" width="9.140625" style="34"/>
    <col min="13056" max="13056" width="4.7109375" style="34" customWidth="1"/>
    <col min="13057" max="13057" width="6" style="34" bestFit="1" customWidth="1"/>
    <col min="13058" max="13058" width="46.5703125" style="34" customWidth="1"/>
    <col min="13059" max="13059" width="8.42578125" style="34" customWidth="1"/>
    <col min="13060" max="13060" width="4.5703125" style="34" bestFit="1" customWidth="1"/>
    <col min="13061" max="13061" width="8.5703125" style="34" customWidth="1"/>
    <col min="13062" max="13062" width="11.42578125" style="34" customWidth="1"/>
    <col min="13063" max="13063" width="13.140625" style="34" customWidth="1"/>
    <col min="13064" max="13064" width="9.140625" style="34"/>
    <col min="13065" max="13065" width="10.42578125" style="34" bestFit="1" customWidth="1"/>
    <col min="13066" max="13066" width="11.42578125" style="34" bestFit="1" customWidth="1"/>
    <col min="13067" max="13311" width="9.140625" style="34"/>
    <col min="13312" max="13312" width="4.7109375" style="34" customWidth="1"/>
    <col min="13313" max="13313" width="6" style="34" bestFit="1" customWidth="1"/>
    <col min="13314" max="13314" width="46.5703125" style="34" customWidth="1"/>
    <col min="13315" max="13315" width="8.42578125" style="34" customWidth="1"/>
    <col min="13316" max="13316" width="4.5703125" style="34" bestFit="1" customWidth="1"/>
    <col min="13317" max="13317" width="8.5703125" style="34" customWidth="1"/>
    <col min="13318" max="13318" width="11.42578125" style="34" customWidth="1"/>
    <col min="13319" max="13319" width="13.140625" style="34" customWidth="1"/>
    <col min="13320" max="13320" width="9.140625" style="34"/>
    <col min="13321" max="13321" width="10.42578125" style="34" bestFit="1" customWidth="1"/>
    <col min="13322" max="13322" width="11.42578125" style="34" bestFit="1" customWidth="1"/>
    <col min="13323" max="13567" width="9.140625" style="34"/>
    <col min="13568" max="13568" width="4.7109375" style="34" customWidth="1"/>
    <col min="13569" max="13569" width="6" style="34" bestFit="1" customWidth="1"/>
    <col min="13570" max="13570" width="46.5703125" style="34" customWidth="1"/>
    <col min="13571" max="13571" width="8.42578125" style="34" customWidth="1"/>
    <col min="13572" max="13572" width="4.5703125" style="34" bestFit="1" customWidth="1"/>
    <col min="13573" max="13573" width="8.5703125" style="34" customWidth="1"/>
    <col min="13574" max="13574" width="11.42578125" style="34" customWidth="1"/>
    <col min="13575" max="13575" width="13.140625" style="34" customWidth="1"/>
    <col min="13576" max="13576" width="9.140625" style="34"/>
    <col min="13577" max="13577" width="10.42578125" style="34" bestFit="1" customWidth="1"/>
    <col min="13578" max="13578" width="11.42578125" style="34" bestFit="1" customWidth="1"/>
    <col min="13579" max="13823" width="9.140625" style="34"/>
    <col min="13824" max="13824" width="4.7109375" style="34" customWidth="1"/>
    <col min="13825" max="13825" width="6" style="34" bestFit="1" customWidth="1"/>
    <col min="13826" max="13826" width="46.5703125" style="34" customWidth="1"/>
    <col min="13827" max="13827" width="8.42578125" style="34" customWidth="1"/>
    <col min="13828" max="13828" width="4.5703125" style="34" bestFit="1" customWidth="1"/>
    <col min="13829" max="13829" width="8.5703125" style="34" customWidth="1"/>
    <col min="13830" max="13830" width="11.42578125" style="34" customWidth="1"/>
    <col min="13831" max="13831" width="13.140625" style="34" customWidth="1"/>
    <col min="13832" max="13832" width="9.140625" style="34"/>
    <col min="13833" max="13833" width="10.42578125" style="34" bestFit="1" customWidth="1"/>
    <col min="13834" max="13834" width="11.42578125" style="34" bestFit="1" customWidth="1"/>
    <col min="13835" max="14079" width="9.140625" style="34"/>
    <col min="14080" max="14080" width="4.7109375" style="34" customWidth="1"/>
    <col min="14081" max="14081" width="6" style="34" bestFit="1" customWidth="1"/>
    <col min="14082" max="14082" width="46.5703125" style="34" customWidth="1"/>
    <col min="14083" max="14083" width="8.42578125" style="34" customWidth="1"/>
    <col min="14084" max="14084" width="4.5703125" style="34" bestFit="1" customWidth="1"/>
    <col min="14085" max="14085" width="8.5703125" style="34" customWidth="1"/>
    <col min="14086" max="14086" width="11.42578125" style="34" customWidth="1"/>
    <col min="14087" max="14087" width="13.140625" style="34" customWidth="1"/>
    <col min="14088" max="14088" width="9.140625" style="34"/>
    <col min="14089" max="14089" width="10.42578125" style="34" bestFit="1" customWidth="1"/>
    <col min="14090" max="14090" width="11.42578125" style="34" bestFit="1" customWidth="1"/>
    <col min="14091" max="14335" width="9.140625" style="34"/>
    <col min="14336" max="14336" width="4.7109375" style="34" customWidth="1"/>
    <col min="14337" max="14337" width="6" style="34" bestFit="1" customWidth="1"/>
    <col min="14338" max="14338" width="46.5703125" style="34" customWidth="1"/>
    <col min="14339" max="14339" width="8.42578125" style="34" customWidth="1"/>
    <col min="14340" max="14340" width="4.5703125" style="34" bestFit="1" customWidth="1"/>
    <col min="14341" max="14341" width="8.5703125" style="34" customWidth="1"/>
    <col min="14342" max="14342" width="11.42578125" style="34" customWidth="1"/>
    <col min="14343" max="14343" width="13.140625" style="34" customWidth="1"/>
    <col min="14344" max="14344" width="9.140625" style="34"/>
    <col min="14345" max="14345" width="10.42578125" style="34" bestFit="1" customWidth="1"/>
    <col min="14346" max="14346" width="11.42578125" style="34" bestFit="1" customWidth="1"/>
    <col min="14347" max="14591" width="9.140625" style="34"/>
    <col min="14592" max="14592" width="4.7109375" style="34" customWidth="1"/>
    <col min="14593" max="14593" width="6" style="34" bestFit="1" customWidth="1"/>
    <col min="14594" max="14594" width="46.5703125" style="34" customWidth="1"/>
    <col min="14595" max="14595" width="8.42578125" style="34" customWidth="1"/>
    <col min="14596" max="14596" width="4.5703125" style="34" bestFit="1" customWidth="1"/>
    <col min="14597" max="14597" width="8.5703125" style="34" customWidth="1"/>
    <col min="14598" max="14598" width="11.42578125" style="34" customWidth="1"/>
    <col min="14599" max="14599" width="13.140625" style="34" customWidth="1"/>
    <col min="14600" max="14600" width="9.140625" style="34"/>
    <col min="14601" max="14601" width="10.42578125" style="34" bestFit="1" customWidth="1"/>
    <col min="14602" max="14602" width="11.42578125" style="34" bestFit="1" customWidth="1"/>
    <col min="14603" max="14847" width="9.140625" style="34"/>
    <col min="14848" max="14848" width="4.7109375" style="34" customWidth="1"/>
    <col min="14849" max="14849" width="6" style="34" bestFit="1" customWidth="1"/>
    <col min="14850" max="14850" width="46.5703125" style="34" customWidth="1"/>
    <col min="14851" max="14851" width="8.42578125" style="34" customWidth="1"/>
    <col min="14852" max="14852" width="4.5703125" style="34" bestFit="1" customWidth="1"/>
    <col min="14853" max="14853" width="8.5703125" style="34" customWidth="1"/>
    <col min="14854" max="14854" width="11.42578125" style="34" customWidth="1"/>
    <col min="14855" max="14855" width="13.140625" style="34" customWidth="1"/>
    <col min="14856" max="14856" width="9.140625" style="34"/>
    <col min="14857" max="14857" width="10.42578125" style="34" bestFit="1" customWidth="1"/>
    <col min="14858" max="14858" width="11.42578125" style="34" bestFit="1" customWidth="1"/>
    <col min="14859" max="15103" width="9.140625" style="34"/>
    <col min="15104" max="15104" width="4.7109375" style="34" customWidth="1"/>
    <col min="15105" max="15105" width="6" style="34" bestFit="1" customWidth="1"/>
    <col min="15106" max="15106" width="46.5703125" style="34" customWidth="1"/>
    <col min="15107" max="15107" width="8.42578125" style="34" customWidth="1"/>
    <col min="15108" max="15108" width="4.5703125" style="34" bestFit="1" customWidth="1"/>
    <col min="15109" max="15109" width="8.5703125" style="34" customWidth="1"/>
    <col min="15110" max="15110" width="11.42578125" style="34" customWidth="1"/>
    <col min="15111" max="15111" width="13.140625" style="34" customWidth="1"/>
    <col min="15112" max="15112" width="9.140625" style="34"/>
    <col min="15113" max="15113" width="10.42578125" style="34" bestFit="1" customWidth="1"/>
    <col min="15114" max="15114" width="11.42578125" style="34" bestFit="1" customWidth="1"/>
    <col min="15115" max="15359" width="9.140625" style="34"/>
    <col min="15360" max="15360" width="4.7109375" style="34" customWidth="1"/>
    <col min="15361" max="15361" width="6" style="34" bestFit="1" customWidth="1"/>
    <col min="15362" max="15362" width="46.5703125" style="34" customWidth="1"/>
    <col min="15363" max="15363" width="8.42578125" style="34" customWidth="1"/>
    <col min="15364" max="15364" width="4.5703125" style="34" bestFit="1" customWidth="1"/>
    <col min="15365" max="15365" width="8.5703125" style="34" customWidth="1"/>
    <col min="15366" max="15366" width="11.42578125" style="34" customWidth="1"/>
    <col min="15367" max="15367" width="13.140625" style="34" customWidth="1"/>
    <col min="15368" max="15368" width="9.140625" style="34"/>
    <col min="15369" max="15369" width="10.42578125" style="34" bestFit="1" customWidth="1"/>
    <col min="15370" max="15370" width="11.42578125" style="34" bestFit="1" customWidth="1"/>
    <col min="15371" max="15615" width="9.140625" style="34"/>
    <col min="15616" max="15616" width="4.7109375" style="34" customWidth="1"/>
    <col min="15617" max="15617" width="6" style="34" bestFit="1" customWidth="1"/>
    <col min="15618" max="15618" width="46.5703125" style="34" customWidth="1"/>
    <col min="15619" max="15619" width="8.42578125" style="34" customWidth="1"/>
    <col min="15620" max="15620" width="4.5703125" style="34" bestFit="1" customWidth="1"/>
    <col min="15621" max="15621" width="8.5703125" style="34" customWidth="1"/>
    <col min="15622" max="15622" width="11.42578125" style="34" customWidth="1"/>
    <col min="15623" max="15623" width="13.140625" style="34" customWidth="1"/>
    <col min="15624" max="15624" width="9.140625" style="34"/>
    <col min="15625" max="15625" width="10.42578125" style="34" bestFit="1" customWidth="1"/>
    <col min="15626" max="15626" width="11.42578125" style="34" bestFit="1" customWidth="1"/>
    <col min="15627" max="15871" width="9.140625" style="34"/>
    <col min="15872" max="15872" width="4.7109375" style="34" customWidth="1"/>
    <col min="15873" max="15873" width="6" style="34" bestFit="1" customWidth="1"/>
    <col min="15874" max="15874" width="46.5703125" style="34" customWidth="1"/>
    <col min="15875" max="15875" width="8.42578125" style="34" customWidth="1"/>
    <col min="15876" max="15876" width="4.5703125" style="34" bestFit="1" customWidth="1"/>
    <col min="15877" max="15877" width="8.5703125" style="34" customWidth="1"/>
    <col min="15878" max="15878" width="11.42578125" style="34" customWidth="1"/>
    <col min="15879" max="15879" width="13.140625" style="34" customWidth="1"/>
    <col min="15880" max="15880" width="9.140625" style="34"/>
    <col min="15881" max="15881" width="10.42578125" style="34" bestFit="1" customWidth="1"/>
    <col min="15882" max="15882" width="11.42578125" style="34" bestFit="1" customWidth="1"/>
    <col min="15883" max="16127" width="9.140625" style="34"/>
    <col min="16128" max="16128" width="4.7109375" style="34" customWidth="1"/>
    <col min="16129" max="16129" width="6" style="34" bestFit="1" customWidth="1"/>
    <col min="16130" max="16130" width="46.5703125" style="34" customWidth="1"/>
    <col min="16131" max="16131" width="8.42578125" style="34" customWidth="1"/>
    <col min="16132" max="16132" width="4.5703125" style="34" bestFit="1" customWidth="1"/>
    <col min="16133" max="16133" width="8.5703125" style="34" customWidth="1"/>
    <col min="16134" max="16134" width="11.42578125" style="34" customWidth="1"/>
    <col min="16135" max="16135" width="13.140625" style="34" customWidth="1"/>
    <col min="16136" max="16136" width="9.140625" style="34"/>
    <col min="16137" max="16137" width="10.42578125" style="34" bestFit="1" customWidth="1"/>
    <col min="16138" max="16138" width="11.42578125" style="34" bestFit="1" customWidth="1"/>
    <col min="16139" max="16384" width="9.140625" style="34"/>
  </cols>
  <sheetData>
    <row r="1" spans="1:6" s="177" customFormat="1" ht="15.75" x14ac:dyDescent="0.2">
      <c r="A1" s="117" t="s">
        <v>157</v>
      </c>
      <c r="B1" s="66" t="s">
        <v>6</v>
      </c>
      <c r="C1" s="175"/>
      <c r="D1" s="175"/>
      <c r="E1" s="176"/>
    </row>
    <row r="2" spans="1:6" s="177" customFormat="1" ht="15.75" x14ac:dyDescent="0.2">
      <c r="A2" s="117" t="s">
        <v>158</v>
      </c>
      <c r="B2" s="66" t="s">
        <v>7</v>
      </c>
      <c r="C2" s="175"/>
      <c r="D2" s="175"/>
      <c r="E2" s="176"/>
    </row>
    <row r="3" spans="1:6" s="177" customFormat="1" ht="15.75" x14ac:dyDescent="0.2">
      <c r="A3" s="117" t="s">
        <v>161</v>
      </c>
      <c r="B3" s="66" t="s">
        <v>208</v>
      </c>
      <c r="C3" s="175"/>
      <c r="D3" s="175"/>
      <c r="E3" s="176"/>
    </row>
    <row r="4" spans="1:6" x14ac:dyDescent="0.2">
      <c r="A4" s="178"/>
      <c r="B4" s="66" t="s">
        <v>209</v>
      </c>
      <c r="C4" s="179"/>
      <c r="D4" s="179"/>
      <c r="E4" s="140"/>
    </row>
    <row r="5" spans="1:6" ht="76.5" x14ac:dyDescent="0.2">
      <c r="A5" s="180" t="s">
        <v>0</v>
      </c>
      <c r="B5" s="181" t="s">
        <v>31</v>
      </c>
      <c r="C5" s="182" t="s">
        <v>8</v>
      </c>
      <c r="D5" s="183" t="s">
        <v>9</v>
      </c>
      <c r="E5" s="184" t="s">
        <v>210</v>
      </c>
      <c r="F5" s="184" t="s">
        <v>36</v>
      </c>
    </row>
    <row r="6" spans="1:6" s="30" customFormat="1" x14ac:dyDescent="0.2">
      <c r="A6" s="118">
        <v>1</v>
      </c>
      <c r="B6" s="67"/>
      <c r="C6" s="31"/>
      <c r="D6" s="32"/>
      <c r="E6" s="33"/>
      <c r="F6" s="31"/>
    </row>
    <row r="7" spans="1:6" s="30" customFormat="1" x14ac:dyDescent="0.2">
      <c r="A7" s="119"/>
      <c r="B7" s="111" t="s">
        <v>125</v>
      </c>
      <c r="C7" s="57"/>
      <c r="D7" s="55"/>
      <c r="E7" s="56"/>
      <c r="F7" s="57"/>
    </row>
    <row r="8" spans="1:6" s="30" customFormat="1" x14ac:dyDescent="0.2">
      <c r="A8" s="119"/>
      <c r="B8" s="292" t="s">
        <v>124</v>
      </c>
      <c r="C8" s="292"/>
      <c r="D8" s="292"/>
      <c r="E8" s="292"/>
      <c r="F8" s="155"/>
    </row>
    <row r="9" spans="1:6" s="30" customFormat="1" x14ac:dyDescent="0.2">
      <c r="A9" s="119"/>
      <c r="B9" s="292"/>
      <c r="C9" s="292"/>
      <c r="D9" s="292"/>
      <c r="E9" s="292"/>
      <c r="F9" s="155"/>
    </row>
    <row r="10" spans="1:6" s="30" customFormat="1" x14ac:dyDescent="0.2">
      <c r="A10" s="119"/>
      <c r="B10" s="110"/>
      <c r="C10" s="57"/>
      <c r="D10" s="55"/>
      <c r="E10" s="56"/>
      <c r="F10" s="57"/>
    </row>
    <row r="11" spans="1:6" s="189" customFormat="1" x14ac:dyDescent="0.2">
      <c r="A11" s="185"/>
      <c r="B11" s="186"/>
      <c r="C11" s="187"/>
      <c r="D11" s="188"/>
      <c r="E11" s="187"/>
      <c r="F11" s="187"/>
    </row>
    <row r="12" spans="1:6" s="189" customFormat="1" x14ac:dyDescent="0.2">
      <c r="A12" s="185">
        <v>1</v>
      </c>
      <c r="B12" s="190" t="s">
        <v>211</v>
      </c>
      <c r="C12" s="187"/>
      <c r="D12" s="188"/>
      <c r="E12" s="187"/>
      <c r="F12" s="187"/>
    </row>
    <row r="13" spans="1:6" s="189" customFormat="1" ht="38.25" x14ac:dyDescent="0.2">
      <c r="A13" s="191"/>
      <c r="B13" s="192" t="s">
        <v>212</v>
      </c>
      <c r="F13" s="193"/>
    </row>
    <row r="14" spans="1:6" s="189" customFormat="1" x14ac:dyDescent="0.2">
      <c r="A14" s="191"/>
      <c r="B14" s="186"/>
      <c r="C14" s="187">
        <v>2</v>
      </c>
      <c r="D14" s="194" t="s">
        <v>139</v>
      </c>
      <c r="E14" s="259"/>
      <c r="F14" s="187">
        <f>+C14*E14</f>
        <v>0</v>
      </c>
    </row>
    <row r="15" spans="1:6" s="189" customFormat="1" x14ac:dyDescent="0.2">
      <c r="A15" s="195"/>
      <c r="B15" s="196"/>
      <c r="C15" s="197"/>
      <c r="D15" s="198"/>
      <c r="E15" s="197"/>
      <c r="F15" s="197"/>
    </row>
    <row r="16" spans="1:6" s="189" customFormat="1" x14ac:dyDescent="0.2">
      <c r="A16" s="185"/>
      <c r="B16" s="186"/>
      <c r="C16" s="187"/>
      <c r="D16" s="188"/>
      <c r="E16" s="187"/>
      <c r="F16" s="187"/>
    </row>
    <row r="17" spans="1:6" s="189" customFormat="1" x14ac:dyDescent="0.2">
      <c r="A17" s="185">
        <f>1+A12</f>
        <v>2</v>
      </c>
      <c r="B17" s="190" t="s">
        <v>213</v>
      </c>
      <c r="C17" s="187"/>
      <c r="D17" s="188"/>
      <c r="E17" s="187"/>
      <c r="F17" s="187"/>
    </row>
    <row r="18" spans="1:6" s="189" customFormat="1" ht="38.25" x14ac:dyDescent="0.2">
      <c r="A18" s="191"/>
      <c r="B18" s="186" t="s">
        <v>214</v>
      </c>
      <c r="F18" s="193"/>
    </row>
    <row r="19" spans="1:6" s="189" customFormat="1" x14ac:dyDescent="0.2">
      <c r="A19" s="191"/>
      <c r="B19" s="186"/>
      <c r="C19" s="187">
        <v>3</v>
      </c>
      <c r="D19" s="194" t="s">
        <v>139</v>
      </c>
      <c r="E19" s="259"/>
      <c r="F19" s="187">
        <f>+C19*E19</f>
        <v>0</v>
      </c>
    </row>
    <row r="20" spans="1:6" s="189" customFormat="1" x14ac:dyDescent="0.2">
      <c r="A20" s="195"/>
      <c r="B20" s="196"/>
      <c r="C20" s="197"/>
      <c r="D20" s="198"/>
      <c r="E20" s="197"/>
      <c r="F20" s="197"/>
    </row>
    <row r="21" spans="1:6" s="189" customFormat="1" x14ac:dyDescent="0.2">
      <c r="A21" s="191"/>
      <c r="B21" s="186"/>
      <c r="C21" s="187"/>
      <c r="D21" s="188"/>
      <c r="E21" s="187"/>
      <c r="F21" s="187"/>
    </row>
    <row r="22" spans="1:6" s="189" customFormat="1" x14ac:dyDescent="0.2">
      <c r="A22" s="185">
        <f>1+A17</f>
        <v>3</v>
      </c>
      <c r="B22" s="190" t="s">
        <v>215</v>
      </c>
      <c r="C22" s="187"/>
      <c r="D22" s="188"/>
      <c r="E22" s="187"/>
      <c r="F22" s="187"/>
    </row>
    <row r="23" spans="1:6" s="189" customFormat="1" ht="63.75" x14ac:dyDescent="0.2">
      <c r="A23" s="191"/>
      <c r="B23" s="186" t="s">
        <v>216</v>
      </c>
      <c r="F23" s="193"/>
    </row>
    <row r="24" spans="1:6" s="189" customFormat="1" x14ac:dyDescent="0.2">
      <c r="A24" s="191"/>
      <c r="B24" s="186"/>
      <c r="C24" s="187">
        <v>1</v>
      </c>
      <c r="D24" s="188" t="s">
        <v>139</v>
      </c>
      <c r="E24" s="259"/>
      <c r="F24" s="187">
        <f>+C24*E24</f>
        <v>0</v>
      </c>
    </row>
    <row r="25" spans="1:6" s="189" customFormat="1" x14ac:dyDescent="0.2">
      <c r="A25" s="195"/>
      <c r="B25" s="196"/>
      <c r="C25" s="197"/>
      <c r="D25" s="198"/>
      <c r="E25" s="197"/>
      <c r="F25" s="197"/>
    </row>
    <row r="26" spans="1:6" s="189" customFormat="1" x14ac:dyDescent="0.2">
      <c r="A26" s="191"/>
      <c r="B26" s="186"/>
      <c r="C26" s="187"/>
      <c r="D26" s="188"/>
      <c r="E26" s="187"/>
      <c r="F26" s="187"/>
    </row>
    <row r="27" spans="1:6" s="189" customFormat="1" x14ac:dyDescent="0.2">
      <c r="A27" s="185">
        <f>1+A22</f>
        <v>4</v>
      </c>
      <c r="B27" s="190" t="s">
        <v>217</v>
      </c>
      <c r="C27" s="187"/>
      <c r="D27" s="188"/>
      <c r="E27" s="187"/>
      <c r="F27" s="187"/>
    </row>
    <row r="28" spans="1:6" s="189" customFormat="1" ht="63.75" x14ac:dyDescent="0.2">
      <c r="A28" s="185"/>
      <c r="B28" s="186" t="s">
        <v>218</v>
      </c>
      <c r="F28" s="193"/>
    </row>
    <row r="29" spans="1:6" s="189" customFormat="1" x14ac:dyDescent="0.2">
      <c r="A29" s="185"/>
      <c r="B29" s="186"/>
      <c r="C29" s="187">
        <v>2.2911799999999998</v>
      </c>
      <c r="D29" s="188" t="s">
        <v>219</v>
      </c>
      <c r="E29" s="259"/>
      <c r="F29" s="187">
        <f>+C29*E29</f>
        <v>0</v>
      </c>
    </row>
    <row r="30" spans="1:6" s="189" customFormat="1" x14ac:dyDescent="0.2">
      <c r="A30" s="195"/>
      <c r="B30" s="196"/>
      <c r="C30" s="197"/>
      <c r="D30" s="198"/>
      <c r="E30" s="197"/>
      <c r="F30" s="197"/>
    </row>
    <row r="31" spans="1:6" s="189" customFormat="1" x14ac:dyDescent="0.2">
      <c r="A31" s="191"/>
      <c r="B31" s="186"/>
      <c r="C31" s="187"/>
      <c r="D31" s="188"/>
      <c r="E31" s="187"/>
      <c r="F31" s="187"/>
    </row>
    <row r="32" spans="1:6" s="189" customFormat="1" x14ac:dyDescent="0.2">
      <c r="A32" s="185">
        <f>1+A27</f>
        <v>5</v>
      </c>
      <c r="B32" s="190" t="s">
        <v>220</v>
      </c>
      <c r="C32" s="187"/>
      <c r="D32" s="188"/>
      <c r="E32" s="187"/>
      <c r="F32" s="187"/>
    </row>
    <row r="33" spans="1:6" s="189" customFormat="1" ht="63.75" x14ac:dyDescent="0.2">
      <c r="A33" s="185"/>
      <c r="B33" s="186" t="s">
        <v>221</v>
      </c>
      <c r="F33" s="193"/>
    </row>
    <row r="34" spans="1:6" s="189" customFormat="1" x14ac:dyDescent="0.2">
      <c r="A34" s="185"/>
      <c r="B34" s="186"/>
      <c r="C34" s="187">
        <v>0.57999999999999996</v>
      </c>
      <c r="D34" s="188" t="s">
        <v>219</v>
      </c>
      <c r="E34" s="259"/>
      <c r="F34" s="187">
        <f>+C34*E34</f>
        <v>0</v>
      </c>
    </row>
    <row r="35" spans="1:6" s="189" customFormat="1" x14ac:dyDescent="0.2">
      <c r="A35" s="195"/>
      <c r="B35" s="196"/>
      <c r="C35" s="197"/>
      <c r="D35" s="198"/>
      <c r="E35" s="197"/>
      <c r="F35" s="197"/>
    </row>
    <row r="36" spans="1:6" s="189" customFormat="1" x14ac:dyDescent="0.2">
      <c r="A36" s="191"/>
      <c r="B36" s="186"/>
      <c r="C36" s="187"/>
      <c r="D36" s="188"/>
      <c r="E36" s="187"/>
      <c r="F36" s="187"/>
    </row>
    <row r="37" spans="1:6" s="189" customFormat="1" x14ac:dyDescent="0.2">
      <c r="A37" s="185">
        <f>1+A32</f>
        <v>6</v>
      </c>
      <c r="B37" s="190" t="s">
        <v>222</v>
      </c>
      <c r="C37" s="187"/>
      <c r="D37" s="188"/>
      <c r="E37" s="187"/>
      <c r="F37" s="187"/>
    </row>
    <row r="38" spans="1:6" s="189" customFormat="1" ht="38.25" x14ac:dyDescent="0.2">
      <c r="A38" s="191"/>
      <c r="B38" s="186" t="s">
        <v>223</v>
      </c>
      <c r="F38" s="193"/>
    </row>
    <row r="39" spans="1:6" s="189" customFormat="1" x14ac:dyDescent="0.2">
      <c r="A39" s="191"/>
      <c r="B39" s="186"/>
      <c r="C39" s="187">
        <v>1</v>
      </c>
      <c r="D39" s="188" t="s">
        <v>139</v>
      </c>
      <c r="E39" s="259"/>
      <c r="F39" s="187">
        <f>+C39*E39</f>
        <v>0</v>
      </c>
    </row>
    <row r="40" spans="1:6" s="189" customFormat="1" x14ac:dyDescent="0.2">
      <c r="A40" s="195"/>
      <c r="B40" s="196"/>
      <c r="C40" s="197"/>
      <c r="D40" s="198"/>
      <c r="E40" s="197"/>
      <c r="F40" s="197"/>
    </row>
    <row r="41" spans="1:6" s="189" customFormat="1" x14ac:dyDescent="0.2">
      <c r="A41" s="199"/>
      <c r="B41" s="200"/>
      <c r="C41" s="201"/>
      <c r="D41" s="202"/>
      <c r="E41" s="201"/>
      <c r="F41" s="201"/>
    </row>
    <row r="42" spans="1:6" s="189" customFormat="1" x14ac:dyDescent="0.2">
      <c r="A42" s="185">
        <f>1+A37</f>
        <v>7</v>
      </c>
      <c r="B42" s="190" t="s">
        <v>224</v>
      </c>
      <c r="C42" s="187"/>
      <c r="D42" s="188"/>
      <c r="E42" s="187"/>
      <c r="F42" s="187"/>
    </row>
    <row r="43" spans="1:6" s="189" customFormat="1" ht="38.25" x14ac:dyDescent="0.2">
      <c r="A43" s="191"/>
      <c r="B43" s="186" t="s">
        <v>225</v>
      </c>
      <c r="F43" s="193"/>
    </row>
    <row r="44" spans="1:6" s="189" customFormat="1" x14ac:dyDescent="0.2">
      <c r="A44" s="191"/>
      <c r="B44" s="186"/>
      <c r="C44" s="187">
        <v>12.36</v>
      </c>
      <c r="D44" s="188" t="s">
        <v>219</v>
      </c>
      <c r="E44" s="259"/>
      <c r="F44" s="187">
        <f>+C44*E44</f>
        <v>0</v>
      </c>
    </row>
    <row r="45" spans="1:6" s="189" customFormat="1" x14ac:dyDescent="0.2">
      <c r="A45" s="195"/>
      <c r="B45" s="196"/>
      <c r="C45" s="197"/>
      <c r="D45" s="198"/>
      <c r="E45" s="197"/>
      <c r="F45" s="197"/>
    </row>
    <row r="46" spans="1:6" s="208" customFormat="1" x14ac:dyDescent="0.2">
      <c r="A46" s="203"/>
      <c r="B46" s="204"/>
      <c r="C46" s="205"/>
      <c r="D46" s="206"/>
      <c r="E46" s="207"/>
      <c r="F46" s="207"/>
    </row>
    <row r="47" spans="1:6" s="208" customFormat="1" x14ac:dyDescent="0.2">
      <c r="A47" s="185">
        <f>1+A42</f>
        <v>8</v>
      </c>
      <c r="B47" s="190" t="s">
        <v>226</v>
      </c>
      <c r="C47" s="187"/>
      <c r="D47" s="188"/>
      <c r="E47" s="187"/>
      <c r="F47" s="187"/>
    </row>
    <row r="48" spans="1:6" s="208" customFormat="1" ht="51" x14ac:dyDescent="0.2">
      <c r="A48" s="209"/>
      <c r="B48" s="186" t="s">
        <v>227</v>
      </c>
      <c r="C48" s="189"/>
      <c r="D48" s="189"/>
      <c r="F48" s="210"/>
    </row>
    <row r="49" spans="1:6" s="208" customFormat="1" x14ac:dyDescent="0.2">
      <c r="A49" s="209"/>
      <c r="B49" s="186"/>
      <c r="C49" s="187">
        <v>77</v>
      </c>
      <c r="D49" s="188" t="s">
        <v>219</v>
      </c>
      <c r="E49" s="259"/>
      <c r="F49" s="187">
        <f>+C49*E49</f>
        <v>0</v>
      </c>
    </row>
    <row r="50" spans="1:6" s="208" customFormat="1" x14ac:dyDescent="0.2">
      <c r="A50" s="211"/>
      <c r="B50" s="196"/>
      <c r="C50" s="212"/>
      <c r="D50" s="198"/>
      <c r="E50" s="197"/>
      <c r="F50" s="197"/>
    </row>
    <row r="51" spans="1:6" s="208" customFormat="1" x14ac:dyDescent="0.2">
      <c r="A51" s="213"/>
      <c r="B51" s="200"/>
      <c r="C51" s="214"/>
      <c r="D51" s="202"/>
      <c r="E51" s="201"/>
      <c r="F51" s="201"/>
    </row>
    <row r="52" spans="1:6" s="208" customFormat="1" x14ac:dyDescent="0.2">
      <c r="A52" s="185">
        <f>1+A47</f>
        <v>9</v>
      </c>
      <c r="B52" s="190" t="s">
        <v>228</v>
      </c>
      <c r="C52" s="187"/>
      <c r="D52" s="188"/>
      <c r="E52" s="187"/>
      <c r="F52" s="187"/>
    </row>
    <row r="53" spans="1:6" s="208" customFormat="1" ht="51" x14ac:dyDescent="0.2">
      <c r="A53" s="209"/>
      <c r="B53" s="186" t="s">
        <v>229</v>
      </c>
      <c r="C53" s="189"/>
      <c r="D53" s="189"/>
      <c r="F53" s="210"/>
    </row>
    <row r="54" spans="1:6" s="208" customFormat="1" x14ac:dyDescent="0.2">
      <c r="A54" s="209"/>
      <c r="B54" s="186"/>
      <c r="C54" s="187">
        <v>10</v>
      </c>
      <c r="D54" s="188" t="s">
        <v>219</v>
      </c>
      <c r="E54" s="259"/>
      <c r="F54" s="187">
        <f>+C54*E54</f>
        <v>0</v>
      </c>
    </row>
    <row r="55" spans="1:6" s="208" customFormat="1" x14ac:dyDescent="0.2">
      <c r="A55" s="211"/>
      <c r="B55" s="196"/>
      <c r="C55" s="212"/>
      <c r="D55" s="198"/>
      <c r="E55" s="197"/>
      <c r="F55" s="197"/>
    </row>
    <row r="56" spans="1:6" s="208" customFormat="1" x14ac:dyDescent="0.2">
      <c r="A56" s="213"/>
      <c r="B56" s="200"/>
      <c r="C56" s="214"/>
      <c r="D56" s="202"/>
      <c r="E56" s="201"/>
      <c r="F56" s="201"/>
    </row>
    <row r="57" spans="1:6" s="208" customFormat="1" ht="25.5" x14ac:dyDescent="0.2">
      <c r="A57" s="185">
        <f>1+A52</f>
        <v>10</v>
      </c>
      <c r="B57" s="190" t="s">
        <v>230</v>
      </c>
      <c r="C57" s="187"/>
      <c r="D57" s="188"/>
      <c r="E57" s="187"/>
      <c r="F57" s="187"/>
    </row>
    <row r="58" spans="1:6" s="208" customFormat="1" ht="51" x14ac:dyDescent="0.2">
      <c r="A58" s="209"/>
      <c r="B58" s="186" t="s">
        <v>231</v>
      </c>
      <c r="C58" s="189"/>
      <c r="D58" s="189"/>
      <c r="F58" s="210"/>
    </row>
    <row r="59" spans="1:6" s="208" customFormat="1" x14ac:dyDescent="0.2">
      <c r="A59" s="209"/>
      <c r="B59" s="186"/>
      <c r="C59" s="187">
        <v>1.45</v>
      </c>
      <c r="D59" s="188" t="s">
        <v>219</v>
      </c>
      <c r="E59" s="259"/>
      <c r="F59" s="187">
        <f>+C59*E59</f>
        <v>0</v>
      </c>
    </row>
    <row r="60" spans="1:6" s="208" customFormat="1" x14ac:dyDescent="0.2">
      <c r="A60" s="211"/>
      <c r="B60" s="196"/>
      <c r="C60" s="212"/>
      <c r="D60" s="198"/>
      <c r="E60" s="197"/>
      <c r="F60" s="197"/>
    </row>
    <row r="61" spans="1:6" s="189" customFormat="1" x14ac:dyDescent="0.2">
      <c r="A61" s="215"/>
      <c r="B61" s="186"/>
      <c r="C61" s="187"/>
      <c r="D61" s="188"/>
      <c r="E61" s="187"/>
      <c r="F61" s="187"/>
    </row>
    <row r="62" spans="1:6" s="189" customFormat="1" x14ac:dyDescent="0.2">
      <c r="A62" s="185">
        <f>1+A57</f>
        <v>11</v>
      </c>
      <c r="B62" s="190" t="s">
        <v>232</v>
      </c>
      <c r="C62" s="187"/>
      <c r="D62" s="188"/>
      <c r="E62" s="187"/>
      <c r="F62" s="187"/>
    </row>
    <row r="63" spans="1:6" s="189" customFormat="1" ht="51" x14ac:dyDescent="0.2">
      <c r="A63" s="209"/>
      <c r="B63" s="186" t="s">
        <v>233</v>
      </c>
      <c r="F63" s="193"/>
    </row>
    <row r="64" spans="1:6" s="189" customFormat="1" x14ac:dyDescent="0.2">
      <c r="A64" s="209"/>
      <c r="B64" s="186"/>
      <c r="C64" s="187">
        <v>50</v>
      </c>
      <c r="D64" s="188" t="s">
        <v>219</v>
      </c>
      <c r="E64" s="259"/>
      <c r="F64" s="187">
        <f>+C64*E64</f>
        <v>0</v>
      </c>
    </row>
    <row r="65" spans="1:6" s="189" customFormat="1" x14ac:dyDescent="0.2">
      <c r="A65" s="211"/>
      <c r="B65" s="196"/>
      <c r="C65" s="197"/>
      <c r="D65" s="198"/>
      <c r="E65" s="197"/>
      <c r="F65" s="197"/>
    </row>
    <row r="66" spans="1:6" s="189" customFormat="1" x14ac:dyDescent="0.2">
      <c r="A66" s="215"/>
      <c r="B66" s="186"/>
      <c r="C66" s="187"/>
      <c r="D66" s="188"/>
      <c r="E66" s="187"/>
      <c r="F66" s="187"/>
    </row>
    <row r="67" spans="1:6" s="189" customFormat="1" x14ac:dyDescent="0.2">
      <c r="A67" s="185">
        <f>1+A62</f>
        <v>12</v>
      </c>
      <c r="B67" s="190" t="s">
        <v>234</v>
      </c>
      <c r="C67" s="187"/>
      <c r="D67" s="188"/>
      <c r="E67" s="187"/>
      <c r="F67" s="187"/>
    </row>
    <row r="68" spans="1:6" s="189" customFormat="1" ht="51" x14ac:dyDescent="0.2">
      <c r="A68" s="209"/>
      <c r="B68" s="186" t="s">
        <v>235</v>
      </c>
      <c r="F68" s="193"/>
    </row>
    <row r="69" spans="1:6" s="189" customFormat="1" x14ac:dyDescent="0.2">
      <c r="A69" s="209"/>
      <c r="B69" s="186"/>
      <c r="C69" s="187">
        <v>37</v>
      </c>
      <c r="D69" s="188" t="s">
        <v>219</v>
      </c>
      <c r="E69" s="259"/>
      <c r="F69" s="187">
        <f>+C69*E69</f>
        <v>0</v>
      </c>
    </row>
    <row r="70" spans="1:6" s="189" customFormat="1" x14ac:dyDescent="0.2">
      <c r="A70" s="211"/>
      <c r="B70" s="196"/>
      <c r="C70" s="197"/>
      <c r="D70" s="198"/>
      <c r="E70" s="197"/>
      <c r="F70" s="197"/>
    </row>
    <row r="71" spans="1:6" s="189" customFormat="1" x14ac:dyDescent="0.2">
      <c r="A71" s="216"/>
      <c r="B71" s="217"/>
      <c r="C71" s="207"/>
      <c r="D71" s="206"/>
      <c r="E71" s="207"/>
      <c r="F71" s="207"/>
    </row>
    <row r="72" spans="1:6" s="189" customFormat="1" x14ac:dyDescent="0.2">
      <c r="A72" s="185">
        <f>1+A67</f>
        <v>13</v>
      </c>
      <c r="B72" s="190" t="s">
        <v>236</v>
      </c>
      <c r="C72" s="187"/>
      <c r="D72" s="188"/>
      <c r="E72" s="187"/>
      <c r="F72" s="187"/>
    </row>
    <row r="73" spans="1:6" s="189" customFormat="1" ht="25.5" x14ac:dyDescent="0.2">
      <c r="A73" s="185"/>
      <c r="B73" s="186" t="s">
        <v>237</v>
      </c>
      <c r="C73" s="187"/>
      <c r="D73" s="188"/>
      <c r="E73" s="187"/>
      <c r="F73" s="187"/>
    </row>
    <row r="74" spans="1:6" s="189" customFormat="1" x14ac:dyDescent="0.2">
      <c r="A74" s="185"/>
      <c r="B74" s="218"/>
      <c r="C74" s="187">
        <v>12.36</v>
      </c>
      <c r="D74" s="194" t="s">
        <v>238</v>
      </c>
      <c r="E74" s="259"/>
      <c r="F74" s="187">
        <f>+C74*E74</f>
        <v>0</v>
      </c>
    </row>
    <row r="75" spans="1:6" s="189" customFormat="1" x14ac:dyDescent="0.2">
      <c r="A75" s="219"/>
      <c r="B75" s="220"/>
      <c r="C75" s="197"/>
      <c r="D75" s="198"/>
      <c r="E75" s="197"/>
      <c r="F75" s="197"/>
    </row>
    <row r="76" spans="1:6" s="208" customFormat="1" x14ac:dyDescent="0.2">
      <c r="A76" s="221"/>
      <c r="B76" s="204"/>
      <c r="C76" s="205"/>
      <c r="D76" s="206"/>
      <c r="E76" s="207"/>
      <c r="F76" s="207"/>
    </row>
    <row r="77" spans="1:6" s="208" customFormat="1" x14ac:dyDescent="0.2">
      <c r="A77" s="185">
        <f>1+A72</f>
        <v>14</v>
      </c>
      <c r="B77" s="190" t="s">
        <v>239</v>
      </c>
      <c r="C77" s="222"/>
      <c r="D77" s="188"/>
      <c r="E77" s="187"/>
      <c r="F77" s="187"/>
    </row>
    <row r="78" spans="1:6" s="208" customFormat="1" ht="38.25" x14ac:dyDescent="0.2">
      <c r="A78" s="215"/>
      <c r="B78" s="186" t="s">
        <v>240</v>
      </c>
      <c r="C78" s="222"/>
      <c r="D78" s="188"/>
      <c r="E78" s="187"/>
      <c r="F78" s="187"/>
    </row>
    <row r="79" spans="1:6" s="208" customFormat="1" x14ac:dyDescent="0.2">
      <c r="A79" s="215"/>
      <c r="B79" s="186"/>
      <c r="C79" s="222">
        <v>2.9</v>
      </c>
      <c r="D79" s="188" t="s">
        <v>238</v>
      </c>
      <c r="E79" s="259"/>
      <c r="F79" s="187">
        <f>+C79*E79</f>
        <v>0</v>
      </c>
    </row>
    <row r="80" spans="1:6" s="208" customFormat="1" x14ac:dyDescent="0.2">
      <c r="A80" s="211"/>
      <c r="B80" s="196"/>
      <c r="C80" s="212"/>
      <c r="D80" s="198"/>
      <c r="E80" s="197"/>
      <c r="F80" s="197"/>
    </row>
    <row r="81" spans="1:8" s="208" customFormat="1" x14ac:dyDescent="0.2">
      <c r="A81" s="221"/>
      <c r="B81" s="204"/>
      <c r="C81" s="205"/>
      <c r="D81" s="206"/>
      <c r="E81" s="207"/>
      <c r="F81" s="207"/>
    </row>
    <row r="82" spans="1:8" s="208" customFormat="1" x14ac:dyDescent="0.2">
      <c r="A82" s="185">
        <f>1+A77</f>
        <v>15</v>
      </c>
      <c r="B82" s="190" t="s">
        <v>241</v>
      </c>
      <c r="C82" s="187"/>
      <c r="D82" s="188"/>
      <c r="E82" s="187"/>
      <c r="F82" s="187"/>
    </row>
    <row r="83" spans="1:8" s="208" customFormat="1" ht="25.5" x14ac:dyDescent="0.2">
      <c r="A83" s="209"/>
      <c r="B83" s="186" t="s">
        <v>242</v>
      </c>
      <c r="C83" s="187"/>
      <c r="D83" s="188"/>
      <c r="F83" s="210"/>
    </row>
    <row r="84" spans="1:8" s="208" customFormat="1" x14ac:dyDescent="0.2">
      <c r="A84" s="209"/>
      <c r="B84" s="186"/>
      <c r="C84" s="187">
        <v>38.450000000000003</v>
      </c>
      <c r="D84" s="188" t="s">
        <v>219</v>
      </c>
      <c r="E84" s="259"/>
      <c r="F84" s="187">
        <f>+C84*E84</f>
        <v>0</v>
      </c>
      <c r="G84" s="210"/>
    </row>
    <row r="85" spans="1:8" s="208" customFormat="1" x14ac:dyDescent="0.2">
      <c r="A85" s="211"/>
      <c r="B85" s="196"/>
      <c r="C85" s="212"/>
      <c r="D85" s="198"/>
      <c r="E85" s="197"/>
      <c r="F85" s="197"/>
    </row>
    <row r="86" spans="1:8" s="208" customFormat="1" x14ac:dyDescent="0.2">
      <c r="A86" s="221"/>
      <c r="B86" s="204"/>
      <c r="C86" s="205"/>
      <c r="D86" s="206"/>
      <c r="E86" s="207"/>
      <c r="F86" s="207"/>
    </row>
    <row r="87" spans="1:8" s="208" customFormat="1" x14ac:dyDescent="0.2">
      <c r="A87" s="185">
        <f>1+A82</f>
        <v>16</v>
      </c>
      <c r="B87" s="190" t="s">
        <v>243</v>
      </c>
      <c r="C87" s="222"/>
      <c r="D87" s="188"/>
      <c r="E87" s="187"/>
      <c r="F87" s="187"/>
    </row>
    <row r="88" spans="1:8" s="208" customFormat="1" ht="51" x14ac:dyDescent="0.2">
      <c r="A88" s="215"/>
      <c r="B88" s="186" t="s">
        <v>244</v>
      </c>
      <c r="C88" s="222"/>
      <c r="D88" s="188"/>
      <c r="E88" s="187"/>
      <c r="F88" s="187"/>
    </row>
    <row r="89" spans="1:8" s="208" customFormat="1" x14ac:dyDescent="0.2">
      <c r="A89" s="215"/>
      <c r="B89" s="186"/>
      <c r="C89" s="223">
        <v>0.2465</v>
      </c>
      <c r="D89" s="194" t="s">
        <v>219</v>
      </c>
      <c r="E89" s="259"/>
      <c r="F89" s="187">
        <f>+C89*E89</f>
        <v>0</v>
      </c>
    </row>
    <row r="90" spans="1:8" s="208" customFormat="1" x14ac:dyDescent="0.2">
      <c r="A90" s="211"/>
      <c r="B90" s="196"/>
      <c r="C90" s="212"/>
      <c r="D90" s="198"/>
      <c r="E90" s="197"/>
      <c r="F90" s="197"/>
    </row>
    <row r="91" spans="1:8" s="208" customFormat="1" x14ac:dyDescent="0.2">
      <c r="A91" s="221"/>
      <c r="B91" s="204"/>
      <c r="C91" s="205"/>
      <c r="D91" s="206"/>
      <c r="E91" s="207"/>
      <c r="F91" s="207"/>
    </row>
    <row r="92" spans="1:8" s="208" customFormat="1" x14ac:dyDescent="0.2">
      <c r="A92" s="185">
        <f>1+A87</f>
        <v>17</v>
      </c>
      <c r="B92" s="190" t="s">
        <v>245</v>
      </c>
      <c r="C92" s="222"/>
      <c r="D92" s="188"/>
      <c r="E92" s="187"/>
      <c r="F92" s="187"/>
    </row>
    <row r="93" spans="1:8" s="208" customFormat="1" ht="76.5" x14ac:dyDescent="0.2">
      <c r="A93" s="215"/>
      <c r="B93" s="186" t="s">
        <v>246</v>
      </c>
      <c r="C93" s="222"/>
      <c r="D93" s="188"/>
      <c r="E93" s="187"/>
      <c r="F93" s="187"/>
    </row>
    <row r="94" spans="1:8" s="208" customFormat="1" x14ac:dyDescent="0.2">
      <c r="A94" s="215"/>
      <c r="B94" s="186"/>
      <c r="C94" s="222">
        <v>0.57999999999999996</v>
      </c>
      <c r="D94" s="188" t="s">
        <v>219</v>
      </c>
      <c r="E94" s="259"/>
      <c r="F94" s="187">
        <f>+C94*E94</f>
        <v>0</v>
      </c>
    </row>
    <row r="95" spans="1:8" s="208" customFormat="1" x14ac:dyDescent="0.2">
      <c r="A95" s="211"/>
      <c r="B95" s="196"/>
      <c r="C95" s="212"/>
      <c r="D95" s="198"/>
      <c r="E95" s="197"/>
      <c r="F95" s="197"/>
      <c r="H95" s="224"/>
    </row>
    <row r="96" spans="1:8" s="208" customFormat="1" x14ac:dyDescent="0.2">
      <c r="A96" s="221"/>
      <c r="B96" s="204"/>
      <c r="C96" s="205"/>
      <c r="D96" s="206"/>
      <c r="E96" s="207"/>
      <c r="F96" s="207"/>
    </row>
    <row r="97" spans="1:6" s="208" customFormat="1" x14ac:dyDescent="0.2">
      <c r="A97" s="185">
        <f>1+A92</f>
        <v>18</v>
      </c>
      <c r="B97" s="190" t="s">
        <v>247</v>
      </c>
      <c r="C97" s="222"/>
      <c r="D97" s="188"/>
      <c r="E97" s="187"/>
      <c r="F97" s="187"/>
    </row>
    <row r="98" spans="1:6" s="208" customFormat="1" ht="76.5" x14ac:dyDescent="0.2">
      <c r="A98" s="215"/>
      <c r="B98" s="186" t="s">
        <v>248</v>
      </c>
      <c r="C98" s="222"/>
      <c r="D98" s="188"/>
      <c r="E98" s="187"/>
      <c r="F98" s="187"/>
    </row>
    <row r="99" spans="1:6" s="208" customFormat="1" x14ac:dyDescent="0.2">
      <c r="A99" s="215"/>
      <c r="B99" s="186"/>
      <c r="C99" s="222">
        <v>0.85</v>
      </c>
      <c r="D99" s="188" t="s">
        <v>219</v>
      </c>
      <c r="E99" s="259"/>
      <c r="F99" s="187">
        <f>+C99*E99</f>
        <v>0</v>
      </c>
    </row>
    <row r="100" spans="1:6" s="208" customFormat="1" x14ac:dyDescent="0.2">
      <c r="A100" s="211"/>
      <c r="B100" s="196"/>
      <c r="C100" s="212"/>
      <c r="D100" s="198"/>
      <c r="E100" s="197"/>
      <c r="F100" s="197"/>
    </row>
    <row r="101" spans="1:6" s="208" customFormat="1" x14ac:dyDescent="0.2">
      <c r="A101" s="221"/>
      <c r="B101" s="204"/>
      <c r="C101" s="205"/>
      <c r="D101" s="206"/>
      <c r="E101" s="207"/>
      <c r="F101" s="207"/>
    </row>
    <row r="102" spans="1:6" s="208" customFormat="1" x14ac:dyDescent="0.2">
      <c r="A102" s="185">
        <f>1+A97</f>
        <v>19</v>
      </c>
      <c r="B102" s="190" t="s">
        <v>249</v>
      </c>
      <c r="C102" s="222"/>
      <c r="D102" s="188"/>
      <c r="E102" s="187"/>
      <c r="F102" s="187"/>
    </row>
    <row r="103" spans="1:6" s="208" customFormat="1" ht="76.5" x14ac:dyDescent="0.2">
      <c r="A103" s="215"/>
      <c r="B103" s="186" t="s">
        <v>250</v>
      </c>
      <c r="C103" s="222"/>
      <c r="D103" s="188"/>
      <c r="E103" s="187"/>
      <c r="F103" s="187"/>
    </row>
    <row r="104" spans="1:6" s="208" customFormat="1" x14ac:dyDescent="0.2">
      <c r="A104" s="215"/>
      <c r="B104" s="186"/>
      <c r="C104" s="222">
        <v>0.43200000000000005</v>
      </c>
      <c r="D104" s="188" t="s">
        <v>219</v>
      </c>
      <c r="E104" s="259"/>
      <c r="F104" s="187">
        <f>+C104*E104</f>
        <v>0</v>
      </c>
    </row>
    <row r="105" spans="1:6" s="208" customFormat="1" x14ac:dyDescent="0.2">
      <c r="A105" s="211"/>
      <c r="B105" s="196"/>
      <c r="C105" s="212"/>
      <c r="D105" s="198"/>
      <c r="E105" s="197"/>
      <c r="F105" s="197"/>
    </row>
    <row r="106" spans="1:6" s="208" customFormat="1" x14ac:dyDescent="0.2">
      <c r="A106" s="221"/>
      <c r="B106" s="204"/>
      <c r="C106" s="205"/>
      <c r="D106" s="206"/>
      <c r="E106" s="207"/>
      <c r="F106" s="207"/>
    </row>
    <row r="107" spans="1:6" s="208" customFormat="1" x14ac:dyDescent="0.2">
      <c r="A107" s="185">
        <f>1+A102</f>
        <v>20</v>
      </c>
      <c r="B107" s="190" t="s">
        <v>251</v>
      </c>
      <c r="C107" s="222"/>
      <c r="D107" s="188"/>
      <c r="E107" s="187"/>
      <c r="F107" s="187"/>
    </row>
    <row r="108" spans="1:6" s="208" customFormat="1" ht="76.5" x14ac:dyDescent="0.2">
      <c r="A108" s="215"/>
      <c r="B108" s="186" t="s">
        <v>252</v>
      </c>
      <c r="C108" s="222"/>
      <c r="D108" s="188"/>
      <c r="E108" s="187"/>
      <c r="F108" s="187"/>
    </row>
    <row r="109" spans="1:6" s="208" customFormat="1" x14ac:dyDescent="0.2">
      <c r="A109" s="215"/>
      <c r="B109" s="186"/>
      <c r="C109" s="222">
        <v>1.5712000000000002</v>
      </c>
      <c r="D109" s="188" t="s">
        <v>219</v>
      </c>
      <c r="E109" s="259"/>
      <c r="F109" s="187">
        <f>+C109*E109</f>
        <v>0</v>
      </c>
    </row>
    <row r="110" spans="1:6" s="208" customFormat="1" x14ac:dyDescent="0.2">
      <c r="A110" s="211"/>
      <c r="B110" s="196"/>
      <c r="C110" s="212"/>
      <c r="D110" s="198"/>
      <c r="E110" s="197"/>
      <c r="F110" s="197"/>
    </row>
    <row r="111" spans="1:6" s="208" customFormat="1" x14ac:dyDescent="0.2">
      <c r="A111" s="221"/>
      <c r="B111" s="204"/>
      <c r="C111" s="205"/>
      <c r="D111" s="206"/>
      <c r="E111" s="207"/>
      <c r="F111" s="207"/>
    </row>
    <row r="112" spans="1:6" s="208" customFormat="1" x14ac:dyDescent="0.2">
      <c r="A112" s="185">
        <f>1+A107</f>
        <v>21</v>
      </c>
      <c r="B112" s="190" t="s">
        <v>253</v>
      </c>
      <c r="C112" s="222"/>
      <c r="D112" s="188"/>
      <c r="E112" s="187"/>
      <c r="F112" s="187"/>
    </row>
    <row r="113" spans="1:6" s="208" customFormat="1" ht="76.5" x14ac:dyDescent="0.2">
      <c r="A113" s="215"/>
      <c r="B113" s="186" t="s">
        <v>254</v>
      </c>
      <c r="C113" s="222"/>
      <c r="D113" s="188"/>
      <c r="E113" s="187"/>
      <c r="F113" s="187"/>
    </row>
    <row r="114" spans="1:6" s="208" customFormat="1" x14ac:dyDescent="0.2">
      <c r="A114" s="215"/>
      <c r="B114" s="186"/>
      <c r="C114" s="222">
        <v>7.0000000000000007E-2</v>
      </c>
      <c r="D114" s="188" t="s">
        <v>219</v>
      </c>
      <c r="E114" s="259"/>
      <c r="F114" s="187">
        <f>+C114*E114</f>
        <v>0</v>
      </c>
    </row>
    <row r="115" spans="1:6" s="208" customFormat="1" x14ac:dyDescent="0.2">
      <c r="A115" s="211"/>
      <c r="B115" s="196"/>
      <c r="C115" s="212"/>
      <c r="D115" s="198"/>
      <c r="E115" s="197"/>
      <c r="F115" s="197"/>
    </row>
    <row r="116" spans="1:6" s="208" customFormat="1" x14ac:dyDescent="0.2">
      <c r="A116" s="221"/>
      <c r="B116" s="204"/>
      <c r="C116" s="205"/>
      <c r="D116" s="206"/>
      <c r="E116" s="207"/>
      <c r="F116" s="207"/>
    </row>
    <row r="117" spans="1:6" s="208" customFormat="1" x14ac:dyDescent="0.2">
      <c r="A117" s="215">
        <f>1+A112</f>
        <v>22</v>
      </c>
      <c r="B117" s="190" t="s">
        <v>255</v>
      </c>
      <c r="C117" s="222"/>
      <c r="D117" s="188"/>
      <c r="E117" s="225"/>
      <c r="F117" s="225"/>
    </row>
    <row r="118" spans="1:6" s="208" customFormat="1" ht="25.5" x14ac:dyDescent="0.2">
      <c r="A118" s="215"/>
      <c r="B118" s="186" t="s">
        <v>256</v>
      </c>
      <c r="C118" s="222"/>
      <c r="D118" s="188"/>
      <c r="E118" s="225"/>
      <c r="F118" s="225"/>
    </row>
    <row r="119" spans="1:6" s="208" customFormat="1" x14ac:dyDescent="0.2">
      <c r="A119" s="215"/>
      <c r="B119" s="186"/>
      <c r="C119" s="222">
        <v>354.36</v>
      </c>
      <c r="D119" s="188" t="s">
        <v>32</v>
      </c>
      <c r="E119" s="259"/>
      <c r="F119" s="187">
        <f>+C119*E119</f>
        <v>0</v>
      </c>
    </row>
    <row r="120" spans="1:6" s="208" customFormat="1" x14ac:dyDescent="0.2">
      <c r="A120" s="211"/>
      <c r="B120" s="196"/>
      <c r="C120" s="212"/>
      <c r="D120" s="198"/>
      <c r="E120" s="197"/>
      <c r="F120" s="197"/>
    </row>
    <row r="121" spans="1:6" s="208" customFormat="1" x14ac:dyDescent="0.2">
      <c r="A121" s="221"/>
      <c r="B121" s="204"/>
      <c r="C121" s="205"/>
      <c r="D121" s="206"/>
      <c r="E121" s="207"/>
      <c r="F121" s="207"/>
    </row>
    <row r="122" spans="1:6" s="208" customFormat="1" x14ac:dyDescent="0.2">
      <c r="A122" s="185">
        <f>1+A117</f>
        <v>23</v>
      </c>
      <c r="B122" s="190" t="s">
        <v>257</v>
      </c>
      <c r="C122" s="222"/>
      <c r="D122" s="188"/>
      <c r="E122" s="187"/>
      <c r="F122" s="187"/>
    </row>
    <row r="123" spans="1:6" s="208" customFormat="1" ht="25.5" x14ac:dyDescent="0.2">
      <c r="A123" s="215"/>
      <c r="B123" s="186" t="s">
        <v>258</v>
      </c>
      <c r="C123" s="222"/>
      <c r="D123" s="188"/>
      <c r="E123" s="187"/>
      <c r="F123" s="187"/>
    </row>
    <row r="124" spans="1:6" s="208" customFormat="1" x14ac:dyDescent="0.2">
      <c r="A124" s="215"/>
      <c r="B124" s="186"/>
      <c r="C124" s="222">
        <v>169.34</v>
      </c>
      <c r="D124" s="188" t="s">
        <v>32</v>
      </c>
      <c r="E124" s="259"/>
      <c r="F124" s="187">
        <f>+C124*E124</f>
        <v>0</v>
      </c>
    </row>
    <row r="125" spans="1:6" s="208" customFormat="1" x14ac:dyDescent="0.2">
      <c r="A125" s="211"/>
      <c r="B125" s="196"/>
      <c r="C125" s="212"/>
      <c r="D125" s="198"/>
      <c r="E125" s="197"/>
      <c r="F125" s="197"/>
    </row>
    <row r="126" spans="1:6" s="208" customFormat="1" x14ac:dyDescent="0.2">
      <c r="A126" s="221"/>
      <c r="B126" s="204"/>
      <c r="C126" s="205"/>
      <c r="D126" s="206"/>
      <c r="E126" s="207"/>
      <c r="F126" s="207"/>
    </row>
    <row r="127" spans="1:6" s="208" customFormat="1" x14ac:dyDescent="0.2">
      <c r="A127" s="185">
        <f>1+A122</f>
        <v>24</v>
      </c>
      <c r="B127" s="190" t="s">
        <v>259</v>
      </c>
      <c r="C127" s="222"/>
      <c r="D127" s="188"/>
      <c r="E127" s="187"/>
      <c r="F127" s="187"/>
    </row>
    <row r="128" spans="1:6" s="208" customFormat="1" ht="25.5" x14ac:dyDescent="0.2">
      <c r="A128" s="226"/>
      <c r="B128" s="227" t="s">
        <v>260</v>
      </c>
      <c r="F128" s="210"/>
    </row>
    <row r="129" spans="1:8" s="208" customFormat="1" x14ac:dyDescent="0.2">
      <c r="A129" s="226"/>
      <c r="B129" s="227"/>
      <c r="C129" s="222">
        <v>41.6</v>
      </c>
      <c r="D129" s="188" t="s">
        <v>32</v>
      </c>
      <c r="E129" s="259"/>
      <c r="F129" s="187">
        <f>+C129*E129</f>
        <v>0</v>
      </c>
    </row>
    <row r="130" spans="1:8" s="208" customFormat="1" x14ac:dyDescent="0.2">
      <c r="A130" s="211"/>
      <c r="B130" s="196"/>
      <c r="C130" s="212"/>
      <c r="D130" s="198"/>
      <c r="E130" s="197"/>
      <c r="F130" s="197"/>
    </row>
    <row r="131" spans="1:8" s="208" customFormat="1" x14ac:dyDescent="0.2">
      <c r="A131" s="221"/>
      <c r="B131" s="204"/>
      <c r="C131" s="205"/>
      <c r="D131" s="206"/>
      <c r="E131" s="207"/>
      <c r="F131" s="207"/>
    </row>
    <row r="132" spans="1:8" s="208" customFormat="1" x14ac:dyDescent="0.2">
      <c r="A132" s="185">
        <f>1+A127</f>
        <v>25</v>
      </c>
      <c r="B132" s="190" t="s">
        <v>261</v>
      </c>
      <c r="C132" s="222"/>
      <c r="D132" s="188"/>
      <c r="E132" s="187"/>
      <c r="F132" s="187"/>
    </row>
    <row r="133" spans="1:8" s="208" customFormat="1" ht="25.5" x14ac:dyDescent="0.2">
      <c r="A133" s="215"/>
      <c r="B133" s="186" t="s">
        <v>262</v>
      </c>
      <c r="C133" s="222"/>
      <c r="D133" s="188"/>
      <c r="E133" s="187"/>
      <c r="F133" s="187"/>
    </row>
    <row r="134" spans="1:8" s="208" customFormat="1" x14ac:dyDescent="0.2">
      <c r="A134" s="215"/>
      <c r="B134" s="186"/>
      <c r="C134" s="222">
        <v>2.9</v>
      </c>
      <c r="D134" s="194" t="s">
        <v>238</v>
      </c>
      <c r="E134" s="259"/>
      <c r="F134" s="187">
        <f>+C134*E134</f>
        <v>0</v>
      </c>
    </row>
    <row r="135" spans="1:8" s="208" customFormat="1" x14ac:dyDescent="0.2">
      <c r="A135" s="211"/>
      <c r="B135" s="196"/>
      <c r="C135" s="212"/>
      <c r="D135" s="198"/>
      <c r="E135" s="197"/>
      <c r="F135" s="197"/>
    </row>
    <row r="136" spans="1:8" s="208" customFormat="1" x14ac:dyDescent="0.2">
      <c r="A136" s="221"/>
      <c r="B136" s="204"/>
      <c r="C136" s="205"/>
      <c r="D136" s="206"/>
      <c r="E136" s="207"/>
      <c r="F136" s="207"/>
    </row>
    <row r="137" spans="1:8" s="208" customFormat="1" ht="25.5" x14ac:dyDescent="0.2">
      <c r="A137" s="215">
        <f>1+A132</f>
        <v>26</v>
      </c>
      <c r="B137" s="190" t="s">
        <v>263</v>
      </c>
      <c r="C137" s="222"/>
      <c r="D137" s="188"/>
      <c r="E137" s="187"/>
      <c r="F137" s="187"/>
    </row>
    <row r="138" spans="1:8" s="208" customFormat="1" ht="25.5" x14ac:dyDescent="0.2">
      <c r="A138" s="215"/>
      <c r="B138" s="186" t="s">
        <v>264</v>
      </c>
      <c r="C138" s="222"/>
      <c r="D138" s="188"/>
      <c r="E138" s="187"/>
      <c r="F138" s="187"/>
    </row>
    <row r="139" spans="1:8" s="208" customFormat="1" x14ac:dyDescent="0.2">
      <c r="A139" s="215"/>
      <c r="B139" s="186"/>
      <c r="C139" s="222">
        <v>4.32</v>
      </c>
      <c r="D139" s="194" t="s">
        <v>238</v>
      </c>
      <c r="E139" s="259"/>
      <c r="F139" s="187">
        <f>+C139*E139</f>
        <v>0</v>
      </c>
    </row>
    <row r="140" spans="1:8" s="208" customFormat="1" x14ac:dyDescent="0.2">
      <c r="A140" s="211"/>
      <c r="B140" s="196"/>
      <c r="C140" s="212"/>
      <c r="D140" s="198"/>
      <c r="E140" s="197"/>
      <c r="F140" s="197"/>
      <c r="H140" s="224"/>
    </row>
    <row r="141" spans="1:8" s="208" customFormat="1" x14ac:dyDescent="0.2">
      <c r="A141" s="221"/>
      <c r="B141" s="204"/>
      <c r="C141" s="205"/>
      <c r="D141" s="206"/>
      <c r="E141" s="207"/>
      <c r="F141" s="207"/>
    </row>
    <row r="142" spans="1:8" s="208" customFormat="1" ht="25.5" x14ac:dyDescent="0.2">
      <c r="A142" s="215">
        <f>1+A137</f>
        <v>27</v>
      </c>
      <c r="B142" s="190" t="s">
        <v>265</v>
      </c>
      <c r="C142" s="222"/>
      <c r="D142" s="188"/>
      <c r="E142" s="225"/>
      <c r="F142" s="225"/>
    </row>
    <row r="143" spans="1:8" s="208" customFormat="1" ht="76.5" x14ac:dyDescent="0.2">
      <c r="A143" s="215"/>
      <c r="B143" s="186" t="s">
        <v>266</v>
      </c>
      <c r="C143" s="222"/>
      <c r="D143" s="188"/>
      <c r="E143" s="225"/>
      <c r="F143" s="225"/>
    </row>
    <row r="144" spans="1:8" s="208" customFormat="1" x14ac:dyDescent="0.2">
      <c r="A144" s="215"/>
      <c r="B144" s="186"/>
      <c r="C144" s="222">
        <v>8.41</v>
      </c>
      <c r="D144" s="188" t="s">
        <v>238</v>
      </c>
      <c r="E144" s="259"/>
      <c r="F144" s="187">
        <f>+C144*E144</f>
        <v>0</v>
      </c>
    </row>
    <row r="145" spans="1:8" s="208" customFormat="1" x14ac:dyDescent="0.2">
      <c r="A145" s="211"/>
      <c r="B145" s="196"/>
      <c r="C145" s="212"/>
      <c r="D145" s="198"/>
      <c r="E145" s="197"/>
      <c r="F145" s="197"/>
    </row>
    <row r="146" spans="1:8" s="208" customFormat="1" x14ac:dyDescent="0.2">
      <c r="A146" s="221"/>
      <c r="B146" s="204"/>
      <c r="C146" s="205"/>
      <c r="D146" s="206"/>
      <c r="E146" s="207"/>
      <c r="F146" s="207"/>
    </row>
    <row r="147" spans="1:8" s="208" customFormat="1" ht="25.5" x14ac:dyDescent="0.2">
      <c r="A147" s="215">
        <f>1+A142</f>
        <v>28</v>
      </c>
      <c r="B147" s="190" t="s">
        <v>267</v>
      </c>
      <c r="C147" s="222"/>
      <c r="D147" s="188"/>
      <c r="E147" s="187"/>
      <c r="F147" s="187"/>
    </row>
    <row r="148" spans="1:8" s="208" customFormat="1" ht="38.25" x14ac:dyDescent="0.2">
      <c r="A148" s="215"/>
      <c r="B148" s="186" t="s">
        <v>268</v>
      </c>
      <c r="C148" s="222"/>
      <c r="D148" s="188"/>
      <c r="E148" s="187"/>
      <c r="F148" s="187"/>
    </row>
    <row r="149" spans="1:8" s="208" customFormat="1" x14ac:dyDescent="0.2">
      <c r="A149" s="215"/>
      <c r="B149" s="186"/>
      <c r="C149" s="222">
        <v>3.48</v>
      </c>
      <c r="D149" s="194" t="s">
        <v>238</v>
      </c>
      <c r="E149" s="259"/>
      <c r="F149" s="187">
        <f>+C149*E149</f>
        <v>0</v>
      </c>
    </row>
    <row r="150" spans="1:8" s="208" customFormat="1" x14ac:dyDescent="0.2">
      <c r="A150" s="211"/>
      <c r="B150" s="196"/>
      <c r="C150" s="212"/>
      <c r="D150" s="198"/>
      <c r="E150" s="197"/>
      <c r="F150" s="197"/>
    </row>
    <row r="151" spans="1:8" s="208" customFormat="1" x14ac:dyDescent="0.2">
      <c r="A151" s="221"/>
      <c r="B151" s="204"/>
      <c r="C151" s="205"/>
      <c r="D151" s="206"/>
      <c r="E151" s="207"/>
      <c r="F151" s="207"/>
    </row>
    <row r="152" spans="1:8" s="208" customFormat="1" x14ac:dyDescent="0.2">
      <c r="A152" s="215">
        <f>1+A147</f>
        <v>29</v>
      </c>
      <c r="B152" s="190" t="s">
        <v>269</v>
      </c>
      <c r="C152" s="222"/>
      <c r="D152" s="188"/>
      <c r="E152" s="187"/>
      <c r="F152" s="187"/>
    </row>
    <row r="153" spans="1:8" s="208" customFormat="1" ht="76.5" x14ac:dyDescent="0.2">
      <c r="A153" s="215"/>
      <c r="B153" s="186" t="s">
        <v>270</v>
      </c>
      <c r="C153" s="222"/>
      <c r="D153" s="188"/>
      <c r="E153" s="187"/>
      <c r="F153" s="187"/>
    </row>
    <row r="154" spans="1:8" s="208" customFormat="1" x14ac:dyDescent="0.2">
      <c r="A154" s="215"/>
      <c r="B154" s="186"/>
      <c r="C154" s="222">
        <v>1.4609999999999999</v>
      </c>
      <c r="D154" s="194" t="s">
        <v>238</v>
      </c>
      <c r="E154" s="259"/>
      <c r="F154" s="187">
        <f>+C154*E154</f>
        <v>0</v>
      </c>
    </row>
    <row r="155" spans="1:8" s="208" customFormat="1" x14ac:dyDescent="0.2">
      <c r="A155" s="211"/>
      <c r="B155" s="196"/>
      <c r="C155" s="212"/>
      <c r="D155" s="198"/>
      <c r="E155" s="197"/>
      <c r="F155" s="197"/>
      <c r="H155" s="224"/>
    </row>
    <row r="156" spans="1:8" s="189" customFormat="1" x14ac:dyDescent="0.2">
      <c r="A156" s="221"/>
      <c r="B156" s="204"/>
      <c r="C156" s="205"/>
      <c r="D156" s="206"/>
      <c r="E156" s="207"/>
      <c r="F156" s="207"/>
    </row>
    <row r="157" spans="1:8" s="189" customFormat="1" x14ac:dyDescent="0.2">
      <c r="A157" s="215">
        <f>1+A152</f>
        <v>30</v>
      </c>
      <c r="B157" s="190" t="s">
        <v>271</v>
      </c>
      <c r="C157" s="222"/>
      <c r="D157" s="188"/>
      <c r="E157" s="187"/>
      <c r="F157" s="187"/>
    </row>
    <row r="158" spans="1:8" s="189" customFormat="1" ht="51" x14ac:dyDescent="0.2">
      <c r="A158" s="215"/>
      <c r="B158" s="186" t="s">
        <v>272</v>
      </c>
      <c r="C158" s="222"/>
      <c r="D158" s="188"/>
      <c r="E158" s="187"/>
      <c r="F158" s="187"/>
    </row>
    <row r="159" spans="1:8" s="189" customFormat="1" x14ac:dyDescent="0.2">
      <c r="A159" s="215"/>
      <c r="B159" s="186"/>
      <c r="C159" s="222">
        <v>1</v>
      </c>
      <c r="D159" s="194" t="s">
        <v>139</v>
      </c>
      <c r="E159" s="259"/>
      <c r="F159" s="187">
        <f>+C159*E159</f>
        <v>0</v>
      </c>
    </row>
    <row r="160" spans="1:8" s="189" customFormat="1" x14ac:dyDescent="0.2">
      <c r="A160" s="211"/>
      <c r="B160" s="196"/>
      <c r="C160" s="212"/>
      <c r="D160" s="198"/>
      <c r="E160" s="197"/>
      <c r="F160" s="197"/>
    </row>
    <row r="161" spans="1:6" s="208" customFormat="1" x14ac:dyDescent="0.2">
      <c r="A161" s="221"/>
      <c r="B161" s="204"/>
      <c r="C161" s="205"/>
      <c r="D161" s="206"/>
      <c r="E161" s="207"/>
      <c r="F161" s="207"/>
    </row>
    <row r="162" spans="1:6" s="208" customFormat="1" x14ac:dyDescent="0.2">
      <c r="A162" s="215">
        <f>1+A157</f>
        <v>31</v>
      </c>
      <c r="B162" s="190" t="s">
        <v>273</v>
      </c>
      <c r="C162" s="222"/>
      <c r="D162" s="188"/>
      <c r="E162" s="187"/>
      <c r="F162" s="187"/>
    </row>
    <row r="163" spans="1:6" s="208" customFormat="1" ht="63.75" x14ac:dyDescent="0.2">
      <c r="A163" s="215"/>
      <c r="B163" s="186" t="s">
        <v>274</v>
      </c>
      <c r="C163" s="222"/>
      <c r="D163" s="188"/>
      <c r="E163" s="187"/>
      <c r="F163" s="187"/>
    </row>
    <row r="164" spans="1:6" s="208" customFormat="1" x14ac:dyDescent="0.2">
      <c r="A164" s="215"/>
      <c r="B164" s="186"/>
      <c r="C164" s="222">
        <v>1</v>
      </c>
      <c r="D164" s="188" t="s">
        <v>139</v>
      </c>
      <c r="E164" s="259"/>
      <c r="F164" s="187">
        <f>+C164*E164</f>
        <v>0</v>
      </c>
    </row>
    <row r="165" spans="1:6" s="208" customFormat="1" x14ac:dyDescent="0.2">
      <c r="A165" s="211"/>
      <c r="B165" s="196"/>
      <c r="C165" s="212"/>
      <c r="D165" s="198"/>
      <c r="E165" s="197"/>
      <c r="F165" s="197"/>
    </row>
    <row r="166" spans="1:6" s="208" customFormat="1" x14ac:dyDescent="0.2">
      <c r="A166" s="221"/>
      <c r="B166" s="204"/>
      <c r="C166" s="205"/>
      <c r="D166" s="206"/>
      <c r="E166" s="207"/>
      <c r="F166" s="207"/>
    </row>
    <row r="167" spans="1:6" s="208" customFormat="1" x14ac:dyDescent="0.2">
      <c r="A167" s="215">
        <f>1+A162</f>
        <v>32</v>
      </c>
      <c r="B167" s="190" t="s">
        <v>275</v>
      </c>
      <c r="C167" s="222"/>
      <c r="D167" s="188"/>
      <c r="E167" s="187"/>
      <c r="F167" s="187"/>
    </row>
    <row r="168" spans="1:6" s="208" customFormat="1" ht="63.75" x14ac:dyDescent="0.2">
      <c r="A168" s="215"/>
      <c r="B168" s="186" t="s">
        <v>276</v>
      </c>
      <c r="C168" s="222"/>
      <c r="D168" s="188"/>
      <c r="E168" s="187"/>
      <c r="F168" s="187"/>
    </row>
    <row r="169" spans="1:6" s="208" customFormat="1" x14ac:dyDescent="0.2">
      <c r="A169" s="215"/>
      <c r="B169" s="186"/>
      <c r="C169" s="222">
        <v>15.22</v>
      </c>
      <c r="D169" s="188" t="s">
        <v>238</v>
      </c>
      <c r="E169" s="259"/>
      <c r="F169" s="187">
        <f>+C169*E169</f>
        <v>0</v>
      </c>
    </row>
    <row r="170" spans="1:6" s="208" customFormat="1" x14ac:dyDescent="0.2">
      <c r="A170" s="211"/>
      <c r="B170" s="196"/>
      <c r="C170" s="212"/>
      <c r="D170" s="198"/>
      <c r="E170" s="197"/>
      <c r="F170" s="197"/>
    </row>
    <row r="171" spans="1:6" s="228" customFormat="1" x14ac:dyDescent="0.2">
      <c r="A171" s="221"/>
      <c r="B171" s="204"/>
      <c r="C171" s="205"/>
      <c r="D171" s="206"/>
      <c r="E171" s="207"/>
      <c r="F171" s="207"/>
    </row>
    <row r="172" spans="1:6" s="228" customFormat="1" x14ac:dyDescent="0.2">
      <c r="A172" s="215">
        <f>1+A167</f>
        <v>33</v>
      </c>
      <c r="B172" s="190" t="s">
        <v>277</v>
      </c>
      <c r="C172" s="222"/>
      <c r="D172" s="188"/>
      <c r="E172" s="187"/>
      <c r="F172" s="187"/>
    </row>
    <row r="173" spans="1:6" s="228" customFormat="1" x14ac:dyDescent="0.2">
      <c r="A173" s="215"/>
      <c r="B173" s="186" t="s">
        <v>278</v>
      </c>
      <c r="C173" s="222"/>
      <c r="D173" s="188"/>
      <c r="E173" s="187"/>
      <c r="F173" s="187"/>
    </row>
    <row r="174" spans="1:6" s="228" customFormat="1" x14ac:dyDescent="0.2">
      <c r="A174" s="215"/>
      <c r="B174" s="186"/>
      <c r="C174" s="222">
        <v>15.22</v>
      </c>
      <c r="D174" s="188" t="s">
        <v>238</v>
      </c>
      <c r="E174" s="259"/>
      <c r="F174" s="187">
        <f>+C174*E174</f>
        <v>0</v>
      </c>
    </row>
    <row r="175" spans="1:6" s="228" customFormat="1" x14ac:dyDescent="0.2">
      <c r="A175" s="211"/>
      <c r="B175" s="196"/>
      <c r="C175" s="212"/>
      <c r="D175" s="198"/>
      <c r="E175" s="197"/>
      <c r="F175" s="197"/>
    </row>
    <row r="176" spans="1:6" s="189" customFormat="1" x14ac:dyDescent="0.2">
      <c r="A176" s="216"/>
      <c r="B176" s="204"/>
      <c r="C176" s="205"/>
      <c r="D176" s="206"/>
      <c r="E176" s="207"/>
      <c r="F176" s="207"/>
    </row>
    <row r="177" spans="1:6" s="189" customFormat="1" x14ac:dyDescent="0.2">
      <c r="A177" s="215">
        <f>1+A172</f>
        <v>34</v>
      </c>
      <c r="B177" s="190" t="s">
        <v>279</v>
      </c>
      <c r="C177" s="187"/>
      <c r="D177" s="188"/>
      <c r="E177" s="187"/>
      <c r="F177" s="187"/>
    </row>
    <row r="178" spans="1:6" s="189" customFormat="1" ht="38.25" x14ac:dyDescent="0.2">
      <c r="A178" s="185"/>
      <c r="B178" s="186" t="s">
        <v>280</v>
      </c>
      <c r="C178" s="187"/>
      <c r="D178" s="188"/>
      <c r="E178" s="187"/>
      <c r="F178" s="187"/>
    </row>
    <row r="179" spans="1:6" s="189" customFormat="1" x14ac:dyDescent="0.2">
      <c r="A179" s="185"/>
      <c r="B179" s="186"/>
      <c r="C179" s="187">
        <v>1</v>
      </c>
      <c r="D179" s="188" t="s">
        <v>139</v>
      </c>
      <c r="E179" s="259"/>
      <c r="F179" s="187">
        <f>+C179*E179</f>
        <v>0</v>
      </c>
    </row>
    <row r="180" spans="1:6" s="189" customFormat="1" x14ac:dyDescent="0.2">
      <c r="A180" s="195"/>
      <c r="B180" s="196"/>
      <c r="C180" s="197"/>
      <c r="D180" s="198"/>
      <c r="E180" s="197"/>
      <c r="F180" s="197"/>
    </row>
    <row r="181" spans="1:6" s="189" customFormat="1" x14ac:dyDescent="0.2">
      <c r="A181" s="191"/>
      <c r="B181" s="186"/>
      <c r="C181" s="187"/>
      <c r="D181" s="188"/>
      <c r="E181" s="187"/>
      <c r="F181" s="187"/>
    </row>
    <row r="182" spans="1:6" s="189" customFormat="1" x14ac:dyDescent="0.2">
      <c r="A182" s="215">
        <f>1+A177</f>
        <v>35</v>
      </c>
      <c r="B182" s="190" t="s">
        <v>281</v>
      </c>
      <c r="C182" s="187"/>
      <c r="D182" s="188"/>
      <c r="E182" s="187"/>
      <c r="F182" s="187"/>
    </row>
    <row r="183" spans="1:6" s="189" customFormat="1" ht="127.5" x14ac:dyDescent="0.2">
      <c r="A183" s="185"/>
      <c r="B183" s="186" t="s">
        <v>282</v>
      </c>
      <c r="C183" s="222"/>
      <c r="D183" s="188"/>
      <c r="E183" s="187"/>
      <c r="F183" s="187"/>
    </row>
    <row r="184" spans="1:6" s="189" customFormat="1" x14ac:dyDescent="0.2">
      <c r="A184" s="185"/>
      <c r="B184" s="186"/>
      <c r="C184" s="222">
        <v>4</v>
      </c>
      <c r="D184" s="188" t="s">
        <v>238</v>
      </c>
      <c r="E184" s="259"/>
      <c r="F184" s="187">
        <f>+C184*E184</f>
        <v>0</v>
      </c>
    </row>
    <row r="185" spans="1:6" s="189" customFormat="1" x14ac:dyDescent="0.2">
      <c r="A185" s="191"/>
      <c r="B185" s="186"/>
      <c r="C185" s="222"/>
      <c r="D185" s="188"/>
      <c r="E185" s="187"/>
      <c r="F185" s="187"/>
    </row>
    <row r="186" spans="1:6" s="189" customFormat="1" x14ac:dyDescent="0.2">
      <c r="A186" s="216"/>
      <c r="B186" s="204"/>
      <c r="C186" s="205"/>
      <c r="D186" s="206"/>
      <c r="E186" s="207"/>
      <c r="F186" s="207"/>
    </row>
    <row r="187" spans="1:6" s="189" customFormat="1" x14ac:dyDescent="0.2">
      <c r="A187" s="185">
        <f>1+A182</f>
        <v>36</v>
      </c>
      <c r="B187" s="190" t="s">
        <v>283</v>
      </c>
      <c r="C187" s="222"/>
      <c r="D187" s="188"/>
      <c r="E187" s="187"/>
      <c r="F187" s="187"/>
    </row>
    <row r="188" spans="1:6" s="189" customFormat="1" ht="51" x14ac:dyDescent="0.2">
      <c r="A188" s="185"/>
      <c r="B188" s="186" t="s">
        <v>284</v>
      </c>
      <c r="C188" s="222"/>
      <c r="D188" s="188"/>
      <c r="E188" s="187"/>
      <c r="F188" s="187"/>
    </row>
    <row r="189" spans="1:6" s="189" customFormat="1" x14ac:dyDescent="0.2">
      <c r="A189" s="185"/>
      <c r="B189" s="186"/>
      <c r="C189" s="222">
        <v>3</v>
      </c>
      <c r="D189" s="194" t="s">
        <v>139</v>
      </c>
      <c r="E189" s="259"/>
      <c r="F189" s="187">
        <f>+C189*E189</f>
        <v>0</v>
      </c>
    </row>
    <row r="190" spans="1:6" s="189" customFormat="1" x14ac:dyDescent="0.2">
      <c r="A190" s="195"/>
      <c r="B190" s="196"/>
      <c r="C190" s="212"/>
      <c r="D190" s="198"/>
      <c r="E190" s="197"/>
      <c r="F190" s="197"/>
    </row>
    <row r="191" spans="1:6" s="189" customFormat="1" x14ac:dyDescent="0.2">
      <c r="A191" s="216"/>
      <c r="B191" s="204"/>
      <c r="C191" s="205"/>
      <c r="D191" s="206"/>
      <c r="E191" s="207"/>
      <c r="F191" s="207"/>
    </row>
    <row r="192" spans="1:6" s="189" customFormat="1" x14ac:dyDescent="0.2">
      <c r="A192" s="215">
        <f>1+A187</f>
        <v>37</v>
      </c>
      <c r="B192" s="190" t="s">
        <v>285</v>
      </c>
      <c r="C192" s="222"/>
      <c r="D192" s="188"/>
      <c r="E192" s="187"/>
      <c r="F192" s="187"/>
    </row>
    <row r="193" spans="1:6" s="189" customFormat="1" ht="63.75" x14ac:dyDescent="0.2">
      <c r="A193" s="185"/>
      <c r="B193" s="186" t="s">
        <v>286</v>
      </c>
      <c r="C193" s="222"/>
      <c r="D193" s="188"/>
      <c r="E193" s="187"/>
      <c r="F193" s="187"/>
    </row>
    <row r="194" spans="1:6" s="189" customFormat="1" x14ac:dyDescent="0.2">
      <c r="A194" s="185"/>
      <c r="B194" s="186"/>
      <c r="C194" s="222">
        <v>6</v>
      </c>
      <c r="D194" s="194" t="s">
        <v>287</v>
      </c>
      <c r="E194" s="259"/>
      <c r="F194" s="187">
        <f>+C194*E194</f>
        <v>0</v>
      </c>
    </row>
    <row r="195" spans="1:6" s="189" customFormat="1" x14ac:dyDescent="0.2">
      <c r="A195" s="195"/>
      <c r="B195" s="196"/>
      <c r="C195" s="212"/>
      <c r="D195" s="198"/>
      <c r="E195" s="197"/>
      <c r="F195" s="197"/>
    </row>
    <row r="196" spans="1:6" s="189" customFormat="1" x14ac:dyDescent="0.2">
      <c r="A196" s="185"/>
      <c r="B196" s="186"/>
      <c r="C196" s="222"/>
      <c r="D196" s="188"/>
      <c r="E196" s="187"/>
      <c r="F196" s="187"/>
    </row>
    <row r="197" spans="1:6" s="189" customFormat="1" x14ac:dyDescent="0.2">
      <c r="A197" s="215">
        <f>1+A192</f>
        <v>38</v>
      </c>
      <c r="B197" s="190" t="s">
        <v>288</v>
      </c>
      <c r="C197" s="222"/>
      <c r="D197" s="188"/>
      <c r="E197" s="187"/>
      <c r="F197" s="187"/>
    </row>
    <row r="198" spans="1:6" s="189" customFormat="1" ht="25.5" x14ac:dyDescent="0.2">
      <c r="A198" s="191"/>
      <c r="B198" s="192" t="s">
        <v>289</v>
      </c>
      <c r="C198" s="208"/>
      <c r="F198" s="193"/>
    </row>
    <row r="199" spans="1:6" s="189" customFormat="1" x14ac:dyDescent="0.2">
      <c r="A199" s="191"/>
      <c r="B199" s="186"/>
      <c r="C199" s="222">
        <v>3</v>
      </c>
      <c r="D199" s="194" t="s">
        <v>139</v>
      </c>
      <c r="E199" s="259"/>
      <c r="F199" s="187">
        <f>+C199*E199</f>
        <v>0</v>
      </c>
    </row>
    <row r="200" spans="1:6" s="189" customFormat="1" x14ac:dyDescent="0.2">
      <c r="A200" s="195"/>
      <c r="B200" s="196"/>
      <c r="C200" s="212"/>
      <c r="D200" s="198"/>
      <c r="E200" s="197"/>
      <c r="F200" s="197"/>
    </row>
    <row r="201" spans="1:6" s="228" customFormat="1" x14ac:dyDescent="0.2">
      <c r="A201" s="221"/>
      <c r="B201" s="204"/>
      <c r="C201" s="205"/>
      <c r="D201" s="206"/>
      <c r="E201" s="207"/>
      <c r="F201" s="207"/>
    </row>
    <row r="202" spans="1:6" s="228" customFormat="1" x14ac:dyDescent="0.2">
      <c r="A202" s="215">
        <f>1+A197</f>
        <v>39</v>
      </c>
      <c r="B202" s="190" t="s">
        <v>290</v>
      </c>
      <c r="C202" s="222"/>
      <c r="D202" s="188"/>
      <c r="E202" s="187"/>
      <c r="F202" s="187"/>
    </row>
    <row r="203" spans="1:6" s="208" customFormat="1" x14ac:dyDescent="0.2">
      <c r="A203" s="215"/>
      <c r="B203" s="186" t="s">
        <v>291</v>
      </c>
      <c r="C203" s="222"/>
      <c r="D203" s="188"/>
      <c r="E203" s="187"/>
      <c r="F203" s="187"/>
    </row>
    <row r="204" spans="1:6" s="208" customFormat="1" x14ac:dyDescent="0.2">
      <c r="A204" s="215"/>
      <c r="B204" s="186"/>
      <c r="C204" s="222">
        <v>10</v>
      </c>
      <c r="D204" s="188" t="s">
        <v>292</v>
      </c>
      <c r="E204" s="259"/>
      <c r="F204" s="187">
        <f>+C204*E204</f>
        <v>0</v>
      </c>
    </row>
    <row r="205" spans="1:6" s="208" customFormat="1" x14ac:dyDescent="0.2">
      <c r="A205" s="211"/>
      <c r="B205" s="196"/>
      <c r="C205" s="212"/>
      <c r="D205" s="198"/>
      <c r="E205" s="197"/>
      <c r="F205" s="197"/>
    </row>
    <row r="206" spans="1:6" s="208" customFormat="1" x14ac:dyDescent="0.2">
      <c r="A206" s="221"/>
      <c r="B206" s="204"/>
      <c r="C206" s="205"/>
      <c r="D206" s="206"/>
      <c r="E206" s="207"/>
      <c r="F206" s="207"/>
    </row>
    <row r="207" spans="1:6" s="208" customFormat="1" x14ac:dyDescent="0.2">
      <c r="A207" s="215">
        <f>1+A202</f>
        <v>40</v>
      </c>
      <c r="B207" s="190" t="s">
        <v>293</v>
      </c>
      <c r="C207" s="222"/>
      <c r="D207" s="188"/>
      <c r="E207" s="187"/>
      <c r="F207" s="187"/>
    </row>
    <row r="208" spans="1:6" s="208" customFormat="1" ht="76.5" x14ac:dyDescent="0.2">
      <c r="A208" s="215"/>
      <c r="B208" s="186" t="s">
        <v>294</v>
      </c>
      <c r="C208" s="222"/>
      <c r="D208" s="188"/>
      <c r="E208" s="187"/>
      <c r="F208" s="187"/>
    </row>
    <row r="209" spans="1:6" s="208" customFormat="1" x14ac:dyDescent="0.2">
      <c r="A209" s="215"/>
      <c r="B209" s="186"/>
      <c r="C209" s="222">
        <v>1</v>
      </c>
      <c r="D209" s="188" t="s">
        <v>139</v>
      </c>
      <c r="E209" s="259"/>
      <c r="F209" s="187">
        <f>+C209*E209</f>
        <v>0</v>
      </c>
    </row>
    <row r="210" spans="1:6" s="208" customFormat="1" x14ac:dyDescent="0.2">
      <c r="A210" s="211"/>
      <c r="B210" s="196"/>
      <c r="C210" s="212"/>
      <c r="D210" s="198"/>
      <c r="E210" s="197"/>
      <c r="F210" s="197"/>
    </row>
    <row r="211" spans="1:6" s="208" customFormat="1" x14ac:dyDescent="0.2">
      <c r="A211" s="221"/>
      <c r="B211" s="204"/>
      <c r="C211" s="205"/>
      <c r="D211" s="206"/>
      <c r="E211" s="207"/>
      <c r="F211" s="207"/>
    </row>
    <row r="212" spans="1:6" s="208" customFormat="1" x14ac:dyDescent="0.2">
      <c r="A212" s="215">
        <f>1+A207</f>
        <v>41</v>
      </c>
      <c r="B212" s="190" t="s">
        <v>295</v>
      </c>
      <c r="C212" s="222"/>
      <c r="D212" s="188"/>
      <c r="E212" s="187"/>
      <c r="F212" s="187"/>
    </row>
    <row r="213" spans="1:6" s="208" customFormat="1" ht="102" x14ac:dyDescent="0.2">
      <c r="A213" s="215"/>
      <c r="B213" s="186" t="s">
        <v>296</v>
      </c>
      <c r="C213" s="222"/>
      <c r="D213" s="188"/>
      <c r="E213" s="187"/>
      <c r="F213" s="187"/>
    </row>
    <row r="214" spans="1:6" s="208" customFormat="1" x14ac:dyDescent="0.2">
      <c r="A214" s="215"/>
      <c r="B214" s="186"/>
      <c r="C214" s="222">
        <v>1</v>
      </c>
      <c r="D214" s="188" t="s">
        <v>139</v>
      </c>
      <c r="E214" s="259"/>
      <c r="F214" s="187">
        <f>+C214*E214</f>
        <v>0</v>
      </c>
    </row>
    <row r="215" spans="1:6" s="208" customFormat="1" x14ac:dyDescent="0.2">
      <c r="A215" s="211"/>
      <c r="B215" s="196"/>
      <c r="C215" s="212"/>
      <c r="D215" s="198"/>
      <c r="E215" s="197"/>
      <c r="F215" s="197"/>
    </row>
    <row r="216" spans="1:6" s="208" customFormat="1" x14ac:dyDescent="0.2">
      <c r="A216" s="221"/>
      <c r="B216" s="204"/>
      <c r="C216" s="205"/>
      <c r="D216" s="206"/>
      <c r="E216" s="207"/>
      <c r="F216" s="207"/>
    </row>
    <row r="217" spans="1:6" s="208" customFormat="1" x14ac:dyDescent="0.2">
      <c r="A217" s="215">
        <f>1+A212</f>
        <v>42</v>
      </c>
      <c r="B217" s="190" t="s">
        <v>297</v>
      </c>
      <c r="C217" s="222"/>
      <c r="D217" s="188"/>
      <c r="E217" s="187"/>
      <c r="F217" s="187"/>
    </row>
    <row r="218" spans="1:6" s="208" customFormat="1" ht="51" x14ac:dyDescent="0.2">
      <c r="A218" s="215"/>
      <c r="B218" s="186" t="s">
        <v>298</v>
      </c>
      <c r="C218" s="222"/>
      <c r="D218" s="188"/>
      <c r="E218" s="187"/>
      <c r="F218" s="187"/>
    </row>
    <row r="219" spans="1:6" s="208" customFormat="1" x14ac:dyDescent="0.2">
      <c r="A219" s="215"/>
      <c r="B219" s="186"/>
      <c r="C219" s="222">
        <v>1</v>
      </c>
      <c r="D219" s="188" t="s">
        <v>139</v>
      </c>
      <c r="E219" s="259"/>
      <c r="F219" s="187">
        <f>+C219*E219</f>
        <v>0</v>
      </c>
    </row>
    <row r="220" spans="1:6" s="189" customFormat="1" x14ac:dyDescent="0.2">
      <c r="A220" s="229"/>
      <c r="B220" s="196"/>
      <c r="C220" s="212"/>
      <c r="D220" s="198"/>
      <c r="E220" s="197"/>
      <c r="F220" s="197"/>
    </row>
    <row r="221" spans="1:6" s="189" customFormat="1" x14ac:dyDescent="0.2">
      <c r="A221" s="203"/>
      <c r="B221" s="204"/>
      <c r="C221" s="205"/>
      <c r="D221" s="206"/>
      <c r="E221" s="207"/>
      <c r="F221" s="230"/>
    </row>
    <row r="222" spans="1:6" s="189" customFormat="1" x14ac:dyDescent="0.2">
      <c r="A222" s="215">
        <f>1+A217</f>
        <v>43</v>
      </c>
      <c r="B222" s="190" t="s">
        <v>299</v>
      </c>
      <c r="C222" s="222"/>
      <c r="D222" s="188"/>
      <c r="E222" s="187"/>
      <c r="F222" s="187"/>
    </row>
    <row r="223" spans="1:6" s="189" customFormat="1" ht="51" x14ac:dyDescent="0.2">
      <c r="A223" s="215"/>
      <c r="B223" s="186" t="s">
        <v>300</v>
      </c>
      <c r="C223" s="222"/>
      <c r="D223" s="188"/>
      <c r="E223" s="187"/>
      <c r="F223" s="187"/>
    </row>
    <row r="224" spans="1:6" s="189" customFormat="1" x14ac:dyDescent="0.2">
      <c r="A224" s="215"/>
      <c r="B224" s="186"/>
      <c r="C224" s="222">
        <v>1</v>
      </c>
      <c r="D224" s="188" t="s">
        <v>139</v>
      </c>
      <c r="E224" s="259"/>
      <c r="F224" s="187">
        <f>+C224*E224</f>
        <v>0</v>
      </c>
    </row>
    <row r="225" spans="1:6" s="189" customFormat="1" x14ac:dyDescent="0.2">
      <c r="A225" s="211"/>
      <c r="B225" s="196"/>
      <c r="C225" s="212"/>
      <c r="D225" s="198"/>
      <c r="E225" s="197"/>
      <c r="F225" s="197"/>
    </row>
    <row r="226" spans="1:6" s="189" customFormat="1" x14ac:dyDescent="0.2">
      <c r="A226" s="215"/>
      <c r="B226" s="186"/>
      <c r="C226" s="187"/>
      <c r="D226" s="188"/>
      <c r="E226" s="187"/>
      <c r="F226" s="187"/>
    </row>
    <row r="227" spans="1:6" s="189" customFormat="1" x14ac:dyDescent="0.2">
      <c r="A227" s="185">
        <f>1+A222</f>
        <v>44</v>
      </c>
      <c r="B227" s="190" t="s">
        <v>301</v>
      </c>
      <c r="C227" s="187"/>
      <c r="D227" s="188"/>
      <c r="E227" s="187"/>
      <c r="F227" s="187"/>
    </row>
    <row r="228" spans="1:6" s="189" customFormat="1" ht="76.5" x14ac:dyDescent="0.2">
      <c r="A228" s="215"/>
      <c r="B228" s="186" t="s">
        <v>302</v>
      </c>
      <c r="C228" s="187"/>
      <c r="D228" s="231"/>
      <c r="E228" s="187"/>
      <c r="F228" s="187"/>
    </row>
    <row r="229" spans="1:6" s="189" customFormat="1" x14ac:dyDescent="0.2">
      <c r="A229" s="215"/>
      <c r="B229" s="218"/>
      <c r="C229" s="187">
        <v>1</v>
      </c>
      <c r="D229" s="188" t="s">
        <v>139</v>
      </c>
      <c r="E229" s="259"/>
      <c r="F229" s="187">
        <f>+C229*E229</f>
        <v>0</v>
      </c>
    </row>
    <row r="230" spans="1:6" s="189" customFormat="1" x14ac:dyDescent="0.2">
      <c r="A230" s="229"/>
      <c r="B230" s="196"/>
      <c r="C230" s="197"/>
      <c r="D230" s="198"/>
      <c r="E230" s="197"/>
      <c r="F230" s="197"/>
    </row>
    <row r="231" spans="1:6" s="208" customFormat="1" x14ac:dyDescent="0.2">
      <c r="A231" s="41"/>
      <c r="B231" s="71" t="s">
        <v>2</v>
      </c>
      <c r="C231" s="42"/>
      <c r="D231" s="43"/>
      <c r="E231" s="44" t="s">
        <v>38</v>
      </c>
      <c r="F231" s="44">
        <f>SUM(F14:F229)</f>
        <v>0</v>
      </c>
    </row>
    <row r="232" spans="1:6" x14ac:dyDescent="0.2">
      <c r="A232" s="232"/>
      <c r="B232" s="218"/>
      <c r="C232" s="233"/>
      <c r="D232" s="231"/>
      <c r="E232" s="234"/>
      <c r="F232" s="234"/>
    </row>
    <row r="236" spans="1:6" x14ac:dyDescent="0.2">
      <c r="A236" s="191"/>
      <c r="B236" s="186"/>
      <c r="C236" s="187"/>
      <c r="D236" s="188"/>
      <c r="E236" s="187"/>
      <c r="F236" s="187"/>
    </row>
  </sheetData>
  <sheetProtection algorithmName="SHA-512" hashValue="ZbzpzilBiS6VSLzXFScvcahZUYT4nXFSl4hmWxZU7y2D9oEPXl44mLCFanZijRWsLpumzQmd9SAOELNWha475A==" saltValue="gYfVD6ceEM0u8XhKR8GpOg=="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rowBreaks count="7" manualBreakCount="7">
    <brk id="35" max="5" man="1"/>
    <brk id="65" max="5" man="1"/>
    <brk id="95" max="5" man="1"/>
    <brk id="120" max="5" man="1"/>
    <brk id="150" max="5" man="1"/>
    <brk id="180" max="5" man="1"/>
    <brk id="205"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59999389629810485"/>
  </sheetPr>
  <dimension ref="A1:H102"/>
  <sheetViews>
    <sheetView topLeftCell="A14" zoomScaleNormal="100" zoomScaleSheetLayoutView="100" workbookViewId="0">
      <selection activeCell="E34" sqref="E34"/>
    </sheetView>
  </sheetViews>
  <sheetFormatPr defaultColWidth="9.140625" defaultRowHeight="12.75" x14ac:dyDescent="0.2"/>
  <cols>
    <col min="1" max="1" width="6.7109375" style="179" customWidth="1"/>
    <col min="2" max="2" width="36.7109375" style="235" customWidth="1"/>
    <col min="3" max="4" width="6.7109375" style="34" customWidth="1"/>
    <col min="5" max="5" width="14.7109375" style="236" customWidth="1"/>
    <col min="6" max="6" width="14.7109375" style="34" customWidth="1"/>
    <col min="7" max="7" width="13.140625" style="34" customWidth="1"/>
    <col min="8" max="8" width="9.140625" style="34"/>
    <col min="9" max="9" width="10.42578125" style="34" bestFit="1" customWidth="1"/>
    <col min="10" max="10" width="11.42578125" style="34" bestFit="1" customWidth="1"/>
    <col min="11" max="255" width="9.140625" style="34"/>
    <col min="256" max="256" width="4.7109375" style="34" customWidth="1"/>
    <col min="257" max="257" width="6" style="34" bestFit="1" customWidth="1"/>
    <col min="258" max="258" width="46.5703125" style="34" customWidth="1"/>
    <col min="259" max="259" width="8.42578125" style="34" customWidth="1"/>
    <col min="260" max="260" width="4.5703125" style="34" bestFit="1" customWidth="1"/>
    <col min="261" max="261" width="8.5703125" style="34" customWidth="1"/>
    <col min="262" max="262" width="11.42578125" style="34" customWidth="1"/>
    <col min="263" max="263" width="13.140625" style="34" customWidth="1"/>
    <col min="264" max="264" width="9.140625" style="34"/>
    <col min="265" max="265" width="10.42578125" style="34" bestFit="1" customWidth="1"/>
    <col min="266" max="266" width="11.42578125" style="34" bestFit="1" customWidth="1"/>
    <col min="267" max="511" width="9.140625" style="34"/>
    <col min="512" max="512" width="4.7109375" style="34" customWidth="1"/>
    <col min="513" max="513" width="6" style="34" bestFit="1" customWidth="1"/>
    <col min="514" max="514" width="46.5703125" style="34" customWidth="1"/>
    <col min="515" max="515" width="8.42578125" style="34" customWidth="1"/>
    <col min="516" max="516" width="4.5703125" style="34" bestFit="1" customWidth="1"/>
    <col min="517" max="517" width="8.5703125" style="34" customWidth="1"/>
    <col min="518" max="518" width="11.42578125" style="34" customWidth="1"/>
    <col min="519" max="519" width="13.140625" style="34" customWidth="1"/>
    <col min="520" max="520" width="9.140625" style="34"/>
    <col min="521" max="521" width="10.42578125" style="34" bestFit="1" customWidth="1"/>
    <col min="522" max="522" width="11.42578125" style="34" bestFit="1" customWidth="1"/>
    <col min="523" max="767" width="9.140625" style="34"/>
    <col min="768" max="768" width="4.7109375" style="34" customWidth="1"/>
    <col min="769" max="769" width="6" style="34" bestFit="1" customWidth="1"/>
    <col min="770" max="770" width="46.5703125" style="34" customWidth="1"/>
    <col min="771" max="771" width="8.42578125" style="34" customWidth="1"/>
    <col min="772" max="772" width="4.5703125" style="34" bestFit="1" customWidth="1"/>
    <col min="773" max="773" width="8.5703125" style="34" customWidth="1"/>
    <col min="774" max="774" width="11.42578125" style="34" customWidth="1"/>
    <col min="775" max="775" width="13.140625" style="34" customWidth="1"/>
    <col min="776" max="776" width="9.140625" style="34"/>
    <col min="777" max="777" width="10.42578125" style="34" bestFit="1" customWidth="1"/>
    <col min="778" max="778" width="11.42578125" style="34" bestFit="1" customWidth="1"/>
    <col min="779" max="1023" width="9.140625" style="34"/>
    <col min="1024" max="1024" width="4.7109375" style="34" customWidth="1"/>
    <col min="1025" max="1025" width="6" style="34" bestFit="1" customWidth="1"/>
    <col min="1026" max="1026" width="46.5703125" style="34" customWidth="1"/>
    <col min="1027" max="1027" width="8.42578125" style="34" customWidth="1"/>
    <col min="1028" max="1028" width="4.5703125" style="34" bestFit="1" customWidth="1"/>
    <col min="1029" max="1029" width="8.5703125" style="34" customWidth="1"/>
    <col min="1030" max="1030" width="11.42578125" style="34" customWidth="1"/>
    <col min="1031" max="1031" width="13.140625" style="34" customWidth="1"/>
    <col min="1032" max="1032" width="9.140625" style="34"/>
    <col min="1033" max="1033" width="10.42578125" style="34" bestFit="1" customWidth="1"/>
    <col min="1034" max="1034" width="11.42578125" style="34" bestFit="1" customWidth="1"/>
    <col min="1035" max="1279" width="9.140625" style="34"/>
    <col min="1280" max="1280" width="4.7109375" style="34" customWidth="1"/>
    <col min="1281" max="1281" width="6" style="34" bestFit="1" customWidth="1"/>
    <col min="1282" max="1282" width="46.5703125" style="34" customWidth="1"/>
    <col min="1283" max="1283" width="8.42578125" style="34" customWidth="1"/>
    <col min="1284" max="1284" width="4.5703125" style="34" bestFit="1" customWidth="1"/>
    <col min="1285" max="1285" width="8.5703125" style="34" customWidth="1"/>
    <col min="1286" max="1286" width="11.42578125" style="34" customWidth="1"/>
    <col min="1287" max="1287" width="13.140625" style="34" customWidth="1"/>
    <col min="1288" max="1288" width="9.140625" style="34"/>
    <col min="1289" max="1289" width="10.42578125" style="34" bestFit="1" customWidth="1"/>
    <col min="1290" max="1290" width="11.42578125" style="34" bestFit="1" customWidth="1"/>
    <col min="1291" max="1535" width="9.140625" style="34"/>
    <col min="1536" max="1536" width="4.7109375" style="34" customWidth="1"/>
    <col min="1537" max="1537" width="6" style="34" bestFit="1" customWidth="1"/>
    <col min="1538" max="1538" width="46.5703125" style="34" customWidth="1"/>
    <col min="1539" max="1539" width="8.42578125" style="34" customWidth="1"/>
    <col min="1540" max="1540" width="4.5703125" style="34" bestFit="1" customWidth="1"/>
    <col min="1541" max="1541" width="8.5703125" style="34" customWidth="1"/>
    <col min="1542" max="1542" width="11.42578125" style="34" customWidth="1"/>
    <col min="1543" max="1543" width="13.140625" style="34" customWidth="1"/>
    <col min="1544" max="1544" width="9.140625" style="34"/>
    <col min="1545" max="1545" width="10.42578125" style="34" bestFit="1" customWidth="1"/>
    <col min="1546" max="1546" width="11.42578125" style="34" bestFit="1" customWidth="1"/>
    <col min="1547" max="1791" width="9.140625" style="34"/>
    <col min="1792" max="1792" width="4.7109375" style="34" customWidth="1"/>
    <col min="1793" max="1793" width="6" style="34" bestFit="1" customWidth="1"/>
    <col min="1794" max="1794" width="46.5703125" style="34" customWidth="1"/>
    <col min="1795" max="1795" width="8.42578125" style="34" customWidth="1"/>
    <col min="1796" max="1796" width="4.5703125" style="34" bestFit="1" customWidth="1"/>
    <col min="1797" max="1797" width="8.5703125" style="34" customWidth="1"/>
    <col min="1798" max="1798" width="11.42578125" style="34" customWidth="1"/>
    <col min="1799" max="1799" width="13.140625" style="34" customWidth="1"/>
    <col min="1800" max="1800" width="9.140625" style="34"/>
    <col min="1801" max="1801" width="10.42578125" style="34" bestFit="1" customWidth="1"/>
    <col min="1802" max="1802" width="11.42578125" style="34" bestFit="1" customWidth="1"/>
    <col min="1803" max="2047" width="9.140625" style="34"/>
    <col min="2048" max="2048" width="4.7109375" style="34" customWidth="1"/>
    <col min="2049" max="2049" width="6" style="34" bestFit="1" customWidth="1"/>
    <col min="2050" max="2050" width="46.5703125" style="34" customWidth="1"/>
    <col min="2051" max="2051" width="8.42578125" style="34" customWidth="1"/>
    <col min="2052" max="2052" width="4.5703125" style="34" bestFit="1" customWidth="1"/>
    <col min="2053" max="2053" width="8.5703125" style="34" customWidth="1"/>
    <col min="2054" max="2054" width="11.42578125" style="34" customWidth="1"/>
    <col min="2055" max="2055" width="13.140625" style="34" customWidth="1"/>
    <col min="2056" max="2056" width="9.140625" style="34"/>
    <col min="2057" max="2057" width="10.42578125" style="34" bestFit="1" customWidth="1"/>
    <col min="2058" max="2058" width="11.42578125" style="34" bestFit="1" customWidth="1"/>
    <col min="2059" max="2303" width="9.140625" style="34"/>
    <col min="2304" max="2304" width="4.7109375" style="34" customWidth="1"/>
    <col min="2305" max="2305" width="6" style="34" bestFit="1" customWidth="1"/>
    <col min="2306" max="2306" width="46.5703125" style="34" customWidth="1"/>
    <col min="2307" max="2307" width="8.42578125" style="34" customWidth="1"/>
    <col min="2308" max="2308" width="4.5703125" style="34" bestFit="1" customWidth="1"/>
    <col min="2309" max="2309" width="8.5703125" style="34" customWidth="1"/>
    <col min="2310" max="2310" width="11.42578125" style="34" customWidth="1"/>
    <col min="2311" max="2311" width="13.140625" style="34" customWidth="1"/>
    <col min="2312" max="2312" width="9.140625" style="34"/>
    <col min="2313" max="2313" width="10.42578125" style="34" bestFit="1" customWidth="1"/>
    <col min="2314" max="2314" width="11.42578125" style="34" bestFit="1" customWidth="1"/>
    <col min="2315" max="2559" width="9.140625" style="34"/>
    <col min="2560" max="2560" width="4.7109375" style="34" customWidth="1"/>
    <col min="2561" max="2561" width="6" style="34" bestFit="1" customWidth="1"/>
    <col min="2562" max="2562" width="46.5703125" style="34" customWidth="1"/>
    <col min="2563" max="2563" width="8.42578125" style="34" customWidth="1"/>
    <col min="2564" max="2564" width="4.5703125" style="34" bestFit="1" customWidth="1"/>
    <col min="2565" max="2565" width="8.5703125" style="34" customWidth="1"/>
    <col min="2566" max="2566" width="11.42578125" style="34" customWidth="1"/>
    <col min="2567" max="2567" width="13.140625" style="34" customWidth="1"/>
    <col min="2568" max="2568" width="9.140625" style="34"/>
    <col min="2569" max="2569" width="10.42578125" style="34" bestFit="1" customWidth="1"/>
    <col min="2570" max="2570" width="11.42578125" style="34" bestFit="1" customWidth="1"/>
    <col min="2571" max="2815" width="9.140625" style="34"/>
    <col min="2816" max="2816" width="4.7109375" style="34" customWidth="1"/>
    <col min="2817" max="2817" width="6" style="34" bestFit="1" customWidth="1"/>
    <col min="2818" max="2818" width="46.5703125" style="34" customWidth="1"/>
    <col min="2819" max="2819" width="8.42578125" style="34" customWidth="1"/>
    <col min="2820" max="2820" width="4.5703125" style="34" bestFit="1" customWidth="1"/>
    <col min="2821" max="2821" width="8.5703125" style="34" customWidth="1"/>
    <col min="2822" max="2822" width="11.42578125" style="34" customWidth="1"/>
    <col min="2823" max="2823" width="13.140625" style="34" customWidth="1"/>
    <col min="2824" max="2824" width="9.140625" style="34"/>
    <col min="2825" max="2825" width="10.42578125" style="34" bestFit="1" customWidth="1"/>
    <col min="2826" max="2826" width="11.42578125" style="34" bestFit="1" customWidth="1"/>
    <col min="2827" max="3071" width="9.140625" style="34"/>
    <col min="3072" max="3072" width="4.7109375" style="34" customWidth="1"/>
    <col min="3073" max="3073" width="6" style="34" bestFit="1" customWidth="1"/>
    <col min="3074" max="3074" width="46.5703125" style="34" customWidth="1"/>
    <col min="3075" max="3075" width="8.42578125" style="34" customWidth="1"/>
    <col min="3076" max="3076" width="4.5703125" style="34" bestFit="1" customWidth="1"/>
    <col min="3077" max="3077" width="8.5703125" style="34" customWidth="1"/>
    <col min="3078" max="3078" width="11.42578125" style="34" customWidth="1"/>
    <col min="3079" max="3079" width="13.140625" style="34" customWidth="1"/>
    <col min="3080" max="3080" width="9.140625" style="34"/>
    <col min="3081" max="3081" width="10.42578125" style="34" bestFit="1" customWidth="1"/>
    <col min="3082" max="3082" width="11.42578125" style="34" bestFit="1" customWidth="1"/>
    <col min="3083" max="3327" width="9.140625" style="34"/>
    <col min="3328" max="3328" width="4.7109375" style="34" customWidth="1"/>
    <col min="3329" max="3329" width="6" style="34" bestFit="1" customWidth="1"/>
    <col min="3330" max="3330" width="46.5703125" style="34" customWidth="1"/>
    <col min="3331" max="3331" width="8.42578125" style="34" customWidth="1"/>
    <col min="3332" max="3332" width="4.5703125" style="34" bestFit="1" customWidth="1"/>
    <col min="3333" max="3333" width="8.5703125" style="34" customWidth="1"/>
    <col min="3334" max="3334" width="11.42578125" style="34" customWidth="1"/>
    <col min="3335" max="3335" width="13.140625" style="34" customWidth="1"/>
    <col min="3336" max="3336" width="9.140625" style="34"/>
    <col min="3337" max="3337" width="10.42578125" style="34" bestFit="1" customWidth="1"/>
    <col min="3338" max="3338" width="11.42578125" style="34" bestFit="1" customWidth="1"/>
    <col min="3339" max="3583" width="9.140625" style="34"/>
    <col min="3584" max="3584" width="4.7109375" style="34" customWidth="1"/>
    <col min="3585" max="3585" width="6" style="34" bestFit="1" customWidth="1"/>
    <col min="3586" max="3586" width="46.5703125" style="34" customWidth="1"/>
    <col min="3587" max="3587" width="8.42578125" style="34" customWidth="1"/>
    <col min="3588" max="3588" width="4.5703125" style="34" bestFit="1" customWidth="1"/>
    <col min="3589" max="3589" width="8.5703125" style="34" customWidth="1"/>
    <col min="3590" max="3590" width="11.42578125" style="34" customWidth="1"/>
    <col min="3591" max="3591" width="13.140625" style="34" customWidth="1"/>
    <col min="3592" max="3592" width="9.140625" style="34"/>
    <col min="3593" max="3593" width="10.42578125" style="34" bestFit="1" customWidth="1"/>
    <col min="3594" max="3594" width="11.42578125" style="34" bestFit="1" customWidth="1"/>
    <col min="3595" max="3839" width="9.140625" style="34"/>
    <col min="3840" max="3840" width="4.7109375" style="34" customWidth="1"/>
    <col min="3841" max="3841" width="6" style="34" bestFit="1" customWidth="1"/>
    <col min="3842" max="3842" width="46.5703125" style="34" customWidth="1"/>
    <col min="3843" max="3843" width="8.42578125" style="34" customWidth="1"/>
    <col min="3844" max="3844" width="4.5703125" style="34" bestFit="1" customWidth="1"/>
    <col min="3845" max="3845" width="8.5703125" style="34" customWidth="1"/>
    <col min="3846" max="3846" width="11.42578125" style="34" customWidth="1"/>
    <col min="3847" max="3847" width="13.140625" style="34" customWidth="1"/>
    <col min="3848" max="3848" width="9.140625" style="34"/>
    <col min="3849" max="3849" width="10.42578125" style="34" bestFit="1" customWidth="1"/>
    <col min="3850" max="3850" width="11.42578125" style="34" bestFit="1" customWidth="1"/>
    <col min="3851" max="4095" width="9.140625" style="34"/>
    <col min="4096" max="4096" width="4.7109375" style="34" customWidth="1"/>
    <col min="4097" max="4097" width="6" style="34" bestFit="1" customWidth="1"/>
    <col min="4098" max="4098" width="46.5703125" style="34" customWidth="1"/>
    <col min="4099" max="4099" width="8.42578125" style="34" customWidth="1"/>
    <col min="4100" max="4100" width="4.5703125" style="34" bestFit="1" customWidth="1"/>
    <col min="4101" max="4101" width="8.5703125" style="34" customWidth="1"/>
    <col min="4102" max="4102" width="11.42578125" style="34" customWidth="1"/>
    <col min="4103" max="4103" width="13.140625" style="34" customWidth="1"/>
    <col min="4104" max="4104" width="9.140625" style="34"/>
    <col min="4105" max="4105" width="10.42578125" style="34" bestFit="1" customWidth="1"/>
    <col min="4106" max="4106" width="11.42578125" style="34" bestFit="1" customWidth="1"/>
    <col min="4107" max="4351" width="9.140625" style="34"/>
    <col min="4352" max="4352" width="4.7109375" style="34" customWidth="1"/>
    <col min="4353" max="4353" width="6" style="34" bestFit="1" customWidth="1"/>
    <col min="4354" max="4354" width="46.5703125" style="34" customWidth="1"/>
    <col min="4355" max="4355" width="8.42578125" style="34" customWidth="1"/>
    <col min="4356" max="4356" width="4.5703125" style="34" bestFit="1" customWidth="1"/>
    <col min="4357" max="4357" width="8.5703125" style="34" customWidth="1"/>
    <col min="4358" max="4358" width="11.42578125" style="34" customWidth="1"/>
    <col min="4359" max="4359" width="13.140625" style="34" customWidth="1"/>
    <col min="4360" max="4360" width="9.140625" style="34"/>
    <col min="4361" max="4361" width="10.42578125" style="34" bestFit="1" customWidth="1"/>
    <col min="4362" max="4362" width="11.42578125" style="34" bestFit="1" customWidth="1"/>
    <col min="4363" max="4607" width="9.140625" style="34"/>
    <col min="4608" max="4608" width="4.7109375" style="34" customWidth="1"/>
    <col min="4609" max="4609" width="6" style="34" bestFit="1" customWidth="1"/>
    <col min="4610" max="4610" width="46.5703125" style="34" customWidth="1"/>
    <col min="4611" max="4611" width="8.42578125" style="34" customWidth="1"/>
    <col min="4612" max="4612" width="4.5703125" style="34" bestFit="1" customWidth="1"/>
    <col min="4613" max="4613" width="8.5703125" style="34" customWidth="1"/>
    <col min="4614" max="4614" width="11.42578125" style="34" customWidth="1"/>
    <col min="4615" max="4615" width="13.140625" style="34" customWidth="1"/>
    <col min="4616" max="4616" width="9.140625" style="34"/>
    <col min="4617" max="4617" width="10.42578125" style="34" bestFit="1" customWidth="1"/>
    <col min="4618" max="4618" width="11.42578125" style="34" bestFit="1" customWidth="1"/>
    <col min="4619" max="4863" width="9.140625" style="34"/>
    <col min="4864" max="4864" width="4.7109375" style="34" customWidth="1"/>
    <col min="4865" max="4865" width="6" style="34" bestFit="1" customWidth="1"/>
    <col min="4866" max="4866" width="46.5703125" style="34" customWidth="1"/>
    <col min="4867" max="4867" width="8.42578125" style="34" customWidth="1"/>
    <col min="4868" max="4868" width="4.5703125" style="34" bestFit="1" customWidth="1"/>
    <col min="4869" max="4869" width="8.5703125" style="34" customWidth="1"/>
    <col min="4870" max="4870" width="11.42578125" style="34" customWidth="1"/>
    <col min="4871" max="4871" width="13.140625" style="34" customWidth="1"/>
    <col min="4872" max="4872" width="9.140625" style="34"/>
    <col min="4873" max="4873" width="10.42578125" style="34" bestFit="1" customWidth="1"/>
    <col min="4874" max="4874" width="11.42578125" style="34" bestFit="1" customWidth="1"/>
    <col min="4875" max="5119" width="9.140625" style="34"/>
    <col min="5120" max="5120" width="4.7109375" style="34" customWidth="1"/>
    <col min="5121" max="5121" width="6" style="34" bestFit="1" customWidth="1"/>
    <col min="5122" max="5122" width="46.5703125" style="34" customWidth="1"/>
    <col min="5123" max="5123" width="8.42578125" style="34" customWidth="1"/>
    <col min="5124" max="5124" width="4.5703125" style="34" bestFit="1" customWidth="1"/>
    <col min="5125" max="5125" width="8.5703125" style="34" customWidth="1"/>
    <col min="5126" max="5126" width="11.42578125" style="34" customWidth="1"/>
    <col min="5127" max="5127" width="13.140625" style="34" customWidth="1"/>
    <col min="5128" max="5128" width="9.140625" style="34"/>
    <col min="5129" max="5129" width="10.42578125" style="34" bestFit="1" customWidth="1"/>
    <col min="5130" max="5130" width="11.42578125" style="34" bestFit="1" customWidth="1"/>
    <col min="5131" max="5375" width="9.140625" style="34"/>
    <col min="5376" max="5376" width="4.7109375" style="34" customWidth="1"/>
    <col min="5377" max="5377" width="6" style="34" bestFit="1" customWidth="1"/>
    <col min="5378" max="5378" width="46.5703125" style="34" customWidth="1"/>
    <col min="5379" max="5379" width="8.42578125" style="34" customWidth="1"/>
    <col min="5380" max="5380" width="4.5703125" style="34" bestFit="1" customWidth="1"/>
    <col min="5381" max="5381" width="8.5703125" style="34" customWidth="1"/>
    <col min="5382" max="5382" width="11.42578125" style="34" customWidth="1"/>
    <col min="5383" max="5383" width="13.140625" style="34" customWidth="1"/>
    <col min="5384" max="5384" width="9.140625" style="34"/>
    <col min="5385" max="5385" width="10.42578125" style="34" bestFit="1" customWidth="1"/>
    <col min="5386" max="5386" width="11.42578125" style="34" bestFit="1" customWidth="1"/>
    <col min="5387" max="5631" width="9.140625" style="34"/>
    <col min="5632" max="5632" width="4.7109375" style="34" customWidth="1"/>
    <col min="5633" max="5633" width="6" style="34" bestFit="1" customWidth="1"/>
    <col min="5634" max="5634" width="46.5703125" style="34" customWidth="1"/>
    <col min="5635" max="5635" width="8.42578125" style="34" customWidth="1"/>
    <col min="5636" max="5636" width="4.5703125" style="34" bestFit="1" customWidth="1"/>
    <col min="5637" max="5637" width="8.5703125" style="34" customWidth="1"/>
    <col min="5638" max="5638" width="11.42578125" style="34" customWidth="1"/>
    <col min="5639" max="5639" width="13.140625" style="34" customWidth="1"/>
    <col min="5640" max="5640" width="9.140625" style="34"/>
    <col min="5641" max="5641" width="10.42578125" style="34" bestFit="1" customWidth="1"/>
    <col min="5642" max="5642" width="11.42578125" style="34" bestFit="1" customWidth="1"/>
    <col min="5643" max="5887" width="9.140625" style="34"/>
    <col min="5888" max="5888" width="4.7109375" style="34" customWidth="1"/>
    <col min="5889" max="5889" width="6" style="34" bestFit="1" customWidth="1"/>
    <col min="5890" max="5890" width="46.5703125" style="34" customWidth="1"/>
    <col min="5891" max="5891" width="8.42578125" style="34" customWidth="1"/>
    <col min="5892" max="5892" width="4.5703125" style="34" bestFit="1" customWidth="1"/>
    <col min="5893" max="5893" width="8.5703125" style="34" customWidth="1"/>
    <col min="5894" max="5894" width="11.42578125" style="34" customWidth="1"/>
    <col min="5895" max="5895" width="13.140625" style="34" customWidth="1"/>
    <col min="5896" max="5896" width="9.140625" style="34"/>
    <col min="5897" max="5897" width="10.42578125" style="34" bestFit="1" customWidth="1"/>
    <col min="5898" max="5898" width="11.42578125" style="34" bestFit="1" customWidth="1"/>
    <col min="5899" max="6143" width="9.140625" style="34"/>
    <col min="6144" max="6144" width="4.7109375" style="34" customWidth="1"/>
    <col min="6145" max="6145" width="6" style="34" bestFit="1" customWidth="1"/>
    <col min="6146" max="6146" width="46.5703125" style="34" customWidth="1"/>
    <col min="6147" max="6147" width="8.42578125" style="34" customWidth="1"/>
    <col min="6148" max="6148" width="4.5703125" style="34" bestFit="1" customWidth="1"/>
    <col min="6149" max="6149" width="8.5703125" style="34" customWidth="1"/>
    <col min="6150" max="6150" width="11.42578125" style="34" customWidth="1"/>
    <col min="6151" max="6151" width="13.140625" style="34" customWidth="1"/>
    <col min="6152" max="6152" width="9.140625" style="34"/>
    <col min="6153" max="6153" width="10.42578125" style="34" bestFit="1" customWidth="1"/>
    <col min="6154" max="6154" width="11.42578125" style="34" bestFit="1" customWidth="1"/>
    <col min="6155" max="6399" width="9.140625" style="34"/>
    <col min="6400" max="6400" width="4.7109375" style="34" customWidth="1"/>
    <col min="6401" max="6401" width="6" style="34" bestFit="1" customWidth="1"/>
    <col min="6402" max="6402" width="46.5703125" style="34" customWidth="1"/>
    <col min="6403" max="6403" width="8.42578125" style="34" customWidth="1"/>
    <col min="6404" max="6404" width="4.5703125" style="34" bestFit="1" customWidth="1"/>
    <col min="6405" max="6405" width="8.5703125" style="34" customWidth="1"/>
    <col min="6406" max="6406" width="11.42578125" style="34" customWidth="1"/>
    <col min="6407" max="6407" width="13.140625" style="34" customWidth="1"/>
    <col min="6408" max="6408" width="9.140625" style="34"/>
    <col min="6409" max="6409" width="10.42578125" style="34" bestFit="1" customWidth="1"/>
    <col min="6410" max="6410" width="11.42578125" style="34" bestFit="1" customWidth="1"/>
    <col min="6411" max="6655" width="9.140625" style="34"/>
    <col min="6656" max="6656" width="4.7109375" style="34" customWidth="1"/>
    <col min="6657" max="6657" width="6" style="34" bestFit="1" customWidth="1"/>
    <col min="6658" max="6658" width="46.5703125" style="34" customWidth="1"/>
    <col min="6659" max="6659" width="8.42578125" style="34" customWidth="1"/>
    <col min="6660" max="6660" width="4.5703125" style="34" bestFit="1" customWidth="1"/>
    <col min="6661" max="6661" width="8.5703125" style="34" customWidth="1"/>
    <col min="6662" max="6662" width="11.42578125" style="34" customWidth="1"/>
    <col min="6663" max="6663" width="13.140625" style="34" customWidth="1"/>
    <col min="6664" max="6664" width="9.140625" style="34"/>
    <col min="6665" max="6665" width="10.42578125" style="34" bestFit="1" customWidth="1"/>
    <col min="6666" max="6666" width="11.42578125" style="34" bestFit="1" customWidth="1"/>
    <col min="6667" max="6911" width="9.140625" style="34"/>
    <col min="6912" max="6912" width="4.7109375" style="34" customWidth="1"/>
    <col min="6913" max="6913" width="6" style="34" bestFit="1" customWidth="1"/>
    <col min="6914" max="6914" width="46.5703125" style="34" customWidth="1"/>
    <col min="6915" max="6915" width="8.42578125" style="34" customWidth="1"/>
    <col min="6916" max="6916" width="4.5703125" style="34" bestFit="1" customWidth="1"/>
    <col min="6917" max="6917" width="8.5703125" style="34" customWidth="1"/>
    <col min="6918" max="6918" width="11.42578125" style="34" customWidth="1"/>
    <col min="6919" max="6919" width="13.140625" style="34" customWidth="1"/>
    <col min="6920" max="6920" width="9.140625" style="34"/>
    <col min="6921" max="6921" width="10.42578125" style="34" bestFit="1" customWidth="1"/>
    <col min="6922" max="6922" width="11.42578125" style="34" bestFit="1" customWidth="1"/>
    <col min="6923" max="7167" width="9.140625" style="34"/>
    <col min="7168" max="7168" width="4.7109375" style="34" customWidth="1"/>
    <col min="7169" max="7169" width="6" style="34" bestFit="1" customWidth="1"/>
    <col min="7170" max="7170" width="46.5703125" style="34" customWidth="1"/>
    <col min="7171" max="7171" width="8.42578125" style="34" customWidth="1"/>
    <col min="7172" max="7172" width="4.5703125" style="34" bestFit="1" customWidth="1"/>
    <col min="7173" max="7173" width="8.5703125" style="34" customWidth="1"/>
    <col min="7174" max="7174" width="11.42578125" style="34" customWidth="1"/>
    <col min="7175" max="7175" width="13.140625" style="34" customWidth="1"/>
    <col min="7176" max="7176" width="9.140625" style="34"/>
    <col min="7177" max="7177" width="10.42578125" style="34" bestFit="1" customWidth="1"/>
    <col min="7178" max="7178" width="11.42578125" style="34" bestFit="1" customWidth="1"/>
    <col min="7179" max="7423" width="9.140625" style="34"/>
    <col min="7424" max="7424" width="4.7109375" style="34" customWidth="1"/>
    <col min="7425" max="7425" width="6" style="34" bestFit="1" customWidth="1"/>
    <col min="7426" max="7426" width="46.5703125" style="34" customWidth="1"/>
    <col min="7427" max="7427" width="8.42578125" style="34" customWidth="1"/>
    <col min="7428" max="7428" width="4.5703125" style="34" bestFit="1" customWidth="1"/>
    <col min="7429" max="7429" width="8.5703125" style="34" customWidth="1"/>
    <col min="7430" max="7430" width="11.42578125" style="34" customWidth="1"/>
    <col min="7431" max="7431" width="13.140625" style="34" customWidth="1"/>
    <col min="7432" max="7432" width="9.140625" style="34"/>
    <col min="7433" max="7433" width="10.42578125" style="34" bestFit="1" customWidth="1"/>
    <col min="7434" max="7434" width="11.42578125" style="34" bestFit="1" customWidth="1"/>
    <col min="7435" max="7679" width="9.140625" style="34"/>
    <col min="7680" max="7680" width="4.7109375" style="34" customWidth="1"/>
    <col min="7681" max="7681" width="6" style="34" bestFit="1" customWidth="1"/>
    <col min="7682" max="7682" width="46.5703125" style="34" customWidth="1"/>
    <col min="7683" max="7683" width="8.42578125" style="34" customWidth="1"/>
    <col min="7684" max="7684" width="4.5703125" style="34" bestFit="1" customWidth="1"/>
    <col min="7685" max="7685" width="8.5703125" style="34" customWidth="1"/>
    <col min="7686" max="7686" width="11.42578125" style="34" customWidth="1"/>
    <col min="7687" max="7687" width="13.140625" style="34" customWidth="1"/>
    <col min="7688" max="7688" width="9.140625" style="34"/>
    <col min="7689" max="7689" width="10.42578125" style="34" bestFit="1" customWidth="1"/>
    <col min="7690" max="7690" width="11.42578125" style="34" bestFit="1" customWidth="1"/>
    <col min="7691" max="7935" width="9.140625" style="34"/>
    <col min="7936" max="7936" width="4.7109375" style="34" customWidth="1"/>
    <col min="7937" max="7937" width="6" style="34" bestFit="1" customWidth="1"/>
    <col min="7938" max="7938" width="46.5703125" style="34" customWidth="1"/>
    <col min="7939" max="7939" width="8.42578125" style="34" customWidth="1"/>
    <col min="7940" max="7940" width="4.5703125" style="34" bestFit="1" customWidth="1"/>
    <col min="7941" max="7941" width="8.5703125" style="34" customWidth="1"/>
    <col min="7942" max="7942" width="11.42578125" style="34" customWidth="1"/>
    <col min="7943" max="7943" width="13.140625" style="34" customWidth="1"/>
    <col min="7944" max="7944" width="9.140625" style="34"/>
    <col min="7945" max="7945" width="10.42578125" style="34" bestFit="1" customWidth="1"/>
    <col min="7946" max="7946" width="11.42578125" style="34" bestFit="1" customWidth="1"/>
    <col min="7947" max="8191" width="9.140625" style="34"/>
    <col min="8192" max="8192" width="4.7109375" style="34" customWidth="1"/>
    <col min="8193" max="8193" width="6" style="34" bestFit="1" customWidth="1"/>
    <col min="8194" max="8194" width="46.5703125" style="34" customWidth="1"/>
    <col min="8195" max="8195" width="8.42578125" style="34" customWidth="1"/>
    <col min="8196" max="8196" width="4.5703125" style="34" bestFit="1" customWidth="1"/>
    <col min="8197" max="8197" width="8.5703125" style="34" customWidth="1"/>
    <col min="8198" max="8198" width="11.42578125" style="34" customWidth="1"/>
    <col min="8199" max="8199" width="13.140625" style="34" customWidth="1"/>
    <col min="8200" max="8200" width="9.140625" style="34"/>
    <col min="8201" max="8201" width="10.42578125" style="34" bestFit="1" customWidth="1"/>
    <col min="8202" max="8202" width="11.42578125" style="34" bestFit="1" customWidth="1"/>
    <col min="8203" max="8447" width="9.140625" style="34"/>
    <col min="8448" max="8448" width="4.7109375" style="34" customWidth="1"/>
    <col min="8449" max="8449" width="6" style="34" bestFit="1" customWidth="1"/>
    <col min="8450" max="8450" width="46.5703125" style="34" customWidth="1"/>
    <col min="8451" max="8451" width="8.42578125" style="34" customWidth="1"/>
    <col min="8452" max="8452" width="4.5703125" style="34" bestFit="1" customWidth="1"/>
    <col min="8453" max="8453" width="8.5703125" style="34" customWidth="1"/>
    <col min="8454" max="8454" width="11.42578125" style="34" customWidth="1"/>
    <col min="8455" max="8455" width="13.140625" style="34" customWidth="1"/>
    <col min="8456" max="8456" width="9.140625" style="34"/>
    <col min="8457" max="8457" width="10.42578125" style="34" bestFit="1" customWidth="1"/>
    <col min="8458" max="8458" width="11.42578125" style="34" bestFit="1" customWidth="1"/>
    <col min="8459" max="8703" width="9.140625" style="34"/>
    <col min="8704" max="8704" width="4.7109375" style="34" customWidth="1"/>
    <col min="8705" max="8705" width="6" style="34" bestFit="1" customWidth="1"/>
    <col min="8706" max="8706" width="46.5703125" style="34" customWidth="1"/>
    <col min="8707" max="8707" width="8.42578125" style="34" customWidth="1"/>
    <col min="8708" max="8708" width="4.5703125" style="34" bestFit="1" customWidth="1"/>
    <col min="8709" max="8709" width="8.5703125" style="34" customWidth="1"/>
    <col min="8710" max="8710" width="11.42578125" style="34" customWidth="1"/>
    <col min="8711" max="8711" width="13.140625" style="34" customWidth="1"/>
    <col min="8712" max="8712" width="9.140625" style="34"/>
    <col min="8713" max="8713" width="10.42578125" style="34" bestFit="1" customWidth="1"/>
    <col min="8714" max="8714" width="11.42578125" style="34" bestFit="1" customWidth="1"/>
    <col min="8715" max="8959" width="9.140625" style="34"/>
    <col min="8960" max="8960" width="4.7109375" style="34" customWidth="1"/>
    <col min="8961" max="8961" width="6" style="34" bestFit="1" customWidth="1"/>
    <col min="8962" max="8962" width="46.5703125" style="34" customWidth="1"/>
    <col min="8963" max="8963" width="8.42578125" style="34" customWidth="1"/>
    <col min="8964" max="8964" width="4.5703125" style="34" bestFit="1" customWidth="1"/>
    <col min="8965" max="8965" width="8.5703125" style="34" customWidth="1"/>
    <col min="8966" max="8966" width="11.42578125" style="34" customWidth="1"/>
    <col min="8967" max="8967" width="13.140625" style="34" customWidth="1"/>
    <col min="8968" max="8968" width="9.140625" style="34"/>
    <col min="8969" max="8969" width="10.42578125" style="34" bestFit="1" customWidth="1"/>
    <col min="8970" max="8970" width="11.42578125" style="34" bestFit="1" customWidth="1"/>
    <col min="8971" max="9215" width="9.140625" style="34"/>
    <col min="9216" max="9216" width="4.7109375" style="34" customWidth="1"/>
    <col min="9217" max="9217" width="6" style="34" bestFit="1" customWidth="1"/>
    <col min="9218" max="9218" width="46.5703125" style="34" customWidth="1"/>
    <col min="9219" max="9219" width="8.42578125" style="34" customWidth="1"/>
    <col min="9220" max="9220" width="4.5703125" style="34" bestFit="1" customWidth="1"/>
    <col min="9221" max="9221" width="8.5703125" style="34" customWidth="1"/>
    <col min="9222" max="9222" width="11.42578125" style="34" customWidth="1"/>
    <col min="9223" max="9223" width="13.140625" style="34" customWidth="1"/>
    <col min="9224" max="9224" width="9.140625" style="34"/>
    <col min="9225" max="9225" width="10.42578125" style="34" bestFit="1" customWidth="1"/>
    <col min="9226" max="9226" width="11.42578125" style="34" bestFit="1" customWidth="1"/>
    <col min="9227" max="9471" width="9.140625" style="34"/>
    <col min="9472" max="9472" width="4.7109375" style="34" customWidth="1"/>
    <col min="9473" max="9473" width="6" style="34" bestFit="1" customWidth="1"/>
    <col min="9474" max="9474" width="46.5703125" style="34" customWidth="1"/>
    <col min="9475" max="9475" width="8.42578125" style="34" customWidth="1"/>
    <col min="9476" max="9476" width="4.5703125" style="34" bestFit="1" customWidth="1"/>
    <col min="9477" max="9477" width="8.5703125" style="34" customWidth="1"/>
    <col min="9478" max="9478" width="11.42578125" style="34" customWidth="1"/>
    <col min="9479" max="9479" width="13.140625" style="34" customWidth="1"/>
    <col min="9480" max="9480" width="9.140625" style="34"/>
    <col min="9481" max="9481" width="10.42578125" style="34" bestFit="1" customWidth="1"/>
    <col min="9482" max="9482" width="11.42578125" style="34" bestFit="1" customWidth="1"/>
    <col min="9483" max="9727" width="9.140625" style="34"/>
    <col min="9728" max="9728" width="4.7109375" style="34" customWidth="1"/>
    <col min="9729" max="9729" width="6" style="34" bestFit="1" customWidth="1"/>
    <col min="9730" max="9730" width="46.5703125" style="34" customWidth="1"/>
    <col min="9731" max="9731" width="8.42578125" style="34" customWidth="1"/>
    <col min="9732" max="9732" width="4.5703125" style="34" bestFit="1" customWidth="1"/>
    <col min="9733" max="9733" width="8.5703125" style="34" customWidth="1"/>
    <col min="9734" max="9734" width="11.42578125" style="34" customWidth="1"/>
    <col min="9735" max="9735" width="13.140625" style="34" customWidth="1"/>
    <col min="9736" max="9736" width="9.140625" style="34"/>
    <col min="9737" max="9737" width="10.42578125" style="34" bestFit="1" customWidth="1"/>
    <col min="9738" max="9738" width="11.42578125" style="34" bestFit="1" customWidth="1"/>
    <col min="9739" max="9983" width="9.140625" style="34"/>
    <col min="9984" max="9984" width="4.7109375" style="34" customWidth="1"/>
    <col min="9985" max="9985" width="6" style="34" bestFit="1" customWidth="1"/>
    <col min="9986" max="9986" width="46.5703125" style="34" customWidth="1"/>
    <col min="9987" max="9987" width="8.42578125" style="34" customWidth="1"/>
    <col min="9988" max="9988" width="4.5703125" style="34" bestFit="1" customWidth="1"/>
    <col min="9989" max="9989" width="8.5703125" style="34" customWidth="1"/>
    <col min="9990" max="9990" width="11.42578125" style="34" customWidth="1"/>
    <col min="9991" max="9991" width="13.140625" style="34" customWidth="1"/>
    <col min="9992" max="9992" width="9.140625" style="34"/>
    <col min="9993" max="9993" width="10.42578125" style="34" bestFit="1" customWidth="1"/>
    <col min="9994" max="9994" width="11.42578125" style="34" bestFit="1" customWidth="1"/>
    <col min="9995" max="10239" width="9.140625" style="34"/>
    <col min="10240" max="10240" width="4.7109375" style="34" customWidth="1"/>
    <col min="10241" max="10241" width="6" style="34" bestFit="1" customWidth="1"/>
    <col min="10242" max="10242" width="46.5703125" style="34" customWidth="1"/>
    <col min="10243" max="10243" width="8.42578125" style="34" customWidth="1"/>
    <col min="10244" max="10244" width="4.5703125" style="34" bestFit="1" customWidth="1"/>
    <col min="10245" max="10245" width="8.5703125" style="34" customWidth="1"/>
    <col min="10246" max="10246" width="11.42578125" style="34" customWidth="1"/>
    <col min="10247" max="10247" width="13.140625" style="34" customWidth="1"/>
    <col min="10248" max="10248" width="9.140625" style="34"/>
    <col min="10249" max="10249" width="10.42578125" style="34" bestFit="1" customWidth="1"/>
    <col min="10250" max="10250" width="11.42578125" style="34" bestFit="1" customWidth="1"/>
    <col min="10251" max="10495" width="9.140625" style="34"/>
    <col min="10496" max="10496" width="4.7109375" style="34" customWidth="1"/>
    <col min="10497" max="10497" width="6" style="34" bestFit="1" customWidth="1"/>
    <col min="10498" max="10498" width="46.5703125" style="34" customWidth="1"/>
    <col min="10499" max="10499" width="8.42578125" style="34" customWidth="1"/>
    <col min="10500" max="10500" width="4.5703125" style="34" bestFit="1" customWidth="1"/>
    <col min="10501" max="10501" width="8.5703125" style="34" customWidth="1"/>
    <col min="10502" max="10502" width="11.42578125" style="34" customWidth="1"/>
    <col min="10503" max="10503" width="13.140625" style="34" customWidth="1"/>
    <col min="10504" max="10504" width="9.140625" style="34"/>
    <col min="10505" max="10505" width="10.42578125" style="34" bestFit="1" customWidth="1"/>
    <col min="10506" max="10506" width="11.42578125" style="34" bestFit="1" customWidth="1"/>
    <col min="10507" max="10751" width="9.140625" style="34"/>
    <col min="10752" max="10752" width="4.7109375" style="34" customWidth="1"/>
    <col min="10753" max="10753" width="6" style="34" bestFit="1" customWidth="1"/>
    <col min="10754" max="10754" width="46.5703125" style="34" customWidth="1"/>
    <col min="10755" max="10755" width="8.42578125" style="34" customWidth="1"/>
    <col min="10756" max="10756" width="4.5703125" style="34" bestFit="1" customWidth="1"/>
    <col min="10757" max="10757" width="8.5703125" style="34" customWidth="1"/>
    <col min="10758" max="10758" width="11.42578125" style="34" customWidth="1"/>
    <col min="10759" max="10759" width="13.140625" style="34" customWidth="1"/>
    <col min="10760" max="10760" width="9.140625" style="34"/>
    <col min="10761" max="10761" width="10.42578125" style="34" bestFit="1" customWidth="1"/>
    <col min="10762" max="10762" width="11.42578125" style="34" bestFit="1" customWidth="1"/>
    <col min="10763" max="11007" width="9.140625" style="34"/>
    <col min="11008" max="11008" width="4.7109375" style="34" customWidth="1"/>
    <col min="11009" max="11009" width="6" style="34" bestFit="1" customWidth="1"/>
    <col min="11010" max="11010" width="46.5703125" style="34" customWidth="1"/>
    <col min="11011" max="11011" width="8.42578125" style="34" customWidth="1"/>
    <col min="11012" max="11012" width="4.5703125" style="34" bestFit="1" customWidth="1"/>
    <col min="11013" max="11013" width="8.5703125" style="34" customWidth="1"/>
    <col min="11014" max="11014" width="11.42578125" style="34" customWidth="1"/>
    <col min="11015" max="11015" width="13.140625" style="34" customWidth="1"/>
    <col min="11016" max="11016" width="9.140625" style="34"/>
    <col min="11017" max="11017" width="10.42578125" style="34" bestFit="1" customWidth="1"/>
    <col min="11018" max="11018" width="11.42578125" style="34" bestFit="1" customWidth="1"/>
    <col min="11019" max="11263" width="9.140625" style="34"/>
    <col min="11264" max="11264" width="4.7109375" style="34" customWidth="1"/>
    <col min="11265" max="11265" width="6" style="34" bestFit="1" customWidth="1"/>
    <col min="11266" max="11266" width="46.5703125" style="34" customWidth="1"/>
    <col min="11267" max="11267" width="8.42578125" style="34" customWidth="1"/>
    <col min="11268" max="11268" width="4.5703125" style="34" bestFit="1" customWidth="1"/>
    <col min="11269" max="11269" width="8.5703125" style="34" customWidth="1"/>
    <col min="11270" max="11270" width="11.42578125" style="34" customWidth="1"/>
    <col min="11271" max="11271" width="13.140625" style="34" customWidth="1"/>
    <col min="11272" max="11272" width="9.140625" style="34"/>
    <col min="11273" max="11273" width="10.42578125" style="34" bestFit="1" customWidth="1"/>
    <col min="11274" max="11274" width="11.42578125" style="34" bestFit="1" customWidth="1"/>
    <col min="11275" max="11519" width="9.140625" style="34"/>
    <col min="11520" max="11520" width="4.7109375" style="34" customWidth="1"/>
    <col min="11521" max="11521" width="6" style="34" bestFit="1" customWidth="1"/>
    <col min="11522" max="11522" width="46.5703125" style="34" customWidth="1"/>
    <col min="11523" max="11523" width="8.42578125" style="34" customWidth="1"/>
    <col min="11524" max="11524" width="4.5703125" style="34" bestFit="1" customWidth="1"/>
    <col min="11525" max="11525" width="8.5703125" style="34" customWidth="1"/>
    <col min="11526" max="11526" width="11.42578125" style="34" customWidth="1"/>
    <col min="11527" max="11527" width="13.140625" style="34" customWidth="1"/>
    <col min="11528" max="11528" width="9.140625" style="34"/>
    <col min="11529" max="11529" width="10.42578125" style="34" bestFit="1" customWidth="1"/>
    <col min="11530" max="11530" width="11.42578125" style="34" bestFit="1" customWidth="1"/>
    <col min="11531" max="11775" width="9.140625" style="34"/>
    <col min="11776" max="11776" width="4.7109375" style="34" customWidth="1"/>
    <col min="11777" max="11777" width="6" style="34" bestFit="1" customWidth="1"/>
    <col min="11778" max="11778" width="46.5703125" style="34" customWidth="1"/>
    <col min="11779" max="11779" width="8.42578125" style="34" customWidth="1"/>
    <col min="11780" max="11780" width="4.5703125" style="34" bestFit="1" customWidth="1"/>
    <col min="11781" max="11781" width="8.5703125" style="34" customWidth="1"/>
    <col min="11782" max="11782" width="11.42578125" style="34" customWidth="1"/>
    <col min="11783" max="11783" width="13.140625" style="34" customWidth="1"/>
    <col min="11784" max="11784" width="9.140625" style="34"/>
    <col min="11785" max="11785" width="10.42578125" style="34" bestFit="1" customWidth="1"/>
    <col min="11786" max="11786" width="11.42578125" style="34" bestFit="1" customWidth="1"/>
    <col min="11787" max="12031" width="9.140625" style="34"/>
    <col min="12032" max="12032" width="4.7109375" style="34" customWidth="1"/>
    <col min="12033" max="12033" width="6" style="34" bestFit="1" customWidth="1"/>
    <col min="12034" max="12034" width="46.5703125" style="34" customWidth="1"/>
    <col min="12035" max="12035" width="8.42578125" style="34" customWidth="1"/>
    <col min="12036" max="12036" width="4.5703125" style="34" bestFit="1" customWidth="1"/>
    <col min="12037" max="12037" width="8.5703125" style="34" customWidth="1"/>
    <col min="12038" max="12038" width="11.42578125" style="34" customWidth="1"/>
    <col min="12039" max="12039" width="13.140625" style="34" customWidth="1"/>
    <col min="12040" max="12040" width="9.140625" style="34"/>
    <col min="12041" max="12041" width="10.42578125" style="34" bestFit="1" customWidth="1"/>
    <col min="12042" max="12042" width="11.42578125" style="34" bestFit="1" customWidth="1"/>
    <col min="12043" max="12287" width="9.140625" style="34"/>
    <col min="12288" max="12288" width="4.7109375" style="34" customWidth="1"/>
    <col min="12289" max="12289" width="6" style="34" bestFit="1" customWidth="1"/>
    <col min="12290" max="12290" width="46.5703125" style="34" customWidth="1"/>
    <col min="12291" max="12291" width="8.42578125" style="34" customWidth="1"/>
    <col min="12292" max="12292" width="4.5703125" style="34" bestFit="1" customWidth="1"/>
    <col min="12293" max="12293" width="8.5703125" style="34" customWidth="1"/>
    <col min="12294" max="12294" width="11.42578125" style="34" customWidth="1"/>
    <col min="12295" max="12295" width="13.140625" style="34" customWidth="1"/>
    <col min="12296" max="12296" width="9.140625" style="34"/>
    <col min="12297" max="12297" width="10.42578125" style="34" bestFit="1" customWidth="1"/>
    <col min="12298" max="12298" width="11.42578125" style="34" bestFit="1" customWidth="1"/>
    <col min="12299" max="12543" width="9.140625" style="34"/>
    <col min="12544" max="12544" width="4.7109375" style="34" customWidth="1"/>
    <col min="12545" max="12545" width="6" style="34" bestFit="1" customWidth="1"/>
    <col min="12546" max="12546" width="46.5703125" style="34" customWidth="1"/>
    <col min="12547" max="12547" width="8.42578125" style="34" customWidth="1"/>
    <col min="12548" max="12548" width="4.5703125" style="34" bestFit="1" customWidth="1"/>
    <col min="12549" max="12549" width="8.5703125" style="34" customWidth="1"/>
    <col min="12550" max="12550" width="11.42578125" style="34" customWidth="1"/>
    <col min="12551" max="12551" width="13.140625" style="34" customWidth="1"/>
    <col min="12552" max="12552" width="9.140625" style="34"/>
    <col min="12553" max="12553" width="10.42578125" style="34" bestFit="1" customWidth="1"/>
    <col min="12554" max="12554" width="11.42578125" style="34" bestFit="1" customWidth="1"/>
    <col min="12555" max="12799" width="9.140625" style="34"/>
    <col min="12800" max="12800" width="4.7109375" style="34" customWidth="1"/>
    <col min="12801" max="12801" width="6" style="34" bestFit="1" customWidth="1"/>
    <col min="12802" max="12802" width="46.5703125" style="34" customWidth="1"/>
    <col min="12803" max="12803" width="8.42578125" style="34" customWidth="1"/>
    <col min="12804" max="12804" width="4.5703125" style="34" bestFit="1" customWidth="1"/>
    <col min="12805" max="12805" width="8.5703125" style="34" customWidth="1"/>
    <col min="12806" max="12806" width="11.42578125" style="34" customWidth="1"/>
    <col min="12807" max="12807" width="13.140625" style="34" customWidth="1"/>
    <col min="12808" max="12808" width="9.140625" style="34"/>
    <col min="12809" max="12809" width="10.42578125" style="34" bestFit="1" customWidth="1"/>
    <col min="12810" max="12810" width="11.42578125" style="34" bestFit="1" customWidth="1"/>
    <col min="12811" max="13055" width="9.140625" style="34"/>
    <col min="13056" max="13056" width="4.7109375" style="34" customWidth="1"/>
    <col min="13057" max="13057" width="6" style="34" bestFit="1" customWidth="1"/>
    <col min="13058" max="13058" width="46.5703125" style="34" customWidth="1"/>
    <col min="13059" max="13059" width="8.42578125" style="34" customWidth="1"/>
    <col min="13060" max="13060" width="4.5703125" style="34" bestFit="1" customWidth="1"/>
    <col min="13061" max="13061" width="8.5703125" style="34" customWidth="1"/>
    <col min="13062" max="13062" width="11.42578125" style="34" customWidth="1"/>
    <col min="13063" max="13063" width="13.140625" style="34" customWidth="1"/>
    <col min="13064" max="13064" width="9.140625" style="34"/>
    <col min="13065" max="13065" width="10.42578125" style="34" bestFit="1" customWidth="1"/>
    <col min="13066" max="13066" width="11.42578125" style="34" bestFit="1" customWidth="1"/>
    <col min="13067" max="13311" width="9.140625" style="34"/>
    <col min="13312" max="13312" width="4.7109375" style="34" customWidth="1"/>
    <col min="13313" max="13313" width="6" style="34" bestFit="1" customWidth="1"/>
    <col min="13314" max="13314" width="46.5703125" style="34" customWidth="1"/>
    <col min="13315" max="13315" width="8.42578125" style="34" customWidth="1"/>
    <col min="13316" max="13316" width="4.5703125" style="34" bestFit="1" customWidth="1"/>
    <col min="13317" max="13317" width="8.5703125" style="34" customWidth="1"/>
    <col min="13318" max="13318" width="11.42578125" style="34" customWidth="1"/>
    <col min="13319" max="13319" width="13.140625" style="34" customWidth="1"/>
    <col min="13320" max="13320" width="9.140625" style="34"/>
    <col min="13321" max="13321" width="10.42578125" style="34" bestFit="1" customWidth="1"/>
    <col min="13322" max="13322" width="11.42578125" style="34" bestFit="1" customWidth="1"/>
    <col min="13323" max="13567" width="9.140625" style="34"/>
    <col min="13568" max="13568" width="4.7109375" style="34" customWidth="1"/>
    <col min="13569" max="13569" width="6" style="34" bestFit="1" customWidth="1"/>
    <col min="13570" max="13570" width="46.5703125" style="34" customWidth="1"/>
    <col min="13571" max="13571" width="8.42578125" style="34" customWidth="1"/>
    <col min="13572" max="13572" width="4.5703125" style="34" bestFit="1" customWidth="1"/>
    <col min="13573" max="13573" width="8.5703125" style="34" customWidth="1"/>
    <col min="13574" max="13574" width="11.42578125" style="34" customWidth="1"/>
    <col min="13575" max="13575" width="13.140625" style="34" customWidth="1"/>
    <col min="13576" max="13576" width="9.140625" style="34"/>
    <col min="13577" max="13577" width="10.42578125" style="34" bestFit="1" customWidth="1"/>
    <col min="13578" max="13578" width="11.42578125" style="34" bestFit="1" customWidth="1"/>
    <col min="13579" max="13823" width="9.140625" style="34"/>
    <col min="13824" max="13824" width="4.7109375" style="34" customWidth="1"/>
    <col min="13825" max="13825" width="6" style="34" bestFit="1" customWidth="1"/>
    <col min="13826" max="13826" width="46.5703125" style="34" customWidth="1"/>
    <col min="13827" max="13827" width="8.42578125" style="34" customWidth="1"/>
    <col min="13828" max="13828" width="4.5703125" style="34" bestFit="1" customWidth="1"/>
    <col min="13829" max="13829" width="8.5703125" style="34" customWidth="1"/>
    <col min="13830" max="13830" width="11.42578125" style="34" customWidth="1"/>
    <col min="13831" max="13831" width="13.140625" style="34" customWidth="1"/>
    <col min="13832" max="13832" width="9.140625" style="34"/>
    <col min="13833" max="13833" width="10.42578125" style="34" bestFit="1" customWidth="1"/>
    <col min="13834" max="13834" width="11.42578125" style="34" bestFit="1" customWidth="1"/>
    <col min="13835" max="14079" width="9.140625" style="34"/>
    <col min="14080" max="14080" width="4.7109375" style="34" customWidth="1"/>
    <col min="14081" max="14081" width="6" style="34" bestFit="1" customWidth="1"/>
    <col min="14082" max="14082" width="46.5703125" style="34" customWidth="1"/>
    <col min="14083" max="14083" width="8.42578125" style="34" customWidth="1"/>
    <col min="14084" max="14084" width="4.5703125" style="34" bestFit="1" customWidth="1"/>
    <col min="14085" max="14085" width="8.5703125" style="34" customWidth="1"/>
    <col min="14086" max="14086" width="11.42578125" style="34" customWidth="1"/>
    <col min="14087" max="14087" width="13.140625" style="34" customWidth="1"/>
    <col min="14088" max="14088" width="9.140625" style="34"/>
    <col min="14089" max="14089" width="10.42578125" style="34" bestFit="1" customWidth="1"/>
    <col min="14090" max="14090" width="11.42578125" style="34" bestFit="1" customWidth="1"/>
    <col min="14091" max="14335" width="9.140625" style="34"/>
    <col min="14336" max="14336" width="4.7109375" style="34" customWidth="1"/>
    <col min="14337" max="14337" width="6" style="34" bestFit="1" customWidth="1"/>
    <col min="14338" max="14338" width="46.5703125" style="34" customWidth="1"/>
    <col min="14339" max="14339" width="8.42578125" style="34" customWidth="1"/>
    <col min="14340" max="14340" width="4.5703125" style="34" bestFit="1" customWidth="1"/>
    <col min="14341" max="14341" width="8.5703125" style="34" customWidth="1"/>
    <col min="14342" max="14342" width="11.42578125" style="34" customWidth="1"/>
    <col min="14343" max="14343" width="13.140625" style="34" customWidth="1"/>
    <col min="14344" max="14344" width="9.140625" style="34"/>
    <col min="14345" max="14345" width="10.42578125" style="34" bestFit="1" customWidth="1"/>
    <col min="14346" max="14346" width="11.42578125" style="34" bestFit="1" customWidth="1"/>
    <col min="14347" max="14591" width="9.140625" style="34"/>
    <col min="14592" max="14592" width="4.7109375" style="34" customWidth="1"/>
    <col min="14593" max="14593" width="6" style="34" bestFit="1" customWidth="1"/>
    <col min="14594" max="14594" width="46.5703125" style="34" customWidth="1"/>
    <col min="14595" max="14595" width="8.42578125" style="34" customWidth="1"/>
    <col min="14596" max="14596" width="4.5703125" style="34" bestFit="1" customWidth="1"/>
    <col min="14597" max="14597" width="8.5703125" style="34" customWidth="1"/>
    <col min="14598" max="14598" width="11.42578125" style="34" customWidth="1"/>
    <col min="14599" max="14599" width="13.140625" style="34" customWidth="1"/>
    <col min="14600" max="14600" width="9.140625" style="34"/>
    <col min="14601" max="14601" width="10.42578125" style="34" bestFit="1" customWidth="1"/>
    <col min="14602" max="14602" width="11.42578125" style="34" bestFit="1" customWidth="1"/>
    <col min="14603" max="14847" width="9.140625" style="34"/>
    <col min="14848" max="14848" width="4.7109375" style="34" customWidth="1"/>
    <col min="14849" max="14849" width="6" style="34" bestFit="1" customWidth="1"/>
    <col min="14850" max="14850" width="46.5703125" style="34" customWidth="1"/>
    <col min="14851" max="14851" width="8.42578125" style="34" customWidth="1"/>
    <col min="14852" max="14852" width="4.5703125" style="34" bestFit="1" customWidth="1"/>
    <col min="14853" max="14853" width="8.5703125" style="34" customWidth="1"/>
    <col min="14854" max="14854" width="11.42578125" style="34" customWidth="1"/>
    <col min="14855" max="14855" width="13.140625" style="34" customWidth="1"/>
    <col min="14856" max="14856" width="9.140625" style="34"/>
    <col min="14857" max="14857" width="10.42578125" style="34" bestFit="1" customWidth="1"/>
    <col min="14858" max="14858" width="11.42578125" style="34" bestFit="1" customWidth="1"/>
    <col min="14859" max="15103" width="9.140625" style="34"/>
    <col min="15104" max="15104" width="4.7109375" style="34" customWidth="1"/>
    <col min="15105" max="15105" width="6" style="34" bestFit="1" customWidth="1"/>
    <col min="15106" max="15106" width="46.5703125" style="34" customWidth="1"/>
    <col min="15107" max="15107" width="8.42578125" style="34" customWidth="1"/>
    <col min="15108" max="15108" width="4.5703125" style="34" bestFit="1" customWidth="1"/>
    <col min="15109" max="15109" width="8.5703125" style="34" customWidth="1"/>
    <col min="15110" max="15110" width="11.42578125" style="34" customWidth="1"/>
    <col min="15111" max="15111" width="13.140625" style="34" customWidth="1"/>
    <col min="15112" max="15112" width="9.140625" style="34"/>
    <col min="15113" max="15113" width="10.42578125" style="34" bestFit="1" customWidth="1"/>
    <col min="15114" max="15114" width="11.42578125" style="34" bestFit="1" customWidth="1"/>
    <col min="15115" max="15359" width="9.140625" style="34"/>
    <col min="15360" max="15360" width="4.7109375" style="34" customWidth="1"/>
    <col min="15361" max="15361" width="6" style="34" bestFit="1" customWidth="1"/>
    <col min="15362" max="15362" width="46.5703125" style="34" customWidth="1"/>
    <col min="15363" max="15363" width="8.42578125" style="34" customWidth="1"/>
    <col min="15364" max="15364" width="4.5703125" style="34" bestFit="1" customWidth="1"/>
    <col min="15365" max="15365" width="8.5703125" style="34" customWidth="1"/>
    <col min="15366" max="15366" width="11.42578125" style="34" customWidth="1"/>
    <col min="15367" max="15367" width="13.140625" style="34" customWidth="1"/>
    <col min="15368" max="15368" width="9.140625" style="34"/>
    <col min="15369" max="15369" width="10.42578125" style="34" bestFit="1" customWidth="1"/>
    <col min="15370" max="15370" width="11.42578125" style="34" bestFit="1" customWidth="1"/>
    <col min="15371" max="15615" width="9.140625" style="34"/>
    <col min="15616" max="15616" width="4.7109375" style="34" customWidth="1"/>
    <col min="15617" max="15617" width="6" style="34" bestFit="1" customWidth="1"/>
    <col min="15618" max="15618" width="46.5703125" style="34" customWidth="1"/>
    <col min="15619" max="15619" width="8.42578125" style="34" customWidth="1"/>
    <col min="15620" max="15620" width="4.5703125" style="34" bestFit="1" customWidth="1"/>
    <col min="15621" max="15621" width="8.5703125" style="34" customWidth="1"/>
    <col min="15622" max="15622" width="11.42578125" style="34" customWidth="1"/>
    <col min="15623" max="15623" width="13.140625" style="34" customWidth="1"/>
    <col min="15624" max="15624" width="9.140625" style="34"/>
    <col min="15625" max="15625" width="10.42578125" style="34" bestFit="1" customWidth="1"/>
    <col min="15626" max="15626" width="11.42578125" style="34" bestFit="1" customWidth="1"/>
    <col min="15627" max="15871" width="9.140625" style="34"/>
    <col min="15872" max="15872" width="4.7109375" style="34" customWidth="1"/>
    <col min="15873" max="15873" width="6" style="34" bestFit="1" customWidth="1"/>
    <col min="15874" max="15874" width="46.5703125" style="34" customWidth="1"/>
    <col min="15875" max="15875" width="8.42578125" style="34" customWidth="1"/>
    <col min="15876" max="15876" width="4.5703125" style="34" bestFit="1" customWidth="1"/>
    <col min="15877" max="15877" width="8.5703125" style="34" customWidth="1"/>
    <col min="15878" max="15878" width="11.42578125" style="34" customWidth="1"/>
    <col min="15879" max="15879" width="13.140625" style="34" customWidth="1"/>
    <col min="15880" max="15880" width="9.140625" style="34"/>
    <col min="15881" max="15881" width="10.42578125" style="34" bestFit="1" customWidth="1"/>
    <col min="15882" max="15882" width="11.42578125" style="34" bestFit="1" customWidth="1"/>
    <col min="15883" max="16127" width="9.140625" style="34"/>
    <col min="16128" max="16128" width="4.7109375" style="34" customWidth="1"/>
    <col min="16129" max="16129" width="6" style="34" bestFit="1" customWidth="1"/>
    <col min="16130" max="16130" width="46.5703125" style="34" customWidth="1"/>
    <col min="16131" max="16131" width="8.42578125" style="34" customWidth="1"/>
    <col min="16132" max="16132" width="4.5703125" style="34" bestFit="1" customWidth="1"/>
    <col min="16133" max="16133" width="8.5703125" style="34" customWidth="1"/>
    <col min="16134" max="16134" width="11.42578125" style="34" customWidth="1"/>
    <col min="16135" max="16135" width="13.140625" style="34" customWidth="1"/>
    <col min="16136" max="16136" width="9.140625" style="34"/>
    <col min="16137" max="16137" width="10.42578125" style="34" bestFit="1" customWidth="1"/>
    <col min="16138" max="16138" width="11.42578125" style="34" bestFit="1" customWidth="1"/>
    <col min="16139" max="16384" width="9.140625" style="34"/>
  </cols>
  <sheetData>
    <row r="1" spans="1:6" s="177" customFormat="1" ht="15.75" x14ac:dyDescent="0.2">
      <c r="A1" s="117" t="s">
        <v>157</v>
      </c>
      <c r="B1" s="66" t="s">
        <v>6</v>
      </c>
      <c r="C1" s="175"/>
      <c r="D1" s="175"/>
      <c r="E1" s="176"/>
    </row>
    <row r="2" spans="1:6" s="177" customFormat="1" ht="15.75" x14ac:dyDescent="0.2">
      <c r="A2" s="117" t="s">
        <v>158</v>
      </c>
      <c r="B2" s="66" t="s">
        <v>7</v>
      </c>
      <c r="C2" s="175"/>
      <c r="D2" s="175"/>
      <c r="E2" s="176"/>
    </row>
    <row r="3" spans="1:6" s="177" customFormat="1" ht="15.75" x14ac:dyDescent="0.2">
      <c r="A3" s="117" t="s">
        <v>203</v>
      </c>
      <c r="B3" s="66" t="s">
        <v>208</v>
      </c>
      <c r="C3" s="175"/>
      <c r="D3" s="175"/>
      <c r="E3" s="176"/>
    </row>
    <row r="4" spans="1:6" x14ac:dyDescent="0.2">
      <c r="A4" s="178"/>
      <c r="B4" s="66" t="s">
        <v>206</v>
      </c>
      <c r="C4" s="179"/>
      <c r="D4" s="179"/>
      <c r="E4" s="140"/>
    </row>
    <row r="5" spans="1:6" ht="76.5" x14ac:dyDescent="0.2">
      <c r="A5" s="180" t="s">
        <v>0</v>
      </c>
      <c r="B5" s="181" t="s">
        <v>31</v>
      </c>
      <c r="C5" s="182" t="s">
        <v>8</v>
      </c>
      <c r="D5" s="183" t="s">
        <v>9</v>
      </c>
      <c r="E5" s="184" t="s">
        <v>210</v>
      </c>
      <c r="F5" s="184" t="s">
        <v>36</v>
      </c>
    </row>
    <row r="6" spans="1:6" s="30" customFormat="1" x14ac:dyDescent="0.2">
      <c r="A6" s="118">
        <v>1</v>
      </c>
      <c r="B6" s="67"/>
      <c r="C6" s="31"/>
      <c r="D6" s="32"/>
      <c r="E6" s="33"/>
      <c r="F6" s="31"/>
    </row>
    <row r="7" spans="1:6" s="30" customFormat="1" x14ac:dyDescent="0.2">
      <c r="A7" s="119"/>
      <c r="B7" s="111" t="s">
        <v>125</v>
      </c>
      <c r="C7" s="57"/>
      <c r="D7" s="55"/>
      <c r="E7" s="56"/>
      <c r="F7" s="57"/>
    </row>
    <row r="8" spans="1:6" s="30" customFormat="1" x14ac:dyDescent="0.2">
      <c r="A8" s="119"/>
      <c r="B8" s="292" t="s">
        <v>124</v>
      </c>
      <c r="C8" s="292"/>
      <c r="D8" s="292"/>
      <c r="E8" s="292"/>
      <c r="F8" s="155"/>
    </row>
    <row r="9" spans="1:6" s="30" customFormat="1" x14ac:dyDescent="0.2">
      <c r="A9" s="119"/>
      <c r="B9" s="292"/>
      <c r="C9" s="292"/>
      <c r="D9" s="292"/>
      <c r="E9" s="292"/>
      <c r="F9" s="155"/>
    </row>
    <row r="10" spans="1:6" s="30" customFormat="1" x14ac:dyDescent="0.2">
      <c r="A10" s="119"/>
      <c r="B10" s="110"/>
      <c r="C10" s="57"/>
      <c r="D10" s="55"/>
      <c r="E10" s="56"/>
      <c r="F10" s="57"/>
    </row>
    <row r="11" spans="1:6" s="189" customFormat="1" x14ac:dyDescent="0.2">
      <c r="A11" s="191"/>
      <c r="B11" s="186"/>
      <c r="C11" s="187"/>
      <c r="D11" s="188"/>
      <c r="E11" s="187"/>
      <c r="F11" s="187"/>
    </row>
    <row r="12" spans="1:6" s="189" customFormat="1" x14ac:dyDescent="0.2">
      <c r="A12" s="185">
        <v>1</v>
      </c>
      <c r="B12" s="190" t="s">
        <v>304</v>
      </c>
      <c r="C12" s="187"/>
      <c r="D12" s="188"/>
      <c r="E12" s="187"/>
      <c r="F12" s="187"/>
    </row>
    <row r="13" spans="1:6" s="189" customFormat="1" ht="38.25" x14ac:dyDescent="0.2">
      <c r="A13" s="191"/>
      <c r="B13" s="186" t="s">
        <v>305</v>
      </c>
      <c r="F13" s="193"/>
    </row>
    <row r="14" spans="1:6" s="189" customFormat="1" x14ac:dyDescent="0.2">
      <c r="A14" s="191"/>
      <c r="B14" s="186"/>
      <c r="C14" s="187">
        <v>2</v>
      </c>
      <c r="D14" s="188" t="s">
        <v>139</v>
      </c>
      <c r="E14" s="259"/>
      <c r="F14" s="187">
        <f>+C14*E14</f>
        <v>0</v>
      </c>
    </row>
    <row r="15" spans="1:6" s="189" customFormat="1" x14ac:dyDescent="0.2">
      <c r="A15" s="195"/>
      <c r="B15" s="196"/>
      <c r="C15" s="197"/>
      <c r="D15" s="198"/>
      <c r="E15" s="197"/>
      <c r="F15" s="197"/>
    </row>
    <row r="16" spans="1:6" s="189" customFormat="1" x14ac:dyDescent="0.2">
      <c r="A16" s="191"/>
      <c r="B16" s="186"/>
      <c r="C16" s="187"/>
      <c r="D16" s="188"/>
      <c r="E16" s="187"/>
      <c r="F16" s="187"/>
    </row>
    <row r="17" spans="1:6" s="189" customFormat="1" x14ac:dyDescent="0.2">
      <c r="A17" s="185">
        <f>1+A12</f>
        <v>2</v>
      </c>
      <c r="B17" s="190" t="s">
        <v>306</v>
      </c>
      <c r="C17" s="187"/>
      <c r="D17" s="188"/>
      <c r="E17" s="187"/>
      <c r="F17" s="187"/>
    </row>
    <row r="18" spans="1:6" s="189" customFormat="1" ht="38.25" x14ac:dyDescent="0.2">
      <c r="A18" s="185"/>
      <c r="B18" s="186" t="s">
        <v>307</v>
      </c>
      <c r="F18" s="193"/>
    </row>
    <row r="19" spans="1:6" s="189" customFormat="1" x14ac:dyDescent="0.2">
      <c r="A19" s="185"/>
      <c r="B19" s="186"/>
      <c r="C19" s="187">
        <v>1.2582399999999998</v>
      </c>
      <c r="D19" s="188" t="s">
        <v>219</v>
      </c>
      <c r="E19" s="259"/>
      <c r="F19" s="187">
        <f>+C19*E19</f>
        <v>0</v>
      </c>
    </row>
    <row r="20" spans="1:6" s="189" customFormat="1" x14ac:dyDescent="0.2">
      <c r="A20" s="195"/>
      <c r="B20" s="196"/>
      <c r="C20" s="197"/>
      <c r="D20" s="198"/>
      <c r="E20" s="197"/>
      <c r="F20" s="197"/>
    </row>
    <row r="21" spans="1:6" s="208" customFormat="1" x14ac:dyDescent="0.2">
      <c r="A21" s="221"/>
      <c r="B21" s="204"/>
      <c r="C21" s="205"/>
      <c r="D21" s="206"/>
      <c r="E21" s="207"/>
      <c r="F21" s="207"/>
    </row>
    <row r="22" spans="1:6" s="208" customFormat="1" x14ac:dyDescent="0.2">
      <c r="A22" s="185">
        <f>1+A17</f>
        <v>3</v>
      </c>
      <c r="B22" s="190" t="s">
        <v>239</v>
      </c>
      <c r="C22" s="222"/>
      <c r="D22" s="188"/>
      <c r="E22" s="187"/>
      <c r="F22" s="187"/>
    </row>
    <row r="23" spans="1:6" s="208" customFormat="1" ht="25.5" x14ac:dyDescent="0.2">
      <c r="A23" s="215"/>
      <c r="B23" s="186" t="s">
        <v>308</v>
      </c>
      <c r="C23" s="222"/>
      <c r="D23" s="188"/>
      <c r="E23" s="187"/>
      <c r="F23" s="187"/>
    </row>
    <row r="24" spans="1:6" s="208" customFormat="1" x14ac:dyDescent="0.2">
      <c r="A24" s="215"/>
      <c r="B24" s="186"/>
      <c r="C24" s="222">
        <v>5.46</v>
      </c>
      <c r="D24" s="188" t="s">
        <v>238</v>
      </c>
      <c r="E24" s="259"/>
      <c r="F24" s="187">
        <f>+C24*E24</f>
        <v>0</v>
      </c>
    </row>
    <row r="25" spans="1:6" s="208" customFormat="1" x14ac:dyDescent="0.2">
      <c r="A25" s="211"/>
      <c r="B25" s="196"/>
      <c r="C25" s="212"/>
      <c r="D25" s="198"/>
      <c r="E25" s="197"/>
      <c r="F25" s="197"/>
    </row>
    <row r="26" spans="1:6" s="208" customFormat="1" x14ac:dyDescent="0.2">
      <c r="A26" s="221"/>
      <c r="B26" s="204"/>
      <c r="C26" s="205"/>
      <c r="D26" s="206"/>
      <c r="E26" s="207"/>
      <c r="F26" s="207"/>
    </row>
    <row r="27" spans="1:6" s="208" customFormat="1" x14ac:dyDescent="0.2">
      <c r="A27" s="185">
        <f>1+A22</f>
        <v>4</v>
      </c>
      <c r="B27" s="190" t="s">
        <v>243</v>
      </c>
      <c r="C27" s="222"/>
      <c r="D27" s="188"/>
      <c r="E27" s="187"/>
      <c r="F27" s="187"/>
    </row>
    <row r="28" spans="1:6" s="208" customFormat="1" ht="38.25" x14ac:dyDescent="0.2">
      <c r="A28" s="215"/>
      <c r="B28" s="186" t="s">
        <v>309</v>
      </c>
      <c r="C28" s="222"/>
      <c r="D28" s="188"/>
      <c r="E28" s="187"/>
      <c r="F28" s="187"/>
    </row>
    <row r="29" spans="1:6" s="208" customFormat="1" x14ac:dyDescent="0.2">
      <c r="A29" s="215"/>
      <c r="B29" s="186"/>
      <c r="C29" s="223">
        <v>0.54</v>
      </c>
      <c r="D29" s="194" t="s">
        <v>219</v>
      </c>
      <c r="E29" s="259"/>
      <c r="F29" s="187">
        <f>+C29*E29</f>
        <v>0</v>
      </c>
    </row>
    <row r="30" spans="1:6" s="208" customFormat="1" x14ac:dyDescent="0.2">
      <c r="A30" s="211"/>
      <c r="B30" s="196"/>
      <c r="C30" s="212"/>
      <c r="D30" s="198"/>
      <c r="E30" s="197"/>
      <c r="F30" s="197"/>
    </row>
    <row r="31" spans="1:6" s="208" customFormat="1" x14ac:dyDescent="0.2">
      <c r="A31" s="221"/>
      <c r="B31" s="204"/>
      <c r="C31" s="205"/>
      <c r="D31" s="206"/>
      <c r="E31" s="207"/>
      <c r="F31" s="207"/>
    </row>
    <row r="32" spans="1:6" s="208" customFormat="1" x14ac:dyDescent="0.2">
      <c r="A32" s="185">
        <f>1+A27</f>
        <v>5</v>
      </c>
      <c r="B32" s="190" t="s">
        <v>310</v>
      </c>
      <c r="C32" s="222"/>
      <c r="D32" s="188"/>
      <c r="E32" s="187"/>
      <c r="F32" s="187"/>
    </row>
    <row r="33" spans="1:8" s="208" customFormat="1" ht="76.5" x14ac:dyDescent="0.2">
      <c r="A33" s="215"/>
      <c r="B33" s="186" t="s">
        <v>311</v>
      </c>
      <c r="C33" s="222"/>
      <c r="D33" s="188"/>
      <c r="E33" s="187"/>
      <c r="F33" s="187"/>
    </row>
    <row r="34" spans="1:8" s="208" customFormat="1" x14ac:dyDescent="0.2">
      <c r="A34" s="215"/>
      <c r="B34" s="186"/>
      <c r="C34" s="222">
        <v>0.91199999999999992</v>
      </c>
      <c r="D34" s="188" t="s">
        <v>219</v>
      </c>
      <c r="E34" s="259"/>
      <c r="F34" s="187">
        <f>+C34*E34</f>
        <v>0</v>
      </c>
    </row>
    <row r="35" spans="1:8" s="208" customFormat="1" x14ac:dyDescent="0.2">
      <c r="A35" s="211"/>
      <c r="B35" s="196"/>
      <c r="C35" s="212"/>
      <c r="D35" s="198"/>
      <c r="E35" s="197"/>
      <c r="F35" s="197"/>
      <c r="H35" s="224"/>
    </row>
    <row r="36" spans="1:8" s="208" customFormat="1" x14ac:dyDescent="0.2">
      <c r="A36" s="221"/>
      <c r="B36" s="204"/>
      <c r="C36" s="205"/>
      <c r="D36" s="206"/>
      <c r="E36" s="207"/>
      <c r="F36" s="207"/>
    </row>
    <row r="37" spans="1:8" s="208" customFormat="1" x14ac:dyDescent="0.2">
      <c r="A37" s="185">
        <f>1+A32</f>
        <v>6</v>
      </c>
      <c r="B37" s="190" t="s">
        <v>312</v>
      </c>
      <c r="C37" s="222"/>
      <c r="D37" s="188"/>
      <c r="E37" s="187"/>
      <c r="F37" s="187"/>
    </row>
    <row r="38" spans="1:8" s="208" customFormat="1" ht="76.5" x14ac:dyDescent="0.2">
      <c r="A38" s="215"/>
      <c r="B38" s="186" t="s">
        <v>313</v>
      </c>
      <c r="C38" s="222"/>
      <c r="D38" s="188"/>
      <c r="E38" s="187"/>
      <c r="F38" s="187"/>
    </row>
    <row r="39" spans="1:8" s="208" customFormat="1" x14ac:dyDescent="0.2">
      <c r="A39" s="215"/>
      <c r="B39" s="186"/>
      <c r="C39" s="222">
        <v>0.34623999999999999</v>
      </c>
      <c r="D39" s="188" t="s">
        <v>219</v>
      </c>
      <c r="E39" s="259"/>
      <c r="F39" s="187">
        <f>+C39*E39</f>
        <v>0</v>
      </c>
    </row>
    <row r="40" spans="1:8" s="208" customFormat="1" x14ac:dyDescent="0.2">
      <c r="A40" s="211"/>
      <c r="B40" s="196"/>
      <c r="C40" s="212"/>
      <c r="D40" s="198"/>
      <c r="E40" s="197"/>
      <c r="F40" s="197"/>
    </row>
    <row r="41" spans="1:8" s="208" customFormat="1" x14ac:dyDescent="0.2">
      <c r="A41" s="221"/>
      <c r="B41" s="204"/>
      <c r="C41" s="205"/>
      <c r="D41" s="206"/>
      <c r="E41" s="207"/>
      <c r="F41" s="207"/>
    </row>
    <row r="42" spans="1:8" s="208" customFormat="1" x14ac:dyDescent="0.2">
      <c r="A42" s="185">
        <f>1+A37</f>
        <v>7</v>
      </c>
      <c r="B42" s="190" t="s">
        <v>314</v>
      </c>
      <c r="C42" s="222"/>
      <c r="D42" s="188"/>
      <c r="E42" s="187"/>
      <c r="F42" s="187"/>
    </row>
    <row r="43" spans="1:8" s="208" customFormat="1" ht="76.5" x14ac:dyDescent="0.2">
      <c r="A43" s="215"/>
      <c r="B43" s="186" t="s">
        <v>315</v>
      </c>
      <c r="C43" s="222"/>
      <c r="D43" s="188"/>
      <c r="E43" s="187"/>
      <c r="F43" s="187"/>
    </row>
    <row r="44" spans="1:8" s="208" customFormat="1" x14ac:dyDescent="0.2">
      <c r="A44" s="215"/>
      <c r="B44" s="186"/>
      <c r="C44" s="222">
        <v>0.66767999999999994</v>
      </c>
      <c r="D44" s="188" t="s">
        <v>219</v>
      </c>
      <c r="E44" s="259"/>
      <c r="F44" s="187">
        <f>+C44*E44</f>
        <v>0</v>
      </c>
    </row>
    <row r="45" spans="1:8" s="208" customFormat="1" x14ac:dyDescent="0.2">
      <c r="A45" s="211"/>
      <c r="B45" s="196"/>
      <c r="C45" s="212"/>
      <c r="D45" s="198"/>
      <c r="E45" s="197"/>
      <c r="F45" s="197"/>
    </row>
    <row r="46" spans="1:8" s="208" customFormat="1" x14ac:dyDescent="0.2">
      <c r="A46" s="221"/>
      <c r="B46" s="204"/>
      <c r="C46" s="205"/>
      <c r="D46" s="206"/>
      <c r="E46" s="207"/>
      <c r="F46" s="207"/>
    </row>
    <row r="47" spans="1:8" s="208" customFormat="1" x14ac:dyDescent="0.2">
      <c r="A47" s="185">
        <f>1+A42</f>
        <v>8</v>
      </c>
      <c r="B47" s="190" t="s">
        <v>255</v>
      </c>
      <c r="C47" s="222"/>
      <c r="D47" s="188"/>
      <c r="E47" s="225"/>
      <c r="F47" s="225"/>
    </row>
    <row r="48" spans="1:8" s="208" customFormat="1" ht="25.5" x14ac:dyDescent="0.2">
      <c r="A48" s="215"/>
      <c r="B48" s="186" t="s">
        <v>256</v>
      </c>
      <c r="C48" s="222"/>
      <c r="D48" s="188"/>
      <c r="E48" s="225"/>
      <c r="F48" s="225"/>
    </row>
    <row r="49" spans="1:6" s="208" customFormat="1" x14ac:dyDescent="0.2">
      <c r="A49" s="215"/>
      <c r="B49" s="186"/>
      <c r="C49" s="222">
        <v>485.36</v>
      </c>
      <c r="D49" s="188" t="s">
        <v>32</v>
      </c>
      <c r="E49" s="259"/>
      <c r="F49" s="187">
        <f>+C49*E49</f>
        <v>0</v>
      </c>
    </row>
    <row r="50" spans="1:6" s="208" customFormat="1" x14ac:dyDescent="0.2">
      <c r="A50" s="211"/>
      <c r="B50" s="196"/>
      <c r="C50" s="212"/>
      <c r="D50" s="198"/>
      <c r="E50" s="197"/>
      <c r="F50" s="197"/>
    </row>
    <row r="51" spans="1:6" s="208" customFormat="1" x14ac:dyDescent="0.2">
      <c r="A51" s="221"/>
      <c r="B51" s="204"/>
      <c r="C51" s="205"/>
      <c r="D51" s="206"/>
      <c r="E51" s="207"/>
      <c r="F51" s="207"/>
    </row>
    <row r="52" spans="1:6" s="208" customFormat="1" x14ac:dyDescent="0.2">
      <c r="A52" s="185">
        <f>1+A47</f>
        <v>9</v>
      </c>
      <c r="B52" s="190" t="s">
        <v>257</v>
      </c>
      <c r="C52" s="222"/>
      <c r="D52" s="188"/>
      <c r="E52" s="187"/>
      <c r="F52" s="187"/>
    </row>
    <row r="53" spans="1:6" s="208" customFormat="1" ht="38.25" x14ac:dyDescent="0.2">
      <c r="A53" s="215"/>
      <c r="B53" s="186" t="s">
        <v>258</v>
      </c>
      <c r="C53" s="222"/>
      <c r="D53" s="188"/>
      <c r="E53" s="187"/>
      <c r="F53" s="187"/>
    </row>
    <row r="54" spans="1:6" s="208" customFormat="1" x14ac:dyDescent="0.2">
      <c r="A54" s="215"/>
      <c r="B54" s="186"/>
      <c r="C54" s="222">
        <v>121.21</v>
      </c>
      <c r="D54" s="188" t="s">
        <v>32</v>
      </c>
      <c r="E54" s="259"/>
      <c r="F54" s="187">
        <f>+C54*E54</f>
        <v>0</v>
      </c>
    </row>
    <row r="55" spans="1:6" s="208" customFormat="1" x14ac:dyDescent="0.2">
      <c r="A55" s="211"/>
      <c r="B55" s="196"/>
      <c r="C55" s="212"/>
      <c r="D55" s="198"/>
      <c r="E55" s="197"/>
      <c r="F55" s="197"/>
    </row>
    <row r="56" spans="1:6" s="208" customFormat="1" x14ac:dyDescent="0.2">
      <c r="A56" s="221"/>
      <c r="B56" s="204"/>
      <c r="C56" s="205"/>
      <c r="D56" s="206"/>
      <c r="E56" s="207"/>
      <c r="F56" s="207"/>
    </row>
    <row r="57" spans="1:6" s="208" customFormat="1" x14ac:dyDescent="0.2">
      <c r="A57" s="185">
        <f>1+A52</f>
        <v>10</v>
      </c>
      <c r="B57" s="190" t="s">
        <v>259</v>
      </c>
      <c r="C57" s="222"/>
      <c r="D57" s="188"/>
      <c r="E57" s="187"/>
      <c r="F57" s="187"/>
    </row>
    <row r="58" spans="1:6" s="208" customFormat="1" ht="25.5" x14ac:dyDescent="0.2">
      <c r="A58" s="226"/>
      <c r="B58" s="227" t="s">
        <v>260</v>
      </c>
      <c r="F58" s="210"/>
    </row>
    <row r="59" spans="1:6" s="208" customFormat="1" x14ac:dyDescent="0.2">
      <c r="A59" s="226"/>
      <c r="B59" s="227"/>
      <c r="C59" s="223">
        <v>40.630000000000003</v>
      </c>
      <c r="D59" s="188" t="s">
        <v>32</v>
      </c>
      <c r="E59" s="259"/>
      <c r="F59" s="187">
        <f>+C59*E59</f>
        <v>0</v>
      </c>
    </row>
    <row r="60" spans="1:6" s="208" customFormat="1" x14ac:dyDescent="0.2">
      <c r="A60" s="211"/>
      <c r="B60" s="196"/>
      <c r="C60" s="212"/>
      <c r="D60" s="198"/>
      <c r="E60" s="197"/>
      <c r="F60" s="197"/>
    </row>
    <row r="61" spans="1:6" s="208" customFormat="1" x14ac:dyDescent="0.2">
      <c r="A61" s="221"/>
      <c r="B61" s="204"/>
      <c r="C61" s="205"/>
      <c r="D61" s="206"/>
      <c r="E61" s="207"/>
      <c r="F61" s="207"/>
    </row>
    <row r="62" spans="1:6" s="208" customFormat="1" x14ac:dyDescent="0.2">
      <c r="A62" s="185">
        <f>1+A57</f>
        <v>11</v>
      </c>
      <c r="B62" s="190" t="s">
        <v>316</v>
      </c>
      <c r="C62" s="222"/>
      <c r="D62" s="188"/>
      <c r="E62" s="187"/>
      <c r="F62" s="187"/>
    </row>
    <row r="63" spans="1:6" s="208" customFormat="1" ht="38.25" x14ac:dyDescent="0.2">
      <c r="A63" s="215"/>
      <c r="B63" s="186" t="s">
        <v>317</v>
      </c>
      <c r="C63" s="222"/>
      <c r="D63" s="188"/>
      <c r="E63" s="187"/>
      <c r="F63" s="187"/>
    </row>
    <row r="64" spans="1:6" s="208" customFormat="1" x14ac:dyDescent="0.2">
      <c r="A64" s="215"/>
      <c r="B64" s="186"/>
      <c r="C64" s="222">
        <v>1.72</v>
      </c>
      <c r="D64" s="194" t="s">
        <v>238</v>
      </c>
      <c r="E64" s="259"/>
      <c r="F64" s="187">
        <f>+C64*E64</f>
        <v>0</v>
      </c>
    </row>
    <row r="65" spans="1:8" s="208" customFormat="1" x14ac:dyDescent="0.2">
      <c r="A65" s="211"/>
      <c r="B65" s="196"/>
      <c r="C65" s="212"/>
      <c r="D65" s="198"/>
      <c r="E65" s="197"/>
      <c r="F65" s="197"/>
      <c r="H65" s="224"/>
    </row>
    <row r="66" spans="1:8" s="208" customFormat="1" x14ac:dyDescent="0.2">
      <c r="A66" s="221"/>
      <c r="B66" s="204"/>
      <c r="C66" s="205"/>
      <c r="D66" s="206"/>
      <c r="E66" s="207"/>
      <c r="F66" s="207"/>
    </row>
    <row r="67" spans="1:8" s="208" customFormat="1" x14ac:dyDescent="0.2">
      <c r="A67" s="185">
        <f>1+A62</f>
        <v>12</v>
      </c>
      <c r="B67" s="190" t="s">
        <v>318</v>
      </c>
      <c r="C67" s="222"/>
      <c r="D67" s="188"/>
      <c r="E67" s="187"/>
      <c r="F67" s="187"/>
    </row>
    <row r="68" spans="1:8" s="208" customFormat="1" x14ac:dyDescent="0.2">
      <c r="A68" s="215"/>
      <c r="B68" s="186" t="s">
        <v>319</v>
      </c>
      <c r="C68" s="222"/>
      <c r="D68" s="188"/>
      <c r="E68" s="187"/>
      <c r="F68" s="187"/>
    </row>
    <row r="69" spans="1:8" s="208" customFormat="1" x14ac:dyDescent="0.2">
      <c r="A69" s="215"/>
      <c r="B69" s="186"/>
      <c r="C69" s="223">
        <v>12.956</v>
      </c>
      <c r="D69" s="194" t="s">
        <v>238</v>
      </c>
      <c r="E69" s="259"/>
      <c r="F69" s="187">
        <f>+C69*E69</f>
        <v>0</v>
      </c>
    </row>
    <row r="70" spans="1:8" s="208" customFormat="1" x14ac:dyDescent="0.2">
      <c r="A70" s="211"/>
      <c r="B70" s="196"/>
      <c r="C70" s="212"/>
      <c r="D70" s="198"/>
      <c r="E70" s="197"/>
      <c r="F70" s="197"/>
    </row>
    <row r="71" spans="1:8" s="189" customFormat="1" x14ac:dyDescent="0.2">
      <c r="A71" s="216"/>
      <c r="B71" s="204"/>
      <c r="C71" s="207"/>
      <c r="D71" s="206"/>
      <c r="E71" s="207"/>
      <c r="F71" s="207"/>
    </row>
    <row r="72" spans="1:8" s="189" customFormat="1" x14ac:dyDescent="0.2">
      <c r="A72" s="185">
        <f>1+A67</f>
        <v>13</v>
      </c>
      <c r="B72" s="190" t="s">
        <v>320</v>
      </c>
      <c r="C72" s="187"/>
      <c r="D72" s="188"/>
      <c r="E72" s="187"/>
      <c r="F72" s="187"/>
    </row>
    <row r="73" spans="1:8" s="189" customFormat="1" ht="51" x14ac:dyDescent="0.2">
      <c r="A73" s="185"/>
      <c r="B73" s="186" t="s">
        <v>321</v>
      </c>
      <c r="C73" s="187"/>
      <c r="D73" s="188"/>
      <c r="E73" s="187"/>
      <c r="F73" s="187"/>
    </row>
    <row r="74" spans="1:8" s="189" customFormat="1" x14ac:dyDescent="0.2">
      <c r="A74" s="185"/>
      <c r="B74" s="186"/>
      <c r="C74" s="187">
        <v>1.4560000000000002</v>
      </c>
      <c r="D74" s="194" t="s">
        <v>238</v>
      </c>
      <c r="E74" s="259"/>
      <c r="F74" s="187">
        <f>+C74*E74</f>
        <v>0</v>
      </c>
    </row>
    <row r="75" spans="1:8" s="189" customFormat="1" x14ac:dyDescent="0.2">
      <c r="A75" s="195"/>
      <c r="B75" s="196"/>
      <c r="C75" s="197"/>
      <c r="D75" s="198"/>
      <c r="E75" s="197"/>
      <c r="F75" s="197"/>
    </row>
    <row r="76" spans="1:8" s="208" customFormat="1" x14ac:dyDescent="0.2">
      <c r="A76" s="221"/>
      <c r="B76" s="204"/>
      <c r="C76" s="205"/>
      <c r="D76" s="206"/>
      <c r="E76" s="207"/>
      <c r="F76" s="207"/>
    </row>
    <row r="77" spans="1:8" s="208" customFormat="1" x14ac:dyDescent="0.2">
      <c r="A77" s="185">
        <f>1+A72</f>
        <v>14</v>
      </c>
      <c r="B77" s="190" t="s">
        <v>322</v>
      </c>
      <c r="C77" s="222"/>
      <c r="D77" s="188"/>
      <c r="E77" s="225"/>
      <c r="F77" s="225"/>
    </row>
    <row r="78" spans="1:8" s="208" customFormat="1" ht="51" x14ac:dyDescent="0.2">
      <c r="A78" s="215"/>
      <c r="B78" s="186" t="s">
        <v>323</v>
      </c>
      <c r="C78" s="222"/>
      <c r="D78" s="188"/>
      <c r="E78" s="225"/>
      <c r="F78" s="225"/>
    </row>
    <row r="79" spans="1:8" s="208" customFormat="1" x14ac:dyDescent="0.2">
      <c r="A79" s="215"/>
      <c r="B79" s="186"/>
      <c r="C79" s="222">
        <v>4.5599999999999996</v>
      </c>
      <c r="D79" s="188" t="s">
        <v>238</v>
      </c>
      <c r="E79" s="259"/>
      <c r="F79" s="187">
        <f>+C79*E79</f>
        <v>0</v>
      </c>
    </row>
    <row r="80" spans="1:8" s="208" customFormat="1" x14ac:dyDescent="0.2">
      <c r="A80" s="211"/>
      <c r="B80" s="196"/>
      <c r="C80" s="212"/>
      <c r="D80" s="198"/>
      <c r="E80" s="197"/>
      <c r="F80" s="197"/>
    </row>
    <row r="81" spans="1:6" s="208" customFormat="1" x14ac:dyDescent="0.2">
      <c r="A81" s="221"/>
      <c r="B81" s="204"/>
      <c r="C81" s="205"/>
      <c r="D81" s="206"/>
      <c r="E81" s="207"/>
      <c r="F81" s="207"/>
    </row>
    <row r="82" spans="1:6" s="208" customFormat="1" x14ac:dyDescent="0.2">
      <c r="A82" s="185">
        <f>1+A77</f>
        <v>15</v>
      </c>
      <c r="B82" s="190" t="s">
        <v>324</v>
      </c>
      <c r="C82" s="222"/>
      <c r="D82" s="188"/>
      <c r="E82" s="187"/>
      <c r="F82" s="187"/>
    </row>
    <row r="83" spans="1:6" s="208" customFormat="1" ht="38.25" x14ac:dyDescent="0.2">
      <c r="A83" s="215"/>
      <c r="B83" s="186" t="s">
        <v>325</v>
      </c>
      <c r="C83" s="222"/>
      <c r="D83" s="188"/>
      <c r="E83" s="187"/>
      <c r="F83" s="187"/>
    </row>
    <row r="84" spans="1:6" s="208" customFormat="1" x14ac:dyDescent="0.2">
      <c r="A84" s="215"/>
      <c r="B84" s="186"/>
      <c r="C84" s="222">
        <v>1.7840000000000003</v>
      </c>
      <c r="D84" s="194" t="s">
        <v>238</v>
      </c>
      <c r="E84" s="259"/>
      <c r="F84" s="187">
        <f>+C84*E84</f>
        <v>0</v>
      </c>
    </row>
    <row r="85" spans="1:6" s="208" customFormat="1" x14ac:dyDescent="0.2">
      <c r="A85" s="211"/>
      <c r="B85" s="196"/>
      <c r="C85" s="212"/>
      <c r="D85" s="198"/>
      <c r="E85" s="197"/>
      <c r="F85" s="197"/>
    </row>
    <row r="86" spans="1:6" s="208" customFormat="1" x14ac:dyDescent="0.2">
      <c r="A86" s="221"/>
      <c r="B86" s="204"/>
      <c r="C86" s="205"/>
      <c r="D86" s="206"/>
      <c r="E86" s="207"/>
      <c r="F86" s="207"/>
    </row>
    <row r="87" spans="1:6" s="208" customFormat="1" x14ac:dyDescent="0.2">
      <c r="A87" s="185">
        <f>1+A82</f>
        <v>16</v>
      </c>
      <c r="B87" s="190" t="s">
        <v>326</v>
      </c>
      <c r="C87" s="222"/>
      <c r="D87" s="188"/>
      <c r="E87" s="187"/>
      <c r="F87" s="187"/>
    </row>
    <row r="88" spans="1:6" s="208" customFormat="1" ht="63.75" x14ac:dyDescent="0.2">
      <c r="A88" s="215"/>
      <c r="B88" s="186" t="s">
        <v>327</v>
      </c>
      <c r="C88" s="222"/>
      <c r="D88" s="188"/>
      <c r="E88" s="187"/>
      <c r="F88" s="187"/>
    </row>
    <row r="89" spans="1:6" s="208" customFormat="1" x14ac:dyDescent="0.2">
      <c r="A89" s="215"/>
      <c r="B89" s="186"/>
      <c r="C89" s="222">
        <v>2</v>
      </c>
      <c r="D89" s="188" t="s">
        <v>139</v>
      </c>
      <c r="E89" s="259"/>
      <c r="F89" s="187">
        <f>+C89*E89</f>
        <v>0</v>
      </c>
    </row>
    <row r="90" spans="1:6" s="208" customFormat="1" x14ac:dyDescent="0.2">
      <c r="A90" s="211"/>
      <c r="B90" s="196"/>
      <c r="C90" s="212"/>
      <c r="D90" s="198"/>
      <c r="E90" s="197"/>
      <c r="F90" s="197"/>
    </row>
    <row r="91" spans="1:6" s="208" customFormat="1" x14ac:dyDescent="0.2">
      <c r="A91" s="221"/>
      <c r="B91" s="204"/>
      <c r="C91" s="205"/>
      <c r="D91" s="206"/>
      <c r="E91" s="207"/>
      <c r="F91" s="207"/>
    </row>
    <row r="92" spans="1:6" s="208" customFormat="1" x14ac:dyDescent="0.2">
      <c r="A92" s="185">
        <f>1+A87</f>
        <v>17</v>
      </c>
      <c r="B92" s="190" t="s">
        <v>328</v>
      </c>
      <c r="C92" s="222"/>
      <c r="D92" s="188"/>
      <c r="E92" s="187"/>
      <c r="F92" s="187"/>
    </row>
    <row r="93" spans="1:6" s="208" customFormat="1" ht="63.75" x14ac:dyDescent="0.2">
      <c r="A93" s="215"/>
      <c r="B93" s="186" t="s">
        <v>329</v>
      </c>
      <c r="C93" s="222"/>
      <c r="D93" s="188"/>
      <c r="E93" s="187"/>
      <c r="F93" s="187"/>
    </row>
    <row r="94" spans="1:6" s="208" customFormat="1" x14ac:dyDescent="0.2">
      <c r="A94" s="215"/>
      <c r="B94" s="186"/>
      <c r="C94" s="222">
        <v>8</v>
      </c>
      <c r="D94" s="188" t="s">
        <v>238</v>
      </c>
      <c r="E94" s="259"/>
      <c r="F94" s="187">
        <f>+C94*E94</f>
        <v>0</v>
      </c>
    </row>
    <row r="95" spans="1:6" s="208" customFormat="1" x14ac:dyDescent="0.2">
      <c r="A95" s="211"/>
      <c r="B95" s="196"/>
      <c r="C95" s="212"/>
      <c r="D95" s="198"/>
      <c r="E95" s="197"/>
      <c r="F95" s="197"/>
    </row>
    <row r="96" spans="1:6" s="228" customFormat="1" x14ac:dyDescent="0.2">
      <c r="A96" s="221"/>
      <c r="B96" s="204"/>
      <c r="C96" s="205"/>
      <c r="D96" s="206"/>
      <c r="E96" s="207"/>
      <c r="F96" s="207"/>
    </row>
    <row r="97" spans="1:6" s="228" customFormat="1" x14ac:dyDescent="0.2">
      <c r="A97" s="185">
        <f>1+A92</f>
        <v>18</v>
      </c>
      <c r="B97" s="190" t="s">
        <v>277</v>
      </c>
      <c r="C97" s="222"/>
      <c r="D97" s="188"/>
      <c r="E97" s="187"/>
      <c r="F97" s="187"/>
    </row>
    <row r="98" spans="1:6" s="228" customFormat="1" x14ac:dyDescent="0.2">
      <c r="A98" s="215"/>
      <c r="B98" s="186" t="s">
        <v>278</v>
      </c>
      <c r="C98" s="222"/>
      <c r="D98" s="188"/>
      <c r="E98" s="187"/>
      <c r="F98" s="187"/>
    </row>
    <row r="99" spans="1:6" s="228" customFormat="1" x14ac:dyDescent="0.2">
      <c r="A99" s="215"/>
      <c r="B99" s="186"/>
      <c r="C99" s="222">
        <v>8</v>
      </c>
      <c r="D99" s="188" t="s">
        <v>238</v>
      </c>
      <c r="E99" s="259"/>
      <c r="F99" s="187">
        <f>+C99*E99</f>
        <v>0</v>
      </c>
    </row>
    <row r="100" spans="1:6" s="228" customFormat="1" x14ac:dyDescent="0.2">
      <c r="A100" s="211"/>
      <c r="B100" s="196"/>
      <c r="C100" s="212"/>
      <c r="D100" s="198"/>
      <c r="E100" s="197"/>
      <c r="F100" s="197"/>
    </row>
    <row r="101" spans="1:6" s="208" customFormat="1" x14ac:dyDescent="0.2">
      <c r="A101" s="41"/>
      <c r="B101" s="71" t="s">
        <v>2</v>
      </c>
      <c r="C101" s="42"/>
      <c r="D101" s="43"/>
      <c r="E101" s="44" t="s">
        <v>38</v>
      </c>
      <c r="F101" s="44">
        <f>SUM(F14:F100)</f>
        <v>0</v>
      </c>
    </row>
    <row r="102" spans="1:6" x14ac:dyDescent="0.2">
      <c r="A102" s="232"/>
      <c r="B102" s="218"/>
      <c r="C102" s="233"/>
      <c r="D102" s="231"/>
      <c r="E102" s="234"/>
      <c r="F102" s="234"/>
    </row>
  </sheetData>
  <sheetProtection algorithmName="SHA-512" hashValue="NePu2JHp2Jm/E+rCA1U6j2cE+9XOl1Yl5GLBUfkhZuCfzkGYZPC0Im4d81ytwspyIDHDqVzrpTL38O9px6O2KA==" saltValue="lr623oAiK7MbIq46w9Yp3Q=="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rowBreaks count="2" manualBreakCount="2">
    <brk id="35" max="5" man="1"/>
    <brk id="70"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59999389629810485"/>
  </sheetPr>
  <dimension ref="A1:F30"/>
  <sheetViews>
    <sheetView topLeftCell="A11" zoomScaleNormal="100" zoomScaleSheetLayoutView="100" workbookViewId="0">
      <selection activeCell="E19" sqref="E19"/>
    </sheetView>
  </sheetViews>
  <sheetFormatPr defaultRowHeight="12.75" x14ac:dyDescent="0.2"/>
  <cols>
    <col min="1" max="1" width="6.7109375" style="237" customWidth="1"/>
    <col min="2" max="2" width="36.7109375" style="257" customWidth="1"/>
    <col min="3" max="4" width="6.7109375" style="237" customWidth="1"/>
    <col min="5" max="6" width="14.7109375" style="225" customWidth="1"/>
    <col min="7" max="249" width="9.140625" style="237"/>
    <col min="250" max="250" width="3.42578125" style="237" customWidth="1"/>
    <col min="251" max="251" width="41.42578125" style="237" customWidth="1"/>
    <col min="252" max="252" width="6.42578125" style="237" customWidth="1"/>
    <col min="253" max="253" width="4.42578125" style="237" customWidth="1"/>
    <col min="254" max="254" width="8" style="237" customWidth="1"/>
    <col min="255" max="255" width="8.85546875" style="237" customWidth="1"/>
    <col min="256" max="256" width="9.140625" style="237"/>
    <col min="257" max="257" width="10.140625" style="237" customWidth="1"/>
    <col min="258" max="259" width="9.140625" style="237"/>
    <col min="260" max="260" width="9.140625" style="237" bestFit="1" customWidth="1"/>
    <col min="261" max="505" width="9.140625" style="237"/>
    <col min="506" max="506" width="3.42578125" style="237" customWidth="1"/>
    <col min="507" max="507" width="41.42578125" style="237" customWidth="1"/>
    <col min="508" max="508" width="6.42578125" style="237" customWidth="1"/>
    <col min="509" max="509" width="4.42578125" style="237" customWidth="1"/>
    <col min="510" max="510" width="8" style="237" customWidth="1"/>
    <col min="511" max="511" width="8.85546875" style="237" customWidth="1"/>
    <col min="512" max="512" width="9.140625" style="237"/>
    <col min="513" max="513" width="10.140625" style="237" customWidth="1"/>
    <col min="514" max="515" width="9.140625" style="237"/>
    <col min="516" max="516" width="9.140625" style="237" bestFit="1" customWidth="1"/>
    <col min="517" max="761" width="9.140625" style="237"/>
    <col min="762" max="762" width="3.42578125" style="237" customWidth="1"/>
    <col min="763" max="763" width="41.42578125" style="237" customWidth="1"/>
    <col min="764" max="764" width="6.42578125" style="237" customWidth="1"/>
    <col min="765" max="765" width="4.42578125" style="237" customWidth="1"/>
    <col min="766" max="766" width="8" style="237" customWidth="1"/>
    <col min="767" max="767" width="8.85546875" style="237" customWidth="1"/>
    <col min="768" max="768" width="9.140625" style="237"/>
    <col min="769" max="769" width="10.140625" style="237" customWidth="1"/>
    <col min="770" max="771" width="9.140625" style="237"/>
    <col min="772" max="772" width="9.140625" style="237" bestFit="1" customWidth="1"/>
    <col min="773" max="1017" width="9.140625" style="237"/>
    <col min="1018" max="1018" width="3.42578125" style="237" customWidth="1"/>
    <col min="1019" max="1019" width="41.42578125" style="237" customWidth="1"/>
    <col min="1020" max="1020" width="6.42578125" style="237" customWidth="1"/>
    <col min="1021" max="1021" width="4.42578125" style="237" customWidth="1"/>
    <col min="1022" max="1022" width="8" style="237" customWidth="1"/>
    <col min="1023" max="1023" width="8.85546875" style="237" customWidth="1"/>
    <col min="1024" max="1024" width="9.140625" style="237"/>
    <col min="1025" max="1025" width="10.140625" style="237" customWidth="1"/>
    <col min="1026" max="1027" width="9.140625" style="237"/>
    <col min="1028" max="1028" width="9.140625" style="237" bestFit="1" customWidth="1"/>
    <col min="1029" max="1273" width="9.140625" style="237"/>
    <col min="1274" max="1274" width="3.42578125" style="237" customWidth="1"/>
    <col min="1275" max="1275" width="41.42578125" style="237" customWidth="1"/>
    <col min="1276" max="1276" width="6.42578125" style="237" customWidth="1"/>
    <col min="1277" max="1277" width="4.42578125" style="237" customWidth="1"/>
    <col min="1278" max="1278" width="8" style="237" customWidth="1"/>
    <col min="1279" max="1279" width="8.85546875" style="237" customWidth="1"/>
    <col min="1280" max="1280" width="9.140625" style="237"/>
    <col min="1281" max="1281" width="10.140625" style="237" customWidth="1"/>
    <col min="1282" max="1283" width="9.140625" style="237"/>
    <col min="1284" max="1284" width="9.140625" style="237" bestFit="1" customWidth="1"/>
    <col min="1285" max="1529" width="9.140625" style="237"/>
    <col min="1530" max="1530" width="3.42578125" style="237" customWidth="1"/>
    <col min="1531" max="1531" width="41.42578125" style="237" customWidth="1"/>
    <col min="1532" max="1532" width="6.42578125" style="237" customWidth="1"/>
    <col min="1533" max="1533" width="4.42578125" style="237" customWidth="1"/>
    <col min="1534" max="1534" width="8" style="237" customWidth="1"/>
    <col min="1535" max="1535" width="8.85546875" style="237" customWidth="1"/>
    <col min="1536" max="1536" width="9.140625" style="237"/>
    <col min="1537" max="1537" width="10.140625" style="237" customWidth="1"/>
    <col min="1538" max="1539" width="9.140625" style="237"/>
    <col min="1540" max="1540" width="9.140625" style="237" bestFit="1" customWidth="1"/>
    <col min="1541" max="1785" width="9.140625" style="237"/>
    <col min="1786" max="1786" width="3.42578125" style="237" customWidth="1"/>
    <col min="1787" max="1787" width="41.42578125" style="237" customWidth="1"/>
    <col min="1788" max="1788" width="6.42578125" style="237" customWidth="1"/>
    <col min="1789" max="1789" width="4.42578125" style="237" customWidth="1"/>
    <col min="1790" max="1790" width="8" style="237" customWidth="1"/>
    <col min="1791" max="1791" width="8.85546875" style="237" customWidth="1"/>
    <col min="1792" max="1792" width="9.140625" style="237"/>
    <col min="1793" max="1793" width="10.140625" style="237" customWidth="1"/>
    <col min="1794" max="1795" width="9.140625" style="237"/>
    <col min="1796" max="1796" width="9.140625" style="237" bestFit="1" customWidth="1"/>
    <col min="1797" max="2041" width="9.140625" style="237"/>
    <col min="2042" max="2042" width="3.42578125" style="237" customWidth="1"/>
    <col min="2043" max="2043" width="41.42578125" style="237" customWidth="1"/>
    <col min="2044" max="2044" width="6.42578125" style="237" customWidth="1"/>
    <col min="2045" max="2045" width="4.42578125" style="237" customWidth="1"/>
    <col min="2046" max="2046" width="8" style="237" customWidth="1"/>
    <col min="2047" max="2047" width="8.85546875" style="237" customWidth="1"/>
    <col min="2048" max="2048" width="9.140625" style="237"/>
    <col min="2049" max="2049" width="10.140625" style="237" customWidth="1"/>
    <col min="2050" max="2051" width="9.140625" style="237"/>
    <col min="2052" max="2052" width="9.140625" style="237" bestFit="1" customWidth="1"/>
    <col min="2053" max="2297" width="9.140625" style="237"/>
    <col min="2298" max="2298" width="3.42578125" style="237" customWidth="1"/>
    <col min="2299" max="2299" width="41.42578125" style="237" customWidth="1"/>
    <col min="2300" max="2300" width="6.42578125" style="237" customWidth="1"/>
    <col min="2301" max="2301" width="4.42578125" style="237" customWidth="1"/>
    <col min="2302" max="2302" width="8" style="237" customWidth="1"/>
    <col min="2303" max="2303" width="8.85546875" style="237" customWidth="1"/>
    <col min="2304" max="2304" width="9.140625" style="237"/>
    <col min="2305" max="2305" width="10.140625" style="237" customWidth="1"/>
    <col min="2306" max="2307" width="9.140625" style="237"/>
    <col min="2308" max="2308" width="9.140625" style="237" bestFit="1" customWidth="1"/>
    <col min="2309" max="2553" width="9.140625" style="237"/>
    <col min="2554" max="2554" width="3.42578125" style="237" customWidth="1"/>
    <col min="2555" max="2555" width="41.42578125" style="237" customWidth="1"/>
    <col min="2556" max="2556" width="6.42578125" style="237" customWidth="1"/>
    <col min="2557" max="2557" width="4.42578125" style="237" customWidth="1"/>
    <col min="2558" max="2558" width="8" style="237" customWidth="1"/>
    <col min="2559" max="2559" width="8.85546875" style="237" customWidth="1"/>
    <col min="2560" max="2560" width="9.140625" style="237"/>
    <col min="2561" max="2561" width="10.140625" style="237" customWidth="1"/>
    <col min="2562" max="2563" width="9.140625" style="237"/>
    <col min="2564" max="2564" width="9.140625" style="237" bestFit="1" customWidth="1"/>
    <col min="2565" max="2809" width="9.140625" style="237"/>
    <col min="2810" max="2810" width="3.42578125" style="237" customWidth="1"/>
    <col min="2811" max="2811" width="41.42578125" style="237" customWidth="1"/>
    <col min="2812" max="2812" width="6.42578125" style="237" customWidth="1"/>
    <col min="2813" max="2813" width="4.42578125" style="237" customWidth="1"/>
    <col min="2814" max="2814" width="8" style="237" customWidth="1"/>
    <col min="2815" max="2815" width="8.85546875" style="237" customWidth="1"/>
    <col min="2816" max="2816" width="9.140625" style="237"/>
    <col min="2817" max="2817" width="10.140625" style="237" customWidth="1"/>
    <col min="2818" max="2819" width="9.140625" style="237"/>
    <col min="2820" max="2820" width="9.140625" style="237" bestFit="1" customWidth="1"/>
    <col min="2821" max="3065" width="9.140625" style="237"/>
    <col min="3066" max="3066" width="3.42578125" style="237" customWidth="1"/>
    <col min="3067" max="3067" width="41.42578125" style="237" customWidth="1"/>
    <col min="3068" max="3068" width="6.42578125" style="237" customWidth="1"/>
    <col min="3069" max="3069" width="4.42578125" style="237" customWidth="1"/>
    <col min="3070" max="3070" width="8" style="237" customWidth="1"/>
    <col min="3071" max="3071" width="8.85546875" style="237" customWidth="1"/>
    <col min="3072" max="3072" width="9.140625" style="237"/>
    <col min="3073" max="3073" width="10.140625" style="237" customWidth="1"/>
    <col min="3074" max="3075" width="9.140625" style="237"/>
    <col min="3076" max="3076" width="9.140625" style="237" bestFit="1" customWidth="1"/>
    <col min="3077" max="3321" width="9.140625" style="237"/>
    <col min="3322" max="3322" width="3.42578125" style="237" customWidth="1"/>
    <col min="3323" max="3323" width="41.42578125" style="237" customWidth="1"/>
    <col min="3324" max="3324" width="6.42578125" style="237" customWidth="1"/>
    <col min="3325" max="3325" width="4.42578125" style="237" customWidth="1"/>
    <col min="3326" max="3326" width="8" style="237" customWidth="1"/>
    <col min="3327" max="3327" width="8.85546875" style="237" customWidth="1"/>
    <col min="3328" max="3328" width="9.140625" style="237"/>
    <col min="3329" max="3329" width="10.140625" style="237" customWidth="1"/>
    <col min="3330" max="3331" width="9.140625" style="237"/>
    <col min="3332" max="3332" width="9.140625" style="237" bestFit="1" customWidth="1"/>
    <col min="3333" max="3577" width="9.140625" style="237"/>
    <col min="3578" max="3578" width="3.42578125" style="237" customWidth="1"/>
    <col min="3579" max="3579" width="41.42578125" style="237" customWidth="1"/>
    <col min="3580" max="3580" width="6.42578125" style="237" customWidth="1"/>
    <col min="3581" max="3581" width="4.42578125" style="237" customWidth="1"/>
    <col min="3582" max="3582" width="8" style="237" customWidth="1"/>
    <col min="3583" max="3583" width="8.85546875" style="237" customWidth="1"/>
    <col min="3584" max="3584" width="9.140625" style="237"/>
    <col min="3585" max="3585" width="10.140625" style="237" customWidth="1"/>
    <col min="3586" max="3587" width="9.140625" style="237"/>
    <col min="3588" max="3588" width="9.140625" style="237" bestFit="1" customWidth="1"/>
    <col min="3589" max="3833" width="9.140625" style="237"/>
    <col min="3834" max="3834" width="3.42578125" style="237" customWidth="1"/>
    <col min="3835" max="3835" width="41.42578125" style="237" customWidth="1"/>
    <col min="3836" max="3836" width="6.42578125" style="237" customWidth="1"/>
    <col min="3837" max="3837" width="4.42578125" style="237" customWidth="1"/>
    <col min="3838" max="3838" width="8" style="237" customWidth="1"/>
    <col min="3839" max="3839" width="8.85546875" style="237" customWidth="1"/>
    <col min="3840" max="3840" width="9.140625" style="237"/>
    <col min="3841" max="3841" width="10.140625" style="237" customWidth="1"/>
    <col min="3842" max="3843" width="9.140625" style="237"/>
    <col min="3844" max="3844" width="9.140625" style="237" bestFit="1" customWidth="1"/>
    <col min="3845" max="4089" width="9.140625" style="237"/>
    <col min="4090" max="4090" width="3.42578125" style="237" customWidth="1"/>
    <col min="4091" max="4091" width="41.42578125" style="237" customWidth="1"/>
    <col min="4092" max="4092" width="6.42578125" style="237" customWidth="1"/>
    <col min="4093" max="4093" width="4.42578125" style="237" customWidth="1"/>
    <col min="4094" max="4094" width="8" style="237" customWidth="1"/>
    <col min="4095" max="4095" width="8.85546875" style="237" customWidth="1"/>
    <col min="4096" max="4096" width="9.140625" style="237"/>
    <col min="4097" max="4097" width="10.140625" style="237" customWidth="1"/>
    <col min="4098" max="4099" width="9.140625" style="237"/>
    <col min="4100" max="4100" width="9.140625" style="237" bestFit="1" customWidth="1"/>
    <col min="4101" max="4345" width="9.140625" style="237"/>
    <col min="4346" max="4346" width="3.42578125" style="237" customWidth="1"/>
    <col min="4347" max="4347" width="41.42578125" style="237" customWidth="1"/>
    <col min="4348" max="4348" width="6.42578125" style="237" customWidth="1"/>
    <col min="4349" max="4349" width="4.42578125" style="237" customWidth="1"/>
    <col min="4350" max="4350" width="8" style="237" customWidth="1"/>
    <col min="4351" max="4351" width="8.85546875" style="237" customWidth="1"/>
    <col min="4352" max="4352" width="9.140625" style="237"/>
    <col min="4353" max="4353" width="10.140625" style="237" customWidth="1"/>
    <col min="4354" max="4355" width="9.140625" style="237"/>
    <col min="4356" max="4356" width="9.140625" style="237" bestFit="1" customWidth="1"/>
    <col min="4357" max="4601" width="9.140625" style="237"/>
    <col min="4602" max="4602" width="3.42578125" style="237" customWidth="1"/>
    <col min="4603" max="4603" width="41.42578125" style="237" customWidth="1"/>
    <col min="4604" max="4604" width="6.42578125" style="237" customWidth="1"/>
    <col min="4605" max="4605" width="4.42578125" style="237" customWidth="1"/>
    <col min="4606" max="4606" width="8" style="237" customWidth="1"/>
    <col min="4607" max="4607" width="8.85546875" style="237" customWidth="1"/>
    <col min="4608" max="4608" width="9.140625" style="237"/>
    <col min="4609" max="4609" width="10.140625" style="237" customWidth="1"/>
    <col min="4610" max="4611" width="9.140625" style="237"/>
    <col min="4612" max="4612" width="9.140625" style="237" bestFit="1" customWidth="1"/>
    <col min="4613" max="4857" width="9.140625" style="237"/>
    <col min="4858" max="4858" width="3.42578125" style="237" customWidth="1"/>
    <col min="4859" max="4859" width="41.42578125" style="237" customWidth="1"/>
    <col min="4860" max="4860" width="6.42578125" style="237" customWidth="1"/>
    <col min="4861" max="4861" width="4.42578125" style="237" customWidth="1"/>
    <col min="4862" max="4862" width="8" style="237" customWidth="1"/>
    <col min="4863" max="4863" width="8.85546875" style="237" customWidth="1"/>
    <col min="4864" max="4864" width="9.140625" style="237"/>
    <col min="4865" max="4865" width="10.140625" style="237" customWidth="1"/>
    <col min="4866" max="4867" width="9.140625" style="237"/>
    <col min="4868" max="4868" width="9.140625" style="237" bestFit="1" customWidth="1"/>
    <col min="4869" max="5113" width="9.140625" style="237"/>
    <col min="5114" max="5114" width="3.42578125" style="237" customWidth="1"/>
    <col min="5115" max="5115" width="41.42578125" style="237" customWidth="1"/>
    <col min="5116" max="5116" width="6.42578125" style="237" customWidth="1"/>
    <col min="5117" max="5117" width="4.42578125" style="237" customWidth="1"/>
    <col min="5118" max="5118" width="8" style="237" customWidth="1"/>
    <col min="5119" max="5119" width="8.85546875" style="237" customWidth="1"/>
    <col min="5120" max="5120" width="9.140625" style="237"/>
    <col min="5121" max="5121" width="10.140625" style="237" customWidth="1"/>
    <col min="5122" max="5123" width="9.140625" style="237"/>
    <col min="5124" max="5124" width="9.140625" style="237" bestFit="1" customWidth="1"/>
    <col min="5125" max="5369" width="9.140625" style="237"/>
    <col min="5370" max="5370" width="3.42578125" style="237" customWidth="1"/>
    <col min="5371" max="5371" width="41.42578125" style="237" customWidth="1"/>
    <col min="5372" max="5372" width="6.42578125" style="237" customWidth="1"/>
    <col min="5373" max="5373" width="4.42578125" style="237" customWidth="1"/>
    <col min="5374" max="5374" width="8" style="237" customWidth="1"/>
    <col min="5375" max="5375" width="8.85546875" style="237" customWidth="1"/>
    <col min="5376" max="5376" width="9.140625" style="237"/>
    <col min="5377" max="5377" width="10.140625" style="237" customWidth="1"/>
    <col min="5378" max="5379" width="9.140625" style="237"/>
    <col min="5380" max="5380" width="9.140625" style="237" bestFit="1" customWidth="1"/>
    <col min="5381" max="5625" width="9.140625" style="237"/>
    <col min="5626" max="5626" width="3.42578125" style="237" customWidth="1"/>
    <col min="5627" max="5627" width="41.42578125" style="237" customWidth="1"/>
    <col min="5628" max="5628" width="6.42578125" style="237" customWidth="1"/>
    <col min="5629" max="5629" width="4.42578125" style="237" customWidth="1"/>
    <col min="5630" max="5630" width="8" style="237" customWidth="1"/>
    <col min="5631" max="5631" width="8.85546875" style="237" customWidth="1"/>
    <col min="5632" max="5632" width="9.140625" style="237"/>
    <col min="5633" max="5633" width="10.140625" style="237" customWidth="1"/>
    <col min="5634" max="5635" width="9.140625" style="237"/>
    <col min="5636" max="5636" width="9.140625" style="237" bestFit="1" customWidth="1"/>
    <col min="5637" max="5881" width="9.140625" style="237"/>
    <col min="5882" max="5882" width="3.42578125" style="237" customWidth="1"/>
    <col min="5883" max="5883" width="41.42578125" style="237" customWidth="1"/>
    <col min="5884" max="5884" width="6.42578125" style="237" customWidth="1"/>
    <col min="5885" max="5885" width="4.42578125" style="237" customWidth="1"/>
    <col min="5886" max="5886" width="8" style="237" customWidth="1"/>
    <col min="5887" max="5887" width="8.85546875" style="237" customWidth="1"/>
    <col min="5888" max="5888" width="9.140625" style="237"/>
    <col min="5889" max="5889" width="10.140625" style="237" customWidth="1"/>
    <col min="5890" max="5891" width="9.140625" style="237"/>
    <col min="5892" max="5892" width="9.140625" style="237" bestFit="1" customWidth="1"/>
    <col min="5893" max="6137" width="9.140625" style="237"/>
    <col min="6138" max="6138" width="3.42578125" style="237" customWidth="1"/>
    <col min="6139" max="6139" width="41.42578125" style="237" customWidth="1"/>
    <col min="6140" max="6140" width="6.42578125" style="237" customWidth="1"/>
    <col min="6141" max="6141" width="4.42578125" style="237" customWidth="1"/>
    <col min="6142" max="6142" width="8" style="237" customWidth="1"/>
    <col min="6143" max="6143" width="8.85546875" style="237" customWidth="1"/>
    <col min="6144" max="6144" width="9.140625" style="237"/>
    <col min="6145" max="6145" width="10.140625" style="237" customWidth="1"/>
    <col min="6146" max="6147" width="9.140625" style="237"/>
    <col min="6148" max="6148" width="9.140625" style="237" bestFit="1" customWidth="1"/>
    <col min="6149" max="6393" width="9.140625" style="237"/>
    <col min="6394" max="6394" width="3.42578125" style="237" customWidth="1"/>
    <col min="6395" max="6395" width="41.42578125" style="237" customWidth="1"/>
    <col min="6396" max="6396" width="6.42578125" style="237" customWidth="1"/>
    <col min="6397" max="6397" width="4.42578125" style="237" customWidth="1"/>
    <col min="6398" max="6398" width="8" style="237" customWidth="1"/>
    <col min="6399" max="6399" width="8.85546875" style="237" customWidth="1"/>
    <col min="6400" max="6400" width="9.140625" style="237"/>
    <col min="6401" max="6401" width="10.140625" style="237" customWidth="1"/>
    <col min="6402" max="6403" width="9.140625" style="237"/>
    <col min="6404" max="6404" width="9.140625" style="237" bestFit="1" customWidth="1"/>
    <col min="6405" max="6649" width="9.140625" style="237"/>
    <col min="6650" max="6650" width="3.42578125" style="237" customWidth="1"/>
    <col min="6651" max="6651" width="41.42578125" style="237" customWidth="1"/>
    <col min="6652" max="6652" width="6.42578125" style="237" customWidth="1"/>
    <col min="6653" max="6653" width="4.42578125" style="237" customWidth="1"/>
    <col min="6654" max="6654" width="8" style="237" customWidth="1"/>
    <col min="6655" max="6655" width="8.85546875" style="237" customWidth="1"/>
    <col min="6656" max="6656" width="9.140625" style="237"/>
    <col min="6657" max="6657" width="10.140625" style="237" customWidth="1"/>
    <col min="6658" max="6659" width="9.140625" style="237"/>
    <col min="6660" max="6660" width="9.140625" style="237" bestFit="1" customWidth="1"/>
    <col min="6661" max="6905" width="9.140625" style="237"/>
    <col min="6906" max="6906" width="3.42578125" style="237" customWidth="1"/>
    <col min="6907" max="6907" width="41.42578125" style="237" customWidth="1"/>
    <col min="6908" max="6908" width="6.42578125" style="237" customWidth="1"/>
    <col min="6909" max="6909" width="4.42578125" style="237" customWidth="1"/>
    <col min="6910" max="6910" width="8" style="237" customWidth="1"/>
    <col min="6911" max="6911" width="8.85546875" style="237" customWidth="1"/>
    <col min="6912" max="6912" width="9.140625" style="237"/>
    <col min="6913" max="6913" width="10.140625" style="237" customWidth="1"/>
    <col min="6914" max="6915" width="9.140625" style="237"/>
    <col min="6916" max="6916" width="9.140625" style="237" bestFit="1" customWidth="1"/>
    <col min="6917" max="7161" width="9.140625" style="237"/>
    <col min="7162" max="7162" width="3.42578125" style="237" customWidth="1"/>
    <col min="7163" max="7163" width="41.42578125" style="237" customWidth="1"/>
    <col min="7164" max="7164" width="6.42578125" style="237" customWidth="1"/>
    <col min="7165" max="7165" width="4.42578125" style="237" customWidth="1"/>
    <col min="7166" max="7166" width="8" style="237" customWidth="1"/>
    <col min="7167" max="7167" width="8.85546875" style="237" customWidth="1"/>
    <col min="7168" max="7168" width="9.140625" style="237"/>
    <col min="7169" max="7169" width="10.140625" style="237" customWidth="1"/>
    <col min="7170" max="7171" width="9.140625" style="237"/>
    <col min="7172" max="7172" width="9.140625" style="237" bestFit="1" customWidth="1"/>
    <col min="7173" max="7417" width="9.140625" style="237"/>
    <col min="7418" max="7418" width="3.42578125" style="237" customWidth="1"/>
    <col min="7419" max="7419" width="41.42578125" style="237" customWidth="1"/>
    <col min="7420" max="7420" width="6.42578125" style="237" customWidth="1"/>
    <col min="7421" max="7421" width="4.42578125" style="237" customWidth="1"/>
    <col min="7422" max="7422" width="8" style="237" customWidth="1"/>
    <col min="7423" max="7423" width="8.85546875" style="237" customWidth="1"/>
    <col min="7424" max="7424" width="9.140625" style="237"/>
    <col min="7425" max="7425" width="10.140625" style="237" customWidth="1"/>
    <col min="7426" max="7427" width="9.140625" style="237"/>
    <col min="7428" max="7428" width="9.140625" style="237" bestFit="1" customWidth="1"/>
    <col min="7429" max="7673" width="9.140625" style="237"/>
    <col min="7674" max="7674" width="3.42578125" style="237" customWidth="1"/>
    <col min="7675" max="7675" width="41.42578125" style="237" customWidth="1"/>
    <col min="7676" max="7676" width="6.42578125" style="237" customWidth="1"/>
    <col min="7677" max="7677" width="4.42578125" style="237" customWidth="1"/>
    <col min="7678" max="7678" width="8" style="237" customWidth="1"/>
    <col min="7679" max="7679" width="8.85546875" style="237" customWidth="1"/>
    <col min="7680" max="7680" width="9.140625" style="237"/>
    <col min="7681" max="7681" width="10.140625" style="237" customWidth="1"/>
    <col min="7682" max="7683" width="9.140625" style="237"/>
    <col min="7684" max="7684" width="9.140625" style="237" bestFit="1" customWidth="1"/>
    <col min="7685" max="7929" width="9.140625" style="237"/>
    <col min="7930" max="7930" width="3.42578125" style="237" customWidth="1"/>
    <col min="7931" max="7931" width="41.42578125" style="237" customWidth="1"/>
    <col min="7932" max="7932" width="6.42578125" style="237" customWidth="1"/>
    <col min="7933" max="7933" width="4.42578125" style="237" customWidth="1"/>
    <col min="7934" max="7934" width="8" style="237" customWidth="1"/>
    <col min="7935" max="7935" width="8.85546875" style="237" customWidth="1"/>
    <col min="7936" max="7936" width="9.140625" style="237"/>
    <col min="7937" max="7937" width="10.140625" style="237" customWidth="1"/>
    <col min="7938" max="7939" width="9.140625" style="237"/>
    <col min="7940" max="7940" width="9.140625" style="237" bestFit="1" customWidth="1"/>
    <col min="7941" max="8185" width="9.140625" style="237"/>
    <col min="8186" max="8186" width="3.42578125" style="237" customWidth="1"/>
    <col min="8187" max="8187" width="41.42578125" style="237" customWidth="1"/>
    <col min="8188" max="8188" width="6.42578125" style="237" customWidth="1"/>
    <col min="8189" max="8189" width="4.42578125" style="237" customWidth="1"/>
    <col min="8190" max="8190" width="8" style="237" customWidth="1"/>
    <col min="8191" max="8191" width="8.85546875" style="237" customWidth="1"/>
    <col min="8192" max="8192" width="9.140625" style="237"/>
    <col min="8193" max="8193" width="10.140625" style="237" customWidth="1"/>
    <col min="8194" max="8195" width="9.140625" style="237"/>
    <col min="8196" max="8196" width="9.140625" style="237" bestFit="1" customWidth="1"/>
    <col min="8197" max="8441" width="9.140625" style="237"/>
    <col min="8442" max="8442" width="3.42578125" style="237" customWidth="1"/>
    <col min="8443" max="8443" width="41.42578125" style="237" customWidth="1"/>
    <col min="8444" max="8444" width="6.42578125" style="237" customWidth="1"/>
    <col min="8445" max="8445" width="4.42578125" style="237" customWidth="1"/>
    <col min="8446" max="8446" width="8" style="237" customWidth="1"/>
    <col min="8447" max="8447" width="8.85546875" style="237" customWidth="1"/>
    <col min="8448" max="8448" width="9.140625" style="237"/>
    <col min="8449" max="8449" width="10.140625" style="237" customWidth="1"/>
    <col min="8450" max="8451" width="9.140625" style="237"/>
    <col min="8452" max="8452" width="9.140625" style="237" bestFit="1" customWidth="1"/>
    <col min="8453" max="8697" width="9.140625" style="237"/>
    <col min="8698" max="8698" width="3.42578125" style="237" customWidth="1"/>
    <col min="8699" max="8699" width="41.42578125" style="237" customWidth="1"/>
    <col min="8700" max="8700" width="6.42578125" style="237" customWidth="1"/>
    <col min="8701" max="8701" width="4.42578125" style="237" customWidth="1"/>
    <col min="8702" max="8702" width="8" style="237" customWidth="1"/>
    <col min="8703" max="8703" width="8.85546875" style="237" customWidth="1"/>
    <col min="8704" max="8704" width="9.140625" style="237"/>
    <col min="8705" max="8705" width="10.140625" style="237" customWidth="1"/>
    <col min="8706" max="8707" width="9.140625" style="237"/>
    <col min="8708" max="8708" width="9.140625" style="237" bestFit="1" customWidth="1"/>
    <col min="8709" max="8953" width="9.140625" style="237"/>
    <col min="8954" max="8954" width="3.42578125" style="237" customWidth="1"/>
    <col min="8955" max="8955" width="41.42578125" style="237" customWidth="1"/>
    <col min="8956" max="8956" width="6.42578125" style="237" customWidth="1"/>
    <col min="8957" max="8957" width="4.42578125" style="237" customWidth="1"/>
    <col min="8958" max="8958" width="8" style="237" customWidth="1"/>
    <col min="8959" max="8959" width="8.85546875" style="237" customWidth="1"/>
    <col min="8960" max="8960" width="9.140625" style="237"/>
    <col min="8961" max="8961" width="10.140625" style="237" customWidth="1"/>
    <col min="8962" max="8963" width="9.140625" style="237"/>
    <col min="8964" max="8964" width="9.140625" style="237" bestFit="1" customWidth="1"/>
    <col min="8965" max="9209" width="9.140625" style="237"/>
    <col min="9210" max="9210" width="3.42578125" style="237" customWidth="1"/>
    <col min="9211" max="9211" width="41.42578125" style="237" customWidth="1"/>
    <col min="9212" max="9212" width="6.42578125" style="237" customWidth="1"/>
    <col min="9213" max="9213" width="4.42578125" style="237" customWidth="1"/>
    <col min="9214" max="9214" width="8" style="237" customWidth="1"/>
    <col min="9215" max="9215" width="8.85546875" style="237" customWidth="1"/>
    <col min="9216" max="9216" width="9.140625" style="237"/>
    <col min="9217" max="9217" width="10.140625" style="237" customWidth="1"/>
    <col min="9218" max="9219" width="9.140625" style="237"/>
    <col min="9220" max="9220" width="9.140625" style="237" bestFit="1" customWidth="1"/>
    <col min="9221" max="9465" width="9.140625" style="237"/>
    <col min="9466" max="9466" width="3.42578125" style="237" customWidth="1"/>
    <col min="9467" max="9467" width="41.42578125" style="237" customWidth="1"/>
    <col min="9468" max="9468" width="6.42578125" style="237" customWidth="1"/>
    <col min="9469" max="9469" width="4.42578125" style="237" customWidth="1"/>
    <col min="9470" max="9470" width="8" style="237" customWidth="1"/>
    <col min="9471" max="9471" width="8.85546875" style="237" customWidth="1"/>
    <col min="9472" max="9472" width="9.140625" style="237"/>
    <col min="9473" max="9473" width="10.140625" style="237" customWidth="1"/>
    <col min="9474" max="9475" width="9.140625" style="237"/>
    <col min="9476" max="9476" width="9.140625" style="237" bestFit="1" customWidth="1"/>
    <col min="9477" max="9721" width="9.140625" style="237"/>
    <col min="9722" max="9722" width="3.42578125" style="237" customWidth="1"/>
    <col min="9723" max="9723" width="41.42578125" style="237" customWidth="1"/>
    <col min="9724" max="9724" width="6.42578125" style="237" customWidth="1"/>
    <col min="9725" max="9725" width="4.42578125" style="237" customWidth="1"/>
    <col min="9726" max="9726" width="8" style="237" customWidth="1"/>
    <col min="9727" max="9727" width="8.85546875" style="237" customWidth="1"/>
    <col min="9728" max="9728" width="9.140625" style="237"/>
    <col min="9729" max="9729" width="10.140625" style="237" customWidth="1"/>
    <col min="9730" max="9731" width="9.140625" style="237"/>
    <col min="9732" max="9732" width="9.140625" style="237" bestFit="1" customWidth="1"/>
    <col min="9733" max="9977" width="9.140625" style="237"/>
    <col min="9978" max="9978" width="3.42578125" style="237" customWidth="1"/>
    <col min="9979" max="9979" width="41.42578125" style="237" customWidth="1"/>
    <col min="9980" max="9980" width="6.42578125" style="237" customWidth="1"/>
    <col min="9981" max="9981" width="4.42578125" style="237" customWidth="1"/>
    <col min="9982" max="9982" width="8" style="237" customWidth="1"/>
    <col min="9983" max="9983" width="8.85546875" style="237" customWidth="1"/>
    <col min="9984" max="9984" width="9.140625" style="237"/>
    <col min="9985" max="9985" width="10.140625" style="237" customWidth="1"/>
    <col min="9986" max="9987" width="9.140625" style="237"/>
    <col min="9988" max="9988" width="9.140625" style="237" bestFit="1" customWidth="1"/>
    <col min="9989" max="10233" width="9.140625" style="237"/>
    <col min="10234" max="10234" width="3.42578125" style="237" customWidth="1"/>
    <col min="10235" max="10235" width="41.42578125" style="237" customWidth="1"/>
    <col min="10236" max="10236" width="6.42578125" style="237" customWidth="1"/>
    <col min="10237" max="10237" width="4.42578125" style="237" customWidth="1"/>
    <col min="10238" max="10238" width="8" style="237" customWidth="1"/>
    <col min="10239" max="10239" width="8.85546875" style="237" customWidth="1"/>
    <col min="10240" max="10240" width="9.140625" style="237"/>
    <col min="10241" max="10241" width="10.140625" style="237" customWidth="1"/>
    <col min="10242" max="10243" width="9.140625" style="237"/>
    <col min="10244" max="10244" width="9.140625" style="237" bestFit="1" customWidth="1"/>
    <col min="10245" max="10489" width="9.140625" style="237"/>
    <col min="10490" max="10490" width="3.42578125" style="237" customWidth="1"/>
    <col min="10491" max="10491" width="41.42578125" style="237" customWidth="1"/>
    <col min="10492" max="10492" width="6.42578125" style="237" customWidth="1"/>
    <col min="10493" max="10493" width="4.42578125" style="237" customWidth="1"/>
    <col min="10494" max="10494" width="8" style="237" customWidth="1"/>
    <col min="10495" max="10495" width="8.85546875" style="237" customWidth="1"/>
    <col min="10496" max="10496" width="9.140625" style="237"/>
    <col min="10497" max="10497" width="10.140625" style="237" customWidth="1"/>
    <col min="10498" max="10499" width="9.140625" style="237"/>
    <col min="10500" max="10500" width="9.140625" style="237" bestFit="1" customWidth="1"/>
    <col min="10501" max="10745" width="9.140625" style="237"/>
    <col min="10746" max="10746" width="3.42578125" style="237" customWidth="1"/>
    <col min="10747" max="10747" width="41.42578125" style="237" customWidth="1"/>
    <col min="10748" max="10748" width="6.42578125" style="237" customWidth="1"/>
    <col min="10749" max="10749" width="4.42578125" style="237" customWidth="1"/>
    <col min="10750" max="10750" width="8" style="237" customWidth="1"/>
    <col min="10751" max="10751" width="8.85546875" style="237" customWidth="1"/>
    <col min="10752" max="10752" width="9.140625" style="237"/>
    <col min="10753" max="10753" width="10.140625" style="237" customWidth="1"/>
    <col min="10754" max="10755" width="9.140625" style="237"/>
    <col min="10756" max="10756" width="9.140625" style="237" bestFit="1" customWidth="1"/>
    <col min="10757" max="11001" width="9.140625" style="237"/>
    <col min="11002" max="11002" width="3.42578125" style="237" customWidth="1"/>
    <col min="11003" max="11003" width="41.42578125" style="237" customWidth="1"/>
    <col min="11004" max="11004" width="6.42578125" style="237" customWidth="1"/>
    <col min="11005" max="11005" width="4.42578125" style="237" customWidth="1"/>
    <col min="11006" max="11006" width="8" style="237" customWidth="1"/>
    <col min="11007" max="11007" width="8.85546875" style="237" customWidth="1"/>
    <col min="11008" max="11008" width="9.140625" style="237"/>
    <col min="11009" max="11009" width="10.140625" style="237" customWidth="1"/>
    <col min="11010" max="11011" width="9.140625" style="237"/>
    <col min="11012" max="11012" width="9.140625" style="237" bestFit="1" customWidth="1"/>
    <col min="11013" max="11257" width="9.140625" style="237"/>
    <col min="11258" max="11258" width="3.42578125" style="237" customWidth="1"/>
    <col min="11259" max="11259" width="41.42578125" style="237" customWidth="1"/>
    <col min="11260" max="11260" width="6.42578125" style="237" customWidth="1"/>
    <col min="11261" max="11261" width="4.42578125" style="237" customWidth="1"/>
    <col min="11262" max="11262" width="8" style="237" customWidth="1"/>
    <col min="11263" max="11263" width="8.85546875" style="237" customWidth="1"/>
    <col min="11264" max="11264" width="9.140625" style="237"/>
    <col min="11265" max="11265" width="10.140625" style="237" customWidth="1"/>
    <col min="11266" max="11267" width="9.140625" style="237"/>
    <col min="11268" max="11268" width="9.140625" style="237" bestFit="1" customWidth="1"/>
    <col min="11269" max="11513" width="9.140625" style="237"/>
    <col min="11514" max="11514" width="3.42578125" style="237" customWidth="1"/>
    <col min="11515" max="11515" width="41.42578125" style="237" customWidth="1"/>
    <col min="11516" max="11516" width="6.42578125" style="237" customWidth="1"/>
    <col min="11517" max="11517" width="4.42578125" style="237" customWidth="1"/>
    <col min="11518" max="11518" width="8" style="237" customWidth="1"/>
    <col min="11519" max="11519" width="8.85546875" style="237" customWidth="1"/>
    <col min="11520" max="11520" width="9.140625" style="237"/>
    <col min="11521" max="11521" width="10.140625" style="237" customWidth="1"/>
    <col min="11522" max="11523" width="9.140625" style="237"/>
    <col min="11524" max="11524" width="9.140625" style="237" bestFit="1" customWidth="1"/>
    <col min="11525" max="11769" width="9.140625" style="237"/>
    <col min="11770" max="11770" width="3.42578125" style="237" customWidth="1"/>
    <col min="11771" max="11771" width="41.42578125" style="237" customWidth="1"/>
    <col min="11772" max="11772" width="6.42578125" style="237" customWidth="1"/>
    <col min="11773" max="11773" width="4.42578125" style="237" customWidth="1"/>
    <col min="11774" max="11774" width="8" style="237" customWidth="1"/>
    <col min="11775" max="11775" width="8.85546875" style="237" customWidth="1"/>
    <col min="11776" max="11776" width="9.140625" style="237"/>
    <col min="11777" max="11777" width="10.140625" style="237" customWidth="1"/>
    <col min="11778" max="11779" width="9.140625" style="237"/>
    <col min="11780" max="11780" width="9.140625" style="237" bestFit="1" customWidth="1"/>
    <col min="11781" max="12025" width="9.140625" style="237"/>
    <col min="12026" max="12026" width="3.42578125" style="237" customWidth="1"/>
    <col min="12027" max="12027" width="41.42578125" style="237" customWidth="1"/>
    <col min="12028" max="12028" width="6.42578125" style="237" customWidth="1"/>
    <col min="12029" max="12029" width="4.42578125" style="237" customWidth="1"/>
    <col min="12030" max="12030" width="8" style="237" customWidth="1"/>
    <col min="12031" max="12031" width="8.85546875" style="237" customWidth="1"/>
    <col min="12032" max="12032" width="9.140625" style="237"/>
    <col min="12033" max="12033" width="10.140625" style="237" customWidth="1"/>
    <col min="12034" max="12035" width="9.140625" style="237"/>
    <col min="12036" max="12036" width="9.140625" style="237" bestFit="1" customWidth="1"/>
    <col min="12037" max="12281" width="9.140625" style="237"/>
    <col min="12282" max="12282" width="3.42578125" style="237" customWidth="1"/>
    <col min="12283" max="12283" width="41.42578125" style="237" customWidth="1"/>
    <col min="12284" max="12284" width="6.42578125" style="237" customWidth="1"/>
    <col min="12285" max="12285" width="4.42578125" style="237" customWidth="1"/>
    <col min="12286" max="12286" width="8" style="237" customWidth="1"/>
    <col min="12287" max="12287" width="8.85546875" style="237" customWidth="1"/>
    <col min="12288" max="12288" width="9.140625" style="237"/>
    <col min="12289" max="12289" width="10.140625" style="237" customWidth="1"/>
    <col min="12290" max="12291" width="9.140625" style="237"/>
    <col min="12292" max="12292" width="9.140625" style="237" bestFit="1" customWidth="1"/>
    <col min="12293" max="12537" width="9.140625" style="237"/>
    <col min="12538" max="12538" width="3.42578125" style="237" customWidth="1"/>
    <col min="12539" max="12539" width="41.42578125" style="237" customWidth="1"/>
    <col min="12540" max="12540" width="6.42578125" style="237" customWidth="1"/>
    <col min="12541" max="12541" width="4.42578125" style="237" customWidth="1"/>
    <col min="12542" max="12542" width="8" style="237" customWidth="1"/>
    <col min="12543" max="12543" width="8.85546875" style="237" customWidth="1"/>
    <col min="12544" max="12544" width="9.140625" style="237"/>
    <col min="12545" max="12545" width="10.140625" style="237" customWidth="1"/>
    <col min="12546" max="12547" width="9.140625" style="237"/>
    <col min="12548" max="12548" width="9.140625" style="237" bestFit="1" customWidth="1"/>
    <col min="12549" max="12793" width="9.140625" style="237"/>
    <col min="12794" max="12794" width="3.42578125" style="237" customWidth="1"/>
    <col min="12795" max="12795" width="41.42578125" style="237" customWidth="1"/>
    <col min="12796" max="12796" width="6.42578125" style="237" customWidth="1"/>
    <col min="12797" max="12797" width="4.42578125" style="237" customWidth="1"/>
    <col min="12798" max="12798" width="8" style="237" customWidth="1"/>
    <col min="12799" max="12799" width="8.85546875" style="237" customWidth="1"/>
    <col min="12800" max="12800" width="9.140625" style="237"/>
    <col min="12801" max="12801" width="10.140625" style="237" customWidth="1"/>
    <col min="12802" max="12803" width="9.140625" style="237"/>
    <col min="12804" max="12804" width="9.140625" style="237" bestFit="1" customWidth="1"/>
    <col min="12805" max="13049" width="9.140625" style="237"/>
    <col min="13050" max="13050" width="3.42578125" style="237" customWidth="1"/>
    <col min="13051" max="13051" width="41.42578125" style="237" customWidth="1"/>
    <col min="13052" max="13052" width="6.42578125" style="237" customWidth="1"/>
    <col min="13053" max="13053" width="4.42578125" style="237" customWidth="1"/>
    <col min="13054" max="13054" width="8" style="237" customWidth="1"/>
    <col min="13055" max="13055" width="8.85546875" style="237" customWidth="1"/>
    <col min="13056" max="13056" width="9.140625" style="237"/>
    <col min="13057" max="13057" width="10.140625" style="237" customWidth="1"/>
    <col min="13058" max="13059" width="9.140625" style="237"/>
    <col min="13060" max="13060" width="9.140625" style="237" bestFit="1" customWidth="1"/>
    <col min="13061" max="13305" width="9.140625" style="237"/>
    <col min="13306" max="13306" width="3.42578125" style="237" customWidth="1"/>
    <col min="13307" max="13307" width="41.42578125" style="237" customWidth="1"/>
    <col min="13308" max="13308" width="6.42578125" style="237" customWidth="1"/>
    <col min="13309" max="13309" width="4.42578125" style="237" customWidth="1"/>
    <col min="13310" max="13310" width="8" style="237" customWidth="1"/>
    <col min="13311" max="13311" width="8.85546875" style="237" customWidth="1"/>
    <col min="13312" max="13312" width="9.140625" style="237"/>
    <col min="13313" max="13313" width="10.140625" style="237" customWidth="1"/>
    <col min="13314" max="13315" width="9.140625" style="237"/>
    <col min="13316" max="13316" width="9.140625" style="237" bestFit="1" customWidth="1"/>
    <col min="13317" max="13561" width="9.140625" style="237"/>
    <col min="13562" max="13562" width="3.42578125" style="237" customWidth="1"/>
    <col min="13563" max="13563" width="41.42578125" style="237" customWidth="1"/>
    <col min="13564" max="13564" width="6.42578125" style="237" customWidth="1"/>
    <col min="13565" max="13565" width="4.42578125" style="237" customWidth="1"/>
    <col min="13566" max="13566" width="8" style="237" customWidth="1"/>
    <col min="13567" max="13567" width="8.85546875" style="237" customWidth="1"/>
    <col min="13568" max="13568" width="9.140625" style="237"/>
    <col min="13569" max="13569" width="10.140625" style="237" customWidth="1"/>
    <col min="13570" max="13571" width="9.140625" style="237"/>
    <col min="13572" max="13572" width="9.140625" style="237" bestFit="1" customWidth="1"/>
    <col min="13573" max="13817" width="9.140625" style="237"/>
    <col min="13818" max="13818" width="3.42578125" style="237" customWidth="1"/>
    <col min="13819" max="13819" width="41.42578125" style="237" customWidth="1"/>
    <col min="13820" max="13820" width="6.42578125" style="237" customWidth="1"/>
    <col min="13821" max="13821" width="4.42578125" style="237" customWidth="1"/>
    <col min="13822" max="13822" width="8" style="237" customWidth="1"/>
    <col min="13823" max="13823" width="8.85546875" style="237" customWidth="1"/>
    <col min="13824" max="13824" width="9.140625" style="237"/>
    <col min="13825" max="13825" width="10.140625" style="237" customWidth="1"/>
    <col min="13826" max="13827" width="9.140625" style="237"/>
    <col min="13828" max="13828" width="9.140625" style="237" bestFit="1" customWidth="1"/>
    <col min="13829" max="14073" width="9.140625" style="237"/>
    <col min="14074" max="14074" width="3.42578125" style="237" customWidth="1"/>
    <col min="14075" max="14075" width="41.42578125" style="237" customWidth="1"/>
    <col min="14076" max="14076" width="6.42578125" style="237" customWidth="1"/>
    <col min="14077" max="14077" width="4.42578125" style="237" customWidth="1"/>
    <col min="14078" max="14078" width="8" style="237" customWidth="1"/>
    <col min="14079" max="14079" width="8.85546875" style="237" customWidth="1"/>
    <col min="14080" max="14080" width="9.140625" style="237"/>
    <col min="14081" max="14081" width="10.140625" style="237" customWidth="1"/>
    <col min="14082" max="14083" width="9.140625" style="237"/>
    <col min="14084" max="14084" width="9.140625" style="237" bestFit="1" customWidth="1"/>
    <col min="14085" max="14329" width="9.140625" style="237"/>
    <col min="14330" max="14330" width="3.42578125" style="237" customWidth="1"/>
    <col min="14331" max="14331" width="41.42578125" style="237" customWidth="1"/>
    <col min="14332" max="14332" width="6.42578125" style="237" customWidth="1"/>
    <col min="14333" max="14333" width="4.42578125" style="237" customWidth="1"/>
    <col min="14334" max="14334" width="8" style="237" customWidth="1"/>
    <col min="14335" max="14335" width="8.85546875" style="237" customWidth="1"/>
    <col min="14336" max="14336" width="9.140625" style="237"/>
    <col min="14337" max="14337" width="10.140625" style="237" customWidth="1"/>
    <col min="14338" max="14339" width="9.140625" style="237"/>
    <col min="14340" max="14340" width="9.140625" style="237" bestFit="1" customWidth="1"/>
    <col min="14341" max="14585" width="9.140625" style="237"/>
    <col min="14586" max="14586" width="3.42578125" style="237" customWidth="1"/>
    <col min="14587" max="14587" width="41.42578125" style="237" customWidth="1"/>
    <col min="14588" max="14588" width="6.42578125" style="237" customWidth="1"/>
    <col min="14589" max="14589" width="4.42578125" style="237" customWidth="1"/>
    <col min="14590" max="14590" width="8" style="237" customWidth="1"/>
    <col min="14591" max="14591" width="8.85546875" style="237" customWidth="1"/>
    <col min="14592" max="14592" width="9.140625" style="237"/>
    <col min="14593" max="14593" width="10.140625" style="237" customWidth="1"/>
    <col min="14594" max="14595" width="9.140625" style="237"/>
    <col min="14596" max="14596" width="9.140625" style="237" bestFit="1" customWidth="1"/>
    <col min="14597" max="14841" width="9.140625" style="237"/>
    <col min="14842" max="14842" width="3.42578125" style="237" customWidth="1"/>
    <col min="14843" max="14843" width="41.42578125" style="237" customWidth="1"/>
    <col min="14844" max="14844" width="6.42578125" style="237" customWidth="1"/>
    <col min="14845" max="14845" width="4.42578125" style="237" customWidth="1"/>
    <col min="14846" max="14846" width="8" style="237" customWidth="1"/>
    <col min="14847" max="14847" width="8.85546875" style="237" customWidth="1"/>
    <col min="14848" max="14848" width="9.140625" style="237"/>
    <col min="14849" max="14849" width="10.140625" style="237" customWidth="1"/>
    <col min="14850" max="14851" width="9.140625" style="237"/>
    <col min="14852" max="14852" width="9.140625" style="237" bestFit="1" customWidth="1"/>
    <col min="14853" max="15097" width="9.140625" style="237"/>
    <col min="15098" max="15098" width="3.42578125" style="237" customWidth="1"/>
    <col min="15099" max="15099" width="41.42578125" style="237" customWidth="1"/>
    <col min="15100" max="15100" width="6.42578125" style="237" customWidth="1"/>
    <col min="15101" max="15101" width="4.42578125" style="237" customWidth="1"/>
    <col min="15102" max="15102" width="8" style="237" customWidth="1"/>
    <col min="15103" max="15103" width="8.85546875" style="237" customWidth="1"/>
    <col min="15104" max="15104" width="9.140625" style="237"/>
    <col min="15105" max="15105" width="10.140625" style="237" customWidth="1"/>
    <col min="15106" max="15107" width="9.140625" style="237"/>
    <col min="15108" max="15108" width="9.140625" style="237" bestFit="1" customWidth="1"/>
    <col min="15109" max="15353" width="9.140625" style="237"/>
    <col min="15354" max="15354" width="3.42578125" style="237" customWidth="1"/>
    <col min="15355" max="15355" width="41.42578125" style="237" customWidth="1"/>
    <col min="15356" max="15356" width="6.42578125" style="237" customWidth="1"/>
    <col min="15357" max="15357" width="4.42578125" style="237" customWidth="1"/>
    <col min="15358" max="15358" width="8" style="237" customWidth="1"/>
    <col min="15359" max="15359" width="8.85546875" style="237" customWidth="1"/>
    <col min="15360" max="15360" width="9.140625" style="237"/>
    <col min="15361" max="15361" width="10.140625" style="237" customWidth="1"/>
    <col min="15362" max="15363" width="9.140625" style="237"/>
    <col min="15364" max="15364" width="9.140625" style="237" bestFit="1" customWidth="1"/>
    <col min="15365" max="15609" width="9.140625" style="237"/>
    <col min="15610" max="15610" width="3.42578125" style="237" customWidth="1"/>
    <col min="15611" max="15611" width="41.42578125" style="237" customWidth="1"/>
    <col min="15612" max="15612" width="6.42578125" style="237" customWidth="1"/>
    <col min="15613" max="15613" width="4.42578125" style="237" customWidth="1"/>
    <col min="15614" max="15614" width="8" style="237" customWidth="1"/>
    <col min="15615" max="15615" width="8.85546875" style="237" customWidth="1"/>
    <col min="15616" max="15616" width="9.140625" style="237"/>
    <col min="15617" max="15617" width="10.140625" style="237" customWidth="1"/>
    <col min="15618" max="15619" width="9.140625" style="237"/>
    <col min="15620" max="15620" width="9.140625" style="237" bestFit="1" customWidth="1"/>
    <col min="15621" max="15865" width="9.140625" style="237"/>
    <col min="15866" max="15866" width="3.42578125" style="237" customWidth="1"/>
    <col min="15867" max="15867" width="41.42578125" style="237" customWidth="1"/>
    <col min="15868" max="15868" width="6.42578125" style="237" customWidth="1"/>
    <col min="15869" max="15869" width="4.42578125" style="237" customWidth="1"/>
    <col min="15870" max="15870" width="8" style="237" customWidth="1"/>
    <col min="15871" max="15871" width="8.85546875" style="237" customWidth="1"/>
    <col min="15872" max="15872" width="9.140625" style="237"/>
    <col min="15873" max="15873" width="10.140625" style="237" customWidth="1"/>
    <col min="15874" max="15875" width="9.140625" style="237"/>
    <col min="15876" max="15876" width="9.140625" style="237" bestFit="1" customWidth="1"/>
    <col min="15877" max="16121" width="9.140625" style="237"/>
    <col min="16122" max="16122" width="3.42578125" style="237" customWidth="1"/>
    <col min="16123" max="16123" width="41.42578125" style="237" customWidth="1"/>
    <col min="16124" max="16124" width="6.42578125" style="237" customWidth="1"/>
    <col min="16125" max="16125" width="4.42578125" style="237" customWidth="1"/>
    <col min="16126" max="16126" width="8" style="237" customWidth="1"/>
    <col min="16127" max="16127" width="8.85546875" style="237" customWidth="1"/>
    <col min="16128" max="16128" width="9.140625" style="237"/>
    <col min="16129" max="16129" width="10.140625" style="237" customWidth="1"/>
    <col min="16130" max="16131" width="9.140625" style="237"/>
    <col min="16132" max="16132" width="9.140625" style="237" bestFit="1" customWidth="1"/>
    <col min="16133" max="16384" width="9.140625" style="237"/>
  </cols>
  <sheetData>
    <row r="1" spans="1:6" x14ac:dyDescent="0.2">
      <c r="A1" s="25" t="s">
        <v>157</v>
      </c>
      <c r="B1" s="66" t="s">
        <v>6</v>
      </c>
    </row>
    <row r="2" spans="1:6" x14ac:dyDescent="0.2">
      <c r="A2" s="25" t="s">
        <v>158</v>
      </c>
      <c r="B2" s="66" t="s">
        <v>7</v>
      </c>
    </row>
    <row r="3" spans="1:6" x14ac:dyDescent="0.2">
      <c r="A3" s="25" t="s">
        <v>343</v>
      </c>
      <c r="B3" s="66" t="s">
        <v>208</v>
      </c>
    </row>
    <row r="4" spans="1:6" x14ac:dyDescent="0.2">
      <c r="A4" s="238"/>
      <c r="B4" s="66" t="s">
        <v>207</v>
      </c>
    </row>
    <row r="5" spans="1:6" s="30" customFormat="1" ht="76.5" x14ac:dyDescent="0.2">
      <c r="A5" s="239" t="s">
        <v>0</v>
      </c>
      <c r="B5" s="240" t="s">
        <v>31</v>
      </c>
      <c r="C5" s="241" t="s">
        <v>8</v>
      </c>
      <c r="D5" s="242" t="s">
        <v>9</v>
      </c>
      <c r="E5" s="243" t="s">
        <v>210</v>
      </c>
      <c r="F5" s="243" t="s">
        <v>36</v>
      </c>
    </row>
    <row r="6" spans="1:6" s="30" customFormat="1" x14ac:dyDescent="0.2">
      <c r="A6" s="99">
        <v>1</v>
      </c>
      <c r="B6" s="67"/>
      <c r="C6" s="31"/>
      <c r="D6" s="32"/>
      <c r="E6" s="33"/>
      <c r="F6" s="244"/>
    </row>
    <row r="7" spans="1:6" ht="15" x14ac:dyDescent="0.2">
      <c r="A7" s="245"/>
      <c r="B7" s="246" t="s">
        <v>330</v>
      </c>
      <c r="D7" s="247"/>
      <c r="E7" s="248"/>
      <c r="F7" s="248"/>
    </row>
    <row r="8" spans="1:6" x14ac:dyDescent="0.2">
      <c r="A8" s="249"/>
      <c r="B8" s="218"/>
      <c r="C8" s="188"/>
      <c r="D8" s="188"/>
      <c r="E8" s="187"/>
      <c r="F8" s="187"/>
    </row>
    <row r="9" spans="1:6" x14ac:dyDescent="0.2">
      <c r="A9" s="249">
        <v>1</v>
      </c>
      <c r="B9" s="190" t="s">
        <v>304</v>
      </c>
      <c r="C9" s="187"/>
      <c r="D9" s="188"/>
      <c r="E9" s="187"/>
      <c r="F9" s="187"/>
    </row>
    <row r="10" spans="1:6" ht="63.75" x14ac:dyDescent="0.2">
      <c r="A10" s="249"/>
      <c r="B10" s="250" t="s">
        <v>331</v>
      </c>
      <c r="C10" s="189"/>
      <c r="D10" s="189"/>
      <c r="E10" s="189"/>
      <c r="F10" s="193"/>
    </row>
    <row r="11" spans="1:6" x14ac:dyDescent="0.2">
      <c r="A11" s="249"/>
      <c r="B11" s="186"/>
      <c r="C11" s="187">
        <v>2</v>
      </c>
      <c r="D11" s="188" t="s">
        <v>332</v>
      </c>
      <c r="E11" s="259"/>
      <c r="F11" s="187">
        <f>+C11*E11</f>
        <v>0</v>
      </c>
    </row>
    <row r="12" spans="1:6" x14ac:dyDescent="0.2">
      <c r="A12" s="251"/>
      <c r="B12" s="220"/>
      <c r="C12" s="198"/>
      <c r="D12" s="198"/>
      <c r="E12" s="197"/>
      <c r="F12" s="197"/>
    </row>
    <row r="13" spans="1:6" x14ac:dyDescent="0.2">
      <c r="A13" s="249">
        <v>2</v>
      </c>
      <c r="B13" s="190" t="s">
        <v>333</v>
      </c>
      <c r="C13" s="188"/>
      <c r="D13" s="188"/>
      <c r="E13" s="187"/>
      <c r="F13" s="187"/>
    </row>
    <row r="14" spans="1:6" ht="140.25" x14ac:dyDescent="0.2">
      <c r="A14" s="249"/>
      <c r="B14" s="250" t="s">
        <v>334</v>
      </c>
      <c r="C14" s="187"/>
      <c r="D14" s="188"/>
      <c r="E14" s="187"/>
      <c r="F14" s="187"/>
    </row>
    <row r="15" spans="1:6" x14ac:dyDescent="0.2">
      <c r="A15" s="249"/>
      <c r="B15" s="186"/>
      <c r="C15" s="187">
        <v>4</v>
      </c>
      <c r="D15" s="188" t="s">
        <v>238</v>
      </c>
      <c r="E15" s="259"/>
      <c r="F15" s="187">
        <f>+C15*E15</f>
        <v>0</v>
      </c>
    </row>
    <row r="16" spans="1:6" x14ac:dyDescent="0.2">
      <c r="A16" s="251"/>
      <c r="B16" s="220"/>
      <c r="C16" s="198"/>
      <c r="D16" s="198"/>
      <c r="E16" s="197"/>
      <c r="F16" s="197"/>
    </row>
    <row r="17" spans="1:6" x14ac:dyDescent="0.2">
      <c r="A17" s="249">
        <v>3</v>
      </c>
      <c r="B17" s="190" t="s">
        <v>335</v>
      </c>
      <c r="C17" s="188"/>
      <c r="D17" s="188"/>
      <c r="E17" s="187"/>
      <c r="F17" s="187"/>
    </row>
    <row r="18" spans="1:6" ht="140.25" x14ac:dyDescent="0.2">
      <c r="A18" s="249"/>
      <c r="B18" s="250" t="s">
        <v>336</v>
      </c>
      <c r="C18" s="231"/>
      <c r="D18" s="231"/>
      <c r="E18" s="187"/>
      <c r="F18" s="187"/>
    </row>
    <row r="19" spans="1:6" x14ac:dyDescent="0.2">
      <c r="A19" s="249"/>
      <c r="B19" s="186"/>
      <c r="C19" s="187">
        <v>2</v>
      </c>
      <c r="D19" s="188" t="s">
        <v>332</v>
      </c>
      <c r="E19" s="259"/>
      <c r="F19" s="187">
        <f>+C19*E19</f>
        <v>0</v>
      </c>
    </row>
    <row r="20" spans="1:6" x14ac:dyDescent="0.2">
      <c r="A20" s="251"/>
      <c r="B20" s="220"/>
      <c r="C20" s="198"/>
      <c r="D20" s="198"/>
      <c r="E20" s="197"/>
      <c r="F20" s="197"/>
    </row>
    <row r="21" spans="1:6" x14ac:dyDescent="0.2">
      <c r="A21" s="249">
        <v>4</v>
      </c>
      <c r="B21" s="190" t="s">
        <v>337</v>
      </c>
      <c r="C21" s="187"/>
      <c r="D21" s="188"/>
      <c r="E21" s="187"/>
      <c r="F21" s="187"/>
    </row>
    <row r="22" spans="1:6" ht="76.5" x14ac:dyDescent="0.2">
      <c r="B22" s="250" t="s">
        <v>338</v>
      </c>
    </row>
    <row r="23" spans="1:6" x14ac:dyDescent="0.2">
      <c r="A23" s="249"/>
      <c r="B23" s="186"/>
      <c r="C23" s="187">
        <v>2</v>
      </c>
      <c r="D23" s="188" t="s">
        <v>332</v>
      </c>
      <c r="E23" s="259"/>
      <c r="F23" s="187">
        <f>+C23*E23</f>
        <v>0</v>
      </c>
    </row>
    <row r="24" spans="1:6" x14ac:dyDescent="0.2">
      <c r="A24" s="251"/>
      <c r="B24" s="220"/>
      <c r="C24" s="198"/>
      <c r="D24" s="198"/>
      <c r="E24" s="197"/>
      <c r="F24" s="197"/>
    </row>
    <row r="25" spans="1:6" ht="25.5" x14ac:dyDescent="0.2">
      <c r="A25" s="249">
        <v>5</v>
      </c>
      <c r="B25" s="190" t="s">
        <v>339</v>
      </c>
      <c r="C25" s="187"/>
      <c r="D25" s="188"/>
      <c r="E25" s="187"/>
      <c r="F25" s="187"/>
    </row>
    <row r="26" spans="1:6" ht="76.5" x14ac:dyDescent="0.2">
      <c r="A26" s="185"/>
      <c r="B26" s="250" t="s">
        <v>340</v>
      </c>
      <c r="C26" s="187"/>
      <c r="D26" s="188"/>
      <c r="E26" s="187"/>
      <c r="F26" s="187"/>
    </row>
    <row r="27" spans="1:6" x14ac:dyDescent="0.2">
      <c r="A27" s="249"/>
      <c r="B27" s="186"/>
      <c r="C27" s="187">
        <v>6.72</v>
      </c>
      <c r="D27" s="188" t="s">
        <v>238</v>
      </c>
      <c r="E27" s="259"/>
      <c r="F27" s="187">
        <f>+C27*E27</f>
        <v>0</v>
      </c>
    </row>
    <row r="28" spans="1:6" x14ac:dyDescent="0.2">
      <c r="A28" s="251"/>
      <c r="B28" s="220"/>
      <c r="C28" s="198"/>
      <c r="D28" s="198"/>
      <c r="E28" s="197"/>
      <c r="F28" s="197"/>
    </row>
    <row r="29" spans="1:6" x14ac:dyDescent="0.2">
      <c r="A29" s="231"/>
      <c r="B29" s="218"/>
      <c r="C29" s="231"/>
      <c r="D29" s="231"/>
      <c r="E29" s="187"/>
      <c r="F29" s="187"/>
    </row>
    <row r="30" spans="1:6" x14ac:dyDescent="0.2">
      <c r="A30" s="252"/>
      <c r="B30" s="253" t="s">
        <v>341</v>
      </c>
      <c r="C30" s="253"/>
      <c r="D30" s="254"/>
      <c r="E30" s="255"/>
      <c r="F30" s="256">
        <f>SUM(F10:F27)</f>
        <v>0</v>
      </c>
    </row>
  </sheetData>
  <sheetProtection algorithmName="SHA-512" hashValue="pkBTOLMTMOGT8jaivOeLibgjPqlEwGjFUJg5wGWVZryF6gdr7Lpce2PAxGr/jARSIX3cAhYqZFkqJKOt6BaM+Q==" saltValue="kkC+uYk/rGTcHeBF6fVHBg=="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rowBreaks count="1" manualBreakCount="1">
    <brk id="23"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59999389629810485"/>
  </sheetPr>
  <dimension ref="A1:F235"/>
  <sheetViews>
    <sheetView topLeftCell="A14" zoomScaleNormal="100" zoomScaleSheetLayoutView="100" workbookViewId="0">
      <selection activeCell="E34" sqref="E34"/>
    </sheetView>
  </sheetViews>
  <sheetFormatPr defaultColWidth="9.140625" defaultRowHeight="12.75" x14ac:dyDescent="0.2"/>
  <cols>
    <col min="1" max="1" width="6.7109375" style="26" customWidth="1"/>
    <col min="2" max="2" width="36.7109375" style="72" customWidth="1"/>
    <col min="3" max="3" width="6.7109375" style="29" customWidth="1"/>
    <col min="4" max="4" width="6.7109375" style="30" customWidth="1"/>
    <col min="5" max="5" width="14.7109375" style="28" customWidth="1"/>
    <col min="6" max="6" width="14.7109375" style="29" customWidth="1"/>
    <col min="7" max="16384" width="9.140625" style="30"/>
  </cols>
  <sheetData>
    <row r="1" spans="1:6" x14ac:dyDescent="0.2">
      <c r="A1" s="25" t="s">
        <v>157</v>
      </c>
      <c r="B1" s="66" t="s">
        <v>6</v>
      </c>
      <c r="C1" s="26"/>
      <c r="D1" s="27"/>
    </row>
    <row r="2" spans="1:6" x14ac:dyDescent="0.2">
      <c r="A2" s="25" t="s">
        <v>158</v>
      </c>
      <c r="B2" s="66" t="s">
        <v>7</v>
      </c>
      <c r="C2" s="26"/>
      <c r="D2" s="27"/>
    </row>
    <row r="3" spans="1:6" x14ac:dyDescent="0.2">
      <c r="A3" s="25" t="s">
        <v>161</v>
      </c>
      <c r="B3" s="66" t="s">
        <v>168</v>
      </c>
      <c r="C3" s="26"/>
      <c r="D3" s="27"/>
    </row>
    <row r="4" spans="1:6" x14ac:dyDescent="0.2">
      <c r="A4" s="25"/>
      <c r="B4" s="66" t="s">
        <v>169</v>
      </c>
      <c r="C4" s="26"/>
      <c r="D4" s="27"/>
    </row>
    <row r="5" spans="1:6" ht="76.5" x14ac:dyDescent="0.2">
      <c r="A5" s="113" t="s">
        <v>0</v>
      </c>
      <c r="B5" s="114" t="s">
        <v>31</v>
      </c>
      <c r="C5" s="115" t="s">
        <v>8</v>
      </c>
      <c r="D5" s="115" t="s">
        <v>9</v>
      </c>
      <c r="E5" s="116" t="s">
        <v>35</v>
      </c>
      <c r="F5" s="116" t="s">
        <v>36</v>
      </c>
    </row>
    <row r="6" spans="1:6" x14ac:dyDescent="0.2">
      <c r="A6" s="99">
        <v>1</v>
      </c>
      <c r="B6" s="67"/>
      <c r="C6" s="31"/>
      <c r="D6" s="32"/>
      <c r="E6" s="33"/>
      <c r="F6" s="31"/>
    </row>
    <row r="7" spans="1:6" x14ac:dyDescent="0.2">
      <c r="A7" s="109"/>
      <c r="B7" s="111" t="s">
        <v>125</v>
      </c>
      <c r="C7" s="57"/>
      <c r="D7" s="55"/>
      <c r="E7" s="56"/>
      <c r="F7" s="57"/>
    </row>
    <row r="8" spans="1:6" x14ac:dyDescent="0.2">
      <c r="A8" s="109"/>
      <c r="B8" s="291" t="s">
        <v>124</v>
      </c>
      <c r="C8" s="291"/>
      <c r="D8" s="291"/>
      <c r="E8" s="291"/>
      <c r="F8" s="291"/>
    </row>
    <row r="9" spans="1:6" x14ac:dyDescent="0.2">
      <c r="A9" s="109"/>
      <c r="B9" s="291"/>
      <c r="C9" s="291"/>
      <c r="D9" s="291"/>
      <c r="E9" s="291"/>
      <c r="F9" s="291"/>
    </row>
    <row r="10" spans="1:6" x14ac:dyDescent="0.2">
      <c r="A10" s="109"/>
      <c r="B10" s="110"/>
      <c r="C10" s="57"/>
      <c r="D10" s="55"/>
      <c r="E10" s="56"/>
      <c r="F10" s="57"/>
    </row>
    <row r="11" spans="1:6" x14ac:dyDescent="0.2">
      <c r="A11" s="99"/>
      <c r="B11" s="67"/>
      <c r="C11" s="31"/>
      <c r="D11" s="32"/>
      <c r="E11" s="33"/>
      <c r="F11" s="31"/>
    </row>
    <row r="12" spans="1:6" x14ac:dyDescent="0.2">
      <c r="A12" s="100">
        <f>COUNT(A6+1)</f>
        <v>1</v>
      </c>
      <c r="B12" s="39" t="s">
        <v>10</v>
      </c>
      <c r="C12" s="36"/>
      <c r="D12" s="20"/>
      <c r="E12" s="35"/>
      <c r="F12" s="35"/>
    </row>
    <row r="13" spans="1:6" ht="51" x14ac:dyDescent="0.2">
      <c r="A13" s="100"/>
      <c r="B13" s="40" t="s">
        <v>42</v>
      </c>
      <c r="C13" s="36"/>
      <c r="D13" s="20"/>
      <c r="E13" s="35"/>
      <c r="F13" s="35"/>
    </row>
    <row r="14" spans="1:6" ht="14.25" x14ac:dyDescent="0.2">
      <c r="A14" s="100"/>
      <c r="B14" s="40"/>
      <c r="C14" s="50">
        <v>34</v>
      </c>
      <c r="D14" s="20" t="s">
        <v>34</v>
      </c>
      <c r="E14" s="45"/>
      <c r="F14" s="35">
        <f>C14*E14</f>
        <v>0</v>
      </c>
    </row>
    <row r="15" spans="1:6" x14ac:dyDescent="0.2">
      <c r="A15" s="102"/>
      <c r="B15" s="69"/>
      <c r="C15" s="51"/>
      <c r="D15" s="52"/>
      <c r="E15" s="53"/>
      <c r="F15" s="53"/>
    </row>
    <row r="16" spans="1:6" x14ac:dyDescent="0.2">
      <c r="A16" s="101"/>
      <c r="B16" s="68"/>
      <c r="C16" s="54"/>
      <c r="D16" s="77"/>
      <c r="E16" s="78"/>
      <c r="F16" s="78"/>
    </row>
    <row r="17" spans="1:6" x14ac:dyDescent="0.2">
      <c r="A17" s="100">
        <f>COUNT($A$12:A16)+1</f>
        <v>2</v>
      </c>
      <c r="B17" s="39" t="s">
        <v>43</v>
      </c>
      <c r="C17" s="50"/>
      <c r="D17" s="37"/>
      <c r="E17" s="38"/>
      <c r="F17" s="38"/>
    </row>
    <row r="18" spans="1:6" ht="51" x14ac:dyDescent="0.2">
      <c r="A18" s="100"/>
      <c r="B18" s="40" t="s">
        <v>112</v>
      </c>
      <c r="C18" s="50"/>
      <c r="D18" s="37"/>
      <c r="E18" s="38"/>
      <c r="F18" s="38"/>
    </row>
    <row r="19" spans="1:6" x14ac:dyDescent="0.2">
      <c r="A19" s="100"/>
      <c r="B19" s="40"/>
      <c r="C19" s="50">
        <v>12</v>
      </c>
      <c r="D19" s="37" t="s">
        <v>44</v>
      </c>
      <c r="E19" s="46"/>
      <c r="F19" s="38">
        <f>E19*C19</f>
        <v>0</v>
      </c>
    </row>
    <row r="20" spans="1:6" x14ac:dyDescent="0.2">
      <c r="A20" s="102"/>
      <c r="B20" s="69"/>
      <c r="C20" s="51"/>
      <c r="D20" s="79"/>
      <c r="E20" s="80"/>
      <c r="F20" s="80"/>
    </row>
    <row r="21" spans="1:6" x14ac:dyDescent="0.2">
      <c r="A21" s="101"/>
      <c r="B21" s="68"/>
      <c r="C21" s="54"/>
      <c r="D21" s="48"/>
      <c r="E21" s="49"/>
      <c r="F21" s="47"/>
    </row>
    <row r="22" spans="1:6" ht="25.5" x14ac:dyDescent="0.2">
      <c r="A22" s="100">
        <f>COUNT($A$12:A21)+1</f>
        <v>3</v>
      </c>
      <c r="B22" s="39" t="s">
        <v>45</v>
      </c>
      <c r="C22" s="50"/>
      <c r="D22" s="20"/>
      <c r="E22" s="35"/>
      <c r="F22" s="35"/>
    </row>
    <row r="23" spans="1:6" ht="63.75" x14ac:dyDescent="0.2">
      <c r="A23" s="100"/>
      <c r="B23" s="40" t="s">
        <v>46</v>
      </c>
      <c r="C23" s="50"/>
      <c r="D23" s="20"/>
      <c r="E23" s="35"/>
      <c r="F23" s="36"/>
    </row>
    <row r="24" spans="1:6" ht="14.25" x14ac:dyDescent="0.2">
      <c r="A24" s="100"/>
      <c r="B24" s="40"/>
      <c r="C24" s="50">
        <v>4</v>
      </c>
      <c r="D24" s="20" t="s">
        <v>40</v>
      </c>
      <c r="E24" s="45"/>
      <c r="F24" s="35">
        <f>C24*E24</f>
        <v>0</v>
      </c>
    </row>
    <row r="25" spans="1:6" x14ac:dyDescent="0.2">
      <c r="A25" s="100"/>
      <c r="B25" s="40"/>
      <c r="C25" s="50"/>
      <c r="D25" s="20"/>
      <c r="E25" s="35"/>
      <c r="F25" s="35"/>
    </row>
    <row r="26" spans="1:6" x14ac:dyDescent="0.2">
      <c r="A26" s="101"/>
      <c r="B26" s="68"/>
      <c r="C26" s="54"/>
      <c r="D26" s="48"/>
      <c r="E26" s="49"/>
      <c r="F26" s="47"/>
    </row>
    <row r="27" spans="1:6" ht="25.5" x14ac:dyDescent="0.2">
      <c r="A27" s="100">
        <f>COUNT($A$12:A26)+1</f>
        <v>4</v>
      </c>
      <c r="B27" s="39" t="s">
        <v>47</v>
      </c>
      <c r="C27" s="50"/>
      <c r="D27" s="20"/>
      <c r="E27" s="35"/>
      <c r="F27" s="35"/>
    </row>
    <row r="28" spans="1:6" ht="76.5" x14ac:dyDescent="0.2">
      <c r="A28" s="100"/>
      <c r="B28" s="40" t="s">
        <v>48</v>
      </c>
      <c r="C28" s="50"/>
      <c r="D28" s="20"/>
      <c r="E28" s="35"/>
      <c r="F28" s="36"/>
    </row>
    <row r="29" spans="1:6" ht="14.25" x14ac:dyDescent="0.2">
      <c r="A29" s="100"/>
      <c r="B29" s="40"/>
      <c r="C29" s="50">
        <v>4</v>
      </c>
      <c r="D29" s="20" t="s">
        <v>40</v>
      </c>
      <c r="E29" s="45"/>
      <c r="F29" s="35">
        <f>C29*E29</f>
        <v>0</v>
      </c>
    </row>
    <row r="30" spans="1:6" x14ac:dyDescent="0.2">
      <c r="A30" s="102"/>
      <c r="B30" s="69"/>
      <c r="C30" s="51"/>
      <c r="D30" s="52"/>
      <c r="E30" s="53"/>
      <c r="F30" s="53"/>
    </row>
    <row r="31" spans="1:6" x14ac:dyDescent="0.2">
      <c r="A31" s="101"/>
      <c r="B31" s="68"/>
      <c r="C31" s="54"/>
      <c r="D31" s="48"/>
      <c r="E31" s="49"/>
      <c r="F31" s="47"/>
    </row>
    <row r="32" spans="1:6" x14ac:dyDescent="0.2">
      <c r="A32" s="100">
        <f>COUNT($A$12:A31)+1</f>
        <v>5</v>
      </c>
      <c r="B32" s="39" t="s">
        <v>17</v>
      </c>
      <c r="C32" s="50"/>
      <c r="D32" s="20"/>
      <c r="E32" s="35"/>
      <c r="F32" s="36"/>
    </row>
    <row r="33" spans="1:6" ht="63.75" x14ac:dyDescent="0.2">
      <c r="A33" s="100"/>
      <c r="B33" s="40" t="s">
        <v>33</v>
      </c>
      <c r="C33" s="50"/>
      <c r="D33" s="20"/>
      <c r="E33" s="35"/>
      <c r="F33" s="36"/>
    </row>
    <row r="34" spans="1:6" ht="14.25" x14ac:dyDescent="0.2">
      <c r="A34" s="100"/>
      <c r="B34" s="40"/>
      <c r="C34" s="50">
        <v>5</v>
      </c>
      <c r="D34" s="20" t="s">
        <v>34</v>
      </c>
      <c r="E34" s="45"/>
      <c r="F34" s="35">
        <f>C34*E34</f>
        <v>0</v>
      </c>
    </row>
    <row r="35" spans="1:6" x14ac:dyDescent="0.2">
      <c r="A35" s="102"/>
      <c r="B35" s="69"/>
      <c r="C35" s="51"/>
      <c r="D35" s="52"/>
      <c r="E35" s="53"/>
      <c r="F35" s="53"/>
    </row>
    <row r="36" spans="1:6" x14ac:dyDescent="0.2">
      <c r="A36" s="101"/>
      <c r="B36" s="68"/>
      <c r="C36" s="54"/>
      <c r="D36" s="48"/>
      <c r="E36" s="49"/>
      <c r="F36" s="47"/>
    </row>
    <row r="37" spans="1:6" x14ac:dyDescent="0.2">
      <c r="A37" s="100">
        <f>COUNT($A$12:A36)+1</f>
        <v>6</v>
      </c>
      <c r="B37" s="39" t="s">
        <v>170</v>
      </c>
      <c r="C37" s="50"/>
      <c r="D37" s="20"/>
      <c r="E37" s="35"/>
      <c r="F37" s="36"/>
    </row>
    <row r="38" spans="1:6" ht="76.5" x14ac:dyDescent="0.2">
      <c r="A38" s="100"/>
      <c r="B38" s="40" t="s">
        <v>199</v>
      </c>
      <c r="C38" s="50"/>
      <c r="D38" s="20"/>
      <c r="E38" s="35"/>
      <c r="F38" s="36"/>
    </row>
    <row r="39" spans="1:6" x14ac:dyDescent="0.2">
      <c r="A39" s="100"/>
      <c r="B39" s="40"/>
      <c r="C39" s="50">
        <v>1</v>
      </c>
      <c r="D39" s="20" t="s">
        <v>1</v>
      </c>
      <c r="E39" s="45"/>
      <c r="F39" s="35">
        <f>C39*E39</f>
        <v>0</v>
      </c>
    </row>
    <row r="40" spans="1:6" x14ac:dyDescent="0.2">
      <c r="A40" s="102"/>
      <c r="B40" s="69"/>
      <c r="C40" s="51"/>
      <c r="D40" s="52"/>
      <c r="E40" s="53"/>
      <c r="F40" s="53"/>
    </row>
    <row r="41" spans="1:6" x14ac:dyDescent="0.2">
      <c r="A41" s="101"/>
      <c r="B41" s="68"/>
      <c r="C41" s="54"/>
      <c r="D41" s="48"/>
      <c r="E41" s="49"/>
      <c r="F41" s="47"/>
    </row>
    <row r="42" spans="1:6" ht="25.5" x14ac:dyDescent="0.2">
      <c r="A42" s="100">
        <f>COUNT($A$12:A41)+1</f>
        <v>7</v>
      </c>
      <c r="B42" s="39" t="s">
        <v>171</v>
      </c>
      <c r="C42" s="50"/>
      <c r="D42" s="20"/>
      <c r="E42" s="35"/>
      <c r="F42" s="36"/>
    </row>
    <row r="43" spans="1:6" ht="89.25" x14ac:dyDescent="0.2">
      <c r="A43" s="100"/>
      <c r="B43" s="40" t="s">
        <v>201</v>
      </c>
      <c r="C43" s="50"/>
      <c r="D43" s="20"/>
      <c r="E43" s="35"/>
      <c r="F43" s="36"/>
    </row>
    <row r="44" spans="1:6" x14ac:dyDescent="0.2">
      <c r="A44" s="100"/>
      <c r="B44" s="40"/>
      <c r="C44" s="50">
        <v>1</v>
      </c>
      <c r="D44" s="20" t="s">
        <v>139</v>
      </c>
      <c r="E44" s="45"/>
      <c r="F44" s="35">
        <f>C44*E44</f>
        <v>0</v>
      </c>
    </row>
    <row r="45" spans="1:6" x14ac:dyDescent="0.2">
      <c r="A45" s="102"/>
      <c r="B45" s="69"/>
      <c r="C45" s="51"/>
      <c r="D45" s="52"/>
      <c r="E45" s="53"/>
      <c r="F45" s="53"/>
    </row>
    <row r="46" spans="1:6" x14ac:dyDescent="0.2">
      <c r="A46" s="101"/>
      <c r="B46" s="68"/>
      <c r="C46" s="54"/>
      <c r="D46" s="48"/>
      <c r="E46" s="49"/>
      <c r="F46" s="47"/>
    </row>
    <row r="47" spans="1:6" ht="25.5" x14ac:dyDescent="0.2">
      <c r="A47" s="100">
        <f>COUNT($A$12:A46)+1</f>
        <v>8</v>
      </c>
      <c r="B47" s="39" t="s">
        <v>51</v>
      </c>
      <c r="C47" s="50"/>
      <c r="D47" s="37"/>
      <c r="E47" s="38"/>
      <c r="F47" s="36"/>
    </row>
    <row r="48" spans="1:6" ht="76.5" x14ac:dyDescent="0.2">
      <c r="A48" s="100"/>
      <c r="B48" s="40" t="s">
        <v>52</v>
      </c>
      <c r="C48" s="50"/>
      <c r="D48" s="37"/>
      <c r="E48" s="38"/>
      <c r="F48" s="36"/>
    </row>
    <row r="49" spans="1:6" ht="14.25" x14ac:dyDescent="0.2">
      <c r="A49" s="100"/>
      <c r="B49" s="40"/>
      <c r="C49" s="50">
        <v>14</v>
      </c>
      <c r="D49" s="37" t="s">
        <v>40</v>
      </c>
      <c r="E49" s="46"/>
      <c r="F49" s="35">
        <f>C49*E49</f>
        <v>0</v>
      </c>
    </row>
    <row r="50" spans="1:6" x14ac:dyDescent="0.2">
      <c r="A50" s="102"/>
      <c r="B50" s="69"/>
      <c r="C50" s="51"/>
      <c r="D50" s="79"/>
      <c r="E50" s="80"/>
      <c r="F50" s="53"/>
    </row>
    <row r="51" spans="1:6" x14ac:dyDescent="0.2">
      <c r="A51" s="101"/>
      <c r="B51" s="68"/>
      <c r="C51" s="54"/>
      <c r="D51" s="48"/>
      <c r="E51" s="49"/>
      <c r="F51" s="47"/>
    </row>
    <row r="52" spans="1:6" ht="38.25" x14ac:dyDescent="0.2">
      <c r="A52" s="100">
        <f>COUNT($A$12:A51)+1</f>
        <v>9</v>
      </c>
      <c r="B52" s="39" t="s">
        <v>53</v>
      </c>
      <c r="C52" s="50"/>
      <c r="D52" s="20"/>
      <c r="E52" s="35"/>
      <c r="F52" s="36"/>
    </row>
    <row r="53" spans="1:6" ht="63.75" x14ac:dyDescent="0.2">
      <c r="A53" s="100"/>
      <c r="B53" s="40" t="s">
        <v>54</v>
      </c>
      <c r="C53" s="50"/>
      <c r="D53" s="20"/>
      <c r="E53" s="35"/>
      <c r="F53" s="36"/>
    </row>
    <row r="54" spans="1:6" ht="14.25" x14ac:dyDescent="0.2">
      <c r="A54" s="100"/>
      <c r="B54" s="40"/>
      <c r="C54" s="50">
        <v>184</v>
      </c>
      <c r="D54" s="37" t="s">
        <v>40</v>
      </c>
      <c r="E54" s="46"/>
      <c r="F54" s="35">
        <f>C54*E54</f>
        <v>0</v>
      </c>
    </row>
    <row r="55" spans="1:6" x14ac:dyDescent="0.2">
      <c r="A55" s="102"/>
      <c r="B55" s="69"/>
      <c r="C55" s="51"/>
      <c r="D55" s="79"/>
      <c r="E55" s="80"/>
      <c r="F55" s="53"/>
    </row>
    <row r="56" spans="1:6" x14ac:dyDescent="0.2">
      <c r="A56" s="101"/>
      <c r="B56" s="68"/>
      <c r="C56" s="54"/>
      <c r="D56" s="48"/>
      <c r="E56" s="49"/>
      <c r="F56" s="47"/>
    </row>
    <row r="57" spans="1:6" x14ac:dyDescent="0.2">
      <c r="A57" s="100">
        <f>COUNT($A$12:A56)+1</f>
        <v>10</v>
      </c>
      <c r="B57" s="85" t="s">
        <v>61</v>
      </c>
      <c r="C57" s="50"/>
      <c r="D57" s="20"/>
      <c r="E57" s="35"/>
      <c r="F57" s="36"/>
    </row>
    <row r="58" spans="1:6" ht="76.5" x14ac:dyDescent="0.2">
      <c r="A58" s="100"/>
      <c r="B58" s="40" t="s">
        <v>62</v>
      </c>
      <c r="C58" s="50"/>
      <c r="D58" s="20"/>
      <c r="E58" s="35"/>
      <c r="F58" s="36"/>
    </row>
    <row r="59" spans="1:6" ht="14.25" x14ac:dyDescent="0.2">
      <c r="A59" s="100"/>
      <c r="B59" s="86"/>
      <c r="C59" s="50">
        <v>4</v>
      </c>
      <c r="D59" s="20" t="s">
        <v>34</v>
      </c>
      <c r="E59" s="45"/>
      <c r="F59" s="35">
        <f>E59*C59</f>
        <v>0</v>
      </c>
    </row>
    <row r="60" spans="1:6" x14ac:dyDescent="0.2">
      <c r="A60" s="102"/>
      <c r="B60" s="87"/>
      <c r="C60" s="51"/>
      <c r="D60" s="52"/>
      <c r="E60" s="53"/>
      <c r="F60" s="53"/>
    </row>
    <row r="61" spans="1:6" x14ac:dyDescent="0.2">
      <c r="A61" s="101"/>
      <c r="B61" s="68"/>
      <c r="C61" s="54"/>
      <c r="D61" s="48"/>
      <c r="E61" s="49"/>
      <c r="F61" s="47"/>
    </row>
    <row r="62" spans="1:6" x14ac:dyDescent="0.2">
      <c r="A62" s="100">
        <f>COUNT($A$12:A61)+1</f>
        <v>11</v>
      </c>
      <c r="B62" s="90" t="s">
        <v>65</v>
      </c>
      <c r="C62" s="50"/>
      <c r="D62" s="20"/>
      <c r="E62" s="35"/>
      <c r="F62" s="36"/>
    </row>
    <row r="63" spans="1:6" ht="76.5" x14ac:dyDescent="0.2">
      <c r="A63" s="100"/>
      <c r="B63" s="40" t="s">
        <v>66</v>
      </c>
      <c r="C63" s="50"/>
      <c r="D63" s="20"/>
      <c r="E63" s="35"/>
      <c r="F63" s="36"/>
    </row>
    <row r="64" spans="1:6" ht="14.25" x14ac:dyDescent="0.2">
      <c r="A64" s="100"/>
      <c r="B64" s="40"/>
      <c r="C64" s="50">
        <v>30</v>
      </c>
      <c r="D64" s="20" t="s">
        <v>40</v>
      </c>
      <c r="E64" s="45"/>
      <c r="F64" s="35">
        <f>C64*E64</f>
        <v>0</v>
      </c>
    </row>
    <row r="65" spans="1:6" x14ac:dyDescent="0.2">
      <c r="A65" s="102"/>
      <c r="B65" s="69"/>
      <c r="C65" s="51"/>
      <c r="D65" s="52"/>
      <c r="E65" s="53"/>
      <c r="F65" s="53"/>
    </row>
    <row r="66" spans="1:6" x14ac:dyDescent="0.2">
      <c r="A66" s="101"/>
      <c r="B66" s="68"/>
      <c r="C66" s="54"/>
      <c r="D66" s="48"/>
      <c r="E66" s="49"/>
      <c r="F66" s="49"/>
    </row>
    <row r="67" spans="1:6" x14ac:dyDescent="0.2">
      <c r="A67" s="100">
        <f>COUNT($A$12:A66)+1</f>
        <v>12</v>
      </c>
      <c r="B67" s="39" t="s">
        <v>15</v>
      </c>
      <c r="C67" s="50"/>
      <c r="D67" s="20"/>
      <c r="E67" s="35"/>
      <c r="F67" s="35"/>
    </row>
    <row r="68" spans="1:6" ht="76.5" x14ac:dyDescent="0.2">
      <c r="A68" s="100"/>
      <c r="B68" s="40" t="s">
        <v>67</v>
      </c>
      <c r="C68" s="50"/>
      <c r="D68" s="20"/>
      <c r="E68" s="35"/>
      <c r="F68" s="35"/>
    </row>
    <row r="69" spans="1:6" ht="14.25" x14ac:dyDescent="0.2">
      <c r="A69" s="100"/>
      <c r="B69" s="40"/>
      <c r="C69" s="50">
        <v>2</v>
      </c>
      <c r="D69" s="20" t="s">
        <v>40</v>
      </c>
      <c r="E69" s="45"/>
      <c r="F69" s="35">
        <f>C69*E69</f>
        <v>0</v>
      </c>
    </row>
    <row r="70" spans="1:6" x14ac:dyDescent="0.2">
      <c r="A70" s="102"/>
      <c r="B70" s="69"/>
      <c r="C70" s="51"/>
      <c r="D70" s="52"/>
      <c r="E70" s="53"/>
      <c r="F70" s="53"/>
    </row>
    <row r="71" spans="1:6" x14ac:dyDescent="0.2">
      <c r="A71" s="107"/>
      <c r="B71" s="68"/>
      <c r="C71" s="54"/>
      <c r="D71" s="48"/>
      <c r="E71" s="49"/>
      <c r="F71" s="47"/>
    </row>
    <row r="72" spans="1:6" x14ac:dyDescent="0.2">
      <c r="A72" s="100">
        <f>COUNT($A$12:A71)+1</f>
        <v>13</v>
      </c>
      <c r="B72" s="39" t="s">
        <v>71</v>
      </c>
      <c r="C72" s="50"/>
      <c r="D72" s="20"/>
      <c r="E72" s="35"/>
      <c r="F72" s="36"/>
    </row>
    <row r="73" spans="1:6" ht="140.25" x14ac:dyDescent="0.2">
      <c r="A73" s="105"/>
      <c r="B73" s="40" t="s">
        <v>72</v>
      </c>
      <c r="C73" s="50"/>
      <c r="D73" s="20"/>
      <c r="E73" s="35"/>
      <c r="F73" s="36"/>
    </row>
    <row r="74" spans="1:6" x14ac:dyDescent="0.2">
      <c r="A74" s="105"/>
      <c r="B74" s="40" t="s">
        <v>75</v>
      </c>
      <c r="C74" s="50">
        <v>2</v>
      </c>
      <c r="D74" s="20" t="s">
        <v>1</v>
      </c>
      <c r="E74" s="45"/>
      <c r="F74" s="35">
        <f>+E74*C74</f>
        <v>0</v>
      </c>
    </row>
    <row r="75" spans="1:6" x14ac:dyDescent="0.2">
      <c r="A75" s="106"/>
      <c r="B75" s="69"/>
      <c r="C75" s="51"/>
      <c r="D75" s="52"/>
      <c r="E75" s="53"/>
      <c r="F75" s="53"/>
    </row>
    <row r="76" spans="1:6" x14ac:dyDescent="0.2">
      <c r="A76" s="107"/>
      <c r="B76" s="68"/>
      <c r="C76" s="54"/>
      <c r="D76" s="48"/>
      <c r="E76" s="49"/>
      <c r="F76" s="49"/>
    </row>
    <row r="77" spans="1:6" x14ac:dyDescent="0.2">
      <c r="A77" s="100">
        <f>COUNT($A$12:A76)+1</f>
        <v>14</v>
      </c>
      <c r="B77" s="91" t="s">
        <v>76</v>
      </c>
      <c r="C77" s="50"/>
      <c r="D77" s="20"/>
      <c r="E77" s="35"/>
      <c r="F77" s="35"/>
    </row>
    <row r="78" spans="1:6" ht="38.25" x14ac:dyDescent="0.2">
      <c r="A78" s="105"/>
      <c r="B78" s="40" t="s">
        <v>77</v>
      </c>
      <c r="C78" s="50"/>
      <c r="D78" s="20"/>
      <c r="E78" s="35"/>
      <c r="F78" s="35"/>
    </row>
    <row r="79" spans="1:6" x14ac:dyDescent="0.2">
      <c r="A79" s="105"/>
      <c r="B79" s="92"/>
      <c r="C79" s="50">
        <v>3</v>
      </c>
      <c r="D79" s="20" t="s">
        <v>1</v>
      </c>
      <c r="E79" s="45"/>
      <c r="F79" s="35">
        <f>+E79*C79</f>
        <v>0</v>
      </c>
    </row>
    <row r="80" spans="1:6" x14ac:dyDescent="0.2">
      <c r="A80" s="106"/>
      <c r="B80" s="93"/>
      <c r="C80" s="51"/>
      <c r="D80" s="52"/>
      <c r="E80" s="53"/>
      <c r="F80" s="53"/>
    </row>
    <row r="81" spans="1:6" x14ac:dyDescent="0.2">
      <c r="A81" s="107"/>
      <c r="B81" s="68"/>
      <c r="C81" s="54"/>
      <c r="D81" s="48"/>
      <c r="E81" s="49"/>
      <c r="F81" s="47"/>
    </row>
    <row r="82" spans="1:6" x14ac:dyDescent="0.2">
      <c r="A82" s="100">
        <f>COUNT($A$12:A81)+1</f>
        <v>15</v>
      </c>
      <c r="B82" s="39" t="s">
        <v>13</v>
      </c>
      <c r="C82" s="50"/>
      <c r="D82" s="20"/>
      <c r="E82" s="35"/>
      <c r="F82" s="36"/>
    </row>
    <row r="83" spans="1:6" ht="51" x14ac:dyDescent="0.2">
      <c r="A83" s="105"/>
      <c r="B83" s="40" t="s">
        <v>28</v>
      </c>
      <c r="C83" s="50"/>
      <c r="D83" s="20"/>
      <c r="E83" s="35"/>
      <c r="F83" s="36"/>
    </row>
    <row r="84" spans="1:6" ht="14.25" x14ac:dyDescent="0.2">
      <c r="A84" s="105"/>
      <c r="B84" s="40"/>
      <c r="C84" s="50">
        <v>72</v>
      </c>
      <c r="D84" s="20" t="s">
        <v>40</v>
      </c>
      <c r="E84" s="45"/>
      <c r="F84" s="35">
        <f>C84*E84</f>
        <v>0</v>
      </c>
    </row>
    <row r="85" spans="1:6" x14ac:dyDescent="0.2">
      <c r="A85" s="106"/>
      <c r="B85" s="69"/>
      <c r="C85" s="51"/>
      <c r="D85" s="52"/>
      <c r="E85" s="53"/>
      <c r="F85" s="53"/>
    </row>
    <row r="86" spans="1:6" x14ac:dyDescent="0.2">
      <c r="A86" s="107"/>
      <c r="B86" s="68"/>
      <c r="C86" s="54"/>
      <c r="D86" s="48"/>
      <c r="E86" s="49"/>
      <c r="F86" s="47"/>
    </row>
    <row r="87" spans="1:6" x14ac:dyDescent="0.2">
      <c r="A87" s="100">
        <f>COUNT($A$12:A86)+1</f>
        <v>16</v>
      </c>
      <c r="B87" s="39" t="s">
        <v>78</v>
      </c>
      <c r="C87" s="50"/>
      <c r="D87" s="20"/>
      <c r="E87" s="35"/>
      <c r="F87" s="35"/>
    </row>
    <row r="88" spans="1:6" ht="51" x14ac:dyDescent="0.2">
      <c r="A88" s="105"/>
      <c r="B88" s="40" t="s">
        <v>79</v>
      </c>
      <c r="C88" s="50"/>
      <c r="D88" s="20"/>
      <c r="E88" s="35"/>
      <c r="F88" s="35"/>
    </row>
    <row r="89" spans="1:6" x14ac:dyDescent="0.2">
      <c r="A89" s="105"/>
      <c r="B89" s="40"/>
      <c r="C89" s="50">
        <v>3</v>
      </c>
      <c r="D89" s="20" t="s">
        <v>32</v>
      </c>
      <c r="E89" s="45"/>
      <c r="F89" s="35">
        <f>C89*E89</f>
        <v>0</v>
      </c>
    </row>
    <row r="90" spans="1:6" x14ac:dyDescent="0.2">
      <c r="A90" s="106"/>
      <c r="B90" s="69"/>
      <c r="C90" s="51"/>
      <c r="D90" s="52"/>
      <c r="E90" s="53"/>
      <c r="F90" s="53"/>
    </row>
    <row r="91" spans="1:6" x14ac:dyDescent="0.2">
      <c r="A91" s="107"/>
      <c r="B91" s="68"/>
      <c r="C91" s="54"/>
      <c r="D91" s="48"/>
      <c r="E91" s="49"/>
      <c r="F91" s="49"/>
    </row>
    <row r="92" spans="1:6" x14ac:dyDescent="0.2">
      <c r="A92" s="100">
        <f>COUNT($A$12:A91)+1</f>
        <v>17</v>
      </c>
      <c r="B92" s="39" t="s">
        <v>80</v>
      </c>
      <c r="C92" s="50"/>
      <c r="D92" s="20"/>
      <c r="E92" s="35"/>
      <c r="F92" s="35"/>
    </row>
    <row r="93" spans="1:6" ht="38.25" x14ac:dyDescent="0.2">
      <c r="A93" s="105"/>
      <c r="B93" s="40" t="s">
        <v>81</v>
      </c>
      <c r="C93" s="50"/>
      <c r="D93" s="20"/>
      <c r="E93" s="35"/>
      <c r="F93" s="35"/>
    </row>
    <row r="94" spans="1:6" ht="14.25" x14ac:dyDescent="0.2">
      <c r="A94" s="105"/>
      <c r="B94" s="40"/>
      <c r="C94" s="50">
        <v>35</v>
      </c>
      <c r="D94" s="20" t="s">
        <v>34</v>
      </c>
      <c r="E94" s="45"/>
      <c r="F94" s="35">
        <f>C94*E94</f>
        <v>0</v>
      </c>
    </row>
    <row r="95" spans="1:6" x14ac:dyDescent="0.2">
      <c r="A95" s="106"/>
      <c r="B95" s="69"/>
      <c r="C95" s="51"/>
      <c r="D95" s="52"/>
      <c r="E95" s="53"/>
      <c r="F95" s="53"/>
    </row>
    <row r="96" spans="1:6" x14ac:dyDescent="0.2">
      <c r="A96" s="107"/>
      <c r="B96" s="68"/>
      <c r="C96" s="54"/>
      <c r="D96" s="48"/>
      <c r="E96" s="49"/>
      <c r="F96" s="47"/>
    </row>
    <row r="97" spans="1:6" x14ac:dyDescent="0.2">
      <c r="A97" s="100">
        <f>COUNT($A$12:A96)+1</f>
        <v>18</v>
      </c>
      <c r="B97" s="39" t="s">
        <v>82</v>
      </c>
      <c r="C97" s="50"/>
      <c r="D97" s="20"/>
      <c r="E97" s="35"/>
      <c r="F97" s="36"/>
    </row>
    <row r="98" spans="1:6" ht="89.25" x14ac:dyDescent="0.2">
      <c r="A98" s="105"/>
      <c r="B98" s="40" t="s">
        <v>99</v>
      </c>
      <c r="C98" s="50"/>
      <c r="D98" s="20"/>
      <c r="E98" s="35"/>
      <c r="F98" s="36"/>
    </row>
    <row r="99" spans="1:6" x14ac:dyDescent="0.2">
      <c r="A99" s="105"/>
      <c r="B99" s="39" t="s">
        <v>83</v>
      </c>
      <c r="C99" s="50"/>
      <c r="D99" s="20"/>
      <c r="E99" s="35"/>
      <c r="F99" s="36"/>
    </row>
    <row r="100" spans="1:6" ht="25.5" x14ac:dyDescent="0.2">
      <c r="A100" s="105"/>
      <c r="B100" s="40" t="s">
        <v>84</v>
      </c>
      <c r="C100" s="50">
        <v>72</v>
      </c>
      <c r="D100" s="37" t="s">
        <v>40</v>
      </c>
      <c r="E100" s="46"/>
      <c r="F100" s="38">
        <f>C100*E100</f>
        <v>0</v>
      </c>
    </row>
    <row r="101" spans="1:6" ht="25.5" x14ac:dyDescent="0.2">
      <c r="A101" s="105"/>
      <c r="B101" s="40" t="s">
        <v>100</v>
      </c>
      <c r="C101" s="50">
        <v>72</v>
      </c>
      <c r="D101" s="37" t="s">
        <v>40</v>
      </c>
      <c r="E101" s="46"/>
      <c r="F101" s="38">
        <f>C101*E101</f>
        <v>0</v>
      </c>
    </row>
    <row r="102" spans="1:6" x14ac:dyDescent="0.2">
      <c r="A102" s="106"/>
      <c r="B102" s="69"/>
      <c r="C102" s="51"/>
      <c r="D102" s="79"/>
      <c r="E102" s="80"/>
      <c r="F102" s="80"/>
    </row>
    <row r="103" spans="1:6" x14ac:dyDescent="0.2">
      <c r="A103" s="107"/>
      <c r="B103" s="68"/>
      <c r="C103" s="54"/>
      <c r="D103" s="48"/>
      <c r="E103" s="49"/>
      <c r="F103" s="47"/>
    </row>
    <row r="104" spans="1:6" x14ac:dyDescent="0.2">
      <c r="A104" s="100">
        <f>COUNT($A$12:A103)+1</f>
        <v>19</v>
      </c>
      <c r="B104" s="39" t="s">
        <v>86</v>
      </c>
      <c r="C104" s="50"/>
      <c r="D104" s="20"/>
      <c r="E104" s="35"/>
      <c r="F104" s="35"/>
    </row>
    <row r="105" spans="1:6" ht="76.5" x14ac:dyDescent="0.2">
      <c r="A105" s="105"/>
      <c r="B105" s="40" t="s">
        <v>87</v>
      </c>
      <c r="C105" s="50"/>
      <c r="D105" s="20"/>
      <c r="E105" s="35"/>
      <c r="F105" s="36"/>
    </row>
    <row r="106" spans="1:6" ht="14.25" x14ac:dyDescent="0.2">
      <c r="A106" s="105"/>
      <c r="B106" s="40"/>
      <c r="C106" s="50">
        <v>10</v>
      </c>
      <c r="D106" s="20" t="s">
        <v>34</v>
      </c>
      <c r="E106" s="45"/>
      <c r="F106" s="35">
        <f>C106*E106</f>
        <v>0</v>
      </c>
    </row>
    <row r="107" spans="1:6" x14ac:dyDescent="0.2">
      <c r="A107" s="106"/>
      <c r="B107" s="69"/>
      <c r="C107" s="51"/>
      <c r="D107" s="52"/>
      <c r="E107" s="53"/>
      <c r="F107" s="53"/>
    </row>
    <row r="108" spans="1:6" x14ac:dyDescent="0.2">
      <c r="A108" s="107"/>
      <c r="B108" s="68"/>
      <c r="C108" s="54"/>
      <c r="D108" s="48"/>
      <c r="E108" s="49"/>
      <c r="F108" s="49"/>
    </row>
    <row r="109" spans="1:6" x14ac:dyDescent="0.2">
      <c r="A109" s="100">
        <f>COUNT($A$12:A108)+1</f>
        <v>20</v>
      </c>
      <c r="B109" s="39" t="s">
        <v>88</v>
      </c>
      <c r="C109" s="50"/>
      <c r="D109" s="20"/>
      <c r="E109" s="35"/>
      <c r="F109" s="35"/>
    </row>
    <row r="110" spans="1:6" ht="89.25" x14ac:dyDescent="0.2">
      <c r="A110" s="105"/>
      <c r="B110" s="40" t="s">
        <v>89</v>
      </c>
      <c r="C110" s="50"/>
      <c r="D110" s="20"/>
      <c r="E110" s="35"/>
      <c r="F110" s="36"/>
    </row>
    <row r="111" spans="1:6" ht="14.25" x14ac:dyDescent="0.2">
      <c r="A111" s="105"/>
      <c r="B111" s="40"/>
      <c r="C111" s="50">
        <v>8</v>
      </c>
      <c r="D111" s="20" t="s">
        <v>34</v>
      </c>
      <c r="E111" s="45"/>
      <c r="F111" s="35">
        <f>C111*E111</f>
        <v>0</v>
      </c>
    </row>
    <row r="112" spans="1:6" x14ac:dyDescent="0.2">
      <c r="A112" s="106"/>
      <c r="B112" s="69"/>
      <c r="C112" s="51"/>
      <c r="D112" s="52"/>
      <c r="E112" s="53"/>
      <c r="F112" s="53"/>
    </row>
    <row r="113" spans="1:6" x14ac:dyDescent="0.2">
      <c r="A113" s="107"/>
      <c r="B113" s="73"/>
      <c r="C113" s="54"/>
      <c r="D113" s="48"/>
      <c r="E113" s="49"/>
      <c r="F113" s="49"/>
    </row>
    <row r="114" spans="1:6" x14ac:dyDescent="0.2">
      <c r="A114" s="100">
        <f>COUNT($A$12:A113)+1</f>
        <v>21</v>
      </c>
      <c r="B114" s="39" t="s">
        <v>19</v>
      </c>
      <c r="C114" s="50"/>
      <c r="D114" s="20"/>
      <c r="E114" s="35"/>
      <c r="F114" s="35"/>
    </row>
    <row r="115" spans="1:6" ht="25.5" x14ac:dyDescent="0.2">
      <c r="A115" s="105"/>
      <c r="B115" s="40" t="s">
        <v>18</v>
      </c>
      <c r="C115" s="50"/>
      <c r="D115" s="20"/>
      <c r="E115" s="35"/>
      <c r="F115" s="36"/>
    </row>
    <row r="116" spans="1:6" ht="14.25" x14ac:dyDescent="0.2">
      <c r="A116" s="105"/>
      <c r="B116" s="40"/>
      <c r="C116" s="50">
        <v>31</v>
      </c>
      <c r="D116" s="20" t="s">
        <v>40</v>
      </c>
      <c r="E116" s="45"/>
      <c r="F116" s="35">
        <f>C116*E116</f>
        <v>0</v>
      </c>
    </row>
    <row r="117" spans="1:6" x14ac:dyDescent="0.2">
      <c r="A117" s="106"/>
      <c r="B117" s="69"/>
      <c r="C117" s="51"/>
      <c r="D117" s="52"/>
      <c r="E117" s="53"/>
      <c r="F117" s="53"/>
    </row>
    <row r="118" spans="1:6" x14ac:dyDescent="0.2">
      <c r="A118" s="107"/>
      <c r="B118" s="68"/>
      <c r="C118" s="54"/>
      <c r="D118" s="48"/>
      <c r="E118" s="49"/>
      <c r="F118" s="49"/>
    </row>
    <row r="119" spans="1:6" ht="25.5" x14ac:dyDescent="0.2">
      <c r="A119" s="100">
        <f>COUNT($A$12:A118)+1</f>
        <v>22</v>
      </c>
      <c r="B119" s="39" t="s">
        <v>90</v>
      </c>
      <c r="C119" s="50"/>
      <c r="D119" s="20"/>
      <c r="E119" s="35"/>
      <c r="F119" s="36"/>
    </row>
    <row r="120" spans="1:6" ht="38.25" x14ac:dyDescent="0.2">
      <c r="A120" s="105"/>
      <c r="B120" s="40" t="s">
        <v>104</v>
      </c>
      <c r="C120" s="50"/>
      <c r="D120" s="20"/>
      <c r="E120" s="35"/>
      <c r="F120" s="36"/>
    </row>
    <row r="121" spans="1:6" ht="14.25" x14ac:dyDescent="0.2">
      <c r="A121" s="105"/>
      <c r="B121" s="40" t="s">
        <v>29</v>
      </c>
      <c r="C121" s="50">
        <v>39</v>
      </c>
      <c r="D121" s="20" t="s">
        <v>39</v>
      </c>
      <c r="E121" s="45"/>
      <c r="F121" s="35">
        <f>C121*E121</f>
        <v>0</v>
      </c>
    </row>
    <row r="122" spans="1:6" ht="14.25" x14ac:dyDescent="0.2">
      <c r="A122" s="105"/>
      <c r="B122" s="40" t="s">
        <v>30</v>
      </c>
      <c r="C122" s="50">
        <v>10</v>
      </c>
      <c r="D122" s="20" t="s">
        <v>39</v>
      </c>
      <c r="E122" s="45"/>
      <c r="F122" s="35">
        <f>C122*E122</f>
        <v>0</v>
      </c>
    </row>
    <row r="123" spans="1:6" x14ac:dyDescent="0.2">
      <c r="A123" s="106"/>
      <c r="B123" s="69"/>
      <c r="C123" s="51"/>
      <c r="D123" s="52"/>
      <c r="E123" s="53"/>
      <c r="F123" s="53"/>
    </row>
    <row r="124" spans="1:6" x14ac:dyDescent="0.2">
      <c r="A124" s="107"/>
      <c r="B124" s="68"/>
      <c r="C124" s="54"/>
      <c r="D124" s="48"/>
      <c r="E124" s="49"/>
      <c r="F124" s="49"/>
    </row>
    <row r="125" spans="1:6" ht="25.5" x14ac:dyDescent="0.2">
      <c r="A125" s="100">
        <f>COUNT($A$12:A124)+1</f>
        <v>23</v>
      </c>
      <c r="B125" s="39" t="s">
        <v>91</v>
      </c>
      <c r="C125" s="50"/>
      <c r="D125" s="20"/>
      <c r="E125" s="35"/>
      <c r="F125" s="35"/>
    </row>
    <row r="126" spans="1:6" ht="51" x14ac:dyDescent="0.2">
      <c r="A126" s="105"/>
      <c r="B126" s="40" t="s">
        <v>105</v>
      </c>
      <c r="C126" s="50"/>
      <c r="D126" s="20"/>
      <c r="E126" s="35"/>
      <c r="F126" s="35"/>
    </row>
    <row r="127" spans="1:6" ht="14.25" x14ac:dyDescent="0.2">
      <c r="A127" s="105"/>
      <c r="B127" s="40" t="s">
        <v>29</v>
      </c>
      <c r="C127" s="50">
        <v>54</v>
      </c>
      <c r="D127" s="20" t="s">
        <v>39</v>
      </c>
      <c r="E127" s="45"/>
      <c r="F127" s="35">
        <f>C127*E127</f>
        <v>0</v>
      </c>
    </row>
    <row r="128" spans="1:6" ht="14.25" x14ac:dyDescent="0.2">
      <c r="A128" s="105"/>
      <c r="B128" s="40" t="s">
        <v>30</v>
      </c>
      <c r="C128" s="50">
        <v>13</v>
      </c>
      <c r="D128" s="20" t="s">
        <v>39</v>
      </c>
      <c r="E128" s="45"/>
      <c r="F128" s="35">
        <f>C128*E128</f>
        <v>0</v>
      </c>
    </row>
    <row r="129" spans="1:6" x14ac:dyDescent="0.2">
      <c r="A129" s="106"/>
      <c r="B129" s="69"/>
      <c r="C129" s="51"/>
      <c r="D129" s="52"/>
      <c r="E129" s="53"/>
      <c r="F129" s="53"/>
    </row>
    <row r="130" spans="1:6" x14ac:dyDescent="0.2">
      <c r="A130" s="107"/>
      <c r="B130" s="68"/>
      <c r="C130" s="54"/>
      <c r="D130" s="48"/>
      <c r="E130" s="49"/>
      <c r="F130" s="49"/>
    </row>
    <row r="131" spans="1:6" x14ac:dyDescent="0.2">
      <c r="A131" s="100">
        <f>COUNT($A$12:A130)+1</f>
        <v>24</v>
      </c>
      <c r="B131" s="39" t="s">
        <v>106</v>
      </c>
      <c r="C131" s="50"/>
      <c r="D131" s="20"/>
      <c r="E131" s="35"/>
      <c r="F131" s="36"/>
    </row>
    <row r="132" spans="1:6" ht="51" x14ac:dyDescent="0.2">
      <c r="A132" s="105"/>
      <c r="B132" s="40" t="s">
        <v>126</v>
      </c>
      <c r="C132" s="50"/>
      <c r="D132" s="20"/>
      <c r="E132" s="35"/>
      <c r="F132" s="36"/>
    </row>
    <row r="133" spans="1:6" ht="14.25" x14ac:dyDescent="0.2">
      <c r="A133" s="105"/>
      <c r="B133" s="40"/>
      <c r="C133" s="50">
        <v>4.5</v>
      </c>
      <c r="D133" s="20" t="s">
        <v>39</v>
      </c>
      <c r="E133" s="45"/>
      <c r="F133" s="35">
        <f>C133*E133</f>
        <v>0</v>
      </c>
    </row>
    <row r="134" spans="1:6" x14ac:dyDescent="0.2">
      <c r="A134" s="106"/>
      <c r="B134" s="69"/>
      <c r="C134" s="51"/>
      <c r="D134" s="52"/>
      <c r="E134" s="53"/>
      <c r="F134" s="53"/>
    </row>
    <row r="135" spans="1:6" x14ac:dyDescent="0.2">
      <c r="A135" s="107"/>
      <c r="B135" s="68"/>
      <c r="C135" s="54"/>
      <c r="D135" s="48"/>
      <c r="E135" s="49"/>
      <c r="F135" s="49"/>
    </row>
    <row r="136" spans="1:6" x14ac:dyDescent="0.2">
      <c r="A136" s="100">
        <f>COUNT($A$12:A135)+1</f>
        <v>25</v>
      </c>
      <c r="B136" s="61" t="s">
        <v>92</v>
      </c>
      <c r="C136" s="50"/>
      <c r="D136" s="20"/>
      <c r="E136" s="35"/>
      <c r="F136" s="35"/>
    </row>
    <row r="137" spans="1:6" ht="38.25" x14ac:dyDescent="0.2">
      <c r="A137" s="105"/>
      <c r="B137" s="40" t="s">
        <v>93</v>
      </c>
      <c r="C137" s="50"/>
      <c r="D137" s="20"/>
      <c r="E137" s="35"/>
      <c r="F137" s="35"/>
    </row>
    <row r="138" spans="1:6" ht="14.25" x14ac:dyDescent="0.2">
      <c r="A138" s="105"/>
      <c r="B138" s="40"/>
      <c r="C138" s="50">
        <v>61</v>
      </c>
      <c r="D138" s="20" t="s">
        <v>39</v>
      </c>
      <c r="E138" s="45"/>
      <c r="F138" s="35">
        <f t="shared" ref="F138" si="0">C138*E138</f>
        <v>0</v>
      </c>
    </row>
    <row r="139" spans="1:6" x14ac:dyDescent="0.2">
      <c r="A139" s="106"/>
      <c r="B139" s="69"/>
      <c r="C139" s="51"/>
      <c r="D139" s="52"/>
      <c r="E139" s="53"/>
      <c r="F139" s="53"/>
    </row>
    <row r="140" spans="1:6" x14ac:dyDescent="0.2">
      <c r="A140" s="107"/>
      <c r="B140" s="68"/>
      <c r="C140" s="54"/>
      <c r="D140" s="48"/>
      <c r="E140" s="49"/>
      <c r="F140" s="49"/>
    </row>
    <row r="141" spans="1:6" x14ac:dyDescent="0.2">
      <c r="A141" s="100">
        <f>COUNT($A$12:A140)+1</f>
        <v>26</v>
      </c>
      <c r="B141" s="39" t="s">
        <v>127</v>
      </c>
      <c r="C141" s="50"/>
      <c r="D141" s="20"/>
      <c r="E141" s="35"/>
      <c r="F141" s="35"/>
    </row>
    <row r="142" spans="1:6" ht="51" x14ac:dyDescent="0.2">
      <c r="A142" s="105"/>
      <c r="B142" s="40" t="s">
        <v>128</v>
      </c>
      <c r="C142" s="50"/>
      <c r="D142" s="20"/>
      <c r="E142" s="35"/>
      <c r="F142" s="35"/>
    </row>
    <row r="143" spans="1:6" ht="14.25" x14ac:dyDescent="0.2">
      <c r="A143" s="105"/>
      <c r="B143" s="40"/>
      <c r="C143" s="50">
        <v>12.5</v>
      </c>
      <c r="D143" s="20" t="s">
        <v>39</v>
      </c>
      <c r="E143" s="45"/>
      <c r="F143" s="35">
        <f>C143*E143</f>
        <v>0</v>
      </c>
    </row>
    <row r="144" spans="1:6" x14ac:dyDescent="0.2">
      <c r="A144" s="106"/>
      <c r="B144" s="69"/>
      <c r="C144" s="51"/>
      <c r="D144" s="52"/>
      <c r="E144" s="53"/>
      <c r="F144" s="53"/>
    </row>
    <row r="145" spans="1:6" x14ac:dyDescent="0.2">
      <c r="A145" s="107"/>
      <c r="B145" s="68"/>
      <c r="C145" s="54"/>
      <c r="D145" s="48"/>
      <c r="E145" s="49"/>
      <c r="F145" s="49"/>
    </row>
    <row r="146" spans="1:6" x14ac:dyDescent="0.2">
      <c r="A146" s="100">
        <f>COUNT($A$12:A145)+1</f>
        <v>27</v>
      </c>
      <c r="B146" s="39" t="s">
        <v>25</v>
      </c>
      <c r="C146" s="50"/>
      <c r="D146" s="20"/>
      <c r="E146" s="35"/>
      <c r="F146" s="35"/>
    </row>
    <row r="147" spans="1:6" ht="63.75" x14ac:dyDescent="0.2">
      <c r="A147" s="105"/>
      <c r="B147" s="40" t="s">
        <v>162</v>
      </c>
      <c r="C147" s="50"/>
      <c r="D147" s="20"/>
      <c r="E147" s="35"/>
      <c r="F147" s="35"/>
    </row>
    <row r="148" spans="1:6" ht="14.25" x14ac:dyDescent="0.2">
      <c r="A148" s="105"/>
      <c r="B148" s="40"/>
      <c r="C148" s="50">
        <v>67</v>
      </c>
      <c r="D148" s="20" t="s">
        <v>39</v>
      </c>
      <c r="E148" s="45"/>
      <c r="F148" s="35">
        <f>C148*E148</f>
        <v>0</v>
      </c>
    </row>
    <row r="149" spans="1:6" x14ac:dyDescent="0.2">
      <c r="A149" s="106"/>
      <c r="B149" s="69"/>
      <c r="C149" s="51"/>
      <c r="D149" s="52"/>
      <c r="E149" s="53"/>
      <c r="F149" s="53"/>
    </row>
    <row r="150" spans="1:6" x14ac:dyDescent="0.2">
      <c r="A150" s="107"/>
      <c r="B150" s="68"/>
      <c r="C150" s="54"/>
      <c r="D150" s="48"/>
      <c r="E150" s="49"/>
      <c r="F150" s="49"/>
    </row>
    <row r="151" spans="1:6" x14ac:dyDescent="0.2">
      <c r="A151" s="100">
        <f>COUNT($A$12:A150)+1</f>
        <v>28</v>
      </c>
      <c r="B151" s="39" t="s">
        <v>94</v>
      </c>
      <c r="C151" s="50"/>
      <c r="D151" s="20"/>
      <c r="E151" s="35"/>
      <c r="F151" s="35"/>
    </row>
    <row r="152" spans="1:6" ht="89.25" x14ac:dyDescent="0.2">
      <c r="A152" s="105"/>
      <c r="B152" s="40" t="s">
        <v>114</v>
      </c>
      <c r="C152" s="50"/>
      <c r="D152" s="20"/>
      <c r="E152" s="35"/>
      <c r="F152" s="35"/>
    </row>
    <row r="153" spans="1:6" ht="14.25" x14ac:dyDescent="0.2">
      <c r="A153" s="105"/>
      <c r="B153" s="40"/>
      <c r="C153" s="50">
        <v>20</v>
      </c>
      <c r="D153" s="20" t="s">
        <v>39</v>
      </c>
      <c r="E153" s="45"/>
      <c r="F153" s="35">
        <f>C153*E153</f>
        <v>0</v>
      </c>
    </row>
    <row r="154" spans="1:6" x14ac:dyDescent="0.2">
      <c r="A154" s="106"/>
      <c r="B154" s="69"/>
      <c r="C154" s="51"/>
      <c r="D154" s="52"/>
      <c r="E154" s="53"/>
      <c r="F154" s="53"/>
    </row>
    <row r="155" spans="1:6" x14ac:dyDescent="0.2">
      <c r="A155" s="107"/>
      <c r="B155" s="68"/>
      <c r="C155" s="54"/>
      <c r="D155" s="48"/>
      <c r="E155" s="49"/>
      <c r="F155" s="49"/>
    </row>
    <row r="156" spans="1:6" x14ac:dyDescent="0.2">
      <c r="A156" s="100">
        <f>COUNT($A$12:A155)+1</f>
        <v>29</v>
      </c>
      <c r="B156" s="39" t="s">
        <v>95</v>
      </c>
      <c r="C156" s="50"/>
      <c r="D156" s="20"/>
      <c r="E156" s="35"/>
      <c r="F156" s="36"/>
    </row>
    <row r="157" spans="1:6" ht="63.75" x14ac:dyDescent="0.2">
      <c r="A157" s="105"/>
      <c r="B157" s="40" t="s">
        <v>115</v>
      </c>
      <c r="C157" s="50"/>
      <c r="D157" s="20"/>
      <c r="E157" s="35"/>
      <c r="F157" s="36"/>
    </row>
    <row r="158" spans="1:6" ht="14.25" x14ac:dyDescent="0.2">
      <c r="A158" s="105"/>
      <c r="B158" s="40"/>
      <c r="C158" s="50">
        <v>16.5</v>
      </c>
      <c r="D158" s="20" t="s">
        <v>39</v>
      </c>
      <c r="E158" s="45"/>
      <c r="F158" s="35">
        <f>C158*E158</f>
        <v>0</v>
      </c>
    </row>
    <row r="159" spans="1:6" x14ac:dyDescent="0.2">
      <c r="A159" s="106"/>
      <c r="B159" s="69"/>
      <c r="C159" s="51"/>
      <c r="D159" s="52"/>
      <c r="E159" s="53"/>
      <c r="F159" s="53"/>
    </row>
    <row r="160" spans="1:6" x14ac:dyDescent="0.2">
      <c r="A160" s="107"/>
      <c r="B160" s="68"/>
      <c r="C160" s="54"/>
      <c r="D160" s="48"/>
      <c r="E160" s="49"/>
      <c r="F160" s="49"/>
    </row>
    <row r="161" spans="1:6" x14ac:dyDescent="0.2">
      <c r="A161" s="100">
        <f>COUNT($A$12:A160)+1</f>
        <v>30</v>
      </c>
      <c r="B161" s="39" t="s">
        <v>20</v>
      </c>
      <c r="C161" s="50"/>
      <c r="D161" s="20"/>
      <c r="E161" s="35"/>
      <c r="F161" s="36"/>
    </row>
    <row r="162" spans="1:6" ht="38.25" x14ac:dyDescent="0.2">
      <c r="A162" s="105"/>
      <c r="B162" s="40" t="s">
        <v>96</v>
      </c>
      <c r="C162" s="50"/>
      <c r="D162" s="20"/>
      <c r="E162" s="35"/>
      <c r="F162" s="36"/>
    </row>
    <row r="163" spans="1:6" ht="14.25" x14ac:dyDescent="0.2">
      <c r="A163" s="105"/>
      <c r="B163" s="40"/>
      <c r="C163" s="50">
        <v>84</v>
      </c>
      <c r="D163" s="20" t="s">
        <v>39</v>
      </c>
      <c r="E163" s="45"/>
      <c r="F163" s="35">
        <f>C163*E163</f>
        <v>0</v>
      </c>
    </row>
    <row r="164" spans="1:6" x14ac:dyDescent="0.2">
      <c r="A164" s="106"/>
      <c r="B164" s="69"/>
      <c r="C164" s="51"/>
      <c r="D164" s="52"/>
      <c r="E164" s="53"/>
      <c r="F164" s="53"/>
    </row>
    <row r="165" spans="1:6" x14ac:dyDescent="0.2">
      <c r="A165" s="107"/>
      <c r="B165" s="73"/>
      <c r="C165" s="54"/>
      <c r="D165" s="94"/>
      <c r="E165" s="74"/>
      <c r="F165" s="74"/>
    </row>
    <row r="166" spans="1:6" x14ac:dyDescent="0.2">
      <c r="A166" s="100">
        <f>COUNT($A$12:A165)+1</f>
        <v>31</v>
      </c>
      <c r="B166" s="39" t="s">
        <v>22</v>
      </c>
      <c r="C166" s="50"/>
      <c r="D166" s="20"/>
      <c r="E166" s="35"/>
      <c r="F166" s="35"/>
    </row>
    <row r="167" spans="1:6" ht="38.25" x14ac:dyDescent="0.2">
      <c r="A167" s="105"/>
      <c r="B167" s="40" t="s">
        <v>21</v>
      </c>
      <c r="C167" s="50"/>
      <c r="D167" s="20"/>
      <c r="E167" s="35"/>
      <c r="F167" s="36"/>
    </row>
    <row r="168" spans="1:6" ht="14.25" x14ac:dyDescent="0.2">
      <c r="A168" s="105"/>
      <c r="B168" s="40"/>
      <c r="C168" s="50">
        <v>61</v>
      </c>
      <c r="D168" s="20" t="s">
        <v>39</v>
      </c>
      <c r="E168" s="45"/>
      <c r="F168" s="35">
        <f>C168*E168</f>
        <v>0</v>
      </c>
    </row>
    <row r="169" spans="1:6" x14ac:dyDescent="0.2">
      <c r="A169" s="106"/>
      <c r="B169" s="69"/>
      <c r="C169" s="51"/>
      <c r="D169" s="52"/>
      <c r="E169" s="53"/>
      <c r="F169" s="53"/>
    </row>
    <row r="170" spans="1:6" x14ac:dyDescent="0.2">
      <c r="A170" s="107"/>
      <c r="B170" s="68"/>
      <c r="C170" s="54"/>
      <c r="D170" s="48"/>
      <c r="E170" s="49"/>
      <c r="F170" s="49"/>
    </row>
    <row r="171" spans="1:6" x14ac:dyDescent="0.2">
      <c r="A171" s="100">
        <f>COUNT($A$12:A170)+1</f>
        <v>32</v>
      </c>
      <c r="B171" s="39" t="s">
        <v>23</v>
      </c>
      <c r="C171" s="50"/>
      <c r="D171" s="20"/>
      <c r="E171" s="35"/>
      <c r="F171" s="35"/>
    </row>
    <row r="172" spans="1:6" ht="25.5" x14ac:dyDescent="0.2">
      <c r="A172" s="105"/>
      <c r="B172" s="40" t="s">
        <v>130</v>
      </c>
      <c r="C172" s="50"/>
      <c r="D172" s="20"/>
      <c r="E172" s="35"/>
      <c r="F172" s="36"/>
    </row>
    <row r="173" spans="1:6" ht="14.25" x14ac:dyDescent="0.2">
      <c r="A173" s="105"/>
      <c r="B173" s="40"/>
      <c r="C173" s="50">
        <v>38</v>
      </c>
      <c r="D173" s="20" t="s">
        <v>34</v>
      </c>
      <c r="E173" s="45"/>
      <c r="F173" s="35">
        <f>C173*E173</f>
        <v>0</v>
      </c>
    </row>
    <row r="174" spans="1:6" x14ac:dyDescent="0.2">
      <c r="A174" s="106"/>
      <c r="B174" s="69"/>
      <c r="C174" s="51"/>
      <c r="D174" s="52"/>
      <c r="E174" s="53"/>
      <c r="F174" s="53"/>
    </row>
    <row r="175" spans="1:6" x14ac:dyDescent="0.2">
      <c r="A175" s="107"/>
      <c r="B175" s="68"/>
      <c r="C175" s="54"/>
      <c r="D175" s="48"/>
      <c r="E175" s="49"/>
      <c r="F175" s="49"/>
    </row>
    <row r="176" spans="1:6" x14ac:dyDescent="0.2">
      <c r="A176" s="100">
        <f>COUNT($A$10:A175)+1</f>
        <v>33</v>
      </c>
      <c r="B176" s="39" t="s">
        <v>172</v>
      </c>
      <c r="C176" s="50"/>
      <c r="D176" s="20"/>
      <c r="E176" s="35"/>
      <c r="F176" s="35"/>
    </row>
    <row r="177" spans="1:6" ht="331.5" x14ac:dyDescent="0.2">
      <c r="A177" s="105"/>
      <c r="B177" s="40" t="s">
        <v>173</v>
      </c>
      <c r="C177" s="50"/>
      <c r="D177" s="20"/>
      <c r="E177" s="35"/>
      <c r="F177" s="35"/>
    </row>
    <row r="178" spans="1:6" x14ac:dyDescent="0.2">
      <c r="A178" s="105"/>
      <c r="B178" s="39"/>
      <c r="C178" s="50">
        <v>1</v>
      </c>
      <c r="D178" s="20" t="s">
        <v>1</v>
      </c>
      <c r="E178" s="45"/>
      <c r="F178" s="35">
        <f>C178*E178</f>
        <v>0</v>
      </c>
    </row>
    <row r="179" spans="1:6" x14ac:dyDescent="0.2">
      <c r="A179" s="106"/>
      <c r="B179" s="69"/>
      <c r="C179" s="51"/>
      <c r="D179" s="52"/>
      <c r="E179" s="53"/>
      <c r="F179" s="53"/>
    </row>
    <row r="180" spans="1:6" x14ac:dyDescent="0.2">
      <c r="A180" s="107"/>
      <c r="B180" s="68"/>
      <c r="C180" s="54"/>
      <c r="D180" s="48"/>
      <c r="E180" s="49"/>
      <c r="F180" s="49"/>
    </row>
    <row r="181" spans="1:6" x14ac:dyDescent="0.2">
      <c r="A181" s="100">
        <f>COUNT($A$10:A179)+1</f>
        <v>34</v>
      </c>
      <c r="B181" s="39" t="s">
        <v>140</v>
      </c>
      <c r="C181" s="50"/>
      <c r="D181" s="20"/>
      <c r="E181" s="35"/>
      <c r="F181" s="35"/>
    </row>
    <row r="182" spans="1:6" ht="38.25" x14ac:dyDescent="0.2">
      <c r="A182" s="105"/>
      <c r="B182" s="40" t="s">
        <v>141</v>
      </c>
      <c r="C182" s="50"/>
      <c r="D182" s="20"/>
      <c r="E182" s="35"/>
      <c r="F182" s="35"/>
    </row>
    <row r="183" spans="1:6" x14ac:dyDescent="0.2">
      <c r="A183" s="105"/>
      <c r="B183" s="39"/>
      <c r="C183" s="50">
        <v>11</v>
      </c>
      <c r="D183" s="20" t="s">
        <v>1</v>
      </c>
      <c r="E183" s="45"/>
      <c r="F183" s="35">
        <f>C183*E183</f>
        <v>0</v>
      </c>
    </row>
    <row r="184" spans="1:6" x14ac:dyDescent="0.2">
      <c r="A184" s="106"/>
      <c r="B184" s="69"/>
      <c r="C184" s="51"/>
      <c r="D184" s="52"/>
      <c r="E184" s="53"/>
      <c r="F184" s="53"/>
    </row>
    <row r="185" spans="1:6" x14ac:dyDescent="0.2">
      <c r="A185" s="107"/>
      <c r="B185" s="68"/>
      <c r="C185" s="54"/>
      <c r="D185" s="48"/>
      <c r="E185" s="49"/>
      <c r="F185" s="49"/>
    </row>
    <row r="186" spans="1:6" x14ac:dyDescent="0.2">
      <c r="A186" s="100">
        <f>COUNT($A$10:A185)+1</f>
        <v>35</v>
      </c>
      <c r="B186" s="39" t="s">
        <v>142</v>
      </c>
      <c r="C186" s="50"/>
      <c r="D186" s="20"/>
      <c r="E186" s="35"/>
      <c r="F186" s="35"/>
    </row>
    <row r="187" spans="1:6" ht="89.25" x14ac:dyDescent="0.2">
      <c r="A187" s="105"/>
      <c r="B187" s="40" t="s">
        <v>143</v>
      </c>
      <c r="C187" s="50"/>
      <c r="D187" s="20"/>
      <c r="E187" s="35"/>
      <c r="F187" s="35"/>
    </row>
    <row r="188" spans="1:6" ht="14.25" x14ac:dyDescent="0.2">
      <c r="A188" s="105"/>
      <c r="B188" s="39"/>
      <c r="C188" s="50">
        <v>34</v>
      </c>
      <c r="D188" s="20" t="s">
        <v>34</v>
      </c>
      <c r="E188" s="45"/>
      <c r="F188" s="35">
        <f>C188*E188</f>
        <v>0</v>
      </c>
    </row>
    <row r="189" spans="1:6" x14ac:dyDescent="0.2">
      <c r="A189" s="106"/>
      <c r="B189" s="69"/>
      <c r="C189" s="51"/>
      <c r="D189" s="52"/>
      <c r="E189" s="53"/>
      <c r="F189" s="53"/>
    </row>
    <row r="190" spans="1:6" x14ac:dyDescent="0.2">
      <c r="A190" s="107"/>
      <c r="B190" s="68"/>
      <c r="C190" s="54"/>
      <c r="D190" s="48"/>
      <c r="E190" s="49"/>
      <c r="F190" s="49"/>
    </row>
    <row r="191" spans="1:6" x14ac:dyDescent="0.2">
      <c r="A191" s="100">
        <f>COUNT($A$10:A190)+1</f>
        <v>36</v>
      </c>
      <c r="B191" s="39" t="s">
        <v>144</v>
      </c>
      <c r="C191" s="50"/>
      <c r="D191" s="20"/>
      <c r="E191" s="35"/>
      <c r="F191" s="35"/>
    </row>
    <row r="192" spans="1:6" ht="38.25" x14ac:dyDescent="0.2">
      <c r="A192" s="105"/>
      <c r="B192" s="40" t="s">
        <v>145</v>
      </c>
      <c r="C192" s="50"/>
      <c r="D192" s="20"/>
      <c r="E192" s="35"/>
      <c r="F192" s="35"/>
    </row>
    <row r="193" spans="1:6" ht="14.25" x14ac:dyDescent="0.2">
      <c r="A193" s="105"/>
      <c r="B193" s="39"/>
      <c r="C193" s="50">
        <v>34</v>
      </c>
      <c r="D193" s="20" t="s">
        <v>34</v>
      </c>
      <c r="E193" s="45"/>
      <c r="F193" s="35">
        <f>C193*E193</f>
        <v>0</v>
      </c>
    </row>
    <row r="194" spans="1:6" x14ac:dyDescent="0.2">
      <c r="A194" s="106"/>
      <c r="B194" s="69"/>
      <c r="C194" s="51"/>
      <c r="D194" s="52"/>
      <c r="E194" s="53"/>
      <c r="F194" s="53"/>
    </row>
    <row r="195" spans="1:6" x14ac:dyDescent="0.2">
      <c r="A195" s="107"/>
      <c r="B195" s="68"/>
      <c r="C195" s="54"/>
      <c r="D195" s="48"/>
      <c r="E195" s="49"/>
      <c r="F195" s="49"/>
    </row>
    <row r="196" spans="1:6" x14ac:dyDescent="0.2">
      <c r="A196" s="100">
        <f>COUNT($A$10:A194)+1</f>
        <v>37</v>
      </c>
      <c r="B196" s="39" t="s">
        <v>146</v>
      </c>
      <c r="C196" s="50"/>
      <c r="D196" s="20"/>
      <c r="E196" s="35"/>
      <c r="F196" s="35"/>
    </row>
    <row r="197" spans="1:6" ht="63.75" x14ac:dyDescent="0.2">
      <c r="A197" s="105"/>
      <c r="B197" s="40" t="s">
        <v>147</v>
      </c>
      <c r="C197" s="50"/>
      <c r="D197" s="20"/>
      <c r="E197" s="35"/>
      <c r="F197" s="35"/>
    </row>
    <row r="198" spans="1:6" x14ac:dyDescent="0.2">
      <c r="A198" s="105"/>
      <c r="B198" s="39"/>
      <c r="C198" s="50">
        <v>1</v>
      </c>
      <c r="D198" s="20" t="s">
        <v>1</v>
      </c>
      <c r="E198" s="45"/>
      <c r="F198" s="35">
        <f>E198*C198</f>
        <v>0</v>
      </c>
    </row>
    <row r="199" spans="1:6" x14ac:dyDescent="0.2">
      <c r="A199" s="106"/>
      <c r="B199" s="69"/>
      <c r="C199" s="51"/>
      <c r="D199" s="52"/>
      <c r="E199" s="53"/>
      <c r="F199" s="53"/>
    </row>
    <row r="200" spans="1:6" x14ac:dyDescent="0.2">
      <c r="A200" s="107"/>
      <c r="B200" s="68"/>
      <c r="C200" s="54"/>
      <c r="D200" s="48"/>
      <c r="E200" s="49"/>
      <c r="F200" s="49"/>
    </row>
    <row r="201" spans="1:6" x14ac:dyDescent="0.2">
      <c r="A201" s="100">
        <f>COUNT($A$10:A200)+1</f>
        <v>38</v>
      </c>
      <c r="B201" s="39" t="s">
        <v>148</v>
      </c>
      <c r="C201" s="50"/>
      <c r="D201" s="20"/>
      <c r="E201" s="35"/>
      <c r="F201" s="35"/>
    </row>
    <row r="202" spans="1:6" ht="63.75" x14ac:dyDescent="0.2">
      <c r="A202" s="105"/>
      <c r="B202" s="40" t="s">
        <v>149</v>
      </c>
      <c r="C202" s="50"/>
      <c r="D202" s="20"/>
      <c r="E202" s="35"/>
      <c r="F202" s="35"/>
    </row>
    <row r="203" spans="1:6" ht="14.25" x14ac:dyDescent="0.2">
      <c r="A203" s="105"/>
      <c r="B203" s="39"/>
      <c r="C203" s="50">
        <v>1.4</v>
      </c>
      <c r="D203" s="20" t="s">
        <v>39</v>
      </c>
      <c r="E203" s="45"/>
      <c r="F203" s="35">
        <f>C203*E203</f>
        <v>0</v>
      </c>
    </row>
    <row r="204" spans="1:6" x14ac:dyDescent="0.2">
      <c r="A204" s="106"/>
      <c r="B204" s="69"/>
      <c r="C204" s="51"/>
      <c r="D204" s="52"/>
      <c r="E204" s="53"/>
      <c r="F204" s="53"/>
    </row>
    <row r="205" spans="1:6" x14ac:dyDescent="0.2">
      <c r="A205" s="107"/>
      <c r="B205" s="68"/>
      <c r="C205" s="54"/>
      <c r="D205" s="48"/>
      <c r="E205" s="49"/>
      <c r="F205" s="49"/>
    </row>
    <row r="206" spans="1:6" x14ac:dyDescent="0.2">
      <c r="A206" s="100">
        <f>COUNT($A$10:A205)+1</f>
        <v>39</v>
      </c>
      <c r="B206" s="39" t="s">
        <v>150</v>
      </c>
      <c r="C206" s="50"/>
      <c r="D206" s="20"/>
      <c r="E206" s="35"/>
      <c r="F206" s="35"/>
    </row>
    <row r="207" spans="1:6" ht="114.75" x14ac:dyDescent="0.2">
      <c r="A207" s="105"/>
      <c r="B207" s="40" t="s">
        <v>151</v>
      </c>
      <c r="C207" s="50"/>
      <c r="D207" s="20"/>
      <c r="E207" s="35"/>
      <c r="F207" s="35"/>
    </row>
    <row r="208" spans="1:6" x14ac:dyDescent="0.2">
      <c r="A208" s="105"/>
      <c r="B208" s="39"/>
      <c r="C208" s="50">
        <v>4</v>
      </c>
      <c r="D208" s="20" t="s">
        <v>139</v>
      </c>
      <c r="E208" s="45"/>
      <c r="F208" s="35">
        <f>C208*E208</f>
        <v>0</v>
      </c>
    </row>
    <row r="209" spans="1:6" x14ac:dyDescent="0.2">
      <c r="A209" s="106"/>
      <c r="B209" s="69"/>
      <c r="C209" s="51"/>
      <c r="D209" s="52"/>
      <c r="E209" s="53"/>
      <c r="F209" s="53"/>
    </row>
    <row r="210" spans="1:6" x14ac:dyDescent="0.2">
      <c r="A210" s="107"/>
      <c r="B210" s="68"/>
      <c r="C210" s="54"/>
      <c r="D210" s="48"/>
      <c r="E210" s="49"/>
      <c r="F210" s="49"/>
    </row>
    <row r="211" spans="1:6" x14ac:dyDescent="0.2">
      <c r="A211" s="100">
        <f>COUNT($A$10:A210)+1</f>
        <v>40</v>
      </c>
      <c r="B211" s="39" t="s">
        <v>152</v>
      </c>
      <c r="C211" s="50"/>
      <c r="D211" s="20"/>
      <c r="E211" s="35"/>
      <c r="F211" s="35"/>
    </row>
    <row r="212" spans="1:6" ht="89.25" x14ac:dyDescent="0.2">
      <c r="A212" s="105"/>
      <c r="B212" s="40" t="s">
        <v>153</v>
      </c>
      <c r="C212" s="50"/>
      <c r="D212" s="20"/>
      <c r="E212" s="35"/>
      <c r="F212" s="35"/>
    </row>
    <row r="213" spans="1:6" x14ac:dyDescent="0.2">
      <c r="A213" s="105"/>
      <c r="B213" s="39"/>
      <c r="C213" s="50">
        <v>1</v>
      </c>
      <c r="D213" s="20" t="s">
        <v>139</v>
      </c>
      <c r="E213" s="45"/>
      <c r="F213" s="35">
        <f>C213*E213</f>
        <v>0</v>
      </c>
    </row>
    <row r="214" spans="1:6" x14ac:dyDescent="0.2">
      <c r="A214" s="106"/>
      <c r="B214" s="69"/>
      <c r="C214" s="51"/>
      <c r="D214" s="52"/>
      <c r="E214" s="53"/>
      <c r="F214" s="53"/>
    </row>
    <row r="215" spans="1:6" x14ac:dyDescent="0.2">
      <c r="A215" s="107"/>
      <c r="B215" s="68"/>
      <c r="C215" s="54"/>
      <c r="D215" s="48"/>
      <c r="E215" s="49"/>
      <c r="F215" s="49"/>
    </row>
    <row r="216" spans="1:6" x14ac:dyDescent="0.2">
      <c r="A216" s="100">
        <f>COUNT($A$10:A215)+1</f>
        <v>41</v>
      </c>
      <c r="B216" s="39" t="s">
        <v>154</v>
      </c>
      <c r="C216" s="50"/>
      <c r="D216" s="20"/>
      <c r="E216" s="35"/>
      <c r="F216" s="35"/>
    </row>
    <row r="217" spans="1:6" ht="114.75" x14ac:dyDescent="0.2">
      <c r="A217" s="105"/>
      <c r="B217" s="40" t="s">
        <v>155</v>
      </c>
      <c r="C217" s="50"/>
      <c r="D217" s="20"/>
      <c r="E217" s="35"/>
      <c r="F217" s="35"/>
    </row>
    <row r="218" spans="1:6" x14ac:dyDescent="0.2">
      <c r="A218" s="105"/>
      <c r="B218" s="40" t="s">
        <v>174</v>
      </c>
      <c r="C218" s="50">
        <v>4</v>
      </c>
      <c r="D218" s="20" t="s">
        <v>1</v>
      </c>
      <c r="E218" s="45"/>
      <c r="F218" s="35">
        <f>C218*E218</f>
        <v>0</v>
      </c>
    </row>
    <row r="219" spans="1:6" x14ac:dyDescent="0.2">
      <c r="A219" s="105"/>
      <c r="B219" s="40" t="s">
        <v>156</v>
      </c>
      <c r="C219" s="50">
        <v>4</v>
      </c>
      <c r="D219" s="20" t="s">
        <v>1</v>
      </c>
      <c r="E219" s="45"/>
      <c r="F219" s="35">
        <f>C219*E219</f>
        <v>0</v>
      </c>
    </row>
    <row r="220" spans="1:6" x14ac:dyDescent="0.2">
      <c r="A220" s="106"/>
      <c r="B220" s="69"/>
      <c r="C220" s="51"/>
      <c r="D220" s="258"/>
      <c r="E220" s="53"/>
      <c r="F220" s="53"/>
    </row>
    <row r="221" spans="1:6" x14ac:dyDescent="0.2">
      <c r="A221" s="107"/>
      <c r="B221" s="68"/>
      <c r="C221" s="54"/>
      <c r="D221" s="48"/>
      <c r="E221" s="49"/>
      <c r="F221" s="47"/>
    </row>
    <row r="222" spans="1:6" x14ac:dyDescent="0.2">
      <c r="A222" s="100">
        <f>COUNT($A$12:A221)+1</f>
        <v>42</v>
      </c>
      <c r="B222" s="39" t="s">
        <v>24</v>
      </c>
      <c r="C222" s="50"/>
      <c r="D222" s="20"/>
      <c r="E222" s="35"/>
      <c r="F222" s="36"/>
    </row>
    <row r="223" spans="1:6" ht="51" x14ac:dyDescent="0.2">
      <c r="A223" s="105"/>
      <c r="B223" s="40" t="s">
        <v>101</v>
      </c>
      <c r="C223" s="50"/>
      <c r="D223" s="20"/>
      <c r="E223" s="35"/>
      <c r="F223" s="36"/>
    </row>
    <row r="224" spans="1:6" x14ac:dyDescent="0.2">
      <c r="A224" s="105"/>
      <c r="B224" s="40"/>
      <c r="C224" s="50">
        <v>1</v>
      </c>
      <c r="D224" s="20" t="s">
        <v>1</v>
      </c>
      <c r="E224" s="45"/>
      <c r="F224" s="35">
        <f>C224*E224</f>
        <v>0</v>
      </c>
    </row>
    <row r="225" spans="1:6" x14ac:dyDescent="0.2">
      <c r="A225" s="106"/>
      <c r="B225" s="69"/>
      <c r="C225" s="51"/>
      <c r="D225" s="52"/>
      <c r="E225" s="53"/>
      <c r="F225" s="53"/>
    </row>
    <row r="226" spans="1:6" x14ac:dyDescent="0.2">
      <c r="A226" s="107"/>
      <c r="B226" s="73"/>
      <c r="C226" s="31"/>
      <c r="D226" s="32"/>
      <c r="E226" s="33"/>
      <c r="F226" s="31"/>
    </row>
    <row r="227" spans="1:6" ht="25.5" x14ac:dyDescent="0.2">
      <c r="A227" s="100">
        <f>COUNT($A$12:A226)+1</f>
        <v>43</v>
      </c>
      <c r="B227" s="39" t="s">
        <v>26</v>
      </c>
      <c r="C227" s="36"/>
      <c r="D227" s="20"/>
      <c r="E227" s="62"/>
      <c r="F227" s="36"/>
    </row>
    <row r="228" spans="1:6" ht="102" x14ac:dyDescent="0.2">
      <c r="A228" s="103"/>
      <c r="B228" s="40" t="s">
        <v>97</v>
      </c>
      <c r="C228" s="36"/>
      <c r="D228" s="20"/>
      <c r="E228" s="35"/>
      <c r="F228" s="36"/>
    </row>
    <row r="229" spans="1:6" x14ac:dyDescent="0.2">
      <c r="A229" s="100"/>
      <c r="B229" s="95"/>
      <c r="C229" s="63"/>
      <c r="D229" s="64">
        <v>0.02</v>
      </c>
      <c r="E229" s="36"/>
      <c r="F229" s="35">
        <f>SUM(F12:F228)*D229</f>
        <v>0</v>
      </c>
    </row>
    <row r="230" spans="1:6" x14ac:dyDescent="0.2">
      <c r="A230" s="102"/>
      <c r="B230" s="96"/>
      <c r="C230" s="97"/>
      <c r="D230" s="98"/>
      <c r="E230" s="65"/>
      <c r="F230" s="53"/>
    </row>
    <row r="231" spans="1:6" x14ac:dyDescent="0.2">
      <c r="A231" s="103"/>
      <c r="B231" s="40"/>
      <c r="C231" s="36"/>
      <c r="D231" s="20"/>
      <c r="E231" s="36"/>
      <c r="F231" s="36"/>
    </row>
    <row r="232" spans="1:6" x14ac:dyDescent="0.2">
      <c r="A232" s="100">
        <f>COUNT($A$12:A230)+1</f>
        <v>44</v>
      </c>
      <c r="B232" s="39" t="s">
        <v>98</v>
      </c>
      <c r="C232" s="36"/>
      <c r="D232" s="20"/>
      <c r="E232" s="36"/>
      <c r="F232" s="36"/>
    </row>
    <row r="233" spans="1:6" ht="38.25" x14ac:dyDescent="0.2">
      <c r="A233" s="103"/>
      <c r="B233" s="40" t="s">
        <v>27</v>
      </c>
      <c r="C233" s="63"/>
      <c r="D233" s="64">
        <v>0.1</v>
      </c>
      <c r="E233" s="36"/>
      <c r="F233" s="35">
        <f>SUM(F12:F227)*D233</f>
        <v>0</v>
      </c>
    </row>
    <row r="234" spans="1:6" x14ac:dyDescent="0.2">
      <c r="A234" s="108"/>
      <c r="B234" s="70"/>
      <c r="C234" s="36"/>
      <c r="D234" s="20"/>
      <c r="E234" s="62"/>
      <c r="F234" s="36"/>
    </row>
    <row r="235" spans="1:6" x14ac:dyDescent="0.2">
      <c r="A235" s="41"/>
      <c r="B235" s="71" t="s">
        <v>2</v>
      </c>
      <c r="C235" s="42"/>
      <c r="D235" s="43"/>
      <c r="E235" s="44" t="s">
        <v>38</v>
      </c>
      <c r="F235" s="44">
        <f>SUM(F14:F234)</f>
        <v>0</v>
      </c>
    </row>
  </sheetData>
  <sheetProtection algorithmName="SHA-512" hashValue="vC2Ldsk/Jx+zdViSKeKY4nG6UFxLFGooSBjt7a+vGlGr/gQeZcnVYiRbSauY7Apoey+EG/Gp3hE/E7EGav2z7Q==" saltValue="QzZoa8fOuFZ2S/F+xmsj3w=="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rowBreaks count="9" manualBreakCount="9">
    <brk id="30" max="5" man="1"/>
    <brk id="50" max="5" man="1"/>
    <brk id="70" max="5" man="1"/>
    <brk id="95" max="5" man="1"/>
    <brk id="123" max="5" man="1"/>
    <brk id="149" max="5" man="1"/>
    <brk id="174" max="5" man="1"/>
    <brk id="189" max="5" man="1"/>
    <brk id="214"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79998168889431442"/>
  </sheetPr>
  <dimension ref="A1:G26"/>
  <sheetViews>
    <sheetView showGridLines="0" zoomScaleNormal="100" zoomScaleSheetLayoutView="100" workbookViewId="0">
      <selection activeCell="L28" sqref="L28"/>
    </sheetView>
  </sheetViews>
  <sheetFormatPr defaultColWidth="8.85546875" defaultRowHeight="12.75" x14ac:dyDescent="0.2"/>
  <cols>
    <col min="1" max="1" width="6.140625" style="1" customWidth="1"/>
    <col min="2" max="2" width="5.5703125" style="1" customWidth="1"/>
    <col min="3" max="3" width="37.42578125" style="1" customWidth="1"/>
    <col min="4" max="5" width="7.42578125" style="1" customWidth="1"/>
    <col min="6" max="6" width="11.85546875" style="1" customWidth="1"/>
    <col min="7" max="7" width="16.42578125" style="17" bestFit="1" customWidth="1"/>
    <col min="8" max="16384" width="8.85546875" style="1"/>
  </cols>
  <sheetData>
    <row r="1" spans="1:7" ht="27" customHeight="1" x14ac:dyDescent="0.2">
      <c r="A1" s="24" t="s">
        <v>3</v>
      </c>
      <c r="B1" s="24"/>
      <c r="C1" s="24"/>
      <c r="D1" s="24"/>
      <c r="E1" s="24"/>
      <c r="F1" s="24"/>
      <c r="G1" s="24"/>
    </row>
    <row r="2" spans="1:7" ht="15" customHeight="1" x14ac:dyDescent="0.2">
      <c r="A2" s="284" t="s">
        <v>116</v>
      </c>
      <c r="B2" s="284"/>
      <c r="C2" s="284"/>
      <c r="D2" s="284"/>
      <c r="E2" s="284"/>
      <c r="F2" s="284"/>
      <c r="G2" s="284"/>
    </row>
    <row r="3" spans="1:7" ht="15" customHeight="1" x14ac:dyDescent="0.2">
      <c r="A3" s="293" t="s">
        <v>345</v>
      </c>
      <c r="B3" s="293"/>
      <c r="C3" s="293"/>
      <c r="D3" s="293"/>
      <c r="E3" s="293"/>
      <c r="F3" s="293"/>
      <c r="G3" s="293"/>
    </row>
    <row r="4" spans="1:7" ht="15" customHeight="1" x14ac:dyDescent="0.2">
      <c r="A4" s="294"/>
      <c r="B4" s="294"/>
      <c r="C4" s="294"/>
      <c r="D4" s="294"/>
      <c r="E4" s="294"/>
      <c r="F4" s="294"/>
      <c r="G4" s="294"/>
    </row>
    <row r="5" spans="1:7" ht="25.5" x14ac:dyDescent="0.2">
      <c r="A5" s="120" t="s">
        <v>107</v>
      </c>
      <c r="B5" s="295" t="s">
        <v>7</v>
      </c>
      <c r="C5" s="295"/>
      <c r="D5" s="295"/>
      <c r="E5" s="295"/>
      <c r="F5" s="295"/>
      <c r="G5" s="156" t="s">
        <v>111</v>
      </c>
    </row>
    <row r="6" spans="1:7" x14ac:dyDescent="0.2">
      <c r="A6" s="7" t="s">
        <v>110</v>
      </c>
      <c r="B6" s="287" t="s">
        <v>119</v>
      </c>
      <c r="C6" s="288"/>
      <c r="D6" s="288"/>
      <c r="E6" s="288"/>
      <c r="F6" s="289"/>
      <c r="G6" s="10">
        <f>SUM(G7:G8)</f>
        <v>0</v>
      </c>
    </row>
    <row r="7" spans="1:7" x14ac:dyDescent="0.2">
      <c r="A7" s="7" t="s">
        <v>109</v>
      </c>
      <c r="B7" s="290" t="s">
        <v>120</v>
      </c>
      <c r="C7" s="290"/>
      <c r="D7" s="290"/>
      <c r="E7" s="290"/>
      <c r="F7" s="290"/>
      <c r="G7" s="8">
        <f>G17</f>
        <v>0</v>
      </c>
    </row>
    <row r="8" spans="1:7" x14ac:dyDescent="0.2">
      <c r="A8" s="9" t="s">
        <v>108</v>
      </c>
      <c r="B8" s="287" t="s">
        <v>118</v>
      </c>
      <c r="C8" s="288"/>
      <c r="D8" s="288"/>
      <c r="E8" s="288"/>
      <c r="F8" s="288"/>
      <c r="G8" s="8">
        <f>G24</f>
        <v>0</v>
      </c>
    </row>
    <row r="9" spans="1:7" x14ac:dyDescent="0.2">
      <c r="A9" s="121"/>
      <c r="B9" s="122"/>
      <c r="C9" s="123"/>
      <c r="D9" s="123"/>
      <c r="E9" s="123"/>
      <c r="F9" s="123"/>
      <c r="G9" s="124"/>
    </row>
    <row r="10" spans="1:7" x14ac:dyDescent="0.2">
      <c r="A10" s="125"/>
      <c r="B10" s="125"/>
      <c r="C10" s="125"/>
      <c r="D10" s="125"/>
      <c r="E10" s="125"/>
      <c r="F10" s="125"/>
      <c r="G10" s="125"/>
    </row>
    <row r="11" spans="1:7" ht="15.75" x14ac:dyDescent="0.25">
      <c r="A11" s="23" t="s">
        <v>346</v>
      </c>
      <c r="B11" s="21"/>
      <c r="C11" s="22"/>
      <c r="D11" s="22"/>
      <c r="E11" s="21"/>
      <c r="F11" s="21"/>
      <c r="G11" s="20"/>
    </row>
    <row r="12" spans="1:7" x14ac:dyDescent="0.2">
      <c r="A12" s="279" t="s">
        <v>120</v>
      </c>
      <c r="B12" s="280"/>
      <c r="C12" s="280"/>
      <c r="D12" s="280"/>
      <c r="E12" s="280"/>
      <c r="F12" s="280"/>
      <c r="G12" s="281"/>
    </row>
    <row r="13" spans="1:7" ht="25.5" x14ac:dyDescent="0.2">
      <c r="A13" s="282" t="s">
        <v>41</v>
      </c>
      <c r="B13" s="271" t="s">
        <v>121</v>
      </c>
      <c r="C13" s="272"/>
      <c r="D13" s="271" t="s">
        <v>122</v>
      </c>
      <c r="E13" s="272"/>
      <c r="F13" s="152" t="s">
        <v>123</v>
      </c>
      <c r="G13" s="152" t="s">
        <v>4</v>
      </c>
    </row>
    <row r="14" spans="1:7" x14ac:dyDescent="0.2">
      <c r="A14" s="283"/>
      <c r="B14" s="273"/>
      <c r="C14" s="274"/>
      <c r="D14" s="273"/>
      <c r="E14" s="274"/>
      <c r="F14" s="2" t="s">
        <v>5</v>
      </c>
      <c r="G14" s="2" t="s">
        <v>37</v>
      </c>
    </row>
    <row r="15" spans="1:7" x14ac:dyDescent="0.2">
      <c r="A15" s="3" t="s">
        <v>347</v>
      </c>
      <c r="B15" s="275" t="str">
        <f>Vrocevod_P3826_GD!B3</f>
        <v>GLAVNI VROČEVOD P3826, DN80/180</v>
      </c>
      <c r="C15" s="276"/>
      <c r="D15" s="277" t="s">
        <v>348</v>
      </c>
      <c r="E15" s="278"/>
      <c r="F15" s="18">
        <v>30</v>
      </c>
      <c r="G15" s="4">
        <f>Vrocevod_P3826_GD!F279</f>
        <v>0</v>
      </c>
    </row>
    <row r="16" spans="1:7" x14ac:dyDescent="0.2">
      <c r="A16" s="3"/>
      <c r="B16" s="275"/>
      <c r="C16" s="276"/>
      <c r="D16" s="277"/>
      <c r="E16" s="278"/>
      <c r="F16" s="18"/>
      <c r="G16" s="4"/>
    </row>
    <row r="17" spans="1:7" x14ac:dyDescent="0.2">
      <c r="A17" s="270" t="s">
        <v>102</v>
      </c>
      <c r="B17" s="270"/>
      <c r="C17" s="270"/>
      <c r="D17" s="270"/>
      <c r="E17" s="270"/>
      <c r="F17" s="270"/>
      <c r="G17" s="5">
        <f>SUM(G15:G16)</f>
        <v>0</v>
      </c>
    </row>
    <row r="18" spans="1:7" x14ac:dyDescent="0.2">
      <c r="A18" s="19"/>
      <c r="B18" s="19"/>
      <c r="C18" s="19"/>
      <c r="D18" s="19"/>
      <c r="E18" s="19"/>
      <c r="F18" s="19"/>
      <c r="G18" s="11"/>
    </row>
    <row r="19" spans="1:7" x14ac:dyDescent="0.2">
      <c r="A19" s="279" t="s">
        <v>118</v>
      </c>
      <c r="B19" s="280"/>
      <c r="C19" s="280"/>
      <c r="D19" s="280"/>
      <c r="E19" s="280"/>
      <c r="F19" s="280"/>
      <c r="G19" s="281"/>
    </row>
    <row r="20" spans="1:7" ht="25.5" customHeight="1" x14ac:dyDescent="0.2">
      <c r="A20" s="282" t="s">
        <v>41</v>
      </c>
      <c r="B20" s="271" t="s">
        <v>121</v>
      </c>
      <c r="C20" s="272"/>
      <c r="D20" s="271" t="s">
        <v>122</v>
      </c>
      <c r="E20" s="272"/>
      <c r="F20" s="152" t="s">
        <v>123</v>
      </c>
      <c r="G20" s="152" t="s">
        <v>4</v>
      </c>
    </row>
    <row r="21" spans="1:7" x14ac:dyDescent="0.2">
      <c r="A21" s="283"/>
      <c r="B21" s="273"/>
      <c r="C21" s="274"/>
      <c r="D21" s="273"/>
      <c r="E21" s="274"/>
      <c r="F21" s="2" t="s">
        <v>5</v>
      </c>
      <c r="G21" s="2" t="s">
        <v>37</v>
      </c>
    </row>
    <row r="22" spans="1:7" x14ac:dyDescent="0.2">
      <c r="A22" s="3" t="s">
        <v>349</v>
      </c>
      <c r="B22" s="275" t="str">
        <f>Vrocevod_P4867_GD!B3</f>
        <v>PRIKLJUČNI VROČEVOD P4867, DN65 - TEREN</v>
      </c>
      <c r="C22" s="276"/>
      <c r="D22" s="277" t="s">
        <v>350</v>
      </c>
      <c r="E22" s="278"/>
      <c r="F22" s="18">
        <v>101</v>
      </c>
      <c r="G22" s="4">
        <f>Vrocevod_P4867_GD!F263</f>
        <v>0</v>
      </c>
    </row>
    <row r="23" spans="1:7" x14ac:dyDescent="0.2">
      <c r="A23" s="3"/>
      <c r="B23" s="275"/>
      <c r="C23" s="276"/>
      <c r="D23" s="277"/>
      <c r="E23" s="278"/>
      <c r="F23" s="18"/>
      <c r="G23" s="4"/>
    </row>
    <row r="24" spans="1:7" x14ac:dyDescent="0.2">
      <c r="A24" s="270" t="s">
        <v>103</v>
      </c>
      <c r="B24" s="270"/>
      <c r="C24" s="270"/>
      <c r="D24" s="270"/>
      <c r="E24" s="270"/>
      <c r="F24" s="270"/>
      <c r="G24" s="5">
        <f>SUM(G22:G23)</f>
        <v>0</v>
      </c>
    </row>
    <row r="26" spans="1:7" ht="13.5" thickBot="1" x14ac:dyDescent="0.25">
      <c r="A26" s="126"/>
      <c r="B26" s="126"/>
      <c r="C26" s="126"/>
      <c r="D26" s="126"/>
      <c r="E26" s="126"/>
      <c r="F26" s="126"/>
      <c r="G26" s="127"/>
    </row>
  </sheetData>
  <sheetProtection algorithmName="SHA-512" hashValue="PZ52zGq14w6Rk3qO+oQxXa7JMzeNY96307JJR3yXQ+CFldSqSLlpfis8ZPDowSo387iaby4pGrBjeYzlSpiqwA==" saltValue="Ui585j/XMY1tKbqQvRTdbA==" spinCount="100000" sheet="1" objects="1" scenarios="1"/>
  <mergeCells count="24">
    <mergeCell ref="B22:C22"/>
    <mergeCell ref="D22:E22"/>
    <mergeCell ref="B23:C23"/>
    <mergeCell ref="D23:E23"/>
    <mergeCell ref="A24:F24"/>
    <mergeCell ref="B16:C16"/>
    <mergeCell ref="D16:E16"/>
    <mergeCell ref="A17:F17"/>
    <mergeCell ref="A19:G19"/>
    <mergeCell ref="A20:A21"/>
    <mergeCell ref="B20:C21"/>
    <mergeCell ref="D20:E21"/>
    <mergeCell ref="A12:G12"/>
    <mergeCell ref="A13:A14"/>
    <mergeCell ref="B13:C14"/>
    <mergeCell ref="D13:E14"/>
    <mergeCell ref="B15:C15"/>
    <mergeCell ref="D15:E15"/>
    <mergeCell ref="B8:F8"/>
    <mergeCell ref="A2:G2"/>
    <mergeCell ref="A3:G4"/>
    <mergeCell ref="B5:F5"/>
    <mergeCell ref="B6:F6"/>
    <mergeCell ref="B7:F7"/>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d.o.o.&amp;RJPE-SIR-256/24
</oddHeader>
    <oddFooter>&amp;C&amp;"Arial,Navadno"&amp;9&amp;P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11</vt:i4>
      </vt:variant>
      <vt:variant>
        <vt:lpstr>Imenovani obsegi</vt:lpstr>
      </vt:variant>
      <vt:variant>
        <vt:i4>19</vt:i4>
      </vt:variant>
    </vt:vector>
  </HeadingPairs>
  <TitlesOfParts>
    <vt:vector size="30" baseType="lpstr">
      <vt:lpstr>Obrazec</vt:lpstr>
      <vt:lpstr>Rekapitulacija_VO_GD</vt:lpstr>
      <vt:lpstr>Vrocevod_T-1700_GD</vt:lpstr>
      <vt:lpstr>Vrocevod_T-1713_GD</vt:lpstr>
      <vt:lpstr>JA 339</vt:lpstr>
      <vt:lpstr>Novi kineti</vt:lpstr>
      <vt:lpstr>Kineta 2</vt:lpstr>
      <vt:lpstr>Vrocevod P362_GD</vt:lpstr>
      <vt:lpstr>Rekapitulacija_VO_GD (2)</vt:lpstr>
      <vt:lpstr>Vrocevod_P3826_GD</vt:lpstr>
      <vt:lpstr>Vrocevod_P4867_GD</vt:lpstr>
      <vt:lpstr>'JA 339'!Področje_tiskanja</vt:lpstr>
      <vt:lpstr>'Kineta 2'!Področje_tiskanja</vt:lpstr>
      <vt:lpstr>'Novi kineti'!Področje_tiskanja</vt:lpstr>
      <vt:lpstr>Obrazec!Področje_tiskanja</vt:lpstr>
      <vt:lpstr>Rekapitulacija_VO_GD!Področje_tiskanja</vt:lpstr>
      <vt:lpstr>'Rekapitulacija_VO_GD (2)'!Področje_tiskanja</vt:lpstr>
      <vt:lpstr>'Vrocevod P362_GD'!Področje_tiskanja</vt:lpstr>
      <vt:lpstr>Vrocevod_P3826_GD!Področje_tiskanja</vt:lpstr>
      <vt:lpstr>Vrocevod_P4867_GD!Področje_tiskanja</vt:lpstr>
      <vt:lpstr>'Vrocevod_T-1700_GD'!Področje_tiskanja</vt:lpstr>
      <vt:lpstr>'Vrocevod_T-1713_GD'!Področje_tiskanja</vt:lpstr>
      <vt:lpstr>'JA 339'!Tiskanje_naslovov</vt:lpstr>
      <vt:lpstr>'Kineta 2'!Tiskanje_naslovov</vt:lpstr>
      <vt:lpstr>'Novi kineti'!Tiskanje_naslovov</vt:lpstr>
      <vt:lpstr>'Vrocevod P362_GD'!Tiskanje_naslovov</vt:lpstr>
      <vt:lpstr>Vrocevod_P3826_GD!Tiskanje_naslovov</vt:lpstr>
      <vt:lpstr>Vrocevod_P4867_GD!Tiskanje_naslovov</vt:lpstr>
      <vt:lpstr>'Vrocevod_T-1700_GD'!Tiskanje_naslovov</vt:lpstr>
      <vt:lpstr>'Vrocevod_T-1713_GD'!Tiskanje_naslovov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test</dc:creator>
  <dc:description>izdelan: 31/08-2005</dc:description>
  <cp:lastModifiedBy>Silvester Koren</cp:lastModifiedBy>
  <cp:lastPrinted>2024-07-03T11:17:48Z</cp:lastPrinted>
  <dcterms:created xsi:type="dcterms:W3CDTF">1999-05-03T05:58:28Z</dcterms:created>
  <dcterms:modified xsi:type="dcterms:W3CDTF">2024-07-04T08:12:38Z</dcterms:modified>
</cp:coreProperties>
</file>