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Silvo 2023\JN SJN, MOL 2023\JPE SIR 224-23 GD VO Čufarjeva-Kotnikova\"/>
    </mc:Choice>
  </mc:AlternateContent>
  <bookViews>
    <workbookView xWindow="-15" yWindow="-15" windowWidth="14400" windowHeight="14190" tabRatio="956"/>
  </bookViews>
  <sheets>
    <sheet name="Skupna rekapitulacija" sheetId="70" r:id="rId1"/>
    <sheet name="Rekapitulacija_VO_GD" sheetId="42" r:id="rId2"/>
    <sheet name="Vrocevod_T-100_GD" sheetId="1" r:id="rId3"/>
    <sheet name="Vrocevod_T-200_GD" sheetId="49" r:id="rId4"/>
    <sheet name="Vrocevod_T-222_GD" sheetId="50" r:id="rId5"/>
    <sheet name="Vrocevod_T-223_GD" sheetId="51" r:id="rId6"/>
    <sheet name="Vrocevod_T-224_GD" sheetId="52" r:id="rId7"/>
    <sheet name="Rekapitulacija_VO_SK_GD" sheetId="53" r:id="rId8"/>
    <sheet name="Vrocevod_T-100_GD_SK" sheetId="54" r:id="rId9"/>
    <sheet name="Vrocevod_T-200_GD_SK" sheetId="55" r:id="rId10"/>
    <sheet name="Vrocevod_T-222_GD_SK " sheetId="56" r:id="rId11"/>
    <sheet name="Vrocevod_T-223_GD_SK" sheetId="57" r:id="rId12"/>
    <sheet name="Vrocevod_T-224_GD_SK" sheetId="58" r:id="rId13"/>
    <sheet name="Rekapitulacija_VO_GD (2)" sheetId="59" r:id="rId14"/>
    <sheet name="JA 35" sheetId="60" r:id="rId15"/>
    <sheet name="Kineta M4" sheetId="61" r:id="rId16"/>
    <sheet name="Kineta 8" sheetId="62" r:id="rId17"/>
    <sheet name="Rekapitulacija_VO_GD (3)" sheetId="63" r:id="rId18"/>
    <sheet name="Vrocevod_T201_GD" sheetId="64" r:id="rId19"/>
    <sheet name="Vroc-priklj_P-11_GD" sheetId="65" r:id="rId20"/>
    <sheet name="Rekapitulacija_GD" sheetId="66" r:id="rId21"/>
    <sheet name="N-14060_GD" sheetId="67" r:id="rId22"/>
    <sheet name="PRIKL. SON_PE 32_GD" sheetId="68" r:id="rId23"/>
    <sheet name="PRIKL. SON_PE 63_GD" sheetId="69" r:id="rId24"/>
  </sheets>
  <externalReferences>
    <externalReference r:id="rId25"/>
    <externalReference r:id="rId26"/>
    <externalReference r:id="rId27"/>
  </externalReferences>
  <definedNames>
    <definedName name="_A65636">#REF!</definedName>
    <definedName name="_C99392">#REF!</definedName>
    <definedName name="_xlnm._FilterDatabase" localSheetId="21" hidden="1">'N-14060_GD'!$A$6:$F$6</definedName>
    <definedName name="_xlnm._FilterDatabase" localSheetId="23" hidden="1">'PRIKL. SON_PE 63_GD'!#REF!</definedName>
    <definedName name="_xlnm._FilterDatabase" localSheetId="2" hidden="1">'Vrocevod_T-100_GD'!$A$6:$F$6</definedName>
    <definedName name="_xlnm._FilterDatabase" localSheetId="8" hidden="1">'Vrocevod_T-100_GD_SK'!#REF!</definedName>
    <definedName name="_xlnm._FilterDatabase" localSheetId="3" hidden="1">'Vrocevod_T-200_GD'!$A$6:$F$6</definedName>
    <definedName name="_xlnm._FilterDatabase" localSheetId="9" hidden="1">'Vrocevod_T-200_GD_SK'!#REF!</definedName>
    <definedName name="_xlnm._FilterDatabase" localSheetId="18" hidden="1">Vrocevod_T201_GD!$A$6:$F$6</definedName>
    <definedName name="_xlnm._FilterDatabase" localSheetId="4" hidden="1">'Vrocevod_T-222_GD'!$A$6:$F$6</definedName>
    <definedName name="_xlnm._FilterDatabase" localSheetId="10" hidden="1">'Vrocevod_T-222_GD_SK '!#REF!</definedName>
    <definedName name="_xlnm._FilterDatabase" localSheetId="5" hidden="1">'Vrocevod_T-223_GD'!$A$6:$F$6</definedName>
    <definedName name="_xlnm._FilterDatabase" localSheetId="11" hidden="1">'Vrocevod_T-223_GD_SK'!#REF!</definedName>
    <definedName name="_xlnm._FilterDatabase" localSheetId="6" hidden="1">'Vrocevod_T-224_GD'!$A$6:$F$6</definedName>
    <definedName name="_xlnm._FilterDatabase" localSheetId="12" hidden="1">'Vrocevod_T-224_GD_SK'!#REF!</definedName>
    <definedName name="_xlnm._FilterDatabase" localSheetId="19" hidden="1">'Vroc-priklj_P-11_GD'!#REF!</definedName>
    <definedName name="DobMont">[1]OSNOVA!$B$16</definedName>
    <definedName name="FaktStro">[2]osnova!$B$14</definedName>
    <definedName name="investicija" localSheetId="23">#REF!</definedName>
    <definedName name="investicija" localSheetId="20">Rekapitulacija_GD!#REF!</definedName>
    <definedName name="investicija" localSheetId="1">Rekapitulacija_VO_GD!#REF!</definedName>
    <definedName name="investicija" localSheetId="17">'Rekapitulacija_VO_GD (3)'!#REF!</definedName>
    <definedName name="investicija" localSheetId="7">Rekapitulacija_VO_SK_GD!#REF!</definedName>
    <definedName name="investicija" localSheetId="0">#REF!</definedName>
    <definedName name="investicija" localSheetId="3">#REF!</definedName>
    <definedName name="investicija" localSheetId="9">#REF!</definedName>
    <definedName name="investicija" localSheetId="4">#REF!</definedName>
    <definedName name="investicija" localSheetId="10">#REF!</definedName>
    <definedName name="investicija" localSheetId="5">#REF!</definedName>
    <definedName name="investicija" localSheetId="11">#REF!</definedName>
    <definedName name="investicija" localSheetId="6">#REF!</definedName>
    <definedName name="investicija" localSheetId="12">#REF!</definedName>
    <definedName name="investicija" localSheetId="19">#REF!</definedName>
    <definedName name="investicija">#REF!</definedName>
    <definedName name="investicija_1">#REF!</definedName>
    <definedName name="JEKLO_SD" localSheetId="0">#REF!</definedName>
    <definedName name="JEKLO_SD">#REF!</definedName>
    <definedName name="_xlnm.Print_Area" localSheetId="14">'JA 35'!$A$1:$F$198</definedName>
    <definedName name="_xlnm.Print_Area" localSheetId="16">'Kineta 8'!$A$1:$F$30</definedName>
    <definedName name="_xlnm.Print_Area" localSheetId="15">'Kineta M4'!$A$1:$F$30</definedName>
    <definedName name="_xlnm.Print_Area" localSheetId="21">'N-14060_GD'!$A$1:$F$96</definedName>
    <definedName name="_xlnm.Print_Area" localSheetId="23">'PRIKL. SON_PE 63_GD'!$A$1:$F$203</definedName>
    <definedName name="_xlnm.Print_Area" localSheetId="20">Rekapitulacija_GD!$A$1:$G$46</definedName>
    <definedName name="_xlnm.Print_Area" localSheetId="1">Rekapitulacija_VO_GD!$A$1:$G$19</definedName>
    <definedName name="_xlnm.Print_Area" localSheetId="13">'Rekapitulacija_VO_GD (2)'!$A$1:$G$31</definedName>
    <definedName name="_xlnm.Print_Area" localSheetId="17">'Rekapitulacija_VO_GD (3)'!$A$1:$G$28</definedName>
    <definedName name="_xlnm.Print_Area" localSheetId="7">Rekapitulacija_VO_SK_GD!$A$1:$G$14</definedName>
    <definedName name="_xlnm.Print_Area" localSheetId="0">'Skupna rekapitulacija'!$A$1:$F$15</definedName>
    <definedName name="_xlnm.Print_Area" localSheetId="2">'Vrocevod_T-100_GD'!$A$1:$F$277</definedName>
    <definedName name="_xlnm.Print_Area" localSheetId="8">'Vrocevod_T-100_GD_SK'!$A$1:$F$104</definedName>
    <definedName name="_xlnm.Print_Area" localSheetId="3">'Vrocevod_T-200_GD'!$A$1:$F$285</definedName>
    <definedName name="_xlnm.Print_Area" localSheetId="9">'Vrocevod_T-200_GD_SK'!$A$1:$F$105</definedName>
    <definedName name="_xlnm.Print_Area" localSheetId="18">Vrocevod_T201_GD!$A$1:$F$193</definedName>
    <definedName name="_xlnm.Print_Area" localSheetId="4">'Vrocevod_T-222_GD'!$A$1:$F$249</definedName>
    <definedName name="_xlnm.Print_Area" localSheetId="10">'Vrocevod_T-222_GD_SK '!$A$1:$F$104</definedName>
    <definedName name="_xlnm.Print_Area" localSheetId="5">'Vrocevod_T-223_GD'!$A$1:$F$219</definedName>
    <definedName name="_xlnm.Print_Area" localSheetId="11">'Vrocevod_T-223_GD_SK'!$A$1:$F$104</definedName>
    <definedName name="_xlnm.Print_Area" localSheetId="6">'Vrocevod_T-224_GD'!$A$1:$F$262</definedName>
    <definedName name="_xlnm.Print_Area" localSheetId="12">'Vrocevod_T-224_GD_SK'!$A$1:$F$105</definedName>
    <definedName name="REK_gr_dela">'[3]8. 110 kV DV'!$F$111</definedName>
    <definedName name="REK_jekl_dela">'[3]8. 110 kV DV'!$F$127</definedName>
    <definedName name="REK_jekl_mont">'[3]8. 110 kV DV'!$F$151</definedName>
    <definedName name="REKAP">#REF!</definedName>
    <definedName name="_xlnm.Print_Titles" localSheetId="14">'JA 35'!$5:$5</definedName>
    <definedName name="_xlnm.Print_Titles" localSheetId="21">'N-14060_GD'!$5:$5</definedName>
    <definedName name="_xlnm.Print_Titles" localSheetId="22">'PRIKL. SON_PE 32_GD'!$5:$5</definedName>
    <definedName name="_xlnm.Print_Titles" localSheetId="23">'PRIKL. SON_PE 63_GD'!$5:$5</definedName>
    <definedName name="_xlnm.Print_Titles" localSheetId="2">'Vrocevod_T-100_GD'!$5:$5</definedName>
    <definedName name="_xlnm.Print_Titles" localSheetId="8">'Vrocevod_T-100_GD_SK'!$5:$5</definedName>
    <definedName name="_xlnm.Print_Titles" localSheetId="3">'Vrocevod_T-200_GD'!$5:$5</definedName>
    <definedName name="_xlnm.Print_Titles" localSheetId="9">'Vrocevod_T-200_GD_SK'!$5:$5</definedName>
    <definedName name="_xlnm.Print_Titles" localSheetId="18">Vrocevod_T201_GD!$5:$5</definedName>
    <definedName name="_xlnm.Print_Titles" localSheetId="4">'Vrocevod_T-222_GD'!$5:$5</definedName>
    <definedName name="_xlnm.Print_Titles" localSheetId="10">'Vrocevod_T-222_GD_SK '!$5:$5</definedName>
    <definedName name="_xlnm.Print_Titles" localSheetId="5">'Vrocevod_T-223_GD'!$5:$5</definedName>
    <definedName name="_xlnm.Print_Titles" localSheetId="11">'Vrocevod_T-223_GD_SK'!$5:$5</definedName>
    <definedName name="_xlnm.Print_Titles" localSheetId="6">'Vrocevod_T-224_GD'!$5:$5</definedName>
    <definedName name="_xlnm.Print_Titles" localSheetId="12">'Vrocevod_T-224_GD_SK'!$5:$5</definedName>
    <definedName name="_xlnm.Print_Titles" localSheetId="19">'Vroc-priklj_P-11_GD'!$3:$3</definedName>
  </definedNames>
  <calcPr calcId="162913"/>
</workbook>
</file>

<file path=xl/calcChain.xml><?xml version="1.0" encoding="utf-8"?>
<calcChain xmlns="http://schemas.openxmlformats.org/spreadsheetml/2006/main">
  <c r="A191" i="60" l="1"/>
  <c r="F82" i="54"/>
  <c r="F196" i="69" l="1"/>
  <c r="F191" i="69"/>
  <c r="F186" i="69"/>
  <c r="F181" i="69"/>
  <c r="F176" i="69"/>
  <c r="F171" i="69"/>
  <c r="F166" i="69"/>
  <c r="F161" i="69"/>
  <c r="F156" i="69"/>
  <c r="F151" i="69"/>
  <c r="F146" i="69"/>
  <c r="F141" i="69"/>
  <c r="F140" i="69"/>
  <c r="F135" i="69"/>
  <c r="F130" i="69"/>
  <c r="F125" i="69"/>
  <c r="F120" i="69"/>
  <c r="F115" i="69"/>
  <c r="F110" i="69"/>
  <c r="F105" i="69"/>
  <c r="F100" i="69"/>
  <c r="F95" i="69"/>
  <c r="F90" i="69"/>
  <c r="F85" i="69"/>
  <c r="F80" i="69"/>
  <c r="F75" i="69"/>
  <c r="F70" i="69"/>
  <c r="F65" i="69"/>
  <c r="F60" i="69"/>
  <c r="F55" i="69"/>
  <c r="F50" i="69"/>
  <c r="F45" i="69"/>
  <c r="F40" i="69"/>
  <c r="F35" i="69"/>
  <c r="F30" i="69"/>
  <c r="F25" i="69"/>
  <c r="F20" i="69"/>
  <c r="F15" i="69"/>
  <c r="A13" i="69"/>
  <c r="F10" i="69"/>
  <c r="F186" i="68"/>
  <c r="F181" i="68"/>
  <c r="F176" i="68"/>
  <c r="F171" i="68"/>
  <c r="F166" i="68"/>
  <c r="F161" i="68"/>
  <c r="F156" i="68"/>
  <c r="F151" i="68"/>
  <c r="F146" i="68"/>
  <c r="F141" i="68"/>
  <c r="F140" i="68"/>
  <c r="F135" i="68"/>
  <c r="F130" i="68"/>
  <c r="F125" i="68"/>
  <c r="F120" i="68"/>
  <c r="F115" i="68"/>
  <c r="F110" i="68"/>
  <c r="F105" i="68"/>
  <c r="F100" i="68"/>
  <c r="F95" i="68"/>
  <c r="F90" i="68"/>
  <c r="F85" i="68"/>
  <c r="F80" i="68"/>
  <c r="F75" i="68"/>
  <c r="F70" i="68"/>
  <c r="F65" i="68"/>
  <c r="F60" i="68"/>
  <c r="F55" i="68"/>
  <c r="F50" i="68"/>
  <c r="F45" i="68"/>
  <c r="F40" i="68"/>
  <c r="F35" i="68"/>
  <c r="F30" i="68"/>
  <c r="F25" i="68"/>
  <c r="F20" i="68"/>
  <c r="A18" i="68"/>
  <c r="F15" i="68"/>
  <c r="A13" i="68"/>
  <c r="F10" i="68"/>
  <c r="F79" i="67"/>
  <c r="F74" i="67"/>
  <c r="F69" i="67"/>
  <c r="F60" i="67"/>
  <c r="F55" i="67"/>
  <c r="F50" i="67"/>
  <c r="F45" i="67"/>
  <c r="F40" i="67"/>
  <c r="F39" i="67"/>
  <c r="F34" i="67"/>
  <c r="F29" i="67"/>
  <c r="F24" i="67"/>
  <c r="F19" i="67"/>
  <c r="F14" i="67"/>
  <c r="F9" i="67"/>
  <c r="A7" i="67"/>
  <c r="F198" i="69" l="1"/>
  <c r="G29" i="66" s="1"/>
  <c r="G31" i="66" s="1"/>
  <c r="F188" i="68"/>
  <c r="G25" i="66" s="1"/>
  <c r="G27" i="66" s="1"/>
  <c r="G24" i="66"/>
  <c r="F89" i="67"/>
  <c r="F93" i="67"/>
  <c r="F84" i="67"/>
  <c r="A12" i="67"/>
  <c r="A17" i="67" s="1"/>
  <c r="A18" i="69"/>
  <c r="A23" i="68"/>
  <c r="G33" i="66" l="1"/>
  <c r="G8" i="66" s="1"/>
  <c r="A22" i="67"/>
  <c r="A27" i="67" s="1"/>
  <c r="F95" i="67"/>
  <c r="G17" i="66" s="1"/>
  <c r="G18" i="66" s="1"/>
  <c r="G7" i="66" s="1"/>
  <c r="A28" i="68"/>
  <c r="A23" i="69"/>
  <c r="G10" i="66" l="1"/>
  <c r="F8" i="70" s="1"/>
  <c r="A32" i="67"/>
  <c r="A37" i="67" s="1"/>
  <c r="A43" i="67" s="1"/>
  <c r="A38" i="68"/>
  <c r="A33" i="68"/>
  <c r="A28" i="69"/>
  <c r="A43" i="68" l="1"/>
  <c r="A33" i="69"/>
  <c r="A38" i="69" s="1"/>
  <c r="A48" i="67"/>
  <c r="A53" i="67" s="1"/>
  <c r="A58" i="67" s="1"/>
  <c r="A48" i="68"/>
  <c r="A43" i="69" l="1"/>
  <c r="A63" i="67"/>
  <c r="A48" i="69"/>
  <c r="A53" i="68"/>
  <c r="A58" i="68"/>
  <c r="A72" i="67"/>
  <c r="A77" i="67" s="1"/>
  <c r="A82" i="67" s="1"/>
  <c r="A68" i="68" l="1"/>
  <c r="A73" i="68" s="1"/>
  <c r="A87" i="67"/>
  <c r="A92" i="67" s="1"/>
  <c r="A63" i="68"/>
  <c r="A53" i="69"/>
  <c r="A78" i="68" l="1"/>
  <c r="A58" i="69"/>
  <c r="A63" i="69" s="1"/>
  <c r="A68" i="69" s="1"/>
  <c r="A73" i="69" s="1"/>
  <c r="A78" i="69" s="1"/>
  <c r="A83" i="69" s="1"/>
  <c r="A88" i="69" s="1"/>
  <c r="A93" i="69"/>
  <c r="A98" i="69" s="1"/>
  <c r="A103" i="69" s="1"/>
  <c r="A108" i="69" s="1"/>
  <c r="A113" i="69" s="1"/>
  <c r="A118" i="69" s="1"/>
  <c r="A123" i="69" s="1"/>
  <c r="A128" i="69" s="1"/>
  <c r="A133" i="69" s="1"/>
  <c r="A138" i="69" s="1"/>
  <c r="A144" i="69" s="1"/>
  <c r="A149" i="69" s="1"/>
  <c r="A154" i="69" s="1"/>
  <c r="A159" i="69" s="1"/>
  <c r="A164" i="69" s="1"/>
  <c r="A169" i="69" s="1"/>
  <c r="A174" i="69" s="1"/>
  <c r="A179" i="69" s="1"/>
  <c r="A184" i="69" s="1"/>
  <c r="A189" i="69" s="1"/>
  <c r="A194" i="69" s="1"/>
  <c r="A83" i="68" l="1"/>
  <c r="A88" i="68" s="1"/>
  <c r="A93" i="68" s="1"/>
  <c r="A98" i="68" s="1"/>
  <c r="A103" i="68" s="1"/>
  <c r="A108" i="68" s="1"/>
  <c r="A113" i="68" s="1"/>
  <c r="A118" i="68" s="1"/>
  <c r="A123" i="68" s="1"/>
  <c r="A128" i="68" s="1"/>
  <c r="A133" i="68" s="1"/>
  <c r="A138" i="68" s="1"/>
  <c r="A144" i="68" s="1"/>
  <c r="A149" i="68" s="1"/>
  <c r="A154" i="68" s="1"/>
  <c r="A159" i="68" s="1"/>
  <c r="A164" i="68" s="1"/>
  <c r="A169" i="68" s="1"/>
  <c r="A174" i="68" s="1"/>
  <c r="A179" i="68" s="1"/>
  <c r="A184" i="68" s="1"/>
  <c r="F198" i="65" l="1"/>
  <c r="F197" i="65"/>
  <c r="F192" i="65"/>
  <c r="F187" i="65"/>
  <c r="F182" i="65"/>
  <c r="F177" i="65"/>
  <c r="F172" i="65"/>
  <c r="F167" i="65"/>
  <c r="F162" i="65"/>
  <c r="F157" i="65"/>
  <c r="F152" i="65"/>
  <c r="F147" i="65"/>
  <c r="F142" i="65"/>
  <c r="F138" i="65"/>
  <c r="F133" i="65"/>
  <c r="F128" i="65"/>
  <c r="F127" i="65"/>
  <c r="F122" i="65"/>
  <c r="F117" i="65"/>
  <c r="F112" i="65"/>
  <c r="F107" i="65"/>
  <c r="F102" i="65"/>
  <c r="F98" i="65"/>
  <c r="F97" i="65"/>
  <c r="F91" i="65"/>
  <c r="F90" i="65"/>
  <c r="F85" i="65"/>
  <c r="F81" i="65"/>
  <c r="F76" i="65"/>
  <c r="F71" i="65"/>
  <c r="F67" i="65"/>
  <c r="F62" i="65"/>
  <c r="F57" i="65"/>
  <c r="F52" i="65"/>
  <c r="F47" i="65"/>
  <c r="F42" i="65"/>
  <c r="F37" i="65"/>
  <c r="F32" i="65"/>
  <c r="F27" i="65"/>
  <c r="F22" i="65"/>
  <c r="F17" i="65"/>
  <c r="F12" i="65"/>
  <c r="A10" i="65"/>
  <c r="A15" i="65" s="1"/>
  <c r="F177" i="64"/>
  <c r="F176" i="64"/>
  <c r="F171" i="64"/>
  <c r="F166" i="64"/>
  <c r="F161" i="64"/>
  <c r="F156" i="64"/>
  <c r="F151" i="64"/>
  <c r="F147" i="64"/>
  <c r="F142" i="64"/>
  <c r="F137" i="64"/>
  <c r="F132" i="64"/>
  <c r="F127" i="64"/>
  <c r="F122" i="64"/>
  <c r="F117" i="64"/>
  <c r="F116" i="64"/>
  <c r="F111" i="64"/>
  <c r="F106" i="64"/>
  <c r="F101" i="64"/>
  <c r="F96" i="64"/>
  <c r="F91" i="64"/>
  <c r="F86" i="64"/>
  <c r="F81" i="64"/>
  <c r="F80" i="64"/>
  <c r="F75" i="64"/>
  <c r="F70" i="64"/>
  <c r="F65" i="64"/>
  <c r="F60" i="64"/>
  <c r="F55" i="64"/>
  <c r="F50" i="64"/>
  <c r="F44" i="64"/>
  <c r="F39" i="64"/>
  <c r="F34" i="64"/>
  <c r="F29" i="64"/>
  <c r="F24" i="64"/>
  <c r="F19" i="64"/>
  <c r="F14" i="64"/>
  <c r="A12" i="64"/>
  <c r="F211" i="65" l="1"/>
  <c r="F203" i="65"/>
  <c r="F208" i="65"/>
  <c r="F191" i="64"/>
  <c r="F182" i="64"/>
  <c r="F187" i="64"/>
  <c r="A22" i="64"/>
  <c r="A17" i="64"/>
  <c r="A20" i="65"/>
  <c r="F193" i="64" l="1"/>
  <c r="G15" i="63" s="1"/>
  <c r="G19" i="63" s="1"/>
  <c r="G7" i="63" s="1"/>
  <c r="F213" i="65"/>
  <c r="G24" i="63" s="1"/>
  <c r="G28" i="63" s="1"/>
  <c r="G8" i="63" s="1"/>
  <c r="A27" i="64"/>
  <c r="A25" i="65"/>
  <c r="A32" i="64"/>
  <c r="G6" i="63" l="1"/>
  <c r="F7" i="70" s="1"/>
  <c r="A30" i="65"/>
  <c r="A37" i="64"/>
  <c r="A35" i="65" l="1"/>
  <c r="A42" i="64"/>
  <c r="A47" i="64" l="1"/>
  <c r="A40" i="65"/>
  <c r="A45" i="65" s="1"/>
  <c r="A50" i="65" l="1"/>
  <c r="A55" i="65"/>
  <c r="A60" i="65"/>
  <c r="A65" i="65" s="1"/>
  <c r="A53" i="64"/>
  <c r="A58" i="64" s="1"/>
  <c r="A63" i="64" s="1"/>
  <c r="A70" i="65" l="1"/>
  <c r="A74" i="65"/>
  <c r="A79" i="65" s="1"/>
  <c r="A84" i="65" s="1"/>
  <c r="A88" i="65" s="1"/>
  <c r="A94" i="65" s="1"/>
  <c r="A100" i="65" s="1"/>
  <c r="A105" i="65" s="1"/>
  <c r="A110" i="65" s="1"/>
  <c r="A115" i="65" s="1"/>
  <c r="A120" i="65" s="1"/>
  <c r="A125" i="65" s="1"/>
  <c r="A131" i="65" s="1"/>
  <c r="A136" i="65" s="1"/>
  <c r="A140" i="65" s="1"/>
  <c r="A145" i="65" s="1"/>
  <c r="A150" i="65" s="1"/>
  <c r="A155" i="65" s="1"/>
  <c r="A160" i="65" s="1"/>
  <c r="A165" i="65" s="1"/>
  <c r="A170" i="65" s="1"/>
  <c r="A68" i="64"/>
  <c r="A175" i="65" l="1"/>
  <c r="A180" i="65" s="1"/>
  <c r="A185" i="65" s="1"/>
  <c r="A190" i="65" s="1"/>
  <c r="A195" i="65" s="1"/>
  <c r="A201" i="65" s="1"/>
  <c r="A206" i="65" s="1"/>
  <c r="A210" i="65" s="1"/>
  <c r="A73" i="64"/>
  <c r="A78" i="64" l="1"/>
  <c r="A84" i="64" s="1"/>
  <c r="A89" i="64" s="1"/>
  <c r="A94" i="64" s="1"/>
  <c r="A99" i="64" s="1"/>
  <c r="A104" i="64" s="1"/>
  <c r="A109" i="64" s="1"/>
  <c r="A114" i="64" s="1"/>
  <c r="A120" i="64" s="1"/>
  <c r="A125" i="64" s="1"/>
  <c r="A130" i="64" s="1"/>
  <c r="A135" i="64" s="1"/>
  <c r="A140" i="64" s="1"/>
  <c r="A145" i="64" s="1"/>
  <c r="A149" i="64" s="1"/>
  <c r="A154" i="64" s="1"/>
  <c r="A159" i="64" s="1"/>
  <c r="A164" i="64" s="1"/>
  <c r="A169" i="64" s="1"/>
  <c r="A174" i="64" s="1"/>
  <c r="A180" i="64" s="1"/>
  <c r="A185" i="64" s="1"/>
  <c r="A190" i="64" s="1"/>
  <c r="F27" i="62" l="1"/>
  <c r="F23" i="62"/>
  <c r="F19" i="62"/>
  <c r="F15" i="62"/>
  <c r="F11" i="62"/>
  <c r="F27" i="61"/>
  <c r="F23" i="61"/>
  <c r="F19" i="61"/>
  <c r="F15" i="61"/>
  <c r="F11" i="61"/>
  <c r="F189" i="60"/>
  <c r="F184" i="60"/>
  <c r="F179" i="60"/>
  <c r="F174" i="60"/>
  <c r="F169" i="60"/>
  <c r="F164" i="60"/>
  <c r="F159" i="60"/>
  <c r="F154" i="60"/>
  <c r="F149" i="60"/>
  <c r="F144" i="60"/>
  <c r="F139" i="60"/>
  <c r="F134" i="60"/>
  <c r="F129" i="60"/>
  <c r="F124" i="60"/>
  <c r="F119" i="60"/>
  <c r="F114" i="60"/>
  <c r="F109" i="60"/>
  <c r="F104" i="60"/>
  <c r="F99" i="60"/>
  <c r="F94" i="60"/>
  <c r="F89" i="60"/>
  <c r="F84" i="60"/>
  <c r="F79" i="60"/>
  <c r="F74" i="60"/>
  <c r="F69" i="60"/>
  <c r="F64" i="60"/>
  <c r="F59" i="60"/>
  <c r="F54" i="60"/>
  <c r="F49" i="60"/>
  <c r="F44" i="60"/>
  <c r="F39" i="60"/>
  <c r="F34" i="60"/>
  <c r="F29" i="60"/>
  <c r="F24" i="60"/>
  <c r="F19" i="60"/>
  <c r="F14" i="60"/>
  <c r="F93" i="58"/>
  <c r="F88" i="58"/>
  <c r="F83" i="58"/>
  <c r="F75" i="58"/>
  <c r="F67" i="58"/>
  <c r="F62" i="58"/>
  <c r="F61" i="58"/>
  <c r="F56" i="58"/>
  <c r="F51" i="58"/>
  <c r="F46" i="58"/>
  <c r="F41" i="58"/>
  <c r="F36" i="58"/>
  <c r="F31" i="58"/>
  <c r="F23" i="58"/>
  <c r="A21" i="58"/>
  <c r="F18" i="58"/>
  <c r="A16" i="58"/>
  <c r="F92" i="57"/>
  <c r="F87" i="57"/>
  <c r="F82" i="57"/>
  <c r="F74" i="57"/>
  <c r="F66" i="57"/>
  <c r="F61" i="57"/>
  <c r="F56" i="57"/>
  <c r="F51" i="57"/>
  <c r="F46" i="57"/>
  <c r="F41" i="57"/>
  <c r="F36" i="57"/>
  <c r="F31" i="57"/>
  <c r="F23" i="57"/>
  <c r="A21" i="57"/>
  <c r="F18" i="57"/>
  <c r="A16" i="57"/>
  <c r="F92" i="56"/>
  <c r="F87" i="56"/>
  <c r="F82" i="56"/>
  <c r="F74" i="56"/>
  <c r="F66" i="56"/>
  <c r="F61" i="56"/>
  <c r="F56" i="56"/>
  <c r="F51" i="56"/>
  <c r="F46" i="56"/>
  <c r="F41" i="56"/>
  <c r="F36" i="56"/>
  <c r="F31" i="56"/>
  <c r="F23" i="56"/>
  <c r="F18" i="56"/>
  <c r="A16" i="56"/>
  <c r="F93" i="55"/>
  <c r="F88" i="55"/>
  <c r="F83" i="55"/>
  <c r="F75" i="55"/>
  <c r="F67" i="55"/>
  <c r="F62" i="55"/>
  <c r="F61" i="55"/>
  <c r="F56" i="55"/>
  <c r="F51" i="55"/>
  <c r="F46" i="55"/>
  <c r="F41" i="55"/>
  <c r="F36" i="55"/>
  <c r="F31" i="55"/>
  <c r="F23" i="55"/>
  <c r="A21" i="55"/>
  <c r="F18" i="55"/>
  <c r="A16" i="55"/>
  <c r="F92" i="54"/>
  <c r="F87" i="54"/>
  <c r="F74" i="54"/>
  <c r="F66" i="54"/>
  <c r="F61" i="54"/>
  <c r="F56" i="54"/>
  <c r="F51" i="54"/>
  <c r="F46" i="54"/>
  <c r="F41" i="54"/>
  <c r="F36" i="54"/>
  <c r="F31" i="54"/>
  <c r="F23" i="54"/>
  <c r="A21" i="54"/>
  <c r="F18" i="54"/>
  <c r="A16" i="54"/>
  <c r="A29" i="54" s="1"/>
  <c r="F97" i="56" l="1"/>
  <c r="F97" i="54"/>
  <c r="F30" i="62"/>
  <c r="G17" i="59" s="1"/>
  <c r="F30" i="61"/>
  <c r="G16" i="59" s="1"/>
  <c r="F193" i="60"/>
  <c r="F196" i="60" s="1"/>
  <c r="G15" i="59" s="1"/>
  <c r="F97" i="57"/>
  <c r="F102" i="56"/>
  <c r="F103" i="55"/>
  <c r="A39" i="54"/>
  <c r="A44" i="54"/>
  <c r="A34" i="57"/>
  <c r="F102" i="54"/>
  <c r="F98" i="55"/>
  <c r="F102" i="57"/>
  <c r="F98" i="58"/>
  <c r="A49" i="54"/>
  <c r="A29" i="57"/>
  <c r="A34" i="54"/>
  <c r="A29" i="55"/>
  <c r="A21" i="56"/>
  <c r="A29" i="58"/>
  <c r="F103" i="58"/>
  <c r="F104" i="56" l="1"/>
  <c r="G11" i="53" s="1"/>
  <c r="F104" i="57"/>
  <c r="G12" i="53" s="1"/>
  <c r="F104" i="54"/>
  <c r="G9" i="53" s="1"/>
  <c r="G8" i="59"/>
  <c r="G20" i="59"/>
  <c r="G7" i="59"/>
  <c r="F105" i="58"/>
  <c r="G13" i="53" s="1"/>
  <c r="F105" i="55"/>
  <c r="G10" i="53" s="1"/>
  <c r="A29" i="56"/>
  <c r="A44" i="57"/>
  <c r="A39" i="57"/>
  <c r="A54" i="54"/>
  <c r="A34" i="56"/>
  <c r="A59" i="54"/>
  <c r="A39" i="56"/>
  <c r="A34" i="55"/>
  <c r="A34" i="58"/>
  <c r="G14" i="53" l="1"/>
  <c r="F5" i="70" s="1"/>
  <c r="G6" i="59"/>
  <c r="F6" i="70" s="1"/>
  <c r="A39" i="55"/>
  <c r="A72" i="54"/>
  <c r="A39" i="58"/>
  <c r="A49" i="56"/>
  <c r="A54" i="56" s="1"/>
  <c r="A44" i="55"/>
  <c r="A44" i="56"/>
  <c r="A44" i="58"/>
  <c r="A49" i="57"/>
  <c r="A54" i="57" s="1"/>
  <c r="A64" i="54"/>
  <c r="A64" i="56" l="1"/>
  <c r="A54" i="55"/>
  <c r="A49" i="58"/>
  <c r="A80" i="54"/>
  <c r="A49" i="55"/>
  <c r="A59" i="57"/>
  <c r="A64" i="57" s="1"/>
  <c r="A59" i="56"/>
  <c r="A72" i="57" l="1"/>
  <c r="A80" i="57" s="1"/>
  <c r="A85" i="54"/>
  <c r="A90" i="54" s="1"/>
  <c r="A72" i="56"/>
  <c r="A80" i="56"/>
  <c r="A85" i="56" s="1"/>
  <c r="A90" i="56" s="1"/>
  <c r="A95" i="56" s="1"/>
  <c r="A100" i="56" s="1"/>
  <c r="A59" i="55"/>
  <c r="A65" i="55"/>
  <c r="A54" i="58"/>
  <c r="A95" i="54"/>
  <c r="A100" i="54" s="1"/>
  <c r="A85" i="57" l="1"/>
  <c r="A90" i="57" s="1"/>
  <c r="A95" i="57" s="1"/>
  <c r="A100" i="57" s="1"/>
  <c r="A73" i="55"/>
  <c r="A81" i="55" s="1"/>
  <c r="A86" i="55" s="1"/>
  <c r="A91" i="55" s="1"/>
  <c r="A96" i="55" s="1"/>
  <c r="A101" i="55" s="1"/>
  <c r="A59" i="58"/>
  <c r="A65" i="58" l="1"/>
  <c r="A73" i="58" l="1"/>
  <c r="A81" i="58" s="1"/>
  <c r="A86" i="58" s="1"/>
  <c r="A91" i="58" s="1"/>
  <c r="A96" i="58" s="1"/>
  <c r="A101" i="58" s="1"/>
  <c r="F259" i="1" l="1"/>
  <c r="F195" i="49" l="1"/>
  <c r="F215" i="52" l="1"/>
  <c r="F209" i="52"/>
  <c r="F188" i="52"/>
  <c r="F183" i="52"/>
  <c r="F182" i="52"/>
  <c r="F177" i="52"/>
  <c r="F176" i="52"/>
  <c r="F171" i="52"/>
  <c r="F170" i="52"/>
  <c r="F49" i="52"/>
  <c r="F201" i="51" l="1"/>
  <c r="F136" i="51"/>
  <c r="F131" i="51"/>
  <c r="F126" i="51"/>
  <c r="F104" i="50"/>
  <c r="F166" i="50"/>
  <c r="F161" i="50"/>
  <c r="F156" i="50"/>
  <c r="F207" i="49" l="1"/>
  <c r="F201" i="49"/>
  <c r="F88" i="49"/>
  <c r="F83" i="49"/>
  <c r="F93" i="49"/>
  <c r="F23" i="1" l="1"/>
  <c r="F33" i="1"/>
  <c r="F58" i="1" l="1"/>
  <c r="F38" i="1"/>
  <c r="F43" i="1"/>
  <c r="F246" i="52"/>
  <c r="F241" i="52"/>
  <c r="F236" i="52"/>
  <c r="F231" i="52"/>
  <c r="F226" i="52"/>
  <c r="F221" i="52"/>
  <c r="F216" i="52"/>
  <c r="F210" i="52"/>
  <c r="F204" i="52"/>
  <c r="F199" i="52"/>
  <c r="F194" i="52"/>
  <c r="F189" i="52"/>
  <c r="F164" i="52"/>
  <c r="F159" i="52"/>
  <c r="F154" i="52"/>
  <c r="F149" i="52"/>
  <c r="F144" i="52"/>
  <c r="F139" i="52"/>
  <c r="F134" i="52"/>
  <c r="F133" i="52"/>
  <c r="F128" i="52"/>
  <c r="F123" i="52"/>
  <c r="F118" i="52"/>
  <c r="F113" i="52"/>
  <c r="F108" i="52"/>
  <c r="F107" i="52"/>
  <c r="F101" i="52"/>
  <c r="F100" i="52"/>
  <c r="F94" i="52"/>
  <c r="F89" i="52"/>
  <c r="F84" i="52"/>
  <c r="F79" i="52"/>
  <c r="F74" i="52"/>
  <c r="F69" i="52"/>
  <c r="F64" i="52"/>
  <c r="F59" i="52"/>
  <c r="F54" i="52"/>
  <c r="F44" i="52"/>
  <c r="F39" i="52"/>
  <c r="F34" i="52"/>
  <c r="F29" i="52"/>
  <c r="F24" i="52"/>
  <c r="F19" i="52"/>
  <c r="F14" i="52"/>
  <c r="A12" i="52"/>
  <c r="F206" i="51"/>
  <c r="F196" i="51"/>
  <c r="F191" i="51"/>
  <c r="F186" i="51"/>
  <c r="F181" i="51"/>
  <c r="F176" i="51"/>
  <c r="F171" i="51"/>
  <c r="F166" i="51"/>
  <c r="F161" i="51"/>
  <c r="F156" i="51"/>
  <c r="F151" i="51"/>
  <c r="F146" i="51"/>
  <c r="F141" i="51"/>
  <c r="F120" i="51"/>
  <c r="F115" i="51"/>
  <c r="F110" i="51"/>
  <c r="F105" i="51"/>
  <c r="F100" i="51"/>
  <c r="F95" i="51"/>
  <c r="F90" i="51"/>
  <c r="F85" i="51"/>
  <c r="F84" i="51"/>
  <c r="F79" i="51"/>
  <c r="F74" i="51"/>
  <c r="F69" i="51"/>
  <c r="F64" i="51"/>
  <c r="F59" i="51"/>
  <c r="F54" i="51"/>
  <c r="F49" i="51"/>
  <c r="F44" i="51"/>
  <c r="F39" i="51"/>
  <c r="F34" i="51"/>
  <c r="F29" i="51"/>
  <c r="F24" i="51"/>
  <c r="F19" i="51"/>
  <c r="F14" i="51"/>
  <c r="A12" i="51"/>
  <c r="F236" i="50"/>
  <c r="F231" i="50"/>
  <c r="F226" i="50"/>
  <c r="F221" i="50"/>
  <c r="F216" i="50"/>
  <c r="F211" i="50"/>
  <c r="F206" i="50"/>
  <c r="F201" i="50"/>
  <c r="F196" i="50"/>
  <c r="F191" i="50"/>
  <c r="F186" i="50"/>
  <c r="F181" i="50"/>
  <c r="F176" i="50"/>
  <c r="F171" i="50"/>
  <c r="F150" i="50"/>
  <c r="F145" i="50"/>
  <c r="F140" i="50"/>
  <c r="F135" i="50"/>
  <c r="F130" i="50"/>
  <c r="F125" i="50"/>
  <c r="F120" i="50"/>
  <c r="F115" i="50"/>
  <c r="F114" i="50"/>
  <c r="F109" i="50"/>
  <c r="F99" i="50"/>
  <c r="F94" i="50"/>
  <c r="F89" i="50"/>
  <c r="F84" i="50"/>
  <c r="F79" i="50"/>
  <c r="F74" i="50"/>
  <c r="F69" i="50"/>
  <c r="F64" i="50"/>
  <c r="F59" i="50"/>
  <c r="F54" i="50"/>
  <c r="F49" i="50"/>
  <c r="F44" i="50"/>
  <c r="F39" i="50"/>
  <c r="F34" i="50"/>
  <c r="F29" i="50"/>
  <c r="F24" i="50"/>
  <c r="F19" i="50"/>
  <c r="F14" i="50"/>
  <c r="A12" i="50"/>
  <c r="F267" i="49"/>
  <c r="F262" i="49"/>
  <c r="F257" i="49"/>
  <c r="F252" i="49"/>
  <c r="F247" i="49"/>
  <c r="F242" i="49"/>
  <c r="F237" i="49"/>
  <c r="F232" i="49"/>
  <c r="F227" i="49"/>
  <c r="F222" i="49"/>
  <c r="F217" i="49"/>
  <c r="F212" i="49"/>
  <c r="F206" i="49"/>
  <c r="F200" i="49"/>
  <c r="F194" i="49"/>
  <c r="F188" i="49"/>
  <c r="F183" i="49"/>
  <c r="F178" i="49"/>
  <c r="F173" i="49"/>
  <c r="F168" i="49"/>
  <c r="F163" i="49"/>
  <c r="F158" i="49"/>
  <c r="F157" i="49"/>
  <c r="F152" i="49"/>
  <c r="F147" i="49"/>
  <c r="F142" i="49"/>
  <c r="F137" i="49"/>
  <c r="F132" i="49"/>
  <c r="F131" i="49"/>
  <c r="F125" i="49"/>
  <c r="F124" i="49"/>
  <c r="F118" i="49"/>
  <c r="F113" i="49"/>
  <c r="F108" i="49"/>
  <c r="F103" i="49"/>
  <c r="F98" i="49"/>
  <c r="F78" i="49"/>
  <c r="F73" i="49"/>
  <c r="F68" i="49"/>
  <c r="F63" i="49"/>
  <c r="F58" i="49"/>
  <c r="F53" i="49"/>
  <c r="F48" i="49"/>
  <c r="F43" i="49"/>
  <c r="F38" i="49"/>
  <c r="F33" i="49"/>
  <c r="F28" i="49"/>
  <c r="F23" i="49"/>
  <c r="F18" i="49"/>
  <c r="F13" i="49"/>
  <c r="A11" i="49"/>
  <c r="F251" i="52" l="1"/>
  <c r="F260" i="52"/>
  <c r="F256" i="52"/>
  <c r="F211" i="51"/>
  <c r="F215" i="51"/>
  <c r="F245" i="50"/>
  <c r="F241" i="50"/>
  <c r="F281" i="49"/>
  <c r="F277" i="49"/>
  <c r="F272" i="49"/>
  <c r="A16" i="49"/>
  <c r="F262" i="52" l="1"/>
  <c r="G17" i="42" s="1"/>
  <c r="F217" i="51"/>
  <c r="G16" i="42" s="1"/>
  <c r="F247" i="50"/>
  <c r="G15" i="42" s="1"/>
  <c r="F283" i="49"/>
  <c r="G14" i="42" s="1"/>
  <c r="A17" i="50" l="1"/>
  <c r="A17" i="52" l="1"/>
  <c r="A21" i="49"/>
  <c r="A17" i="51" l="1"/>
  <c r="A22" i="51" l="1"/>
  <c r="A27" i="51" s="1"/>
  <c r="A32" i="51" s="1"/>
  <c r="A37" i="51" s="1"/>
  <c r="A42" i="51" s="1"/>
  <c r="A47" i="51" s="1"/>
  <c r="A52" i="51" s="1"/>
  <c r="A57" i="51" s="1"/>
  <c r="A62" i="51" s="1"/>
  <c r="A67" i="51" s="1"/>
  <c r="A72" i="51" s="1"/>
  <c r="A77" i="51" s="1"/>
  <c r="A82" i="51" s="1"/>
  <c r="A88" i="51" s="1"/>
  <c r="A93" i="51" s="1"/>
  <c r="A98" i="51" s="1"/>
  <c r="A103" i="51" s="1"/>
  <c r="A108" i="51" s="1"/>
  <c r="A113" i="51" s="1"/>
  <c r="A118" i="51" s="1"/>
  <c r="A123" i="51" s="1"/>
  <c r="A129" i="51" s="1"/>
  <c r="A134" i="51" s="1"/>
  <c r="A139" i="51" s="1"/>
  <c r="A144" i="51" s="1"/>
  <c r="A149" i="51" s="1"/>
  <c r="A154" i="51" s="1"/>
  <c r="A159" i="51" s="1"/>
  <c r="A164" i="51" s="1"/>
  <c r="A169" i="51" s="1"/>
  <c r="A174" i="51" s="1"/>
  <c r="A179" i="51" s="1"/>
  <c r="A184" i="51" s="1"/>
  <c r="A189" i="51" s="1"/>
  <c r="A194" i="51" s="1"/>
  <c r="A199" i="51" l="1"/>
  <c r="A204" i="51"/>
  <c r="A209" i="51" s="1"/>
  <c r="A214" i="51" s="1"/>
  <c r="A22" i="52"/>
  <c r="A22" i="50"/>
  <c r="A27" i="52" l="1"/>
  <c r="A32" i="52" s="1"/>
  <c r="A37" i="52" s="1"/>
  <c r="A42" i="52" s="1"/>
  <c r="A27" i="50"/>
  <c r="A32" i="50" s="1"/>
  <c r="A37" i="50" s="1"/>
  <c r="A42" i="50" s="1"/>
  <c r="A47" i="50" s="1"/>
  <c r="A52" i="50" s="1"/>
  <c r="A57" i="50" s="1"/>
  <c r="A62" i="50" s="1"/>
  <c r="A67" i="50" s="1"/>
  <c r="A72" i="50" s="1"/>
  <c r="A77" i="50" s="1"/>
  <c r="A82" i="50" s="1"/>
  <c r="A87" i="50" s="1"/>
  <c r="A92" i="50" s="1"/>
  <c r="A97" i="50" s="1"/>
  <c r="A26" i="49"/>
  <c r="A47" i="52" l="1"/>
  <c r="A52" i="52" s="1"/>
  <c r="A57" i="52" s="1"/>
  <c r="A62" i="52" s="1"/>
  <c r="A67" i="52" s="1"/>
  <c r="A72" i="52" s="1"/>
  <c r="A77" i="52" s="1"/>
  <c r="A82" i="52" s="1"/>
  <c r="A87" i="52" s="1"/>
  <c r="A92" i="52" s="1"/>
  <c r="A97" i="52" s="1"/>
  <c r="A104" i="52" s="1"/>
  <c r="A111" i="52" s="1"/>
  <c r="A116" i="52" s="1"/>
  <c r="A121" i="52" s="1"/>
  <c r="A102" i="50"/>
  <c r="A107" i="50"/>
  <c r="A112" i="50" s="1"/>
  <c r="A118" i="50" s="1"/>
  <c r="A123" i="50" s="1"/>
  <c r="A128" i="50" s="1"/>
  <c r="A133" i="50" s="1"/>
  <c r="A138" i="50" s="1"/>
  <c r="A143" i="50" s="1"/>
  <c r="A148" i="50" s="1"/>
  <c r="A153" i="50" s="1"/>
  <c r="A159" i="50" s="1"/>
  <c r="A164" i="50" s="1"/>
  <c r="A169" i="50" s="1"/>
  <c r="A174" i="50" s="1"/>
  <c r="A179" i="50" s="1"/>
  <c r="A184" i="50" s="1"/>
  <c r="A189" i="50" s="1"/>
  <c r="A194" i="50" s="1"/>
  <c r="A199" i="50" s="1"/>
  <c r="A204" i="50" s="1"/>
  <c r="A209" i="50" s="1"/>
  <c r="A214" i="50" s="1"/>
  <c r="A219" i="50" s="1"/>
  <c r="A224" i="50" s="1"/>
  <c r="A229" i="50" s="1"/>
  <c r="A234" i="50" s="1"/>
  <c r="A239" i="50" s="1"/>
  <c r="A244" i="50" s="1"/>
  <c r="A31" i="49"/>
  <c r="A36" i="49" s="1"/>
  <c r="A41" i="49" s="1"/>
  <c r="A46" i="49" s="1"/>
  <c r="A51" i="49" s="1"/>
  <c r="A56" i="49" s="1"/>
  <c r="A61" i="49" s="1"/>
  <c r="A66" i="49" s="1"/>
  <c r="A71" i="49" s="1"/>
  <c r="A76" i="49" s="1"/>
  <c r="A81" i="49" l="1"/>
  <c r="A86" i="49" s="1"/>
  <c r="A126" i="52" l="1"/>
  <c r="A131" i="52" s="1"/>
  <c r="A137" i="52" s="1"/>
  <c r="A142" i="52" s="1"/>
  <c r="A147" i="52" s="1"/>
  <c r="A152" i="52" s="1"/>
  <c r="A157" i="52" s="1"/>
  <c r="A162" i="52" s="1"/>
  <c r="A167" i="52" s="1"/>
  <c r="A174" i="52" s="1"/>
  <c r="A180" i="52" s="1"/>
  <c r="A186" i="52" s="1"/>
  <c r="A192" i="52" s="1"/>
  <c r="A197" i="52" s="1"/>
  <c r="A202" i="52" s="1"/>
  <c r="A207" i="52" s="1"/>
  <c r="A213" i="52" s="1"/>
  <c r="A219" i="52" s="1"/>
  <c r="A224" i="52" s="1"/>
  <c r="A229" i="52" s="1"/>
  <c r="A234" i="52" s="1"/>
  <c r="A239" i="52" s="1"/>
  <c r="A244" i="52" s="1"/>
  <c r="A249" i="52" s="1"/>
  <c r="A254" i="52" s="1"/>
  <c r="A259" i="52" s="1"/>
  <c r="A91" i="49" l="1"/>
  <c r="A96" i="49" s="1"/>
  <c r="A101" i="49" s="1"/>
  <c r="A106" i="49" s="1"/>
  <c r="A111" i="49" s="1"/>
  <c r="A116" i="49" s="1"/>
  <c r="A121" i="49" s="1"/>
  <c r="A128" i="49" s="1"/>
  <c r="A135" i="49" s="1"/>
  <c r="A140" i="49" s="1"/>
  <c r="A145" i="49" s="1"/>
  <c r="A150" i="49" s="1"/>
  <c r="A155" i="49" s="1"/>
  <c r="A161" i="49" s="1"/>
  <c r="A166" i="49" s="1"/>
  <c r="A171" i="49" s="1"/>
  <c r="A176" i="49" s="1"/>
  <c r="A181" i="49" s="1"/>
  <c r="A186" i="49" s="1"/>
  <c r="A191" i="49" s="1"/>
  <c r="A198" i="49" s="1"/>
  <c r="A204" i="49" s="1"/>
  <c r="A210" i="49" s="1"/>
  <c r="A215" i="49" s="1"/>
  <c r="A220" i="49" s="1"/>
  <c r="A225" i="49" s="1"/>
  <c r="A230" i="49" s="1"/>
  <c r="A235" i="49" s="1"/>
  <c r="A240" i="49" s="1"/>
  <c r="A245" i="49" s="1"/>
  <c r="A250" i="49" s="1"/>
  <c r="A255" i="49" s="1"/>
  <c r="A260" i="49" s="1"/>
  <c r="A265" i="49" s="1"/>
  <c r="A270" i="49" s="1"/>
  <c r="A275" i="49" s="1"/>
  <c r="A280" i="49" s="1"/>
  <c r="F239" i="1" l="1"/>
  <c r="F234" i="1"/>
  <c r="F88" i="1"/>
  <c r="F83" i="1"/>
  <c r="F78" i="1"/>
  <c r="F73" i="1"/>
  <c r="F68" i="1"/>
  <c r="F63" i="1"/>
  <c r="F229" i="1" l="1"/>
  <c r="F224" i="1"/>
  <c r="F219" i="1"/>
  <c r="F214" i="1"/>
  <c r="F209" i="1"/>
  <c r="F204" i="1"/>
  <c r="F199" i="1"/>
  <c r="F194" i="1"/>
  <c r="F189" i="1"/>
  <c r="F53" i="1"/>
  <c r="A11" i="1" l="1"/>
  <c r="A16" i="1" l="1"/>
  <c r="A21" i="1" s="1"/>
  <c r="F254" i="1"/>
  <c r="F249" i="1"/>
  <c r="F244" i="1"/>
  <c r="F184" i="1"/>
  <c r="F178" i="1"/>
  <c r="F173" i="1"/>
  <c r="F168" i="1"/>
  <c r="F163" i="1"/>
  <c r="F158" i="1"/>
  <c r="F153" i="1"/>
  <c r="F148" i="1"/>
  <c r="F147" i="1"/>
  <c r="F142" i="1"/>
  <c r="F137" i="1"/>
  <c r="F132" i="1"/>
  <c r="F131" i="1"/>
  <c r="F125" i="1"/>
  <c r="F124" i="1"/>
  <c r="F118" i="1"/>
  <c r="F113" i="1"/>
  <c r="F108" i="1"/>
  <c r="F103" i="1"/>
  <c r="F98" i="1"/>
  <c r="F93" i="1"/>
  <c r="F48" i="1"/>
  <c r="F28" i="1"/>
  <c r="F18" i="1"/>
  <c r="F13" i="1"/>
  <c r="F273" i="1" l="1"/>
  <c r="F264" i="1"/>
  <c r="F269" i="1"/>
  <c r="F275" i="1" l="1"/>
  <c r="G13" i="42" s="1"/>
  <c r="G18" i="42" s="1"/>
  <c r="G6" i="42" l="1"/>
  <c r="F4" i="70"/>
  <c r="F9" i="70" s="1"/>
  <c r="A26" i="1"/>
  <c r="A31" i="1" l="1"/>
  <c r="A36" i="1" s="1"/>
  <c r="A41" i="1" s="1"/>
  <c r="A46" i="1" s="1"/>
  <c r="A51" i="1" l="1"/>
  <c r="A56" i="1" l="1"/>
  <c r="A61" i="1" l="1"/>
  <c r="A66" i="1" s="1"/>
  <c r="A71" i="1" s="1"/>
  <c r="A76" i="1" s="1"/>
  <c r="A81" i="1" s="1"/>
  <c r="A86" i="1" s="1"/>
  <c r="A91" i="1" s="1"/>
  <c r="A96" i="1" s="1"/>
  <c r="A101" i="1" s="1"/>
  <c r="A106" i="1" s="1"/>
  <c r="A111" i="1" s="1"/>
  <c r="A116" i="1" s="1"/>
  <c r="A121" i="1" s="1"/>
  <c r="A128" i="1" s="1"/>
  <c r="A135" i="1" s="1"/>
  <c r="A140" i="1" s="1"/>
  <c r="A145" i="1" s="1"/>
  <c r="A151" i="1" l="1"/>
  <c r="A156" i="1" s="1"/>
  <c r="A161" i="1" s="1"/>
  <c r="A166" i="1" l="1"/>
  <c r="A171" i="1" s="1"/>
  <c r="A176" i="1" s="1"/>
  <c r="A181" i="1" s="1"/>
  <c r="A187" i="1" l="1"/>
  <c r="A192" i="1" s="1"/>
  <c r="A197" i="1" s="1"/>
  <c r="A202" i="1" s="1"/>
  <c r="A207" i="1" s="1"/>
  <c r="A212" i="1" s="1"/>
  <c r="A217" i="1" s="1"/>
  <c r="A222" i="1" s="1"/>
  <c r="A227" i="1" s="1"/>
  <c r="A232" i="1" s="1"/>
  <c r="A237" i="1" s="1"/>
  <c r="A242" i="1" l="1"/>
  <c r="A247" i="1" l="1"/>
  <c r="A252" i="1" s="1"/>
  <c r="A262" i="1"/>
  <c r="A267" i="1" s="1"/>
  <c r="A272" i="1" l="1"/>
</calcChain>
</file>

<file path=xl/sharedStrings.xml><?xml version="1.0" encoding="utf-8"?>
<sst xmlns="http://schemas.openxmlformats.org/spreadsheetml/2006/main" count="2276" uniqueCount="585">
  <si>
    <t>Z. ŠT.</t>
  </si>
  <si>
    <t>kos</t>
  </si>
  <si>
    <t>SKUPAJ:</t>
  </si>
  <si>
    <t xml:space="preserve">R E K A P I T U L A C I J A </t>
  </si>
  <si>
    <t>investicija</t>
  </si>
  <si>
    <t>( m )</t>
  </si>
  <si>
    <t xml:space="preserve">POPIS MATERIALA IN DEL S PREDRAČUNOM </t>
  </si>
  <si>
    <t>GRADBENA DELA</t>
  </si>
  <si>
    <t>KOLIČINA</t>
  </si>
  <si>
    <t>ENOTA</t>
  </si>
  <si>
    <t>Zakoličba</t>
  </si>
  <si>
    <t>Prometni znak</t>
  </si>
  <si>
    <t>Kovinski stebriček</t>
  </si>
  <si>
    <t>Rušenje in ponovna izdelava asfaltne grbine polkrožne oblike, vključno z obnovitvijo horizontalne prometne signalizacije.</t>
  </si>
  <si>
    <t>Asfalt na pločniku - rezanje in rušenje</t>
  </si>
  <si>
    <t>Asfalt na vozišču - rezanje in rušenje</t>
  </si>
  <si>
    <t xml:space="preserve">Rezanje, rušenje in odstranitev asfalta na pločniku, z vsemi manipulacijami, z odvozom na stalno deponijo in vključno s pristojbino. </t>
  </si>
  <si>
    <t>Granitne kocke - tlak</t>
  </si>
  <si>
    <t>Granitne kocke - obroba</t>
  </si>
  <si>
    <t>Okrasno grmičevje in rože</t>
  </si>
  <si>
    <t>Kanalizacijske zveze</t>
  </si>
  <si>
    <t>Planiranje dna jarka z natančnostjo +,- 3 cm.</t>
  </si>
  <si>
    <t>Planiranje dna jarka</t>
  </si>
  <si>
    <t>Odvoz in dovoz materiala</t>
  </si>
  <si>
    <t>Odvoz odvečnega izkopanega materiala, z vsemi manipulacijami na stalno deponijo, vključno s pristojbino.</t>
  </si>
  <si>
    <t>Odvoz materiala</t>
  </si>
  <si>
    <t>Opozorilni trak</t>
  </si>
  <si>
    <t>Prehod za pešce</t>
  </si>
  <si>
    <t>Zasip - obstoječi izkopani material</t>
  </si>
  <si>
    <t>Obbetoniranje LŽ kape</t>
  </si>
  <si>
    <t>Prečni prekop vozišča - betoniranje</t>
  </si>
  <si>
    <t>Rušenje betonskega sloja nad PVC folijo na prečnih prekopih, debeline do 10 cm in odvozom na deponijo izvajalca.</t>
  </si>
  <si>
    <t>Prečni prekop vozišča - rušenje betona</t>
  </si>
  <si>
    <t>Zavarovanje in nadzor podzemnih instalacij</t>
  </si>
  <si>
    <t>Stroški zapore ceste, prometna signalizacija in osvetlitev zapore - ocena.
(obračun po dejanskih stroških oz. po m)</t>
  </si>
  <si>
    <t>Nepredvidena dela odobrena s strani nadzora in obračunana po analizi cen v skladu s kalkulativnimi elementi.</t>
  </si>
  <si>
    <t>Rezanje, rušenje in odstranitev asfalta na vozišču, z vsemi manipulacijami, z odvozom na stalno deponijo in vključno s pristojbino.</t>
  </si>
  <si>
    <t>a) strojni izkop</t>
  </si>
  <si>
    <t>b) ročni izkop</t>
  </si>
  <si>
    <t xml:space="preserve">
OPIS POSTAVKE
</t>
  </si>
  <si>
    <t>kg</t>
  </si>
  <si>
    <t>Granitni robniki</t>
  </si>
  <si>
    <t>Odstranitev obstoječih kanalizacijskih zvez premera 20 - 30 cm za odvodnjavanje meteorne ali odpadne vode z vsemi preddeli, ter naprava novih polnoobbetoniranih zvez.</t>
  </si>
  <si>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</si>
  <si>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</si>
  <si>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</si>
  <si>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</si>
  <si>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</si>
  <si>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</si>
  <si>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</si>
  <si>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št.</t>
  </si>
  <si>
    <t>Priprava gradbišča, zarisovanje trase, določitev globin izkopa in zakoličba trase, zavarovanje zakoličbe in izdelava zakoličbenega načrta.</t>
  </si>
  <si>
    <t>Grbina - asfaltna</t>
  </si>
  <si>
    <t>Betonski tlakovci - betonska podlaga - vgradnja novih</t>
  </si>
  <si>
    <t xml:space="preserve">Rušenje obstoječih betonskih tlakovcev vseh vrst z nakladanjem na kamion in z odvozom na stalno deponijo, vključno s pristojbino. Vgradnja novih tlakovcev na pripravljeno betonsko podlago. </t>
  </si>
  <si>
    <t>Cestni požiralnik, peskolov</t>
  </si>
  <si>
    <t>Odstranitev in postavitev novega cestnega požiralnika premera 40 cm, z vsemi preddeli in manipulacijami, izvedbo požiralniške zveze iz betonske oz. PVC cevi obstoječega premera. Cevi so polnoobetonirane, rešetka oziroma pokrov se ohrani za kasnejšo vgradnjo.</t>
  </si>
  <si>
    <t>Varovanje gradbene jame proti porušitvi - opaženje</t>
  </si>
  <si>
    <t>Obojestranska zaščita brežin gradbene jame proti porušitvi brežin v terenu III.-IV. Kategorije z razpiranjem oz. ustreznim postokom varovanja. Izdelava, montaža in demontaža dvostranskega opaža iz gladkih plošč in desk.</t>
  </si>
  <si>
    <t>Varovanje gradbene jame proti porušitvi - pokrivanje brežin s PVC folijo</t>
  </si>
  <si>
    <t>Obojestranskazaščita brežin gradbene jame proti porušitvi brežin v terenu III.-IV. Kategorije z PVC zaščitno folijo. Folija mora biti položena vzdolž brežine brežine in najmanj 1 m od roba izkopa.</t>
  </si>
  <si>
    <t>Vzdolžno varovanje - pesek</t>
  </si>
  <si>
    <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</si>
  <si>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Vzdolžno varovanje - beton</t>
  </si>
  <si>
    <r>
      <t>Vzdolžno varovanje energetskih vodov (optični in elektro kabli, vodovod, plin) kompletno z obešanjem, podpiranjem, varovanjem ter vzpostavitvijo v prvotno stanje (</t>
    </r>
    <r>
      <rPr>
        <b/>
        <sz val="10"/>
        <rFont val="Arial"/>
        <family val="2"/>
        <charset val="238"/>
      </rPr>
      <t>obbetoniranje cevi z betonom</t>
    </r>
    <r>
      <rPr>
        <sz val="10"/>
        <rFont val="Arial"/>
        <family val="2"/>
        <charset val="238"/>
      </rPr>
      <t xml:space="preserve"> ter polaganje opozorilnega traku)</t>
    </r>
  </si>
  <si>
    <t>Ročno rušenje betona</t>
  </si>
  <si>
    <t>Ročno rušenje betonov nad obstoječimi kabelskimi instalacijami, z nakladanjem ruševin in odvozom na stalno deponijo, s stroškom deponijskega prostora.</t>
  </si>
  <si>
    <t>Prečno varovanje - pesek</t>
  </si>
  <si>
    <t xml:space="preserve">Prečno križanje in varovanje energetskih vodov (optični, telefonski in elektro kabli, vodovod,plin) kompletno z obešanjem, podpiranjem, varovanjem ter vzpostavitvijo v prvotno stanje (obsip s finim peskom ter polaganje opozorilnega traku) </t>
  </si>
  <si>
    <t>Prečno varovanje - beton</t>
  </si>
  <si>
    <t>Prečno križanje in varovanje energetskih vodov (optični, telefonski in elektro kabli) kompletno z obešanjem, podpiranjem, varovanjem ter vzpostavitvijo v prvotno stanje (obbetoniranje cevi z betonom ter polaganje opozorilnega traku)</t>
  </si>
  <si>
    <t>Ročno rušenje asfalta zaradi korenin</t>
  </si>
  <si>
    <t>Ročno rušenje asfalta v območju korenin z nakladanjem na kamion po navodilih arborista.</t>
  </si>
  <si>
    <t>Površinski odkop humusa - odvoz na deponijo</t>
  </si>
  <si>
    <t xml:space="preserve">Površinski odkop humusa debeline do 30 cm, z vsemi manipulacijami, z odvozom na začasno deponijo, dovozom, razstiranjem, planiranjem, posejanjem travnatega semena in negovanjem do vzklitja. </t>
  </si>
  <si>
    <t>Odstranitev obstoječih rož in strojni posek grmičevja z ročno motorno žago z zlaganjem v gomile nakladanjem na prevozno sredstvo in odvozom na stalno deponijo, vključno s pristojbino. Ponovna zasaditev okrasnega grmičevja in rož.</t>
  </si>
  <si>
    <t xml:space="preserve">Drevo </t>
  </si>
  <si>
    <t>Strojni posek dreves z odkopom korenin in panjev in ostalimi potrebnimi deli, vključno z nakladanjem na kamion in odvozom na stalno deponijo, vključno s pristojbino. Zasaditev novega drevesa skladno z arboretičnimi smernicami. Sadika, obseg debla 16/18 cm, vrsta sadike:
Betula pendula, breza ali
Acer platanoides, javor ali
Acer campestre, maklen.</t>
  </si>
  <si>
    <t>fi 10 - 20 cm</t>
  </si>
  <si>
    <t>fi 20 - 30 cm</t>
  </si>
  <si>
    <t>Drevo - varovanje</t>
  </si>
  <si>
    <t>Iskanje, varovanje korenin drevesa glede na določila arborističnih smernic in nadzora arbostista na terenu.</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</si>
  <si>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</si>
  <si>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</si>
  <si>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</si>
  <si>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</si>
  <si>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t>Asfalt - vgradnja vozišče 9 cm</t>
  </si>
  <si>
    <t>vozišče:</t>
  </si>
  <si>
    <r>
      <rPr>
        <b/>
        <sz val="10"/>
        <rFont val="Arial"/>
        <family val="2"/>
        <charset val="238"/>
      </rPr>
      <t>bitudrobir:</t>
    </r>
    <r>
      <rPr>
        <sz val="10"/>
        <rFont val="Arial"/>
        <family val="2"/>
        <charset val="238"/>
      </rPr>
      <t xml:space="preserve"> vezana nosilna zmes AC 22 base B 50/70 A3, d = 6 cm</t>
    </r>
  </si>
  <si>
    <t>Asfalt - vgradnja pločnik širine nad 2,0 m - 8 cm</t>
  </si>
  <si>
    <t>pločnik:</t>
  </si>
  <si>
    <r>
      <rPr>
        <b/>
        <sz val="10"/>
        <rFont val="Arial"/>
        <family val="2"/>
        <charset val="238"/>
      </rPr>
      <t>bitudrobir:</t>
    </r>
    <r>
      <rPr>
        <sz val="10"/>
        <rFont val="Arial"/>
        <family val="2"/>
        <charset val="238"/>
      </rPr>
      <t xml:space="preserve"> vezana nosilna zmes AC 22 base B 70/100 A4, d = 5 cm</t>
    </r>
  </si>
  <si>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</si>
  <si>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</si>
  <si>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</si>
  <si>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</si>
  <si>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Rušenje obrobe iz granitnih robnikov vseh vrst, s čiščenjem, odlaganjem na deponijo ob gradbišču in ponovna vgradnja na betonsko podlago C 12/15 (0,05m3/m).</t>
  </si>
  <si>
    <t>Kombinirani izkop - odvoz na deponijo</t>
  </si>
  <si>
    <t>Zasip - tamponski material - 0/32 mm</t>
  </si>
  <si>
    <t>Zasip - tamponski material - 0/63 mm</t>
  </si>
  <si>
    <t>Odvoz in dovoz izkopanega materiala, z vsemi manipulacijami na oz. iz začasne deponije, vključno s pristojbino.</t>
  </si>
  <si>
    <t>Betoniranje prečnih prekopov vozišča debeline d=30cm+10cm z betonom C 12/15 (po posebnem detajlu prečnega prekopa vozišča). Dobava in polaganje PVC folije pri betoniranju prečnega prehoda vozišča.</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</si>
  <si>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</si>
  <si>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Nepredvidena dela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</si>
  <si>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</si>
  <si>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</si>
  <si>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 xml:space="preserve">Izdelava, vzdrževanje med gradnjo in odstranitev začasnih lesenih prehodov za pešce v širini 1.25 m, z zaščitno ograjo na obeh straneh prehoda. </t>
  </si>
  <si>
    <t xml:space="preserve">S K U P A J - A : </t>
  </si>
  <si>
    <t xml:space="preserve">Ročni izkop - poglobitev jarka </t>
  </si>
  <si>
    <t>OZN.</t>
  </si>
  <si>
    <t>II</t>
  </si>
  <si>
    <t>I</t>
  </si>
  <si>
    <t>vrednost
( EUR )</t>
  </si>
  <si>
    <t>Odstranitev kovinskega stebrička ali stojala, deponiranje ob trasi, zavarovanje pred poškodbo in ponovna postavitev.</t>
  </si>
  <si>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</si>
  <si>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</si>
  <si>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Objekt:</t>
  </si>
  <si>
    <t>SKUPAJ  A + B</t>
  </si>
  <si>
    <t>A - GLAVNI VROČEVODI</t>
  </si>
  <si>
    <t>trasa in lokacija</t>
  </si>
  <si>
    <t>oznaka vročevoda</t>
  </si>
  <si>
    <t>dolžina
vročevoda</t>
  </si>
  <si>
    <t>VSI STROŠKI, POVEZANI Z ZAVAROVANJEM GRADBIŠČA, MORAJO BITI ZAJETI V ENOTNIH CENAH.</t>
  </si>
  <si>
    <t>OPOMBA:</t>
  </si>
  <si>
    <t>Ročni izkop jarka za cevovod v območju varjenja cevovoda, v terenu III - IV kategorije, z odmetom na rob jarka (0,2 m3/varjeni spoj).</t>
  </si>
  <si>
    <t>Zasip - posteljica / vročevodi</t>
  </si>
  <si>
    <t>Izdelava posteljice in ročni obsip cevi z dopeljanim peskom zrnatosti od 0..4 mm (po detajlu iz projekta), ter ročno nabijanje v slojih do potrebne zbitosti.</t>
  </si>
  <si>
    <t>Odstranitev prometnega znaka, obvestilne table, z deponiranjem ob trasi, zavarovanje pred poškodbo in ponovna postavitev.</t>
  </si>
  <si>
    <t>Dobava in polaganje opozorilnega PVC traku.</t>
  </si>
  <si>
    <t>Kineta  - odpiranje in zapiranje</t>
  </si>
  <si>
    <t>Odstranitev obstoječih krovnih plošč (upoštevati tudi dovaritev 4 kom dvižnih zank na ploščo, fi 22 mm), odvozom na začasno deponijo, vključno s pristojbino, čiščenje ter pregled sten in plošč na lokaciji.Polaganje saniranih plošč nazaj v ležišča ( uporabiti je neskrčljivo malto napr. EX-45 K ).Pred polaganjem hidroizolacije je treba vse neravnine izravnati s finocementno malto. Hidroizolacija : betonsko površino plošč je treba najprej premazati z Ibitolom, nato po vsej površini privariti 2 ( dva ) sloja, napr. Izotekt t= 4,0 mm - 2,3 m2/m. Izolirati  je treba tudi zunaji stik med steno in ploščo, vsaj 20 cm pod naležno površino. Sledi vgradnja dodatne zaščite hidroizolacije s točkovno folijo, napr. Tefond - Isostud, 2,3 m2/m ter vgradnja peščene zaščite  d= 5 cm s peskom zrnavosti 0-10 mm, 1,5 m2/m.</t>
  </si>
  <si>
    <t>Pokrovi so naslednjih dimenzij:</t>
  </si>
  <si>
    <t>160x90 - deb. 16cm in vel. 190 x 100 cm</t>
  </si>
  <si>
    <t xml:space="preserve">Odstranitev pokrovov kinete </t>
  </si>
  <si>
    <t>Odstranitev obstoječih krovnih plošč (upoštevati tudi dovaritev 4 kom dvižnih zank na ploščo, fi 22 mm), odvozom na stalno deponijo, vključno s pristojbino.</t>
  </si>
  <si>
    <t>Izdelava novih krovnih plošč</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</si>
  <si>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- 2,5 m2/m. Izolirati  je treba tudi zunaji stik med steno in ploščo, vsaj 20 cm pod naležno površino. Sledi vgradnja dodatne zaščite hidroizolacije s točkovno folijo, napr.Tefond- Isostud, 2,5 m2/m ter vgradnja peščene zaščite  d= 5 cm s peskom zrnavosti 0-10 mm, 1,5 m2/m.</t>
  </si>
  <si>
    <t>Zapolnitev vrzeli med AB pokrovi kinet</t>
  </si>
  <si>
    <t>Izvedba enostranskega ( zgubljenega ) opaža - 1,3 m2. Betoniranje vrzeli z C35/45 - 0,33 m3 in 70 kg GA 240/360. Dobava in namestitev zaščitne plošče iz plinobetona , napr. Ytong dimenzije d=0,2m, š= 0,6m, l=3,75 m z oblikovanjem. Stike med ploščami in stenami kinete je potrebno na celotni trasi kinete izravnati s finocementno malto.Obračun po kosu.</t>
  </si>
  <si>
    <t>Sanacija prehoda kineta - AB ali opečni zid</t>
  </si>
  <si>
    <t>Sanacija vstopa kinete v objekt skozi armiranobetonski, kamniti ali opečni zunanji zid,  odvoz odpadnega materiala na stalno deponijo. Izvedba hidroizolacije z izolacijskim materialom - Izotekt T4 in zaščito izolacije.</t>
  </si>
  <si>
    <t>Ročno rušenje AB sten kinete na mestih poškodb vročevodnih cevi ter vzpostavitev v prvotno stanje - L = cca 0,0 m</t>
  </si>
  <si>
    <t xml:space="preserve">Ročno rušenje obstoječih armirano sten kinet debeline 0,15cm, višine 0,8m ter nakladanje in odvoz na trajno deponijo z stroški deponije. </t>
  </si>
  <si>
    <t>Ročno rušenje AB talne plošče kinete na mestih poškodb vročevodnih cevi ter vzpostavitev v prvotno stanje</t>
  </si>
  <si>
    <t>Ročno rušenje obstoječega armirano dna kinet debeline 0,15cm, širine 1,5m ter nakladanje in odvoz na trajno deponijo z stroški deponije.</t>
  </si>
  <si>
    <t>Izdelava AB sten kinete</t>
  </si>
  <si>
    <t>Izdelava sten kinete deb 15 cm, višine 80 cm, ki vključuje sledeča dela:
- dobava in vgradnja sider iz RA 8mm z vrtanjem in sidranjem v obstoječo steno in dno kinete l= 0,5 m
- dobava in vgradnja armature v steno kinete Q 335 - izdelava in odstranitev dvostranskega opaža sten kinete 
- dobava in vgradnja betona C25/30</t>
  </si>
  <si>
    <t>Izdelava AB talne plošče</t>
  </si>
  <si>
    <t>Izdelava točkovnih AB talnih plošč kinet deb. 0,15m, širine 1,50m na mestu porušitev obstoječih sten zaradi zamenjave vročevodnih cevi. Upoštevati dobavo in vgradnjo sider l=0,5 m, čiščenje z visokotlačnim čistilcem in premaz z emulzijo, zalivanje sider s kemično ampulo, izdelava opaža vezi ter dobava in ročna vgradnja betona C 25/30.</t>
  </si>
  <si>
    <t>Izdelava čelne stene kinete</t>
  </si>
  <si>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</si>
  <si>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kpl</t>
  </si>
  <si>
    <t>Vreča s peskom</t>
  </si>
  <si>
    <t>Dobava in polaganje vreče s peskom, dimenzije 80 x 40 x 10 cm, na razdalji 3 m, kot pomoč pri montaži cevi.</t>
  </si>
  <si>
    <t>Zaščitna cev-optika</t>
  </si>
  <si>
    <r>
      <t>Dobava in polaganje PE mikrocevi za polaganje optičnih vlaken dim.</t>
    </r>
    <r>
      <rPr>
        <b/>
        <sz val="10"/>
        <rFont val="Arial"/>
        <family val="2"/>
        <charset val="238"/>
      </rPr>
      <t>16/12 mm</t>
    </r>
    <r>
      <rPr>
        <sz val="10"/>
        <rFont val="Arial"/>
        <family val="2"/>
        <charset val="238"/>
      </rPr>
      <t>, položena v zemljo zunaj vročevodne kinete (ob kineti), vključno s postavitvijo betonskega jaška fi60. V betonskem jašku se pusti 2 m zaščitne cevi, za izvedbo zaključka in navezavo naprej.</t>
    </r>
  </si>
  <si>
    <t>Opozorilni trak - optika</t>
  </si>
  <si>
    <t>Dobava in polaganje opozorilnega PVC traku, za položitev nad zaščitni cevjo optike.</t>
  </si>
  <si>
    <t>Zasip - posteljica - optika</t>
  </si>
  <si>
    <t>Izdelava posteljice in ročni obsip zaščitne cevi za optiko z dopeljanim peskom zrnatosti od 0..4 mm (po detajlu iz projekta), ter ročno nabijanje v slojih do potrebne zbitosti.</t>
  </si>
  <si>
    <t>Zazidava zidu - predizolirane cevi</t>
  </si>
  <si>
    <t>Zazidava armiranobetonskega, kamnitega ali opečnatega zunanjega zidu pri vstopu novega predizoliranega vročevoda v obstoječi objekt. Pri tem se vgradi zidno tesnilo.
Odvoz odpadnega materiala na stalno deponijo. 
Z vsemi manipulacijami in potrebnim materialom.</t>
  </si>
  <si>
    <t>5.0</t>
  </si>
  <si>
    <t>5.1</t>
  </si>
  <si>
    <t xml:space="preserve">Zasip z obstoječim materialom do višine potrebne za končno ureditev terena, s komprimiranjem v slojih deb. 20 - 30 cm do predpisane zbitosti in planiranje površine s točnostjo +- 1,0 cm </t>
  </si>
  <si>
    <t>Zapora ceste - signalizacija / vročevodi</t>
  </si>
  <si>
    <t xml:space="preserve">Varovanje gradbišča - ograja </t>
  </si>
  <si>
    <t>Varovanje gradbene jame po celotni dolžini izkopa z opozorilno PVC ali panelno ograjo višine 2,0 m (cca. 12 m na odprtino). Na mestih prevezav in pri gradbenih jamah, ki so odprte preko noči.</t>
  </si>
  <si>
    <t>Kombinirani izkop jarka za cevovod v terenu III-V kategorije, globine do 2,0 m z direktnim nakladanjem na kamion in odvozom na stalno deponijo, vključno s pristojbino.</t>
  </si>
  <si>
    <t>VROČEVODNO OMREŽJE NA OBMOČJU ČUFARJEVE ULICE</t>
  </si>
  <si>
    <t>Ćufarjeva, Kotnikova ulica</t>
  </si>
  <si>
    <t>Čufarjeva ulica</t>
  </si>
  <si>
    <t>T100, odesek 6-7</t>
  </si>
  <si>
    <t>T200, odsek 1-7</t>
  </si>
  <si>
    <t>T222, odsek 4 - 4.2</t>
  </si>
  <si>
    <t>T223, odsek 4 - 4.4</t>
  </si>
  <si>
    <t>T224, odsek 6 - 6.1, 8-8.2</t>
  </si>
  <si>
    <t>GLAVNI VROČEVOD T100, DN400</t>
  </si>
  <si>
    <t>ČUFARJEVA, KOTNIKOVA ULICA</t>
  </si>
  <si>
    <t>GLAVNI VROČEVOD T200, DN400</t>
  </si>
  <si>
    <t>ČUFARJEVA ULICA</t>
  </si>
  <si>
    <t>GLAVNI VROČEVOD T222, DN80</t>
  </si>
  <si>
    <t>GLAVNI VROČEVOD T223, DN80</t>
  </si>
  <si>
    <t>GLAVNI VROČEVOD T224, DN100, DN 65</t>
  </si>
  <si>
    <t>Taktilne oznake - vgradnja novih</t>
  </si>
  <si>
    <t xml:space="preserve">Rušenje obstoječ betonskih tlakovcev vseh vrst z nakladanjem na kamion in z odvozom na stalno deponijo, vključno s pristojbino. Vgradnja novih tlakovcev na pripravljeno betonsko podlago. </t>
  </si>
  <si>
    <t>Taktilne oznake - vgradnja obstoječih</t>
  </si>
  <si>
    <t>m</t>
  </si>
  <si>
    <t>Steber zapornice na uvozu na parkirišče</t>
  </si>
  <si>
    <t>Demontaža oziroma zavarovanje stebra z rampo na uvozu na parkirišče, deponiranje ob trasi z zavarovanjem oziroma odvozom v skladišče oz. začasno deponijo in ponovna vgradnja. Odklop in ponovna priključitev na omrežje napajanja izvedena s strani upravljalca cestne signalizacije.</t>
  </si>
  <si>
    <t>Rušenje obrobe iz betonskih robnikov vseh vrst na betonski podlagi, s čiščenjem, odlaganjem na deponijo ob gradbišču</t>
  </si>
  <si>
    <t>kineta 160x87cm , pokrov deb. 16cm in vel. 190 x 100 cm</t>
  </si>
  <si>
    <t>Ročno rušenje AB sten kinete na mestih poškodb vročevodnih cevi ter vzpostavitev v prvotno stanje - L = cca 1,0 m</t>
  </si>
  <si>
    <t>Izdelava sten kinete deb 15 cm, višine 87cm, ki vključuje sledeča dela:
- dobava in vgradnja sider iz RA 8mm z vrtanjem in sidranjem v obstoječo steno in dno kinete l= 0,5 m
- dobava in vgradnja armature v steno kinete Q 335 - izdelava in odstranitev dvostranskega opaža sten kinete 
- dobava in vgradnja betona C25/30</t>
  </si>
  <si>
    <t>130x75 - deb. 15cm in vel. 150 x 100 cm</t>
  </si>
  <si>
    <t>Opomba: Na odseku obnove po Čufarjevi ulici je upoštevano zasutje gradbene jame do višine - 40 cm pod končno ureditev. Končna zunanja in cestna ureditev je zajeta v ločenem načrtu. ( odsek 1A-6A ). Na ostalem delu trase je v popisu upoštevano  zasutje do vrha gradbene jame in vzpostavitev prvotnega stanja</t>
  </si>
  <si>
    <t>66x43 - deb. 12cm in vel. 88 x 100 cm</t>
  </si>
  <si>
    <t>kineta 66x43 cm</t>
  </si>
  <si>
    <t>Dobava, postavitev in obbetoniranje litoželezne kape za predizolirane pipe.</t>
  </si>
  <si>
    <t xml:space="preserve">Opomba: Na odseku obnove po Čufarjevi ulici je upoštevano zasutje gradbene jame do višine - 40 cm pod končno ureditev. Končna zunanja in cestna ureditev je zajeta v ločenem načrtu. </t>
  </si>
  <si>
    <t>Betonski tlakovci - peščena podlaga</t>
  </si>
  <si>
    <t>Odstranitev betonskih tlakovcev vseh vrst (prane plošče, tlakovci…), s čiščenjem, odlaganjem na deponijo ob gradbišču in odvoz na stalno deponijo</t>
  </si>
  <si>
    <t>Rušenje tlaka iz granitnih kock, odlaganjem na deponijo ob gradbišču, odvoz na stalno deponijo</t>
  </si>
  <si>
    <t>Rušenje tlaka iz granitnih kock, s čiščenjem, odlaganjem na deponijo ob gradbišču, odvoz na stalno deponijo</t>
  </si>
  <si>
    <t>Rušenje obrobe iz betonskih robnikov vseh vrst na betonski podlagi, odvoz na stalno deponijo</t>
  </si>
  <si>
    <t>Rušenje obrobe iz granitnih kock vseh vrst, s čiščenjem, odlaganjem na deponijo ob gradbišču, odvozna stalno deponijo.</t>
  </si>
  <si>
    <t xml:space="preserve">Betonski robniki </t>
  </si>
  <si>
    <t>130x75 - deb. 14cm in vel. 158 x 100 cm</t>
  </si>
  <si>
    <t>55x35 - deb. 12cm in vel. 78 x 100 cm</t>
  </si>
  <si>
    <t>Izdelava sten kinete, ki vključuje sledeča dela:
- dobava in vgradnja sider iz RA 8mm z vrtanjem in sidranjem v obstoječo steno in dno kinete l= 0,5 m
- dobava in vgradnja armature v steno kinete Q 335 - izdelava in odstranitev dvostranskega opaža sten kinete 
- dobava in vgradnja betona C25/30</t>
  </si>
  <si>
    <t>kineta 130x75 cm</t>
  </si>
  <si>
    <t xml:space="preserve">kineta 55x35 cm </t>
  </si>
  <si>
    <t>kineta 130x75 cm, debelina stene 14 cm</t>
  </si>
  <si>
    <t>kineta 55x35 cm, debelina stene 11 cm</t>
  </si>
  <si>
    <t>kineta 130x75 cm, debelina stene 16 cm</t>
  </si>
  <si>
    <t>kineta 55x35 cm, debelina stene 12 cm</t>
  </si>
  <si>
    <t>Rušenje tlaka iz granitnih kock, s čiščenjem, odlaganjem na deponijo ob gradbišču, komplet z odvozom na deponijo</t>
  </si>
  <si>
    <t>Rušenje tlaka iz granitnih kock, s čiščenjem, odlaganjem na deponijo ob gradbišču,  komplet z odvozom na deponijo</t>
  </si>
  <si>
    <t xml:space="preserve">Ročno rušenje obstoječih armirano sten kinet debeline 0,15cm, višine 0,87 m ter nakladanje in odvoz na trajno deponijo z stroški deponije. </t>
  </si>
  <si>
    <t xml:space="preserve">Ročno rušenje obstoječih armirano sten kinet debeline 0,15cm, višine 0,5 m ter nakladanje in odvoz na trajno deponijo z stroški deponije. </t>
  </si>
  <si>
    <t>Izdelava sten kinete deb 15 cm, višine 50 cm, ki vključuje sledeča dela:
- dobava in vgradnja sider iz RA 8mm z vrtanjem in sidranjem v obstoječo steno in dno kinete l= 0,5 m
- dobava in vgradnja armature v steno kinete Q 335 - izdelava in odstranitev dvostranskega opaža sten kinete 
- dobava in vgradnja betona C25/30</t>
  </si>
  <si>
    <t xml:space="preserve">Ročno rušenje obstoječih armirano sten kinet debeline 0,15cm, višine 0,5m ter nakladanje in odvoz na trajno deponijo z stroški deponije. </t>
  </si>
  <si>
    <t xml:space="preserve">Ročno rušenje obstoječih armirano sten kinet debeline 0,15cm, višine 0,75 oz. 0,4 m ter nakladanje in odvoz na trajno deponijo z stroški deponije. </t>
  </si>
  <si>
    <t>Demontaža kinete</t>
  </si>
  <si>
    <t>kineta velikosti 130 x 75 cm, L = 8 m</t>
  </si>
  <si>
    <t>Demontaža opuščene AB kinete, odpiranje kinete, rušenje sten in dna kinete, odvoz na stalno deponijo, komplet s plačano pristojbino</t>
  </si>
  <si>
    <t>Opomba: Na odseku obnove po Čufarjevi ulici je upoštevano zasutje gradbene jame do višine - 40 cm pod končno ureditev. Končna zunanja in cestna ureditev je zajeta v ločenem načrtu.   ( odsek 1A-6A ). Na ostalem delu trase je v popisu upoštevano  zasutje do vrha gradbene jame in vzpostavitev prvotnega stanja</t>
  </si>
  <si>
    <t>VROČEVODNO OMREŽJE NA OBMOČJU ČUFARJEVE, KOTNIKOVE ULICE</t>
  </si>
  <si>
    <t>5.1.6</t>
  </si>
  <si>
    <t>5.1.7</t>
  </si>
  <si>
    <t>5.1.8</t>
  </si>
  <si>
    <t>5.1.10</t>
  </si>
  <si>
    <t>GRADBENA DELA - SANACIJA KINET IN JAŠKOV</t>
  </si>
  <si>
    <t>GLAVNI VROČEVOD T100, DN400, kineta 160x87 cm</t>
  </si>
  <si>
    <t>KOLIČINE SANACIJSKIH DEL SO OCENJENE. OBSEG SANACIJE DOLOČITI V SOGLASJU Z NADZOROM INVESTITORJA.</t>
  </si>
  <si>
    <t>I. SANACIJA POŠKODB I. KATEGORIJE</t>
  </si>
  <si>
    <t>Čiščenje betonskih površin z vodnim pritiskom je predvideno po celotni trasi, pokrovi so upoštevani obojestransko, nanos CO2 zapornega sloja po vsej notranji površini kinete. Čiščenje velja tudi za obstoječe jaške AB kinet.</t>
  </si>
  <si>
    <t>Čiščenje betonskih površin</t>
  </si>
  <si>
    <t xml:space="preserve">Čiščenje betonskih površin s peskanjem in vodnim curkom pod visokim pritiskom minimalno 300 barov oziroma z mehansko pnevmatskimi kladivi. Pokrovi se čistijo obojestransko, zunanji del kinete v območju naleganja pokrovov na stene, notranje stene  in dno kinete.
kineta 160x87 cm:
 - dno kinete: 1,60 m x  55 m
 - stene kinete: 0,87 m x 55 m x 2
 - ležišče kinete: 0,15 m x 55 m x 2 
 - pokrov kinete (1,90 m x 1,0m) x 2 x 55 m
 </t>
  </si>
  <si>
    <t xml:space="preserve"> SKUPAJ : </t>
  </si>
  <si>
    <t>Dobava in nanos paropropustnega CO2</t>
  </si>
  <si>
    <r>
      <t>Dobava in nanos paropropustnega CO2 zapornega premaza skupaj s pripravo površine</t>
    </r>
    <r>
      <rPr>
        <b/>
        <u/>
        <sz val="10"/>
        <rFont val="Arial"/>
        <family val="2"/>
        <charset val="238"/>
      </rPr>
      <t xml:space="preserve"> ( notranjost kinete)</t>
    </r>
  </si>
  <si>
    <t>I. SANACIJA POŠKODB II., III., IV in V. KATEGORIJE</t>
  </si>
  <si>
    <t>Odstranitev betona</t>
  </si>
  <si>
    <r>
      <t xml:space="preserve">Odstranitev betona z vodnim curkom  pod visokim pritiskom od 1000 do 1500 barov do globine </t>
    </r>
    <r>
      <rPr>
        <b/>
        <sz val="10"/>
        <rFont val="Arial"/>
        <family val="2"/>
        <charset val="238"/>
      </rPr>
      <t>5 mm</t>
    </r>
    <r>
      <rPr>
        <sz val="10"/>
        <rFont val="Arial"/>
        <family val="2"/>
        <charset val="238"/>
      </rPr>
      <t xml:space="preserve">, do globine karbonatizacije, oziroma mehansko s pnevmatskimi kaldivi.
</t>
    </r>
    <r>
      <rPr>
        <b/>
        <u/>
        <sz val="10"/>
        <rFont val="Arial"/>
        <family val="2"/>
        <charset val="238"/>
      </rPr>
      <t>(notranje stene in obstoječi jaški)</t>
    </r>
  </si>
  <si>
    <t>- upoštevano cca 40 % površine</t>
  </si>
  <si>
    <t>Kombirano ročno – strojno čiščenje vgrajene armature</t>
  </si>
  <si>
    <r>
      <t xml:space="preserve">Kombirano ročno – strojno čiščenje vgrajene armature do stopnje očiščenosti Sa 2,5 , protikorozijska zaščita vgrajene armature z mineralnim premazom v dveh slojih, ki vsebuje stabilne inhibitorje korozije, obračun po m2 AB elementa, upoštevano 5-10 m armature /m2 elementa.
</t>
    </r>
    <r>
      <rPr>
        <b/>
        <u/>
        <sz val="10"/>
        <rFont val="Arial"/>
        <family val="2"/>
        <charset val="238"/>
      </rPr>
      <t>(notranje stene in obstoječi jaški )</t>
    </r>
  </si>
  <si>
    <t>Dobava in nanos adhezijskega sloja in reparaturne malte - do 2 cm</t>
  </si>
  <si>
    <r>
      <t xml:space="preserve">Dobava in nanos adhezijskega sloja in reparaturne malte v skupni debelini do 2 cm (v primeru večjih debelin večslojni nanos) skupaj z vsemi pomožnimi deli </t>
    </r>
    <r>
      <rPr>
        <b/>
        <u/>
        <sz val="10"/>
        <rFont val="Arial"/>
        <family val="2"/>
        <charset val="238"/>
      </rPr>
      <t xml:space="preserve">(pokrovi in notranje stene in obstoječi jaški) </t>
    </r>
  </si>
  <si>
    <t>Dobava in nanos adhezijskega sloja in reparaturne malte - 2 do 4 cm</t>
  </si>
  <si>
    <r>
      <t xml:space="preserve">Dobava in nanos adhezijskega sloja in reparaturne malte v skupni debelini od 2 do 4 cm (v primeru večjih debelin večslojni nanos) skupaj z vsemi pomožnimi deli </t>
    </r>
    <r>
      <rPr>
        <u/>
        <sz val="10"/>
        <rFont val="Arial"/>
        <family val="2"/>
        <charset val="238"/>
      </rPr>
      <t>(</t>
    </r>
    <r>
      <rPr>
        <b/>
        <u/>
        <sz val="10"/>
        <rFont val="Arial"/>
        <family val="2"/>
        <charset val="238"/>
      </rPr>
      <t>pokrovi in notranje stene in obstoječi jaški)</t>
    </r>
    <r>
      <rPr>
        <u/>
        <sz val="10"/>
        <rFont val="Arial"/>
        <family val="2"/>
        <charset val="238"/>
      </rPr>
      <t xml:space="preserve"> </t>
    </r>
  </si>
  <si>
    <t xml:space="preserve"> - upoštevano cca 15 % površine</t>
  </si>
  <si>
    <t>Odstranitev poškodovanega betona</t>
  </si>
  <si>
    <r>
      <t>Odstranitev poškodovanega betona z vodnim pritiskom 1000 do 1500 barov do</t>
    </r>
    <r>
      <rPr>
        <b/>
        <sz val="10"/>
        <rFont val="Arial"/>
        <family val="2"/>
        <charset val="238"/>
      </rPr>
      <t>10 mm</t>
    </r>
    <r>
      <rPr>
        <sz val="10"/>
        <rFont val="Arial"/>
        <family val="2"/>
        <charset val="238"/>
      </rPr>
      <t xml:space="preserve">oziroma do globine karbonatizacije in mehansko s  pnevmatskimi kladivi - delo je med ovirami. Kombinirano ročno strojno čiščenje vgrajene armature do stopnje čistosti Sa 2,5 , protikorozijska zaščita vgrajene armature z mineralnim premazom, ki vsebuje stabilne inhibitorje korozije, v dveh slojih, (upoštevano 5-10 tm armaturnih palic / m2 elementa - delo med ovirami). Dobava in nanos adhezijskega sloja in neskrčljive polimerno modificirane sanacijske malte, ki vsebuje inhibitorje korozije, v skupni debelini do 2 cm (v primeru večjih debelin večslojni nanos), skupaj s pomožnimi deli - delo med ovirami.
</t>
    </r>
    <r>
      <rPr>
        <b/>
        <u/>
        <sz val="10"/>
        <rFont val="Arial"/>
        <family val="2"/>
        <charset val="238"/>
      </rPr>
      <t>Dno kinete.</t>
    </r>
  </si>
  <si>
    <t>Sanacija dna kinete</t>
  </si>
  <si>
    <t>Nabava, dobava betona C30/37 (S4/S5) granulacije 0-4mm, z mikroarmaturo ter izdelava reprofilacije dna kinete v debelini 3-5cm na predhodno premazano površino z emulzijo vključno s finim zaribavanjem in vsemi ročnimi in strojnimi transporti do mesta vgradnje kompletno z predhodno zaščito vročevodnih cevi z filcem.</t>
  </si>
  <si>
    <t>Obdelava vertikalnih in horizontalnih fug</t>
  </si>
  <si>
    <t>Obdelava vertikalnih in horizontalnih fug med betonskimi elementi kinete s čiščenjem odstranitvijo odvečnega betona in dobava in nanos adhezijskega sloja in reparaturne malte, do debeline 4 cm.</t>
  </si>
  <si>
    <t xml:space="preserve"> - 3,34 m x 0,10 m x 55 kos</t>
  </si>
  <si>
    <t>Sanacija roba ležišč pokrovov betonskih plošč</t>
  </si>
  <si>
    <t xml:space="preserve">Sanacija roba ležišč pokrovov betonskih plošč z dvostranskim opažem in nanosom adhezijskega sloja in reparaturne malte v skupni debelini do 4cm.
</t>
  </si>
  <si>
    <t xml:space="preserve"> - 0.15 m x 55 m x 2</t>
  </si>
  <si>
    <t>III. INJEKTIRANJE RAZPOK</t>
  </si>
  <si>
    <t>Injektiranje razpok v betonu širine do 2 mm</t>
  </si>
  <si>
    <t>Injektiranje razpok v betonu širine do 2 mm z nizkoviskozno epoksidno smolo, skupaj z dobavo materiala in z vsemi pomožnimi deli</t>
  </si>
  <si>
    <t>IV. OJAČITEV POKROVOV Z DOLEPLJANJEM LAMEL</t>
  </si>
  <si>
    <t>Dobava in montaža karbonskih vezi</t>
  </si>
  <si>
    <t xml:space="preserve">Dobava in montaža karbonskih vezi CFK dimenzij 50/1,2 mm, E = 21000 kN/m2 sig v = 200 kN/cm2, skupaj s pripravo podlage in lepilom ter z vsemi pomožnimi deli   </t>
  </si>
  <si>
    <t>Čiščenje ostankov betona</t>
  </si>
  <si>
    <t>Čiščenje ostankov betona, izolacije, okruškov, ostankov opaža, mulja,z iznosom in odvozom na deponijo.</t>
  </si>
  <si>
    <t>ure</t>
  </si>
  <si>
    <t>Strojno in ročno čiščenje sprijete malte</t>
  </si>
  <si>
    <t>Strojno in ročno čiščenje sprijete malte v fugah med krovnimi ploščami in ležišči.</t>
  </si>
  <si>
    <t>Nadzor in kontrola kakovosti</t>
  </si>
  <si>
    <r>
      <t xml:space="preserve">Investitorjev nadzor nad kvaliteto sanacije armiranobetonskih površin - kontrola kakovosti vgrajenih materijalov, kontrola postopkov tehnologije  vgrajevanja in pomoč investitorju pri spremembah ali dopolnitvah pri izvajanju sanacije. </t>
    </r>
    <r>
      <rPr>
        <b/>
        <sz val="10"/>
        <rFont val="Arial"/>
        <family val="2"/>
        <charset val="238"/>
      </rPr>
      <t xml:space="preserve">Izvajalca nadzora določi investitor! </t>
    </r>
    <r>
      <rPr>
        <sz val="10"/>
        <rFont val="Arial"/>
        <family val="2"/>
        <charset val="238"/>
      </rPr>
      <t xml:space="preserve">  </t>
    </r>
  </si>
  <si>
    <t>Nepredvidena  dela</t>
  </si>
  <si>
    <t>GLAVNI VROČEVOD T200, DN400, kineta 160x87, 130x75 cm</t>
  </si>
  <si>
    <t>Čiščenje betonskih površin s peskanjem in vodnim curkom pod visokim pritiskom minimalno 300 barov oziroma z mehansko pnevmatskimi kladivi. Pokrovi se čistijo obojestransko, zunanji del kinete v območju naleganja pokrovov na stene, notranje stene  in dno kinete.
kineta 160x87 cm:
 - dno kinete: 1,6 m x  145 m
 - stene kinete: 0,87 m x 145 m x 2
 - ležišče kinete: 0,15 m x 145 m x 2 
 - pokrov kinete (1,9 m x 1,0m) x 2 x 145 m
kineta 130x75 cm:
 - dno kinete: 1,3 m x  10 m
 - stene kinete: 0,75 m x 10 m x 2
 - ležišče kinete: 0,15 m x 10 m x 2 
 - pokrov kinete (1,58 m x 1,0m) x 2 x 10 m</t>
  </si>
  <si>
    <t xml:space="preserve"> - 3,34 m x 0,10 m x 145 kos</t>
  </si>
  <si>
    <t xml:space="preserve"> - 2,88 m x 0,10 m x 10 kos</t>
  </si>
  <si>
    <t xml:space="preserve"> - 0.15 m x 155 m x 2</t>
  </si>
  <si>
    <t>GLAVNI VROČEVOD T222, DN80, kineta 66x43 cm</t>
  </si>
  <si>
    <t>Čiščenje betonskih površin s peskanjem in vodnim curkom pod visokim pritiskom minimalno 300 barov oziroma z mehansko pnevmatskimi kladivi. Pokrovi se čistijo obojestransko, zunanji del kinete v območju naleganja pokrovov na stene, notranje stene  in dno kinete.
kineta 66x43 cm:
 - dno kinete: 0,66 m x  24 m
 - stene kinete: 0,43 m x 24 m x 2
 - ležišče kinete: 0,15 m x 24 m x 2 
 - pokrov kinete (0,88 m x 1,0m) x 2 x 24 m</t>
  </si>
  <si>
    <t xml:space="preserve"> - 1,52 m x 0,10 m x 24 kos</t>
  </si>
  <si>
    <t xml:space="preserve"> - 0.15 m x 24 m x 2</t>
  </si>
  <si>
    <t>GLAVNI VROČEVOD T223, DN80, kineta 66x43 cm</t>
  </si>
  <si>
    <t>Čiščenje betonskih površin s peskanjem in vodnim curkom pod visokim pritiskom minimalno 300 barov oziroma z mehansko pnevmatskimi kladivi. Pokrovi se čistijo obojestransko, zunanji del kinete v območju naleganja pokrovov na stene, notranje stene  in dno kinete.
kineta 66x43 cm:
 - dno kinete: 0,66 m x  15 m
 - stene kinete: 0,43 m x 15 m x 2
 - ležišče kinete: 0,15 m x 15 m x 2 
 - pokrov kinete (0,88 m x 1,0m) x 2 x 15 m</t>
  </si>
  <si>
    <t xml:space="preserve"> - 1,52 m x 0,10 m x 15 kos</t>
  </si>
  <si>
    <t xml:space="preserve"> - 0.15 m x 15 m x 2</t>
  </si>
  <si>
    <t>GLAVNI VROČEVOD T224, DN100, DN 65, kineta 130x75, 56x35 cm</t>
  </si>
  <si>
    <t>Čiščenje betonskih površin s peskanjem in vodnim curkom pod visokim pritiskom minimalno 300 barov oziroma z mehansko pnevmatskimi kladivi. Pokrovi se čistijo obojestransko, zunanji del kinete v območju naleganja pokrovov na stene, notranje stene  in dno kinete.
kineta 130x75 cm:
 - dno kinete: 1,3 m x  11,5m
 - stene kinete: 0,75 m x 11,5 m x 2
 - ležišče kinete: 0,15 m x 11,5 m x 2 
 - pokrov kinete (1,58 m x 1,0m) x 2 x 11,5 m
kineta 56x35 cm:
 - dno kinete: 0,56 m x  24 m
 - stene kinete: 0,35 m x 24 m x 2
 - ležišče kinete: 0,15 m x 24 m x 2 
 - pokrov kinete (0,76 m x 1,0m) x 2 x 24 m</t>
  </si>
  <si>
    <t xml:space="preserve"> - 2,8 m x 0,10 m x 11 kos</t>
  </si>
  <si>
    <t xml:space="preserve"> - 1,26 m x 0,10 m x 24 kos</t>
  </si>
  <si>
    <t xml:space="preserve"> - 0.15 m x 36 m x 2</t>
  </si>
  <si>
    <t>Objekt: Obnova vročevoda</t>
  </si>
  <si>
    <t>JAŠEK JA 35 Čufarjeva 14</t>
  </si>
  <si>
    <t>A - JAŠEK</t>
  </si>
  <si>
    <t>III</t>
  </si>
  <si>
    <t>B - PRIKLJUČNE KINETE</t>
  </si>
  <si>
    <t>JA 35 Čufarjeva 14</t>
  </si>
  <si>
    <t>T200</t>
  </si>
  <si>
    <t>Sanacija priključne kinete Tip M4 - 1 kom (180/90)</t>
  </si>
  <si>
    <t>Sanacija priključne kinete Tip 8 - 1 kom (170/95)</t>
  </si>
  <si>
    <t>GLAVNI VROČEVOD T200</t>
  </si>
  <si>
    <t>CENA    /ENOTO</t>
  </si>
  <si>
    <t xml:space="preserve">Rezanje asfalta  </t>
  </si>
  <si>
    <t>Rezanje asfalta pločnika in ceste deb. do 15 cm.</t>
  </si>
  <si>
    <t>m1</t>
  </si>
  <si>
    <t xml:space="preserve">Rušenje asfalta </t>
  </si>
  <si>
    <t>Rušenje asfalta pločnika in cestnih površin deb. do 15 cm z nakladanjem in odvozom na stalno deponijo.</t>
  </si>
  <si>
    <t>m2</t>
  </si>
  <si>
    <t>Rušenje robnikov  v krivini</t>
  </si>
  <si>
    <t>Rušenje nizkih betonskih robnikov in temeljev robnikov z nakladanjem in odvozom robnikov na začasno deponijo.</t>
  </si>
  <si>
    <t>Rušenje AB okvirja pokrova</t>
  </si>
  <si>
    <t>Rušenje AB okvirja pokrova obstoječega jaška, odvoz rušenega materiala na stalno deponijo. Vključno s odstranitvijo okvirja pokrova in čiščenja okvirja in pokrova. Odvoz pokrova na deponijo naročnika.</t>
  </si>
  <si>
    <t xml:space="preserve">Rušenje AB plošče in vstopnega vratu </t>
  </si>
  <si>
    <t xml:space="preserve">Rušenje AB plošče in vstopnega vratu obstoječega jaška, odvoz rušenega materiala na stalno deponijo. Vključno s ščitenjem (podest) strojne opreme v jašku. Delo v oteženih pogojih. </t>
  </si>
  <si>
    <t>m3</t>
  </si>
  <si>
    <t>Rušenje obstoječe lestve in rešetke</t>
  </si>
  <si>
    <t xml:space="preserve">Rušenje obstoječe lestve z semontažo pritrditve v steno jaška, odvoz rušene lestve in obstoječe rešetke na deponijo naročnika. </t>
  </si>
  <si>
    <t>Rušenje dela AB temeljne plošče jaška</t>
  </si>
  <si>
    <t>Rušenje dela AB temeljne plošče jaška za izvedbo poglobitve z ohranitvijo dela armature plošče in sten, odvoz rušenega materiala na stalno deponijo. Delo v oteženih pogojih.</t>
  </si>
  <si>
    <t>Strojni izkop zemljine</t>
  </si>
  <si>
    <t>Strojni zkop zemljine v III. - IV.  Kat. nad in deloma ob  jaških z odlaganjem na rob izkopa ali nakladanjem na kamion za odvoz na deponijo. Odvoz obračunan posebej</t>
  </si>
  <si>
    <t xml:space="preserve">Ročni izkop zemljine </t>
  </si>
  <si>
    <t>Ročni izkop zemljine v III. - IV.  Kat.  z odmetavanjem na rob izkopa ali nakladanjem na kamion za odvoz na deponijo. Odvoz obračunan posebej</t>
  </si>
  <si>
    <t>Ročni izkop zemljine za poglobitev jaška</t>
  </si>
  <si>
    <t>Ročni izkop zemljine v III. - IV.  Kat. Za poglobitev jaška z iznosom izkopanega materiala iz jaška in odlaganjem na začasno deponijo ob jašku.</t>
  </si>
  <si>
    <t>Zasip z izkopanim materialom</t>
  </si>
  <si>
    <t>Zasip jaška in kinet z izkopanim materialom vključno z dovozom materiala iz začasne deponije, razgrinjanjem, planiranjem in utrjevanjem po plasteh do potrebne zbitosti. Ocena kvalitetnega izkopanega materiala.</t>
  </si>
  <si>
    <t>Zasip z drobljenim materialom</t>
  </si>
  <si>
    <t>Zasip jaška in kinet z drobljenim materialom vključno z razgrinjanjem, planiranjem in utrjevanjem po plasteh do potrebne zbitosti.</t>
  </si>
  <si>
    <t>Nakladanje in odvoz</t>
  </si>
  <si>
    <t>Nakladanje in odvoz različnega materiala na stalno deponijo.</t>
  </si>
  <si>
    <t>Dno opaža za izdelavo montažne plošče</t>
  </si>
  <si>
    <t>Izdelava ravnega dna opaža za izdelavo montažnih plošč, vključno s čiščenjem oljenjem opaža in pripravo podlage za izvedbo opaža. Opaž izveden na tleh za večkratno izdelavo montažne krovnih plošč jaškov.</t>
  </si>
  <si>
    <t>Opaž robov za izdelavo plošč</t>
  </si>
  <si>
    <t xml:space="preserve">Opaženje, razopaženje, opiranje in čiščenje za opaž robov montažne plošeč, robovi višine 15 cm. </t>
  </si>
  <si>
    <t>Okrogli opaž za izdelavo odprtine</t>
  </si>
  <si>
    <t xml:space="preserve">Opaženje, razopaženje, opiranje in čiščenje za opaž okroglega vstopa. Vstopni vrat premera 82 cm. Opaž za večkratno uporabo pri izdelavi vratu na montažnih ploščah jaškov. </t>
  </si>
  <si>
    <t>Enostranski opaž sten poglobitve</t>
  </si>
  <si>
    <t>Izdelava enostranskega opaža z opiranjem za stene poglobitve  v jašku</t>
  </si>
  <si>
    <t>Beton talne plošče in sten poglobitve</t>
  </si>
  <si>
    <t>Strojno vgrajevanje betona v armirane konstrukcije preseka 0.10 - 0.20 m3/m2-m1. Beton iz drobljene frakcije 0-30 plastičen beton C 25/30, za vgradnjo talne plošče in sten poglobitve. Talna plošča debeline 20 cm, stene debeline 30 oz. 20 cm.</t>
  </si>
  <si>
    <t>Beton montažne plošče</t>
  </si>
  <si>
    <t>Strojno vgrajevanje betona v armirane konstrukcije preseka 0.10 - 0.20 m3/m2-m1. Beton iz drobljene frakcije 0-30 plastičen beton C 25/30, za vgradnjo krovnih plošč jaška. Krovna plošča debeline 20 cm</t>
  </si>
  <si>
    <t>Beton vstopnega vratu</t>
  </si>
  <si>
    <t>Strojno vgrajevanje betona v armirane konstrukcije preseka 0.10 - 0.20 m3/m2-m1. Beton iz drobljene frakcije 0-30 plastičen beton C 25/30, za vgradnjo vstopnega vratu. Stene okroglega vstopnega vratu debeline 15 cm</t>
  </si>
  <si>
    <r>
      <t xml:space="preserve">Armatura do </t>
    </r>
    <r>
      <rPr>
        <b/>
        <sz val="10"/>
        <rFont val="Symbol"/>
        <family val="1"/>
        <charset val="2"/>
      </rPr>
      <t>f</t>
    </r>
    <r>
      <rPr>
        <b/>
        <sz val="10"/>
        <rFont val="Arial CE"/>
        <charset val="238"/>
      </rPr>
      <t xml:space="preserve"> 12</t>
    </r>
  </si>
  <si>
    <r>
      <t xml:space="preserve">Dobava, rezanje, krivljenje in polaganje srednje zahtevne armature S 500 - do </t>
    </r>
    <r>
      <rPr>
        <sz val="10"/>
        <rFont val="Symbol"/>
        <family val="1"/>
        <charset val="2"/>
      </rPr>
      <t>f</t>
    </r>
    <r>
      <rPr>
        <sz val="10"/>
        <rFont val="Arial CE"/>
        <charset val="238"/>
      </rPr>
      <t xml:space="preserve"> 12</t>
    </r>
  </si>
  <si>
    <r>
      <t xml:space="preserve">Armatura nad </t>
    </r>
    <r>
      <rPr>
        <b/>
        <sz val="10"/>
        <rFont val="Symbol"/>
        <family val="1"/>
        <charset val="2"/>
      </rPr>
      <t>f</t>
    </r>
    <r>
      <rPr>
        <b/>
        <sz val="10"/>
        <rFont val="Arial CE"/>
        <charset val="238"/>
      </rPr>
      <t xml:space="preserve"> 14</t>
    </r>
  </si>
  <si>
    <r>
      <t xml:space="preserve">Dobava, rezanje, krivljenje in polaganje srednje zahtevne armature S 500 - nad </t>
    </r>
    <r>
      <rPr>
        <sz val="10"/>
        <rFont val="Symbol"/>
        <family val="1"/>
        <charset val="2"/>
      </rPr>
      <t>f</t>
    </r>
    <r>
      <rPr>
        <sz val="10"/>
        <rFont val="Arial CE"/>
        <charset val="238"/>
      </rPr>
      <t xml:space="preserve"> 14</t>
    </r>
  </si>
  <si>
    <t>Armaturne mreže</t>
  </si>
  <si>
    <t>Dobava, rezanje, krivljenje in polaganje armaturnih mrež S 500</t>
  </si>
  <si>
    <t>Vgradnja RF naležnih profilov rešetke</t>
  </si>
  <si>
    <t>Vgradnjo RF naležni profilov za vzdolžno rešetko. RF rešetka z okvirjem zajeta v ključavničarskih delih. Samo vgradnja RF profilov dolžine 2x380 cm.</t>
  </si>
  <si>
    <t>Obdelava sten - ležišče za AB plošče</t>
  </si>
  <si>
    <t xml:space="preserve">Zidarska obdelava površin - vrhnji rob AB sten jaška z dvokomponentno malto kot pripravo površine za montažo krovne AB plošče. </t>
  </si>
  <si>
    <r>
      <t>Montaža AB plošč</t>
    </r>
    <r>
      <rPr>
        <b/>
        <sz val="10"/>
        <rFont val="Arial"/>
        <family val="2"/>
      </rPr>
      <t>e</t>
    </r>
  </si>
  <si>
    <t>Montaža predhodno izdelane AB krovne plošče jaška na predhodno pripravljena ležišča AB plošče. Izdelava AB plošče in priprava ležišč obračunana posebej. Samo montaža.</t>
  </si>
  <si>
    <t>Hidro izolacija jaška</t>
  </si>
  <si>
    <t>Izdelava hidroizolacije jaška z eno plastjo Izotekta T4 na predhodni premaz Ibitola (Zavihek preko roba plošč 40 cm.). Obračun po dejansko izvedeni površini izolacije.</t>
  </si>
  <si>
    <t>Zaščita hidroizolacije</t>
  </si>
  <si>
    <t>Zaščita hidroizolacije z bombičasto folijo</t>
  </si>
  <si>
    <t>Izvedba ponikanja</t>
  </si>
  <si>
    <r>
      <t xml:space="preserve">Izvedba ponikovalnega izpusta iz PVC perforirane cevi </t>
    </r>
    <r>
      <rPr>
        <sz val="10"/>
        <rFont val="Symbol"/>
        <family val="1"/>
        <charset val="2"/>
      </rPr>
      <t>f</t>
    </r>
    <r>
      <rPr>
        <sz val="10"/>
        <rFont val="Arial CE"/>
        <charset val="238"/>
      </rPr>
      <t xml:space="preserve"> 200 mm s predhodno izvrtano odprtino v talni plošči in terenu na sredini poglobitve. </t>
    </r>
  </si>
  <si>
    <t>Sanacija sten in tal jaška</t>
  </si>
  <si>
    <t>Gradbena sanacija sten in tal jaška s predhodnim čiščenjem površin:
- odstranjevanje poškodovanega betona
- čiščenje in sanacija armature
- premaz z emulzijo
- omet sten z dvokomponentno sanacijsko malto
Dejanski obseg obnove se določi na terenu glede na stanje kinet po navodilih nadzora JPE. Ocena</t>
  </si>
  <si>
    <t>Nepredvidena - režijska dela</t>
  </si>
  <si>
    <t>Nepredvidena dela KV delavec- ocena</t>
  </si>
  <si>
    <t>ur</t>
  </si>
  <si>
    <t>Dobava in vgradnja pokrova</t>
  </si>
  <si>
    <r>
      <t xml:space="preserve">Dobava in montaža kovinskega tipskega težkega enojnega pokrova z vgradnjo ležišča pokrova in naknadnim vstavljanjem pokrova. </t>
    </r>
    <r>
      <rPr>
        <sz val="10"/>
        <rFont val="Arial"/>
        <family val="2"/>
        <charset val="238"/>
      </rPr>
      <t xml:space="preserve">Pokrov </t>
    </r>
    <r>
      <rPr>
        <sz val="10"/>
        <rFont val="Symbol"/>
        <family val="1"/>
        <charset val="2"/>
      </rPr>
      <t>f</t>
    </r>
    <r>
      <rPr>
        <sz val="10"/>
        <rFont val="Arial"/>
        <family val="2"/>
        <charset val="238"/>
      </rPr>
      <t xml:space="preserve"> 80 - PURATOR tip D400 P-TOP Strong 800, EN124, artikel P11400D-1F800.</t>
    </r>
  </si>
  <si>
    <t>RF vstopna lestev</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</si>
  <si>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410 cm. Po načrtu - teža lestve 17,07 kg</t>
    </r>
  </si>
  <si>
    <t>RF nastavek lestve</t>
  </si>
  <si>
    <t>Dobava, in vgradnja nastavkov vstopnih lestev za dostop v jašek izdelane iz RF jekla. Nastavek višine 100 cm. Po načrtu - teža nastavka 4,63 kg</t>
  </si>
  <si>
    <t>Talna RF rešetka</t>
  </si>
  <si>
    <t>Izdelava in dobava naležnih profilov in rešetk izdelane iz RF jekla. Rešetke sestavljene iz dveh enakih delov. Po načrtu - teža profilov in rešetk 143,13 kg</t>
  </si>
  <si>
    <t>Ocenjeni stroški zaščite gradbene jame</t>
  </si>
  <si>
    <r>
      <t xml:space="preserve">Stroški izvedbe zaščite gradbene jame z načrtom zaščite, izvedbo zaščite in odstranitvijo z odvozom. </t>
    </r>
    <r>
      <rPr>
        <b/>
        <sz val="10"/>
        <rFont val="Arial CE"/>
        <charset val="238"/>
      </rPr>
      <t>Ocena.</t>
    </r>
  </si>
  <si>
    <t>SANACIJA ODSEKOV KINET</t>
  </si>
  <si>
    <r>
      <t xml:space="preserve">AB POKROV KINET </t>
    </r>
    <r>
      <rPr>
        <b/>
        <sz val="10"/>
        <rFont val="Arial"/>
        <family val="2"/>
        <charset val="238"/>
      </rPr>
      <t>- TIP 4M - 1 kom</t>
    </r>
  </si>
  <si>
    <t>Rušenje AB pokrova kinete</t>
  </si>
  <si>
    <t xml:space="preserve">Rušenje AB (dvig) pokrova kinete. Vključno s ščitenjem cevi v kineti. Cena rušenja vključuje začasno deponiranje, nakladanje in odvoz materiala  vključno s plačilom komunalne takse. </t>
  </si>
  <si>
    <t>kom</t>
  </si>
  <si>
    <t xml:space="preserve">Gradbena sanacija kinet </t>
  </si>
  <si>
    <t>Gradbena sanacija kinet vključno s predhodnim čiščenjem kinet z vodnim curkom pod pritiskom 200 barov:
- odstranjevanje poškodovanega betona
- čiščenje in sanacija armature
- premaz z emulzijo
- omet sten z dvokomponentno sanacijsko malto
Dejanski obseg obnove se določi na terenu glede na stanje kinet po navodilih nadzora JPE. Ocena</t>
  </si>
  <si>
    <t>Izdelava pokrova kinet</t>
  </si>
  <si>
    <r>
      <t>Pokrov kinete. Površina pokrova v dvostranskem naklonu 2% gladko zalikana.                                      AB pokrov debeline e = 16 cm:
- Beton C 25/30 - količina 0,62 m</t>
    </r>
    <r>
      <rPr>
        <vertAlign val="superscript"/>
        <sz val="10"/>
        <rFont val="Arial"/>
        <family val="2"/>
        <charset val="238"/>
      </rPr>
      <t>3</t>
    </r>
    <r>
      <rPr>
        <sz val="10"/>
        <rFont val="Arial"/>
        <family val="2"/>
        <charset val="238"/>
      </rPr>
      <t xml:space="preserve">
- Arm. do </t>
    </r>
    <r>
      <rPr>
        <sz val="10"/>
        <rFont val="Symbol"/>
        <family val="1"/>
        <charset val="2"/>
      </rPr>
      <t>f</t>
    </r>
    <r>
      <rPr>
        <sz val="10"/>
        <rFont val="Arial"/>
        <family val="2"/>
        <charset val="238"/>
      </rPr>
      <t xml:space="preserve"> 12-35 kg nad </t>
    </r>
    <r>
      <rPr>
        <sz val="10"/>
        <rFont val="Symbol"/>
        <family val="1"/>
        <charset val="2"/>
      </rPr>
      <t>f</t>
    </r>
    <r>
      <rPr>
        <sz val="10"/>
        <rFont val="Arial"/>
        <family val="2"/>
        <charset val="238"/>
      </rPr>
      <t xml:space="preserve"> 14-58 kg, mreže 14 kg
- Opaž dna 4,16 m</t>
    </r>
    <r>
      <rPr>
        <vertAlign val="superscript"/>
        <sz val="10"/>
        <rFont val="Arial"/>
        <family val="2"/>
        <charset val="238"/>
      </rPr>
      <t>2</t>
    </r>
    <r>
      <rPr>
        <sz val="10"/>
        <rFont val="Arial"/>
        <family val="2"/>
        <charset val="238"/>
      </rPr>
      <t xml:space="preserve">
- opaž roba pokrova (višine 12 - 16 cm) 1,08 m</t>
    </r>
    <r>
      <rPr>
        <vertAlign val="superscript"/>
        <sz val="10"/>
        <rFont val="Arial"/>
        <family val="2"/>
        <charset val="238"/>
      </rPr>
      <t>2</t>
    </r>
    <r>
      <rPr>
        <sz val="10"/>
        <rFont val="Arial"/>
        <family val="2"/>
        <charset val="238"/>
      </rPr>
      <t xml:space="preserve">     - opaž nadvišanja ležišča 0,48 m</t>
    </r>
    <r>
      <rPr>
        <vertAlign val="superscript"/>
        <sz val="10"/>
        <rFont val="Arial"/>
        <family val="2"/>
        <charset val="238"/>
      </rPr>
      <t>2</t>
    </r>
    <r>
      <rPr>
        <sz val="10"/>
        <rFont val="Arial"/>
        <family val="2"/>
        <charset val="238"/>
      </rPr>
      <t xml:space="preserve">
</t>
    </r>
  </si>
  <si>
    <t>Montaža pokrovov kinet</t>
  </si>
  <si>
    <t>Montaža predhodno izdelanih AB pokrovov na predhodno pripravljena ležišča AB kinet. Izdelava AB pokrovov in priprava ležišč obračunana posebej. Samo montaža. Cena zajema montažo enega AB pokrova kinete.</t>
  </si>
  <si>
    <t>Hidro izolacija in zaščita izolacije kinet</t>
  </si>
  <si>
    <t>Izdelava hidroizolacije kinet z eno plastjo Izotekta T4 na predhodni premaz Ibitola (Zavihek čez rob pokrova in vhodnega odprtine 30 cm.). Zaščita hidroizolacije z bombičasto folijo. Obračun po dejansko izvedeni površini izolacije.</t>
  </si>
  <si>
    <t>GRADBENA DELA SKUPAJ</t>
  </si>
  <si>
    <t>CENA                /ENOTO</t>
  </si>
  <si>
    <r>
      <t xml:space="preserve">AB POKROV KINET </t>
    </r>
    <r>
      <rPr>
        <b/>
        <sz val="10"/>
        <rFont val="Arial"/>
        <family val="2"/>
        <charset val="238"/>
      </rPr>
      <t>- TIP 8 - 1 kom</t>
    </r>
  </si>
  <si>
    <t xml:space="preserve">Pokrov kinete. Površina pokrova v dvostranskem naklonu 2% gladko zalikana.                                      AB pokrov debeline e = 18 cm:
- Beton C 25/30 - količina 0,67 m3
- Arm. do f 12-35 kg nad f 14-58 kg, mreže 14 kg
- Opaž dna 4,00 m2
- opaž roba pokrova (višine 15 - 18 cm) 0,96 m2     - opaž nadvišanja ležišča 0,68 m2
</t>
  </si>
  <si>
    <t>OBNOVA VROČEVODA T201 PO KOTNIKOVI ULICI JUŽNO OD SLOMŠKOVE</t>
  </si>
  <si>
    <t>B - VROČEVODNI PRIKLJUČKI</t>
  </si>
  <si>
    <t>GLAVNI VROČEVOD T201, DN80, KOTNIKOVA</t>
  </si>
  <si>
    <t>T201</t>
  </si>
  <si>
    <t>PRIKLJUČNI VROČEVOD P11, DN80, KOTNIKOVA 8A</t>
  </si>
  <si>
    <t>P11</t>
  </si>
  <si>
    <t xml:space="preserve">S K U P A J - B : </t>
  </si>
  <si>
    <t>GLAVNI VROČEVOD T201, DN80</t>
  </si>
  <si>
    <t>KOTNIKOVA</t>
  </si>
  <si>
    <t>Obojestranska zaščita brežin gradbene jame proti porušitvi brežin v terenu III.-IV. Kategorije z razpiranjem oz. ustreznim postopkom varovanja. Izdelava, montaža in demontaža dvostranskega opaža iz gladkih plošč in desk.</t>
  </si>
  <si>
    <t>Asfalt - vgradnja vozišče 12 cm</t>
  </si>
  <si>
    <r>
      <rPr>
        <b/>
        <sz val="10"/>
        <rFont val="Arial"/>
        <family val="2"/>
        <charset val="238"/>
      </rPr>
      <t>bitudrobir:</t>
    </r>
    <r>
      <rPr>
        <sz val="10"/>
        <rFont val="Arial"/>
        <family val="2"/>
        <charset val="238"/>
      </rPr>
      <t xml:space="preserve"> vezana nosilna zmes AC 32 base B 50/70 A2, d = 8 cm</t>
    </r>
  </si>
  <si>
    <r>
      <rPr>
        <b/>
        <sz val="10"/>
        <rFont val="Arial"/>
        <family val="2"/>
        <charset val="238"/>
      </rPr>
      <t>asfaltbeton:</t>
    </r>
    <r>
      <rPr>
        <sz val="10"/>
        <rFont val="Arial"/>
        <family val="2"/>
        <charset val="238"/>
      </rPr>
      <t xml:space="preserve"> vezana obrabno zaporna plast AC 11 surf B 50/70 A2, d = 4 cm</t>
    </r>
  </si>
  <si>
    <t>Protiprašna zaščita</t>
  </si>
  <si>
    <t>Vzdrževanje vseh prekopanih javnih površin v času od rušitve asfalta do vzpostavitve v prvotno stanje, ki zajema polivanje - protiprašna zaščita, dosip udarnih jam, utrjevanje in planiranje, vključno z dobavo materiala in delom.</t>
  </si>
  <si>
    <t xml:space="preserve">Rušenje tlaka iz granitnih kock, s čiščenjem, odlaganjem na deponijo ob gradbišču in ponovna vgradnja obstoječih kock 10/10 cm na betonsko podlago kvalitete C12/15 in debeline od 7 do 10 cm. Fuge položenih granitnih kock se polnijo s epoksidno fugirno maso v prvotni barvi. </t>
  </si>
  <si>
    <t>Obbetoniranje pokrovov</t>
  </si>
  <si>
    <t>Postavitev pokrovov 60/60 cm ali fi 60 na novo višino nivelete asfalta, z obbetoniranjem, vsemi pomožnimi deli in materialom</t>
  </si>
  <si>
    <t>Obbetoniranje kap</t>
  </si>
  <si>
    <t>Postavitev vodovodnih ali plinskih kap na višino nivelete asfalta, z obbetoniranjem, vsemi pomožnimi deli in materialom</t>
  </si>
  <si>
    <t>Rušenje obstoječe kinete</t>
  </si>
  <si>
    <t>Odkrivanje krovnih plošč, rušenje sten in kjer je potrebno tudi dna obstoječe kinete. Kjer ostane dno, se dno očisti in pripravi za vgradnjo predizoliranega vročevoda po isti trasi.
Nakladanje in odvoz na stalno deponijo s plačilom pristojbine.</t>
  </si>
  <si>
    <t>kineta 86x47 cm</t>
  </si>
  <si>
    <t>Jašek za optični kabel</t>
  </si>
  <si>
    <t>Izdelava AB jaška, globine do 1,0 m iz betonske cevi fi 60, vključno z povoznim litoželeznim pokrovom fi 60 cm, z nosilnostjo 40 t, vključno z vsemi potrebnimi manipulacijami in izkopom.</t>
  </si>
  <si>
    <t>Zaščita podzemnih instalacij-vročevodi</t>
  </si>
  <si>
    <t>Fizična zaščita podzemnih instalacij (zaščitna cev l = 2,0m ter njeno obsutje ).</t>
  </si>
  <si>
    <t>fi 300</t>
  </si>
  <si>
    <t>fi 400</t>
  </si>
  <si>
    <t>izberi 2% - 5%</t>
  </si>
  <si>
    <t>PRIKLJUČNI VROČEVOD P11, DN80</t>
  </si>
  <si>
    <t>KOTNIKOVA 8A</t>
  </si>
  <si>
    <t>Betonski tlakovci - peščena podlaga - vgradnja obstoječih</t>
  </si>
  <si>
    <t>Odstranitev betonskih tlakovcev vseh vrst (prane plošče, tlakovci…), s čiščenjem, odlaganjem na deponijo ob gradbišču in ponovna vgradnja obstoječih tlakovcev v peščeno podlago.</t>
  </si>
  <si>
    <t>Betonski tlakovci - peščena podlaga - vgradnja novih</t>
  </si>
  <si>
    <t>Odstranitev betonskih tlakovcev vseh vrst (prane plošče, tlakovci…) z vsemi manipulacijami, z odvozom na stalno deponijo, vključno s pristojbino in ureditvijo v prvotno stanje z vgradnjo novih tlakovcev v peščeno podlago.</t>
  </si>
  <si>
    <t>Površinski odkop humusa - rob jarka</t>
  </si>
  <si>
    <t xml:space="preserve">Površinski odkop humusa debeline do 30 cm, z odlaganjem na rob izkopa, premet do 10 m od gradbene jame z vsemi manipulacijami. Strojno razgrinjanje in fino ročno planiranje humusa, ponovna zatravitev v povprečni deb. 20 cm z odrivom ali s premetom materiala do 10 m. </t>
  </si>
  <si>
    <t>kineta 68x41 cm</t>
  </si>
  <si>
    <t>OBNOVA VROČEVODA T200 IN PLINOVODA N14060, PO ČUFARJEVI ULICI,  ODSEK RESLJEVA - KOTNIKOVA</t>
  </si>
  <si>
    <t>A - GLAVNI PLINOVODI</t>
  </si>
  <si>
    <t>B - PLINSKI PRIKLJUČKI -  SON PE 32 in SON PE 63</t>
  </si>
  <si>
    <t xml:space="preserve">SKUPAJ  A + B </t>
  </si>
  <si>
    <t>4.1 GRADBENA DELA</t>
  </si>
  <si>
    <t>šifra plinovoda, ulica</t>
  </si>
  <si>
    <t>material plinovoda</t>
  </si>
  <si>
    <t>dimenzija
plinovoda</t>
  </si>
  <si>
    <t>dolžina
plinovoda</t>
  </si>
  <si>
    <t>4.1.1</t>
  </si>
  <si>
    <t>N-14060, PE63x5,8, Čufarjeva ulica</t>
  </si>
  <si>
    <t>PE100</t>
  </si>
  <si>
    <t>PE63x5,8</t>
  </si>
  <si>
    <t>B - PLINSKI PRIKLJUČKI - SON PE 32 in SON PE 63</t>
  </si>
  <si>
    <t>OZNAKA</t>
  </si>
  <si>
    <t>število priključkov</t>
  </si>
  <si>
    <t>( kos )</t>
  </si>
  <si>
    <t>4.1.2</t>
  </si>
  <si>
    <t>PRIKLJUČEK - SON PE 32
 (v javni površini)</t>
  </si>
  <si>
    <t xml:space="preserve"> PE100</t>
  </si>
  <si>
    <t>PE 32x3,0</t>
  </si>
  <si>
    <t>PRIKLJUČEK - SON PE 32</t>
  </si>
  <si>
    <t xml:space="preserve">S K U P A J  SON PE 32  : </t>
  </si>
  <si>
    <t>4.1.3</t>
  </si>
  <si>
    <t>PRIKLJUČEK - SON PE 63</t>
  </si>
  <si>
    <t>PE 63x5,8</t>
  </si>
  <si>
    <t xml:space="preserve">S K U P A J  SON PE 63  : </t>
  </si>
  <si>
    <t xml:space="preserve">V gradbenem  popisu ni zajet zgornji ustroj obnovljenega cestišča ( asfalt, robniki in tlakovci). </t>
  </si>
  <si>
    <t>PLINOVOD N-14060, PE63x5,8</t>
  </si>
  <si>
    <t>Zasip - posteljica / plinovodi</t>
  </si>
  <si>
    <t>Dobava in vgradnja posteljice z dopeljanim peskom 0/4 mm za posteljico in obsip plinovoda, do višine 10 cm nad temenom cevi (po detajlu iz projekta), s planiranjem in utrjevanjem. Natančnost izdelave posteljice je +/- 1 cm.</t>
  </si>
  <si>
    <r>
      <t xml:space="preserve">Dobava in polaganje opozorilnega PVC traku, rumene barve z oznako </t>
    </r>
    <r>
      <rPr>
        <b/>
        <sz val="10"/>
        <rFont val="Arial"/>
        <family val="2"/>
        <charset val="238"/>
      </rPr>
      <t>POZOR PLINOVOD</t>
    </r>
    <r>
      <rPr>
        <sz val="10"/>
        <rFont val="Arial"/>
        <family val="2"/>
        <charset val="238"/>
      </rPr>
      <t>.</t>
    </r>
  </si>
  <si>
    <t>Vohalna cev</t>
  </si>
  <si>
    <t>Dobava in vgradnja vohalne cevi po skici iz detajla.</t>
  </si>
  <si>
    <t>Vohalna cev je sestavljena iz vohalne kape in vohalne cevi.</t>
  </si>
  <si>
    <t>Vohalna kapa fi 100 mm iz nerjavnega jekla s tremi vohalnimi odprtinami fi 5 mm v središču in napisom PLIN po obodu. Napis mora biti trajen in se izvede po tehnologiji proizvajalca</t>
  </si>
  <si>
    <t>Vohalna okrogla cev iz nerjavnega jekla dimenzije DN 32 (42,4x2,0) in dolžine 300 mm se privari na spodnji del vohalne kape.</t>
  </si>
  <si>
    <t>Vohalna cev se pritrdi v beton s dvokomponentnim lepilom za lepljenje sider (kot npr. SIKA ali Hilti)</t>
  </si>
  <si>
    <t>AB plošča</t>
  </si>
  <si>
    <t>Dobava montažne armiranobetonske plošče iz C 12/15 za cestno kapo in postavitev na niveleto.</t>
  </si>
  <si>
    <t>Postavitev in obbetoniranje litoželezne kape.</t>
  </si>
  <si>
    <t>Zapora ceste - signalizacija / plinovodi</t>
  </si>
  <si>
    <t>PLINSKI PRIKLJUČKI - SON PE 32</t>
  </si>
  <si>
    <t>količina</t>
  </si>
  <si>
    <t>Čufarjeva ulica 13</t>
  </si>
  <si>
    <t>dolžine</t>
  </si>
  <si>
    <t>Izvedba priključka v javni oz. privatni površini  - kot SON PE 32</t>
  </si>
  <si>
    <t xml:space="preserve">Izkop trase v javni oz. privatni površini z nalaganjem materiala na kamion in odvozom na stalno trajno deponijo s plačilom takse. Dobava in vgradnja posteljice z peskom 0/4 mm in obsip priključnega plinovoda, do višine 10 cm nad temenom cevi v celotni dolžini priključka. Natančnost izdelave posteljice je +/- 1 cm.  Zasip trase priključka nad posteljico do višine pred končno ureditvijo z novim materialom (v javni površini) in komprimiranjem v slojih deb. 20 - 30 cm do predpisane zbitosti in planiranje površine s točnostjo +/- 1.0 cm  (vključeno v ceno na meter trase) Dobava in polaganje opozorilnega PVC traku, rumene barve z oznako POZOR PLINOVOD po celotni dolžini priključka. </t>
  </si>
  <si>
    <t xml:space="preserve"> </t>
  </si>
  <si>
    <r>
      <t xml:space="preserve">Ročno - strojni izkop in </t>
    </r>
    <r>
      <rPr>
        <b/>
        <u/>
        <sz val="10"/>
        <rFont val="Arial"/>
        <family val="2"/>
        <charset val="238"/>
      </rPr>
      <t>zasip z izkopanim materialom</t>
    </r>
  </si>
  <si>
    <t>Izvedba izkopa trase priključka s profilom izkopa globina 0,8 m širine dna jarka 0,2 m z izkopnim kotom 80⁰, izkop med instalacijami, planiranje dna jarka, odlaganjem materiala na rob jarka. Zasip trase priključka nad izvedenim obsipom cevi z izkopanim materialom  do višine končne ureditve terena in komprimiranjem v slojih deb. 20 - 30 cm do predpisane zbitosti. Planiranje površine s točnostjo +- 1.0 cm  (vključeno v ceno na meter trase).</t>
  </si>
  <si>
    <r>
      <t xml:space="preserve">Ročno - strojni izkop in </t>
    </r>
    <r>
      <rPr>
        <b/>
        <u/>
        <sz val="10"/>
        <rFont val="Arial"/>
        <family val="2"/>
        <charset val="238"/>
      </rPr>
      <t>zasip z novim materialom</t>
    </r>
  </si>
  <si>
    <t xml:space="preserve">Izvedba izkopa trase priključka s profilom izkopa globine 0,8 m, širine dna jarka 0,2 m z izkopnim kotom 80⁰, planiranje dna jarka, nalaganjem materiala na kamjon in odvozom na trajno deponijo s plačilom takse. Zasip trase priključka nad izvedenim obsipom cevi do višine pred končno ureditvijo z novim materialom in komprimiranjem v slojih deb. 20 - 30 cm do predpisane zbitosti. Planiranje površine s točnostjo +- 1.0 cm  (vključeno v ceno na meter trase) </t>
  </si>
  <si>
    <t>Transport obstoječega izkopanega materiala s samokolnico</t>
  </si>
  <si>
    <t>Nakladanje izkopanega materiala na pomožno transportno sredstvo (samokolnica) in ročni transport na razdaljo do 20 m od gradbene jame do začasne deponije. Postavka vključuje tudi ročno nakladanje na začasni deponiji in transport obstoječega materiala nazaj v zasip gradbene jame.</t>
  </si>
  <si>
    <t>Zid - nearmiran beton</t>
  </si>
  <si>
    <t>Rušenje zidu iz nearmiranega betona, z vsemi manipulacijami, z odvozom v raztresenem stanju na stalno deponijo, vključno s pristojbino in ponovna postavitev.</t>
  </si>
  <si>
    <t>Zid - armiran beton</t>
  </si>
  <si>
    <t xml:space="preserve">Rušenje zidu iz armiranega betona, z vsemi manipulacijami, z odvozom v raztresenem stanju na stalno deponijo, vključno s pristojbino in ponovna postavitev. </t>
  </si>
  <si>
    <t>Zid - kamniti ali opečni</t>
  </si>
  <si>
    <t xml:space="preserve">Rušenje zidu iz kamna ali opeke, z vsemi manipulacijami, z odvozom v raztresenem stanju na stalno deponijo, vključno s pristojbino in ponovna postavitev. </t>
  </si>
  <si>
    <t>Prod</t>
  </si>
  <si>
    <t>Odstranitev pasu Savskega proda 16-32 mm, deponiranje ob trasi in ponovna vgradnja obstoječega proda.</t>
  </si>
  <si>
    <t>Linijska rešetka</t>
  </si>
  <si>
    <t>Odstranitev obstoječih linijskih rešetk širine do 30 cm komplet z betonskim koritom, deponiranje ob trasi, zavarovanje pred poškodbo in ponovna vgradnja.</t>
  </si>
  <si>
    <t xml:space="preserve">kos </t>
  </si>
  <si>
    <t>Žična ograja</t>
  </si>
  <si>
    <t xml:space="preserve">Odstranitev in ponovna postavitev žične ograje do višine 2 metra, z deponiranjem ob trasi, zavarovanjem pred poškodbo, vključno z nosilnimi in podpornimi stebrički, vrati in vezno žico. </t>
  </si>
  <si>
    <t>Rušenje betonov</t>
  </si>
  <si>
    <t>Rušenje raznih betonov, z vsemi manipulacijami, z odvozom v raztresenem stanju na stalno deponijo, vključno s pristojbino in ponovna postavitev.</t>
  </si>
  <si>
    <t xml:space="preserve">Vgradnja betonov </t>
  </si>
  <si>
    <t>Dobava in vgradnja raznih betonov po potrebi, obbetoniranja instalacij, podbetoniranje, beton C16/20 z vsemi manipulacijami - vgradnja po odobritvi nadzora.</t>
  </si>
  <si>
    <t>Betonski tlak</t>
  </si>
  <si>
    <t>Rušenje betonskih površin (betonskih tlakov, koritnic…) debeline do 10cm, z vsemi manipulacijami, z odvozom ruševin na stalno deponijo, vključno s pristojbino in ponovna izdelava tlaka. (tlak je zalikan s fino cementno malto C 12/15).</t>
  </si>
  <si>
    <t>Tlak iz naravnega kamna</t>
  </si>
  <si>
    <t>Rušenje tlaka iz naravnega materiala (pohorski škriljavec, porfir, granit…),  debeline do 5 cm, z vsemi manipulacijami, rušenjem in z odvozom ruševin na stalno deponijo, vključno s pristojbino in ponovna izdelava tlaka iz naravnega kamna po navodilih proizvajalca. Tlak se polaga s pomočjo lepila na prej pripravljen cementni estrih, tlak je zalikan s fino cementno malto.</t>
  </si>
  <si>
    <t>Betonska plošča</t>
  </si>
  <si>
    <t>Rušenje armirano betonske plošče debeline nad 10cm, z vsemi manipulacijami, z odvozom ruševin na stalno deponijo, vključno s pristojbino in ponovna izdelava tlaka z zalikanjem betonske površine s fino cementno malto C 12/15.</t>
  </si>
  <si>
    <t>Peščena površina - parkirišče</t>
  </si>
  <si>
    <t>Odstranitev peščene površine (parkirišče) debeline do 20 cm, z vsemi manipulacijami, z odvozom na stalno deponijo, vključno s pristojbino in ureditvijo v prvotno stanje. Nabava in dobava tamponskega drobjenca TD 32 v debelini 20 cm in drenažnega peska (4/8 ali 8/16) v debelini 3-5 cm.</t>
  </si>
  <si>
    <t>Peščena površina - makedamsko vozišče</t>
  </si>
  <si>
    <t>Odstranitev peščene površine (makedamskega vozišča) debeline do 20 cm, z vsemi manipulacijami, z odvozom na stalno deponijo, vključno s pristojbino in ureditvijo v prvotno stanje. Količina spodnjega in zgornjega ustroja je upoštevana pod postavko tamponov. Izvedba po zahtevi upravljalca ceste.</t>
  </si>
  <si>
    <t>Živa meja</t>
  </si>
  <si>
    <t>Izkop žive meje višine do 2,0 m z nakladanjem na kamion in z odvozom na deponijo, vključno s pristojbino in ponovna zasaditev žive meje.</t>
  </si>
  <si>
    <t>Grmovje</t>
  </si>
  <si>
    <t xml:space="preserve">Strojno in ročno obsekovanje rastlinja debeline do 50 mm ob gradbeni jami z nakladanjem na kamion in odvozom na stalno deponijo, vključno s pristojbino. </t>
  </si>
  <si>
    <t xml:space="preserve">Asfalt -  rezanje, rušenje in vgradnja </t>
  </si>
  <si>
    <t>Dobava in vgrajevanje enoslojnega asfalta, odstranjevanje sloja tampona v debelini asfalta, fino planiranje in valjanje podlage, obrizg z emulzijo, obdelava stika med novim in starim asfaltom in (po potrebi) obnovitvitev horizontalne prometne signalizacije.</t>
  </si>
  <si>
    <t>AC16 base; deb. 5 cm</t>
  </si>
  <si>
    <t>AC 8 surf; deb 3 cm</t>
  </si>
  <si>
    <t>Rušenje obrobe iz granitnih kock vseh vrst, s čiščenjem, odlaganjem na deponijo ob gradbišču in ponovna vgradnja na betonsko podlago C 12/15 (0,05m3/m).</t>
  </si>
  <si>
    <t>Polst</t>
  </si>
  <si>
    <r>
      <t>Pokrivanje dna jarka s plastjo PP polsti gramature 200 g/m</t>
    </r>
    <r>
      <rPr>
        <vertAlign val="superscript"/>
        <sz val="10"/>
        <rFont val="Arial"/>
        <family val="2"/>
        <charset val="238"/>
      </rPr>
      <t>2</t>
    </r>
    <r>
      <rPr>
        <sz val="10"/>
        <rFont val="Arial"/>
        <family val="2"/>
        <charset val="238"/>
      </rPr>
      <t>.</t>
    </r>
  </si>
  <si>
    <t>Črpanje vode</t>
  </si>
  <si>
    <t>Črpanje vode iz gradbene jame s črpalko primerne kapacitete med izkopom in montažo (Obračun po dejansko porabljenem času).</t>
  </si>
  <si>
    <t>Horizontalno vrtanje - podbijanje (priključki)</t>
  </si>
  <si>
    <t>Podbijanje dela trase z napravo za horizontalno vrtanje - podbijanje z vsemi spremljajočimi manipulacijami. Vključno s cevjo, premikom garniture za podbijanje in izdelavo vstopne/izstopne gradbene jame.</t>
  </si>
  <si>
    <t>plinovod PE 32x3,0, zaš. cev PE 63</t>
  </si>
  <si>
    <t>Zazidava omarice - tip E</t>
  </si>
  <si>
    <t>Izdelava in zazidava utora v zunanjem zidu za jekleni priključek in izdelava odprtine za omarico za glavno plinsko zaprono pipo po priloženi skici. Po končanih delih vzpostavitev zunanje fasade oz. zidu v prvotno stanje.</t>
  </si>
  <si>
    <t>priključek DN 25 (nizek tlak)
omarica dimenzije: 250x300x200 mm.</t>
  </si>
  <si>
    <t>Cene za postavke z vrednostjo 1,00 so informativne in bodo uporabljene v primeru dodatnih del pri izvedbi priključkov.</t>
  </si>
  <si>
    <t>PLINSKI PRIKLJUČKI - SON PE 63</t>
  </si>
  <si>
    <t>Izvedba priključka v javni oz. privatni  površini  - kot SON PE 63</t>
  </si>
  <si>
    <t>AB plošča (TIP 3)</t>
  </si>
  <si>
    <t>Obbetoniranje LŽ kape (TIP 3)</t>
  </si>
  <si>
    <t>priključek DN 50 (nizek tlak)
omarica dimenzije: 350x390x250 mm</t>
  </si>
  <si>
    <t>1.0</t>
  </si>
  <si>
    <t>1.1</t>
  </si>
  <si>
    <t>1.1.1</t>
  </si>
  <si>
    <t>1.1.2</t>
  </si>
  <si>
    <t>1.1.3.</t>
  </si>
  <si>
    <t>1.1.4</t>
  </si>
  <si>
    <t>1.1.5</t>
  </si>
  <si>
    <t>1.1.3</t>
  </si>
  <si>
    <t>1.1 GRADBENA DELA</t>
  </si>
  <si>
    <t>1.1.6</t>
  </si>
  <si>
    <t>1.1.7</t>
  </si>
  <si>
    <t>1.1.8</t>
  </si>
  <si>
    <t>1.1.9</t>
  </si>
  <si>
    <t>1.1.10</t>
  </si>
  <si>
    <t>B - SANACIJA KINET IN JAŠKOV</t>
  </si>
  <si>
    <t>1.1.11</t>
  </si>
  <si>
    <t xml:space="preserve">1.1.12 </t>
  </si>
  <si>
    <t xml:space="preserve">1.1.13 </t>
  </si>
  <si>
    <t>1.1.12</t>
  </si>
  <si>
    <t>1.1.13</t>
  </si>
  <si>
    <t>5.1.14</t>
  </si>
  <si>
    <t>5.1.15</t>
  </si>
  <si>
    <t>1.</t>
  </si>
  <si>
    <t>1.1.14</t>
  </si>
  <si>
    <t>1.1.15</t>
  </si>
  <si>
    <t>1.1.16</t>
  </si>
  <si>
    <t>1.1.17</t>
  </si>
  <si>
    <t>1.1.18</t>
  </si>
  <si>
    <t>R  E K A P I T U L A C I J A</t>
  </si>
  <si>
    <t>zap. št.</t>
  </si>
  <si>
    <t>OBJEKT</t>
  </si>
  <si>
    <t>vrednost                                               ( v EUR )</t>
  </si>
  <si>
    <t>S K U P A J :</t>
  </si>
  <si>
    <t>brez davka na dodano vrednost</t>
  </si>
  <si>
    <t>Podpis odgovorne osebe ponudnika :</t>
  </si>
  <si>
    <t xml:space="preserve">VROČEVODNO OMREŽJE NA OBMOČJU ČUFARJEVE ULICE </t>
  </si>
  <si>
    <t xml:space="preserve">VROČEVODNO OMREŽJE NA OBMOČJU ČUFARJEVE IN KOTNIKOVE ULICE </t>
  </si>
  <si>
    <t xml:space="preserve">OBNOVA VROČEVODA JAŠEK JA 35 ČUFARJEVA 14 </t>
  </si>
  <si>
    <t xml:space="preserve">OBNOVA VROČEVODA T201 PO KOTNIKOVI ULICI JUŽNO OD SLOMŠKOVE </t>
  </si>
  <si>
    <t xml:space="preserve">OBNOVA PLINOVODA N14060 PO ČUFARJEVI ULICI ODSEK RESLJEVA - KOTNIKOVA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</si>
</sst>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SIT&quot;_-;\-* #,##0.00\ &quot;SIT&quot;_-;_-* &quot;-&quot;??\ &quot;SIT&quot;_-;_-@_-"/>
    <numFmt numFmtId="165" formatCode=";;;"/>
  </numFmts>
  <fonts count="32"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b/>
      <u/>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b/>
      <i/>
      <sz val="10"/>
      <name val="Arial"/>
      <family val="2"/>
      <charset val="238"/>
    </font>
    <font>
      <i/>
      <sz val="10"/>
      <color rgb="FF7F7F7F"/>
      <name val="Arial"/>
      <family val="2"/>
      <charset val="238"/>
    </font>
    <font>
      <sz val="10"/>
      <name val="Times New Roman CE"/>
      <charset val="238"/>
    </font>
    <font>
      <sz val="10"/>
      <name val="Times New Roman CE"/>
      <family val="1"/>
      <charset val="238"/>
    </font>
    <font>
      <u/>
      <sz val="10"/>
      <name val="Arial"/>
      <family val="2"/>
      <charset val="238"/>
    </font>
    <font>
      <strike/>
      <sz val="12"/>
      <name val="Arial"/>
      <family val="2"/>
      <charset val="238"/>
    </font>
    <font>
      <sz val="12"/>
      <name val="Arial"/>
      <family val="2"/>
      <charset val="238"/>
    </font>
    <font>
      <b/>
      <sz val="10"/>
      <name val="Arial CE"/>
      <charset val="238"/>
    </font>
    <font>
      <b/>
      <sz val="10"/>
      <name val="Symbol"/>
      <family val="1"/>
      <charset val="2"/>
    </font>
    <font>
      <sz val="10"/>
      <name val="Symbol"/>
      <family val="1"/>
      <charset val="2"/>
    </font>
    <font>
      <b/>
      <sz val="10"/>
      <name val="Arial"/>
      <family val="2"/>
    </font>
    <font>
      <sz val="10"/>
      <name val="Arial"/>
      <family val="2"/>
    </font>
    <font>
      <sz val="11"/>
      <name val="Arial"/>
      <family val="2"/>
    </font>
    <font>
      <sz val="12"/>
      <name val="Arial"/>
      <family val="2"/>
    </font>
    <font>
      <b/>
      <sz val="10"/>
      <name val="Arial CE"/>
      <family val="2"/>
      <charset val="238"/>
    </font>
    <font>
      <sz val="11"/>
      <name val="Arial"/>
      <family val="2"/>
      <charset val="238"/>
    </font>
    <font>
      <sz val="11"/>
      <name val="Calibri"/>
      <family val="2"/>
      <charset val="238"/>
    </font>
    <font>
      <b/>
      <u/>
      <sz val="20"/>
      <name val="Arial"/>
      <family val="2"/>
      <charset val="238"/>
    </font>
    <font>
      <b/>
      <sz val="16"/>
      <name val="Arial"/>
      <family val="2"/>
      <charset val="238"/>
    </font>
    <font>
      <b/>
      <i/>
      <sz val="12"/>
      <name val="Arial"/>
      <family val="2"/>
      <charset val="238"/>
    </font>
    <font>
      <i/>
      <sz val="10"/>
      <name val="Arial"/>
      <family val="2"/>
      <charset val="238"/>
    </font>
  </fonts>
  <fills count="5">
    <fill>
      <patternFill patternType="none"/>
    </fill>
    <fill>
      <patternFill patternType="gray125"/>
    </fill>
    <fill>
      <patternFill patternType="solid">
        <fgColor indexed="47"/>
        <bgColor indexed="64"/>
      </patternFill>
    </fill>
    <fill>
      <patternFill patternType="solid">
        <fgColor theme="0" tint="-0.14996795556505021"/>
        <bgColor indexed="64"/>
      </patternFill>
    </fill>
    <fill>
      <patternFill patternType="solid">
        <fgColor theme="0" tint="-0.14999847407452621"/>
        <bgColor indexed="64"/>
      </patternFill>
    </fill>
  </fills>
  <borders count="30">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right/>
      <top/>
      <bottom style="hair">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17">
    <xf numFmtId="0" fontId="0" fillId="0" borderId="0"/>
    <xf numFmtId="0" fontId="2" fillId="0" borderId="0"/>
    <xf numFmtId="164" fontId="1" fillId="0" borderId="0" applyFont="0" applyFill="0" applyBorder="0" applyAlignment="0" applyProtection="0"/>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applyNumberFormat="0" applyFill="0" applyBorder="0" applyAlignment="0" applyProtection="0"/>
    <xf numFmtId="0" fontId="13" fillId="0" borderId="0"/>
    <xf numFmtId="164" fontId="1" fillId="0" borderId="0" applyFont="0" applyFill="0" applyBorder="0" applyAlignment="0" applyProtection="0"/>
    <xf numFmtId="0" fontId="2" fillId="0" borderId="0"/>
    <xf numFmtId="0" fontId="1" fillId="0" borderId="0"/>
  </cellStyleXfs>
  <cellXfs count="318">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6" xfId="13" applyNumberFormat="1" applyFont="1" applyBorder="1" applyAlignment="1" applyProtection="1">
      <alignment horizontal="right" vertical="center"/>
    </xf>
    <xf numFmtId="4" fontId="4" fillId="0" borderId="6" xfId="13" applyNumberFormat="1" applyFont="1" applyFill="1" applyBorder="1" applyAlignment="1" applyProtection="1">
      <alignment horizontal="right" vertical="center"/>
    </xf>
    <xf numFmtId="4" fontId="4" fillId="0" borderId="0" xfId="2" applyNumberFormat="1" applyFont="1" applyFill="1" applyBorder="1" applyAlignment="1" applyProtection="1">
      <alignment horizontal="right"/>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9"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0" fontId="3" fillId="0" borderId="0" xfId="0" applyFont="1" applyFill="1" applyAlignment="1" applyProtection="1">
      <alignmen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Border="1" applyAlignment="1" applyProtection="1">
      <alignment horizontal="center"/>
    </xf>
    <xf numFmtId="4" fontId="3" fillId="0" borderId="0" xfId="0" applyNumberFormat="1" applyFont="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4" fontId="3" fillId="0" borderId="16" xfId="0" applyNumberFormat="1" applyFont="1" applyBorder="1" applyAlignment="1" applyProtection="1">
      <alignment horizontal="right"/>
      <protection locked="0"/>
    </xf>
    <xf numFmtId="0" fontId="3" fillId="0" borderId="2" xfId="0" applyFont="1" applyFill="1" applyBorder="1" applyAlignment="1" applyProtection="1">
      <alignment horizontal="right"/>
    </xf>
    <xf numFmtId="0" fontId="3" fillId="0" borderId="2" xfId="0" applyFont="1" applyFill="1" applyBorder="1" applyAlignment="1" applyProtection="1">
      <alignment horizontal="center"/>
    </xf>
    <xf numFmtId="4" fontId="3" fillId="0" borderId="2" xfId="0" applyNumberFormat="1" applyFont="1" applyFill="1" applyBorder="1" applyAlignment="1" applyProtection="1">
      <alignment horizontal="right"/>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2" fontId="3" fillId="0" borderId="2" xfId="0" applyNumberFormat="1" applyFont="1" applyFill="1" applyBorder="1" applyAlignment="1" applyProtection="1">
      <alignment horizontal="right"/>
    </xf>
    <xf numFmtId="0" fontId="3" fillId="0" borderId="0" xfId="0" applyFont="1" applyBorder="1" applyAlignment="1" applyProtection="1">
      <alignment vertical="top"/>
    </xf>
    <xf numFmtId="4" fontId="6" fillId="0" borderId="0" xfId="0" applyNumberFormat="1" applyFont="1" applyBorder="1" applyAlignment="1" applyProtection="1">
      <alignment horizontal="right" vertical="top"/>
    </xf>
    <xf numFmtId="0" fontId="3" fillId="0" borderId="0" xfId="0" applyFont="1" applyBorder="1" applyAlignment="1" applyProtection="1">
      <alignment horizontal="right" vertical="top"/>
    </xf>
    <xf numFmtId="0" fontId="3" fillId="0" borderId="0" xfId="3" applyFont="1" applyBorder="1" applyAlignment="1" applyProtection="1">
      <alignment horizontal="center"/>
    </xf>
    <xf numFmtId="4" fontId="3" fillId="0" borderId="0" xfId="3" applyNumberFormat="1" applyFont="1" applyBorder="1" applyAlignment="1" applyProtection="1">
      <alignment horizontal="right"/>
    </xf>
    <xf numFmtId="0" fontId="3" fillId="0" borderId="0" xfId="3" applyFont="1" applyBorder="1" applyAlignment="1" applyProtection="1">
      <alignment horizontal="right"/>
    </xf>
    <xf numFmtId="0" fontId="4" fillId="0" borderId="0" xfId="5" applyFont="1" applyFill="1" applyBorder="1" applyAlignment="1" applyProtection="1">
      <alignment horizontal="left" vertical="top" wrapText="1"/>
    </xf>
    <xf numFmtId="4"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right"/>
    </xf>
    <xf numFmtId="9" fontId="3" fillId="0" borderId="0" xfId="0" applyNumberFormat="1" applyFont="1" applyFill="1" applyBorder="1" applyAlignment="1" applyProtection="1">
      <alignment horizontal="center"/>
    </xf>
    <xf numFmtId="0" fontId="3" fillId="0" borderId="1" xfId="0"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0" fontId="3" fillId="0" borderId="2" xfId="0" applyFont="1" applyFill="1" applyBorder="1" applyAlignment="1" applyProtection="1">
      <alignment horizontal="left" vertical="top"/>
    </xf>
    <xf numFmtId="0" fontId="3" fillId="0" borderId="2" xfId="0" applyFont="1" applyFill="1" applyBorder="1" applyAlignment="1" applyProtection="1">
      <alignment vertical="top"/>
    </xf>
    <xf numFmtId="4" fontId="6" fillId="0" borderId="2" xfId="0" applyNumberFormat="1" applyFont="1" applyFill="1" applyBorder="1" applyAlignment="1" applyProtection="1">
      <alignment horizontal="right" vertical="top"/>
    </xf>
    <xf numFmtId="0" fontId="3" fillId="0" borderId="2" xfId="0" applyFont="1" applyFill="1" applyBorder="1" applyAlignment="1" applyProtection="1">
      <alignment horizontal="right" vertical="top"/>
    </xf>
    <xf numFmtId="0" fontId="3" fillId="0" borderId="2" xfId="0" applyFont="1" applyBorder="1" applyAlignment="1" applyProtection="1">
      <alignment horizontal="center"/>
    </xf>
    <xf numFmtId="4" fontId="3" fillId="0" borderId="2" xfId="0" applyNumberFormat="1" applyFont="1" applyBorder="1" applyAlignment="1" applyProtection="1">
      <alignment horizontal="right"/>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xf>
    <xf numFmtId="0" fontId="7" fillId="0" borderId="0" xfId="0" applyFont="1" applyFill="1" applyBorder="1" applyAlignment="1" applyProtection="1">
      <alignment horizontal="left" vertical="top" wrapText="1"/>
    </xf>
    <xf numFmtId="0" fontId="7" fillId="0" borderId="1" xfId="0" applyFont="1" applyFill="1" applyBorder="1" applyAlignment="1" applyProtection="1">
      <alignment horizontal="left" vertical="top" wrapText="1"/>
    </xf>
    <xf numFmtId="0" fontId="4" fillId="0" borderId="0" xfId="3" applyFont="1" applyFill="1" applyBorder="1" applyAlignment="1" applyProtection="1">
      <alignment horizontal="left" vertical="top"/>
    </xf>
    <xf numFmtId="0" fontId="4" fillId="0" borderId="0" xfId="4" applyFont="1" applyFill="1" applyBorder="1" applyAlignment="1" applyProtection="1">
      <alignment horizontal="left" vertical="top"/>
    </xf>
    <xf numFmtId="0" fontId="4" fillId="0" borderId="0" xfId="6" applyFont="1" applyFill="1" applyBorder="1" applyAlignment="1" applyProtection="1">
      <alignment horizontal="left" vertical="top"/>
    </xf>
    <xf numFmtId="0" fontId="3" fillId="0" borderId="0" xfId="6" applyFont="1" applyFill="1" applyBorder="1" applyAlignment="1" applyProtection="1">
      <alignment horizontal="left" vertical="top" wrapText="1"/>
    </xf>
    <xf numFmtId="0" fontId="3" fillId="0" borderId="1" xfId="6" applyFont="1" applyFill="1" applyBorder="1" applyAlignment="1" applyProtection="1">
      <alignment horizontal="left" vertical="top" wrapText="1"/>
    </xf>
    <xf numFmtId="0" fontId="3" fillId="0" borderId="2" xfId="6" applyFont="1" applyFill="1" applyBorder="1" applyAlignment="1" applyProtection="1">
      <alignment horizontal="left" vertical="top" wrapText="1"/>
    </xf>
    <xf numFmtId="0" fontId="4" fillId="0" borderId="0" xfId="7" applyFont="1" applyFill="1" applyBorder="1" applyAlignment="1" applyProtection="1">
      <alignment horizontal="left" vertical="top"/>
    </xf>
    <xf numFmtId="0" fontId="4" fillId="0" borderId="0" xfId="8" applyFont="1" applyFill="1" applyBorder="1" applyAlignment="1" applyProtection="1">
      <alignment horizontal="left" vertical="top" wrapText="1"/>
    </xf>
    <xf numFmtId="0" fontId="3" fillId="0" borderId="0" xfId="8" applyFont="1" applyFill="1" applyBorder="1" applyAlignment="1" applyProtection="1">
      <alignment horizontal="left" vertical="top" wrapText="1"/>
    </xf>
    <xf numFmtId="0" fontId="3" fillId="0" borderId="1" xfId="8" applyFont="1" applyFill="1" applyBorder="1" applyAlignment="1" applyProtection="1">
      <alignment horizontal="left" vertical="top" wrapText="1"/>
    </xf>
    <xf numFmtId="0" fontId="4" fillId="0" borderId="0" xfId="9" applyFont="1" applyFill="1" applyBorder="1" applyAlignment="1" applyProtection="1">
      <alignment horizontal="left" vertical="top"/>
    </xf>
    <xf numFmtId="0" fontId="4" fillId="0" borderId="0" xfId="10" applyFont="1" applyFill="1" applyBorder="1" applyAlignment="1" applyProtection="1">
      <alignment horizontal="left" vertical="top" wrapText="1"/>
    </xf>
    <xf numFmtId="0" fontId="3" fillId="0" borderId="0" xfId="10" applyFont="1" applyFill="1" applyBorder="1" applyAlignment="1" applyProtection="1">
      <alignment horizontal="left" vertical="top" wrapText="1"/>
    </xf>
    <xf numFmtId="0" fontId="3" fillId="0" borderId="1" xfId="10" applyFont="1" applyFill="1" applyBorder="1" applyAlignment="1" applyProtection="1">
      <alignment horizontal="left" vertical="top" wrapText="1"/>
    </xf>
    <xf numFmtId="0" fontId="3" fillId="0" borderId="2" xfId="0" applyFont="1" applyFill="1" applyBorder="1" applyAlignment="1" applyProtection="1">
      <alignment horizontal="center" vertical="top"/>
    </xf>
    <xf numFmtId="0" fontId="11" fillId="0" borderId="0" xfId="0"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6" fillId="0" borderId="1" xfId="0" applyFont="1" applyFill="1" applyBorder="1" applyAlignment="1" applyProtection="1">
      <alignment horizontal="right"/>
    </xf>
    <xf numFmtId="9" fontId="3" fillId="0" borderId="1" xfId="0" applyNumberFormat="1" applyFont="1" applyFill="1" applyBorder="1" applyAlignment="1" applyProtection="1">
      <alignment horizontal="center"/>
    </xf>
    <xf numFmtId="4" fontId="6" fillId="0" borderId="2" xfId="0" applyNumberFormat="1" applyFont="1" applyFill="1" applyBorder="1" applyAlignment="1" applyProtection="1">
      <alignment horizontal="right"/>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Border="1" applyAlignment="1" applyProtection="1">
      <alignment horizontal="center" vertical="top"/>
    </xf>
    <xf numFmtId="0" fontId="4" fillId="0" borderId="1" xfId="0" applyFont="1" applyBorder="1" applyAlignment="1" applyProtection="1">
      <alignment horizontal="center" vertical="top"/>
    </xf>
    <xf numFmtId="0" fontId="4" fillId="0" borderId="2" xfId="0" applyFont="1" applyBorder="1" applyAlignment="1" applyProtection="1">
      <alignment horizontal="center" vertical="top"/>
    </xf>
    <xf numFmtId="0" fontId="4" fillId="0" borderId="1" xfId="0" applyFont="1" applyFill="1" applyBorder="1" applyAlignment="1" applyProtection="1">
      <alignment horizontal="center" vertical="top"/>
    </xf>
    <xf numFmtId="165" fontId="4" fillId="0" borderId="0" xfId="0" applyNumberFormat="1" applyFont="1" applyBorder="1" applyAlignment="1" applyProtection="1">
      <alignment horizontal="center" vertical="top"/>
    </xf>
    <xf numFmtId="0" fontId="3" fillId="0" borderId="0" xfId="0" applyFont="1" applyBorder="1" applyAlignment="1" applyProtection="1">
      <alignment horizontal="left" vertical="top"/>
    </xf>
    <xf numFmtId="0" fontId="4" fillId="0" borderId="0" xfId="0" applyFont="1" applyBorder="1" applyAlignment="1" applyProtection="1">
      <alignment horizontal="left" vertical="top"/>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3" fillId="0" borderId="0" xfId="0" applyFont="1" applyFill="1" applyAlignment="1" applyProtection="1">
      <alignment horizontal="left" vertical="top" wrapText="1"/>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0" fontId="3" fillId="0" borderId="0" xfId="0" applyFont="1" applyAlignment="1" applyProtection="1">
      <alignment horizontal="justify" vertical="top"/>
    </xf>
    <xf numFmtId="0" fontId="3" fillId="0" borderId="9" xfId="0" applyFont="1" applyFill="1" applyBorder="1" applyAlignment="1" applyProtection="1">
      <alignment horizontal="left" vertical="center"/>
    </xf>
    <xf numFmtId="0" fontId="4" fillId="0" borderId="6" xfId="0" applyFont="1" applyFill="1" applyBorder="1" applyAlignment="1" applyProtection="1">
      <alignment horizontal="right"/>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14" fillId="0" borderId="0" xfId="15" applyFont="1" applyAlignment="1" applyProtection="1"/>
    <xf numFmtId="0" fontId="3" fillId="0" borderId="0" xfId="0" applyFont="1" applyAlignment="1" applyProtection="1">
      <alignment horizontal="center" vertical="top" wrapText="1"/>
    </xf>
    <xf numFmtId="0" fontId="4" fillId="0" borderId="0" xfId="0" applyFont="1" applyAlignment="1" applyProtection="1">
      <alignment horizontal="left"/>
    </xf>
    <xf numFmtId="0" fontId="4" fillId="0" borderId="0" xfId="0" applyFont="1" applyFill="1" applyAlignment="1" applyProtection="1">
      <alignment horizontal="left"/>
    </xf>
    <xf numFmtId="0" fontId="4" fillId="0" borderId="6" xfId="13" applyFont="1" applyBorder="1" applyAlignment="1">
      <alignment horizontal="center" vertical="center"/>
    </xf>
    <xf numFmtId="4" fontId="4" fillId="0" borderId="6" xfId="13" applyNumberFormat="1" applyFont="1" applyBorder="1" applyAlignment="1">
      <alignment horizontal="right" vertical="center"/>
    </xf>
    <xf numFmtId="49" fontId="3" fillId="0" borderId="6" xfId="0" applyNumberFormat="1" applyFont="1" applyBorder="1" applyAlignment="1">
      <alignment vertical="center"/>
    </xf>
    <xf numFmtId="0" fontId="4" fillId="0" borderId="6" xfId="13" applyFont="1" applyFill="1" applyBorder="1" applyAlignment="1" applyProtection="1">
      <alignment horizontal="center" vertical="center"/>
    </xf>
    <xf numFmtId="0" fontId="3" fillId="0" borderId="0" xfId="0" applyFont="1" applyBorder="1" applyAlignment="1" applyProtection="1">
      <alignment horizontal="right"/>
    </xf>
    <xf numFmtId="0" fontId="26" fillId="0" borderId="2" xfId="0" applyFont="1" applyFill="1" applyBorder="1" applyAlignment="1" applyProtection="1">
      <alignment horizontal="left" vertical="top" wrapText="1"/>
    </xf>
    <xf numFmtId="0" fontId="26" fillId="0" borderId="0" xfId="0" applyFont="1" applyFill="1" applyBorder="1" applyAlignment="1" applyProtection="1">
      <alignment horizontal="left" vertical="top" wrapText="1"/>
    </xf>
    <xf numFmtId="0" fontId="26" fillId="0" borderId="1" xfId="0" applyFont="1" applyFill="1" applyBorder="1" applyAlignment="1" applyProtection="1">
      <alignment horizontal="left" vertical="top" wrapText="1"/>
    </xf>
    <xf numFmtId="0" fontId="4" fillId="0" borderId="0" xfId="11" applyFont="1" applyFill="1" applyBorder="1" applyAlignment="1" applyProtection="1">
      <alignment horizontal="left" vertical="top"/>
    </xf>
    <xf numFmtId="0" fontId="3" fillId="0" borderId="1" xfId="0" applyFont="1" applyFill="1" applyBorder="1" applyAlignment="1" applyProtection="1">
      <alignment horizontal="left" vertical="top"/>
    </xf>
    <xf numFmtId="0" fontId="3" fillId="0" borderId="0" xfId="9" applyFont="1" applyFill="1" applyBorder="1" applyAlignment="1" applyProtection="1">
      <alignment horizontal="left" vertical="top" wrapText="1"/>
    </xf>
    <xf numFmtId="0" fontId="3" fillId="0" borderId="6" xfId="0" applyFont="1" applyFill="1" applyBorder="1" applyAlignment="1" applyProtection="1">
      <alignment horizontal="left" vertical="center"/>
    </xf>
    <xf numFmtId="0" fontId="4" fillId="0" borderId="4" xfId="0" applyFont="1" applyFill="1" applyBorder="1" applyAlignment="1">
      <alignment horizontal="center" vertical="center" wrapText="1"/>
    </xf>
    <xf numFmtId="0" fontId="3" fillId="0" borderId="6" xfId="0" applyFont="1" applyFill="1" applyBorder="1" applyAlignment="1" applyProtection="1">
      <alignment horizontal="center" vertical="center" wrapText="1"/>
    </xf>
    <xf numFmtId="0" fontId="3" fillId="0" borderId="5" xfId="0" applyFont="1" applyFill="1" applyBorder="1" applyAlignment="1" applyProtection="1">
      <alignment horizontal="center" vertical="center"/>
    </xf>
    <xf numFmtId="4" fontId="3" fillId="0" borderId="5" xfId="2" applyNumberFormat="1" applyFont="1" applyFill="1" applyBorder="1" applyAlignment="1" applyProtection="1">
      <alignment horizontal="right" vertical="center"/>
    </xf>
    <xf numFmtId="0" fontId="3" fillId="0" borderId="7" xfId="0" applyFont="1" applyFill="1" applyBorder="1" applyAlignment="1" applyProtection="1">
      <alignment horizontal="left" vertical="center" wrapText="1"/>
    </xf>
    <xf numFmtId="49" fontId="3" fillId="0" borderId="5" xfId="0" applyNumberFormat="1" applyFont="1" applyFill="1" applyBorder="1" applyAlignment="1" applyProtection="1">
      <alignment vertical="center"/>
    </xf>
    <xf numFmtId="0" fontId="3" fillId="0" borderId="13" xfId="0" applyFont="1" applyFill="1" applyBorder="1" applyAlignment="1" applyProtection="1">
      <alignment horizontal="left" vertical="center"/>
    </xf>
    <xf numFmtId="0" fontId="3" fillId="0" borderId="18" xfId="0" applyFont="1" applyFill="1" applyBorder="1" applyAlignment="1" applyProtection="1">
      <alignment horizontal="left" vertical="center"/>
    </xf>
    <xf numFmtId="0" fontId="3" fillId="0" borderId="5" xfId="0" applyFont="1" applyFill="1" applyBorder="1" applyAlignment="1" applyProtection="1">
      <alignment horizontal="left" vertical="center"/>
    </xf>
    <xf numFmtId="0" fontId="3" fillId="0" borderId="5" xfId="0" applyFont="1" applyFill="1" applyBorder="1" applyAlignment="1" applyProtection="1">
      <alignment horizontal="center" vertical="center" wrapText="1"/>
    </xf>
    <xf numFmtId="0" fontId="3" fillId="0" borderId="0" xfId="0" applyFont="1" applyFill="1" applyAlignment="1" applyProtection="1">
      <alignment vertical="center"/>
    </xf>
    <xf numFmtId="0" fontId="3" fillId="0" borderId="0" xfId="0" applyFont="1" applyFill="1" applyAlignment="1" applyProtection="1">
      <alignment horizontal="center" vertical="center"/>
    </xf>
    <xf numFmtId="0" fontId="4" fillId="0" borderId="0" xfId="0" applyFont="1" applyFill="1" applyProtection="1"/>
    <xf numFmtId="0" fontId="4" fillId="0" borderId="0" xfId="0" applyFont="1" applyFill="1" applyAlignment="1" applyProtection="1">
      <alignment horizontal="center"/>
    </xf>
    <xf numFmtId="0" fontId="3" fillId="0" borderId="0" xfId="0" applyFont="1" applyFill="1" applyAlignment="1" applyProtection="1">
      <alignment horizontal="right"/>
    </xf>
    <xf numFmtId="4" fontId="3" fillId="0" borderId="0" xfId="0" applyNumberFormat="1" applyFont="1" applyFill="1" applyAlignment="1" applyProtection="1">
      <alignment horizontal="right"/>
    </xf>
    <xf numFmtId="2" fontId="3" fillId="0" borderId="0" xfId="0" applyNumberFormat="1" applyFont="1" applyFill="1" applyAlignment="1" applyProtection="1">
      <alignment horizontal="right"/>
    </xf>
    <xf numFmtId="0" fontId="3" fillId="0" borderId="0" xfId="0" applyFont="1" applyFill="1" applyAlignment="1" applyProtection="1">
      <alignment horizontal="justify" vertical="top" wrapText="1"/>
    </xf>
    <xf numFmtId="0" fontId="3" fillId="0" borderId="0" xfId="0" applyFont="1" applyAlignment="1" applyProtection="1">
      <alignment horizontal="right"/>
    </xf>
    <xf numFmtId="0" fontId="3" fillId="0" borderId="0" xfId="0" applyFont="1" applyAlignment="1" applyProtection="1">
      <alignment horizontal="center"/>
    </xf>
    <xf numFmtId="4" fontId="3" fillId="0" borderId="0" xfId="0" applyNumberFormat="1" applyFont="1" applyAlignment="1" applyProtection="1">
      <alignment horizontal="right"/>
    </xf>
    <xf numFmtId="4" fontId="3" fillId="0" borderId="0" xfId="0" applyNumberFormat="1" applyFont="1" applyAlignment="1" applyProtection="1">
      <alignment horizontal="right" vertical="top"/>
    </xf>
    <xf numFmtId="1" fontId="4" fillId="0" borderId="0" xfId="0" applyNumberFormat="1" applyFont="1" applyFill="1" applyBorder="1" applyAlignment="1" applyProtection="1">
      <alignment horizontal="center" vertical="top" wrapText="1"/>
    </xf>
    <xf numFmtId="0" fontId="4" fillId="0" borderId="1" xfId="0" applyFont="1" applyBorder="1" applyAlignment="1" applyProtection="1">
      <alignment horizontal="right" vertical="top"/>
    </xf>
    <xf numFmtId="0" fontId="3" fillId="0" borderId="1" xfId="0" applyFont="1" applyBorder="1" applyAlignment="1" applyProtection="1">
      <alignment horizontal="left" vertical="top"/>
    </xf>
    <xf numFmtId="0" fontId="3" fillId="0" borderId="1" xfId="0" applyFont="1" applyBorder="1" applyAlignment="1" applyProtection="1">
      <alignment horizontal="right" vertical="top"/>
    </xf>
    <xf numFmtId="0" fontId="3" fillId="0" borderId="1" xfId="0" applyFont="1" applyBorder="1" applyAlignment="1" applyProtection="1">
      <alignment vertical="top"/>
    </xf>
    <xf numFmtId="0" fontId="3" fillId="0" borderId="0" xfId="5" applyFont="1" applyBorder="1" applyAlignment="1" applyProtection="1">
      <alignment horizontal="center"/>
    </xf>
    <xf numFmtId="0" fontId="3" fillId="0" borderId="0" xfId="5" applyFont="1" applyFill="1" applyBorder="1" applyAlignment="1" applyProtection="1">
      <alignment horizontal="left" vertical="top" wrapText="1"/>
    </xf>
    <xf numFmtId="0" fontId="3" fillId="0" borderId="1" xfId="5" applyFont="1" applyFill="1" applyBorder="1" applyAlignment="1" applyProtection="1">
      <alignment horizontal="left" vertical="top" wrapText="1"/>
    </xf>
    <xf numFmtId="0" fontId="7" fillId="0" borderId="2" xfId="0" applyFont="1" applyFill="1" applyBorder="1" applyAlignment="1" applyProtection="1">
      <alignment horizontal="left" vertical="top" wrapText="1"/>
    </xf>
    <xf numFmtId="0" fontId="4" fillId="0" borderId="1" xfId="0" applyFont="1" applyFill="1" applyBorder="1" applyAlignment="1" applyProtection="1">
      <alignment horizontal="left" vertical="top" wrapText="1"/>
    </xf>
    <xf numFmtId="0" fontId="3" fillId="0" borderId="0" xfId="0" applyFont="1" applyBorder="1" applyAlignment="1" applyProtection="1">
      <alignment horizontal="left" vertical="top" wrapText="1"/>
    </xf>
    <xf numFmtId="0" fontId="3" fillId="0" borderId="1" xfId="0" applyFont="1" applyBorder="1" applyAlignment="1" applyProtection="1">
      <alignment horizontal="left" vertical="top" wrapText="1"/>
    </xf>
    <xf numFmtId="0" fontId="4" fillId="0" borderId="0" xfId="0" applyFont="1" applyFill="1" applyBorder="1" applyAlignment="1" applyProtection="1">
      <alignment horizontal="right" vertical="top"/>
    </xf>
    <xf numFmtId="0" fontId="4" fillId="0" borderId="0" xfId="0" applyFont="1" applyFill="1" applyBorder="1" applyAlignment="1" applyProtection="1">
      <alignment horizontal="left" vertical="top"/>
    </xf>
    <xf numFmtId="0" fontId="3" fillId="0" borderId="0" xfId="0" applyFont="1" applyFill="1" applyBorder="1" applyAlignment="1" applyProtection="1">
      <alignment horizontal="right" vertical="top"/>
    </xf>
    <xf numFmtId="0" fontId="3" fillId="0" borderId="0" xfId="0" applyFont="1" applyFill="1" applyBorder="1" applyAlignment="1" applyProtection="1">
      <alignment horizontal="center" vertical="top"/>
    </xf>
    <xf numFmtId="4" fontId="4" fillId="0" borderId="0" xfId="0" applyNumberFormat="1" applyFont="1" applyFill="1" applyBorder="1" applyAlignment="1" applyProtection="1">
      <alignment horizontal="right" vertical="top"/>
    </xf>
    <xf numFmtId="0" fontId="4" fillId="0" borderId="0" xfId="0" applyFont="1" applyAlignment="1" applyProtection="1">
      <alignment horizontal="left" vertical="top" wrapText="1"/>
    </xf>
    <xf numFmtId="4" fontId="3" fillId="0" borderId="16" xfId="0" applyNumberFormat="1" applyFont="1" applyFill="1" applyBorder="1" applyAlignment="1" applyProtection="1">
      <alignment horizontal="right"/>
    </xf>
    <xf numFmtId="0" fontId="5" fillId="0" borderId="0" xfId="0" applyFont="1" applyAlignment="1" applyProtection="1">
      <alignment horizontal="centerContinuous" vertical="top"/>
    </xf>
    <xf numFmtId="4" fontId="16" fillId="0" borderId="0" xfId="0" applyNumberFormat="1" applyFont="1" applyAlignment="1" applyProtection="1">
      <alignment horizontal="centerContinuous" vertical="top"/>
    </xf>
    <xf numFmtId="0" fontId="17" fillId="0" borderId="0" xfId="0" applyFont="1" applyAlignment="1" applyProtection="1">
      <alignment vertical="top"/>
    </xf>
    <xf numFmtId="0" fontId="17" fillId="0" borderId="0" xfId="0" applyFont="1" applyFill="1" applyAlignment="1" applyProtection="1">
      <alignment vertical="top"/>
    </xf>
    <xf numFmtId="0" fontId="4" fillId="0" borderId="0" xfId="0" applyFont="1" applyAlignment="1" applyProtection="1">
      <alignment horizontal="center" vertical="top"/>
    </xf>
    <xf numFmtId="0" fontId="4" fillId="0" borderId="0" xfId="0" applyFont="1" applyAlignment="1" applyProtection="1">
      <alignment vertical="top"/>
    </xf>
    <xf numFmtId="49" fontId="4" fillId="0" borderId="1" xfId="0" applyNumberFormat="1" applyFont="1" applyBorder="1" applyAlignment="1" applyProtection="1">
      <alignment horizontal="center" vertical="center" textRotation="9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textRotation="90"/>
    </xf>
    <xf numFmtId="0" fontId="4" fillId="0" borderId="1" xfId="0" applyFont="1" applyBorder="1" applyAlignment="1" applyProtection="1">
      <alignment horizontal="left" vertical="center" textRotation="90"/>
    </xf>
    <xf numFmtId="4" fontId="4" fillId="0" borderId="1" xfId="0" applyNumberFormat="1" applyFont="1" applyBorder="1" applyAlignment="1" applyProtection="1">
      <alignment horizontal="right" vertical="center" textRotation="90" wrapText="1"/>
    </xf>
    <xf numFmtId="165" fontId="4" fillId="0" borderId="0" xfId="0" applyNumberFormat="1" applyFont="1" applyAlignment="1" applyProtection="1">
      <alignment horizontal="center" vertical="top"/>
    </xf>
    <xf numFmtId="0" fontId="18" fillId="0" borderId="0" xfId="16" applyFont="1" applyAlignment="1" applyProtection="1">
      <alignment horizontal="center" vertical="top"/>
    </xf>
    <xf numFmtId="0" fontId="0" fillId="0" borderId="0" xfId="16" applyFont="1" applyAlignment="1" applyProtection="1">
      <alignment vertical="top" wrapText="1"/>
    </xf>
    <xf numFmtId="4" fontId="1" fillId="0" borderId="0" xfId="16" applyNumberFormat="1" applyProtection="1"/>
    <xf numFmtId="0" fontId="1" fillId="0" borderId="0" xfId="16" applyAlignment="1" applyProtection="1">
      <alignment horizontal="center"/>
    </xf>
    <xf numFmtId="0" fontId="3" fillId="0" borderId="0" xfId="0" applyFont="1" applyFill="1" applyAlignment="1" applyProtection="1">
      <alignment horizontal="justify"/>
    </xf>
    <xf numFmtId="0" fontId="18" fillId="0" borderId="2" xfId="16" applyFont="1" applyBorder="1" applyAlignment="1" applyProtection="1">
      <alignment horizontal="center" vertical="top"/>
    </xf>
    <xf numFmtId="0" fontId="0" fillId="0" borderId="2" xfId="16" applyFont="1" applyBorder="1" applyAlignment="1" applyProtection="1">
      <alignment vertical="top" wrapText="1"/>
    </xf>
    <xf numFmtId="4" fontId="1" fillId="0" borderId="2" xfId="16" applyNumberFormat="1" applyBorder="1" applyProtection="1"/>
    <xf numFmtId="0" fontId="1" fillId="0" borderId="2" xfId="16" applyBorder="1" applyAlignment="1" applyProtection="1">
      <alignment horizontal="center"/>
    </xf>
    <xf numFmtId="1" fontId="1" fillId="0" borderId="2" xfId="16" applyNumberFormat="1" applyBorder="1" applyProtection="1"/>
    <xf numFmtId="0" fontId="18" fillId="0" borderId="0" xfId="16" applyFont="1" applyAlignment="1" applyProtection="1">
      <alignment vertical="top" wrapText="1"/>
    </xf>
    <xf numFmtId="0" fontId="4" fillId="0" borderId="0" xfId="0" applyFont="1" applyAlignment="1" applyProtection="1">
      <alignment horizontal="justify"/>
    </xf>
    <xf numFmtId="0" fontId="3" fillId="0" borderId="0" xfId="0" applyFont="1" applyAlignment="1" applyProtection="1">
      <alignment horizontal="justify"/>
    </xf>
    <xf numFmtId="4" fontId="3" fillId="0" borderId="0" xfId="0" applyNumberFormat="1" applyFont="1" applyAlignment="1" applyProtection="1">
      <alignment horizontal="justify"/>
    </xf>
    <xf numFmtId="0" fontId="4" fillId="0" borderId="1" xfId="0" applyFont="1" applyBorder="1" applyAlignment="1" applyProtection="1">
      <alignment horizontal="justify"/>
    </xf>
    <xf numFmtId="0" fontId="0" fillId="0" borderId="1" xfId="16" applyFont="1" applyBorder="1" applyAlignment="1" applyProtection="1">
      <alignment vertical="top" wrapText="1"/>
    </xf>
    <xf numFmtId="4" fontId="1" fillId="0" borderId="1" xfId="16" applyNumberFormat="1" applyBorder="1" applyProtection="1"/>
    <xf numFmtId="0" fontId="1" fillId="0" borderId="1" xfId="16" applyBorder="1" applyAlignment="1" applyProtection="1">
      <alignment horizontal="center"/>
    </xf>
    <xf numFmtId="0" fontId="0" fillId="0" borderId="0" xfId="16" applyFont="1" applyAlignment="1" applyProtection="1">
      <alignment horizontal="center"/>
    </xf>
    <xf numFmtId="4" fontId="0" fillId="0" borderId="0" xfId="16" applyNumberFormat="1" applyFont="1" applyProtection="1"/>
    <xf numFmtId="0" fontId="3" fillId="0" borderId="0" xfId="0" applyFont="1" applyFill="1" applyBorder="1" applyAlignment="1" applyProtection="1">
      <alignment horizontal="justify"/>
    </xf>
    <xf numFmtId="0" fontId="4" fillId="0" borderId="2" xfId="0" applyFont="1" applyBorder="1" applyAlignment="1" applyProtection="1">
      <alignment horizontal="justify"/>
    </xf>
    <xf numFmtId="4" fontId="0" fillId="0" borderId="0" xfId="0" applyNumberFormat="1" applyProtection="1"/>
    <xf numFmtId="1" fontId="3" fillId="0" borderId="0" xfId="0" applyNumberFormat="1" applyFont="1" applyFill="1" applyAlignment="1" applyProtection="1">
      <alignment horizontal="justify"/>
    </xf>
    <xf numFmtId="0" fontId="1" fillId="0" borderId="0" xfId="16" applyAlignment="1" applyProtection="1">
      <alignment horizontal="center" vertical="top"/>
    </xf>
    <xf numFmtId="0" fontId="1" fillId="0" borderId="0" xfId="16" applyAlignment="1" applyProtection="1">
      <alignment vertical="top" wrapText="1"/>
    </xf>
    <xf numFmtId="0" fontId="22" fillId="0" borderId="0" xfId="16" applyFont="1" applyAlignment="1" applyProtection="1">
      <alignment vertical="top" wrapText="1"/>
    </xf>
    <xf numFmtId="0" fontId="18" fillId="0" borderId="1" xfId="16" applyFont="1" applyBorder="1" applyAlignment="1" applyProtection="1">
      <alignment horizontal="center" vertical="top"/>
    </xf>
    <xf numFmtId="0" fontId="1" fillId="0" borderId="0" xfId="16" applyProtection="1"/>
    <xf numFmtId="4" fontId="1" fillId="0" borderId="0" xfId="16" applyNumberFormat="1" applyBorder="1" applyProtection="1"/>
    <xf numFmtId="0" fontId="18" fillId="0" borderId="0" xfId="16" applyFont="1" applyProtection="1"/>
    <xf numFmtId="0" fontId="4" fillId="0" borderId="3" xfId="0" applyFont="1" applyBorder="1" applyAlignment="1" applyProtection="1">
      <alignment horizontal="right" vertical="top"/>
    </xf>
    <xf numFmtId="0" fontId="4" fillId="0" borderId="3" xfId="0" applyFont="1" applyBorder="1" applyAlignment="1" applyProtection="1">
      <alignment horizontal="left" vertical="top"/>
    </xf>
    <xf numFmtId="0" fontId="3" fillId="0" borderId="3" xfId="0" applyFont="1" applyBorder="1" applyAlignment="1" applyProtection="1">
      <alignment horizontal="right" vertical="top"/>
    </xf>
    <xf numFmtId="0" fontId="3" fillId="0" borderId="3" xfId="0" applyFont="1" applyBorder="1" applyAlignment="1" applyProtection="1">
      <alignment horizontal="center" vertical="top"/>
    </xf>
    <xf numFmtId="4" fontId="4" fillId="0" borderId="3" xfId="0" applyNumberFormat="1" applyFont="1" applyBorder="1" applyAlignment="1" applyProtection="1">
      <alignment horizontal="right" vertical="top"/>
    </xf>
    <xf numFmtId="0" fontId="3" fillId="0" borderId="0" xfId="0" applyFont="1" applyAlignment="1" applyProtection="1">
      <alignment horizontal="left"/>
    </xf>
    <xf numFmtId="4" fontId="6" fillId="0" borderId="0" xfId="0" applyNumberFormat="1" applyFont="1" applyAlignment="1" applyProtection="1">
      <alignment vertical="top"/>
    </xf>
    <xf numFmtId="4" fontId="1" fillId="0" borderId="16" xfId="16" applyNumberFormat="1" applyBorder="1" applyProtection="1">
      <protection locked="0"/>
    </xf>
    <xf numFmtId="4" fontId="1" fillId="0" borderId="0" xfId="16" applyNumberFormat="1" applyProtection="1">
      <protection locked="0"/>
    </xf>
    <xf numFmtId="0" fontId="0" fillId="0" borderId="0" xfId="0" applyProtection="1"/>
    <xf numFmtId="4" fontId="3" fillId="0" borderId="2" xfId="0" applyNumberFormat="1" applyFont="1" applyBorder="1" applyAlignment="1" applyProtection="1">
      <alignment horizontal="right" vertical="top"/>
    </xf>
    <xf numFmtId="0" fontId="22" fillId="0" borderId="0" xfId="0" applyFont="1" applyProtection="1"/>
    <xf numFmtId="0" fontId="22" fillId="0" borderId="0" xfId="0" applyFont="1" applyAlignment="1" applyProtection="1">
      <alignment vertical="top"/>
    </xf>
    <xf numFmtId="0" fontId="23" fillId="0" borderId="0" xfId="16" applyFont="1" applyProtection="1"/>
    <xf numFmtId="4" fontId="24" fillId="0" borderId="0" xfId="16" applyNumberFormat="1" applyFont="1" applyProtection="1"/>
    <xf numFmtId="3" fontId="25" fillId="0" borderId="0" xfId="16" applyNumberFormat="1" applyFont="1" applyProtection="1"/>
    <xf numFmtId="0" fontId="3" fillId="0" borderId="0" xfId="16" applyFont="1" applyAlignment="1" applyProtection="1">
      <alignment vertical="top" wrapText="1"/>
    </xf>
    <xf numFmtId="0" fontId="1" fillId="0" borderId="1" xfId="16" applyBorder="1" applyAlignment="1" applyProtection="1">
      <alignment horizontal="center" vertical="top"/>
    </xf>
    <xf numFmtId="0" fontId="1" fillId="0" borderId="1" xfId="16" applyBorder="1" applyAlignment="1" applyProtection="1">
      <alignment vertical="top" wrapText="1"/>
    </xf>
    <xf numFmtId="0" fontId="25" fillId="0" borderId="0" xfId="16" applyFont="1" applyAlignment="1" applyProtection="1">
      <alignment horizontal="center" vertical="top"/>
    </xf>
    <xf numFmtId="0" fontId="25" fillId="4" borderId="0" xfId="16" applyFont="1" applyFill="1" applyAlignment="1" applyProtection="1">
      <alignment horizontal="center"/>
    </xf>
    <xf numFmtId="0" fontId="25" fillId="4" borderId="0" xfId="16" applyFont="1" applyFill="1" applyAlignment="1" applyProtection="1">
      <alignment horizontal="right"/>
    </xf>
    <xf numFmtId="4" fontId="25" fillId="4" borderId="0" xfId="16" applyNumberFormat="1" applyFont="1" applyFill="1" applyProtection="1"/>
    <xf numFmtId="4" fontId="25" fillId="4" borderId="0" xfId="16" applyNumberFormat="1" applyFont="1" applyFill="1" applyAlignment="1" applyProtection="1">
      <alignment horizontal="right" vertical="top"/>
    </xf>
    <xf numFmtId="0" fontId="0" fillId="0" borderId="0" xfId="0" applyAlignment="1" applyProtection="1">
      <alignment vertical="top" wrapText="1"/>
    </xf>
    <xf numFmtId="4" fontId="3" fillId="0" borderId="0" xfId="5" applyNumberFormat="1" applyFont="1" applyBorder="1" applyAlignment="1" applyProtection="1">
      <alignment horizontal="center"/>
    </xf>
    <xf numFmtId="0" fontId="4" fillId="0" borderId="0" xfId="0" applyFont="1" applyFill="1" applyAlignment="1" applyProtection="1">
      <alignment horizontal="left" vertical="top" wrapText="1"/>
    </xf>
    <xf numFmtId="0" fontId="27" fillId="0" borderId="0" xfId="0" applyFont="1" applyAlignment="1" applyProtection="1">
      <alignment wrapText="1"/>
    </xf>
    <xf numFmtId="0" fontId="27" fillId="0" borderId="0" xfId="0" applyFont="1" applyAlignment="1" applyProtection="1">
      <alignment vertical="center" wrapText="1"/>
    </xf>
    <xf numFmtId="0" fontId="29" fillId="0" borderId="19" xfId="0" applyFont="1" applyBorder="1" applyAlignment="1" applyProtection="1">
      <alignment vertical="center" wrapText="1"/>
    </xf>
    <xf numFmtId="0" fontId="29" fillId="0" borderId="22"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4" fontId="5" fillId="0" borderId="24" xfId="0" applyNumberFormat="1" applyFont="1" applyBorder="1" applyAlignment="1" applyProtection="1">
      <alignment horizontal="center" vertical="center"/>
    </xf>
    <xf numFmtId="0" fontId="5" fillId="0" borderId="25" xfId="0" applyFont="1" applyBorder="1" applyAlignment="1" applyProtection="1">
      <alignment horizontal="center" vertical="center" wrapText="1"/>
    </xf>
    <xf numFmtId="0" fontId="27" fillId="0" borderId="0" xfId="0" applyFont="1" applyBorder="1" applyProtection="1"/>
    <xf numFmtId="4" fontId="9" fillId="0" borderId="26" xfId="0" applyNumberFormat="1" applyFont="1" applyBorder="1" applyAlignment="1" applyProtection="1">
      <alignment horizontal="center" vertical="center"/>
    </xf>
    <xf numFmtId="0" fontId="5" fillId="0" borderId="27" xfId="0" applyFont="1" applyBorder="1" applyAlignment="1" applyProtection="1">
      <alignment horizontal="center" vertical="center" wrapText="1"/>
    </xf>
    <xf numFmtId="0" fontId="5" fillId="0" borderId="28" xfId="0" applyFont="1" applyBorder="1" applyAlignment="1" applyProtection="1">
      <alignment vertical="center"/>
    </xf>
    <xf numFmtId="0" fontId="9" fillId="0" borderId="29" xfId="0" applyFont="1" applyBorder="1" applyAlignment="1" applyProtection="1">
      <alignment vertical="center"/>
    </xf>
    <xf numFmtId="0" fontId="27"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wrapText="1"/>
    </xf>
    <xf numFmtId="0" fontId="3" fillId="0" borderId="0" xfId="0" applyFont="1" applyProtection="1"/>
    <xf numFmtId="0" fontId="0" fillId="0" borderId="0" xfId="0" applyAlignment="1" applyProtection="1">
      <alignment wrapText="1"/>
    </xf>
    <xf numFmtId="0" fontId="4" fillId="0" borderId="0" xfId="0" applyFont="1" applyFill="1" applyAlignment="1" applyProtection="1">
      <alignment horizontal="left" wrapText="1"/>
    </xf>
    <xf numFmtId="0" fontId="4" fillId="0" borderId="0" xfId="0" applyFont="1" applyFill="1" applyAlignment="1" applyProtection="1">
      <alignment horizontal="center" vertical="top" wrapText="1"/>
    </xf>
    <xf numFmtId="0" fontId="3" fillId="0" borderId="0" xfId="0" applyFont="1" applyFill="1" applyAlignment="1" applyProtection="1">
      <alignment horizontal="left" wrapText="1"/>
    </xf>
    <xf numFmtId="0" fontId="31" fillId="0" borderId="28" xfId="0" applyFont="1" applyBorder="1" applyAlignment="1" applyProtection="1">
      <alignment vertical="center"/>
    </xf>
    <xf numFmtId="0" fontId="3" fillId="0" borderId="0" xfId="0" applyFont="1" applyAlignment="1" applyProtection="1">
      <alignment vertical="center"/>
    </xf>
    <xf numFmtId="0" fontId="30" fillId="0" borderId="19" xfId="0" applyFont="1" applyBorder="1" applyAlignment="1" applyProtection="1">
      <alignment vertical="center" wrapText="1"/>
    </xf>
    <xf numFmtId="0" fontId="30" fillId="0" borderId="20" xfId="0" applyFont="1" applyBorder="1" applyAlignment="1" applyProtection="1">
      <alignment vertical="center" wrapText="1"/>
    </xf>
    <xf numFmtId="0" fontId="30" fillId="0" borderId="21" xfId="0" applyFont="1" applyBorder="1" applyAlignment="1" applyProtection="1">
      <alignment vertical="center" wrapText="1"/>
    </xf>
    <xf numFmtId="0" fontId="28" fillId="0" borderId="0" xfId="0" applyFont="1" applyAlignment="1" applyProtection="1">
      <alignment horizontal="center" vertical="center" wrapText="1"/>
    </xf>
    <xf numFmtId="0" fontId="29" fillId="0" borderId="19" xfId="0" applyFont="1" applyBorder="1" applyAlignment="1" applyProtection="1">
      <alignment horizontal="center" vertical="center" wrapText="1"/>
    </xf>
    <xf numFmtId="0" fontId="29" fillId="0" borderId="20" xfId="0" applyFont="1" applyBorder="1" applyAlignment="1" applyProtection="1">
      <alignment horizontal="center" vertical="center" wrapText="1"/>
    </xf>
    <xf numFmtId="0" fontId="29" fillId="0" borderId="21" xfId="0" applyFont="1" applyBorder="1" applyAlignment="1" applyProtection="1">
      <alignment horizontal="center" vertical="center" wrapText="1"/>
    </xf>
    <xf numFmtId="0" fontId="9" fillId="0" borderId="0" xfId="0" applyFont="1" applyBorder="1" applyAlignment="1" applyProtection="1">
      <alignment vertical="center"/>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0" xfId="0" applyFont="1" applyFill="1" applyAlignment="1" applyProtection="1">
      <alignment horizontal="left" vertical="top"/>
    </xf>
    <xf numFmtId="0" fontId="4" fillId="0" borderId="0" xfId="0" applyFont="1" applyFill="1" applyAlignment="1" applyProtection="1">
      <alignment horizontal="left" vertical="top" wrapText="1"/>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6" xfId="0" applyFont="1" applyFill="1" applyBorder="1" applyAlignment="1" applyProtection="1">
      <alignment horizontal="righ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horizontal="left" vertical="center" wrapText="1"/>
    </xf>
    <xf numFmtId="0" fontId="4" fillId="0" borderId="0" xfId="0" applyFont="1" applyBorder="1" applyAlignment="1" applyProtection="1">
      <alignment vertical="top" wrapText="1"/>
    </xf>
    <xf numFmtId="0" fontId="4" fillId="0" borderId="6" xfId="13" applyFont="1" applyBorder="1" applyAlignment="1">
      <alignment vertical="center" wrapText="1"/>
    </xf>
    <xf numFmtId="0" fontId="3" fillId="0" borderId="6" xfId="13" applyFont="1" applyBorder="1" applyAlignment="1">
      <alignment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3" fillId="0" borderId="7" xfId="0" applyFont="1" applyBorder="1" applyAlignment="1">
      <alignment horizontal="left" vertical="center"/>
    </xf>
    <xf numFmtId="0" fontId="3" fillId="0" borderId="9" xfId="0" applyFont="1" applyBorder="1" applyAlignment="1">
      <alignment horizontal="left" vertical="center"/>
    </xf>
    <xf numFmtId="0" fontId="4" fillId="0" borderId="0" xfId="0" applyFont="1" applyAlignment="1" applyProtection="1">
      <alignment vertical="top" wrapText="1"/>
    </xf>
    <xf numFmtId="0" fontId="3" fillId="0" borderId="7" xfId="0" applyFont="1" applyFill="1" applyBorder="1" applyAlignment="1" applyProtection="1">
      <alignment horizontal="left" vertical="center" wrapText="1"/>
    </xf>
    <xf numFmtId="0" fontId="0" fillId="0" borderId="9" xfId="0"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cellXfs>
  <cellStyles count="17">
    <cellStyle name="Navadno" xfId="0" builtinId="0"/>
    <cellStyle name="Navadno 15" xfId="3"/>
    <cellStyle name="Navadno 16" xfId="4"/>
    <cellStyle name="Navadno 2 50" xfId="5"/>
    <cellStyle name="Navadno 49" xfId="6"/>
    <cellStyle name="Navadno 50" xfId="7"/>
    <cellStyle name="Navadno 51" xfId="11"/>
    <cellStyle name="Navadno 52" xfId="9"/>
    <cellStyle name="Navadno 53" xfId="10"/>
    <cellStyle name="Navadno 54" xfId="8"/>
    <cellStyle name="Navadno_POPIS DEL ZA GRADBENA DELA ILOVICA1" xfId="13"/>
    <cellStyle name="Normal_N36023 (2)" xfId="1"/>
    <cellStyle name="Normal_Sheet1" xfId="16"/>
    <cellStyle name="Normal_SP" xfId="15"/>
    <cellStyle name="Pojasnjevalno besedilo 2" xfId="12"/>
    <cellStyle name="Valuta" xfId="2" builtinId="4"/>
    <cellStyle name="Valuta 2" xfId="1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D_KOZARJE\mapa_05\popis_podboj\Kozarje_popis_Strojni_JPE_PGD_09112007_podbo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Strojniki\PLIN\JPE%20LJUBLJANA\plin_JPE_RV%2033_8089\00_04_05_09_PZI_8089\05_01_Strojne_instalacije_in_strojna_oprema\PZI_RV33_POP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tina.pleho/STARI_C/KalWin/Predrac/RTP%20LO&#268;NA/EXCELTXT/REEL34-6X0130-popis%20DZ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N_31260"/>
      <sheetName val="N_31262"/>
      <sheetName val="N_31361"/>
      <sheetName val="N_31363"/>
      <sheetName val="N_40062"/>
      <sheetName val="N_40063"/>
      <sheetName val="N_40065"/>
      <sheetName val="N_40066"/>
      <sheetName val="N_40068"/>
      <sheetName val="N_40067"/>
      <sheetName val="N_40069 "/>
      <sheetName val="N_40070"/>
      <sheetName val="P"/>
      <sheetName val="REK"/>
      <sheetName val="HPR_SD_stara verzija"/>
    </sheetNames>
    <sheetDataSet>
      <sheetData sheetId="0">
        <row r="16">
          <cell r="B16">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ARMATURA"/>
      <sheetName val="MATERIAL"/>
      <sheetName val="REKAPITULACIJA"/>
    </sheetNames>
    <sheetDataSet>
      <sheetData sheetId="0" refreshError="1">
        <row r="14">
          <cell r="B14">
            <v>1</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 rekapitulacija-gr.del"/>
      <sheetName val="1.plato"/>
      <sheetName val="2.komandna stavba"/>
      <sheetName val="3.temelj TR1"/>
      <sheetName val="4.temelj TR2"/>
      <sheetName val="5.tem.portala in podstavkov VN "/>
      <sheetName val="6.jeklene konstrukcije"/>
      <sheetName val="7.kabelska kanalizacija"/>
      <sheetName val="8. 110 kV DV"/>
      <sheetName val="9.ozemljitve"/>
    </sheetNames>
    <sheetDataSet>
      <sheetData sheetId="0"/>
      <sheetData sheetId="1"/>
      <sheetData sheetId="2"/>
      <sheetData sheetId="3"/>
      <sheetData sheetId="4"/>
      <sheetData sheetId="5"/>
      <sheetData sheetId="6"/>
      <sheetData sheetId="7"/>
      <sheetData sheetId="8">
        <row r="111">
          <cell r="F111">
            <v>0</v>
          </cell>
        </row>
        <row r="127">
          <cell r="F127">
            <v>0</v>
          </cell>
        </row>
        <row r="151">
          <cell r="F151">
            <v>0</v>
          </cell>
        </row>
      </sheetData>
      <sheetData sheetId="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tabSelected="1" zoomScaleNormal="100" zoomScaleSheetLayoutView="100" workbookViewId="0">
      <selection activeCell="J19" sqref="J19"/>
    </sheetView>
  </sheetViews>
  <sheetFormatPr defaultRowHeight="12.75" x14ac:dyDescent="0.2"/>
  <cols>
    <col min="1" max="1" width="8" style="273" customWidth="1"/>
    <col min="2" max="4" width="9.140625" style="239"/>
    <col min="5" max="5" width="23.5703125" style="239" customWidth="1"/>
    <col min="6" max="6" width="24.42578125" style="239" customWidth="1"/>
    <col min="7" max="16384" width="9.140625" style="239"/>
  </cols>
  <sheetData>
    <row r="1" spans="1:6" ht="64.5" customHeight="1" x14ac:dyDescent="0.25">
      <c r="A1" s="257"/>
      <c r="B1" s="282" t="s">
        <v>573</v>
      </c>
      <c r="C1" s="282"/>
      <c r="D1" s="282"/>
      <c r="E1" s="282"/>
      <c r="F1" s="282"/>
    </row>
    <row r="2" spans="1:6" ht="30.75" customHeight="1" thickBot="1" x14ac:dyDescent="0.3">
      <c r="A2" s="257"/>
      <c r="B2" s="258"/>
      <c r="C2" s="258"/>
      <c r="D2" s="258"/>
      <c r="E2" s="258"/>
      <c r="F2" s="258"/>
    </row>
    <row r="3" spans="1:6" ht="43.5" customHeight="1" thickBot="1" x14ac:dyDescent="0.25">
      <c r="A3" s="259" t="s">
        <v>574</v>
      </c>
      <c r="B3" s="283" t="s">
        <v>575</v>
      </c>
      <c r="C3" s="284"/>
      <c r="D3" s="284"/>
      <c r="E3" s="285"/>
      <c r="F3" s="260" t="s">
        <v>576</v>
      </c>
    </row>
    <row r="4" spans="1:6" ht="52.5" customHeight="1" thickBot="1" x14ac:dyDescent="0.25">
      <c r="A4" s="261">
        <v>1</v>
      </c>
      <c r="B4" s="279" t="s">
        <v>580</v>
      </c>
      <c r="C4" s="280"/>
      <c r="D4" s="280"/>
      <c r="E4" s="281"/>
      <c r="F4" s="262">
        <f>Rekapitulacija_VO_GD!G18</f>
        <v>0</v>
      </c>
    </row>
    <row r="5" spans="1:6" ht="52.5" customHeight="1" thickBot="1" x14ac:dyDescent="0.25">
      <c r="A5" s="261">
        <v>2</v>
      </c>
      <c r="B5" s="279" t="s">
        <v>581</v>
      </c>
      <c r="C5" s="280"/>
      <c r="D5" s="280"/>
      <c r="E5" s="281"/>
      <c r="F5" s="262">
        <f>Rekapitulacija_VO_SK_GD!G14</f>
        <v>0</v>
      </c>
    </row>
    <row r="6" spans="1:6" ht="52.5" customHeight="1" thickBot="1" x14ac:dyDescent="0.25">
      <c r="A6" s="261">
        <v>3</v>
      </c>
      <c r="B6" s="279" t="s">
        <v>582</v>
      </c>
      <c r="C6" s="280"/>
      <c r="D6" s="280"/>
      <c r="E6" s="281"/>
      <c r="F6" s="262">
        <f>'Rekapitulacija_VO_GD (2)'!G6</f>
        <v>0</v>
      </c>
    </row>
    <row r="7" spans="1:6" ht="52.5" customHeight="1" thickBot="1" x14ac:dyDescent="0.25">
      <c r="A7" s="261">
        <v>4</v>
      </c>
      <c r="B7" s="279" t="s">
        <v>583</v>
      </c>
      <c r="C7" s="280"/>
      <c r="D7" s="280"/>
      <c r="E7" s="281"/>
      <c r="F7" s="262">
        <f>'Rekapitulacija_VO_GD (3)'!G6</f>
        <v>0</v>
      </c>
    </row>
    <row r="8" spans="1:6" ht="52.5" customHeight="1" thickBot="1" x14ac:dyDescent="0.25">
      <c r="A8" s="261">
        <v>5</v>
      </c>
      <c r="B8" s="279" t="s">
        <v>584</v>
      </c>
      <c r="C8" s="280"/>
      <c r="D8" s="280"/>
      <c r="E8" s="281"/>
      <c r="F8" s="262">
        <f>Rekapitulacija_GD!G10</f>
        <v>125</v>
      </c>
    </row>
    <row r="9" spans="1:6" ht="28.5" customHeight="1" x14ac:dyDescent="0.25">
      <c r="A9" s="263"/>
      <c r="B9" s="286" t="s">
        <v>577</v>
      </c>
      <c r="C9" s="286"/>
      <c r="D9" s="264"/>
      <c r="E9" s="264"/>
      <c r="F9" s="265">
        <f>SUM(F4:F8)</f>
        <v>125</v>
      </c>
    </row>
    <row r="10" spans="1:6" ht="15.75" customHeight="1" thickBot="1" x14ac:dyDescent="0.25">
      <c r="A10" s="266"/>
      <c r="B10" s="277" t="s">
        <v>578</v>
      </c>
      <c r="C10" s="277"/>
      <c r="D10" s="277"/>
      <c r="E10" s="267"/>
      <c r="F10" s="268"/>
    </row>
    <row r="11" spans="1:6" ht="15" x14ac:dyDescent="0.25">
      <c r="A11" s="257"/>
      <c r="B11" s="269"/>
      <c r="C11" s="269"/>
      <c r="D11" s="269"/>
      <c r="E11" s="269"/>
      <c r="F11" s="269"/>
    </row>
    <row r="12" spans="1:6" ht="33" customHeight="1" x14ac:dyDescent="0.25">
      <c r="A12" s="257"/>
      <c r="B12" s="269"/>
      <c r="C12" s="269"/>
      <c r="D12" s="269"/>
      <c r="E12" s="269"/>
      <c r="F12" s="269"/>
    </row>
    <row r="13" spans="1:6" ht="15" x14ac:dyDescent="0.25">
      <c r="A13" s="257"/>
      <c r="B13" s="278" t="s">
        <v>579</v>
      </c>
      <c r="C13" s="278"/>
      <c r="D13" s="278"/>
      <c r="E13" s="278"/>
      <c r="F13" s="270"/>
    </row>
    <row r="14" spans="1:6" x14ac:dyDescent="0.2">
      <c r="A14" s="271"/>
      <c r="B14" s="272"/>
      <c r="C14" s="272"/>
      <c r="D14" s="272"/>
      <c r="E14" s="272"/>
      <c r="F14" s="272"/>
    </row>
    <row r="15" spans="1:6" x14ac:dyDescent="0.2">
      <c r="A15" s="271"/>
      <c r="B15" s="272"/>
      <c r="C15" s="272"/>
      <c r="D15" s="272"/>
      <c r="E15" s="272"/>
      <c r="F15" s="272"/>
    </row>
  </sheetData>
  <sheetProtection password="CFA5" sheet="1" objects="1" scenarios="1"/>
  <mergeCells count="10">
    <mergeCell ref="B10:D10"/>
    <mergeCell ref="B13:E13"/>
    <mergeCell ref="B6:E6"/>
    <mergeCell ref="B7:E7"/>
    <mergeCell ref="B1:F1"/>
    <mergeCell ref="B3:E3"/>
    <mergeCell ref="B4:E4"/>
    <mergeCell ref="B5:E5"/>
    <mergeCell ref="B8:E8"/>
    <mergeCell ref="B9:C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5"/>
  <sheetViews>
    <sheetView showGridLines="0" topLeftCell="A18" zoomScaleNormal="100" zoomScaleSheetLayoutView="100" workbookViewId="0">
      <selection activeCell="B47" sqref="B47"/>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0.7109375" style="27" customWidth="1"/>
    <col min="6" max="6" width="12.7109375" style="28" customWidth="1"/>
    <col min="7" max="16384" width="9.140625" style="29"/>
  </cols>
  <sheetData>
    <row r="1" spans="1:6" x14ac:dyDescent="0.2">
      <c r="A1" s="24" t="s">
        <v>162</v>
      </c>
      <c r="B1" s="65" t="s">
        <v>6</v>
      </c>
      <c r="C1" s="25"/>
      <c r="D1" s="26"/>
    </row>
    <row r="2" spans="1:6" x14ac:dyDescent="0.2">
      <c r="A2" s="24" t="s">
        <v>163</v>
      </c>
      <c r="B2" s="65" t="s">
        <v>232</v>
      </c>
      <c r="C2" s="25"/>
      <c r="D2" s="26"/>
    </row>
    <row r="3" spans="1:6" x14ac:dyDescent="0.2">
      <c r="A3" s="24" t="s">
        <v>229</v>
      </c>
      <c r="B3" s="65" t="s">
        <v>277</v>
      </c>
      <c r="C3" s="25"/>
      <c r="D3" s="26"/>
    </row>
    <row r="4" spans="1:6" x14ac:dyDescent="0.2">
      <c r="A4" s="24"/>
      <c r="B4" s="65" t="s">
        <v>180</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234</v>
      </c>
      <c r="C8" s="305"/>
      <c r="D8" s="305"/>
      <c r="E8" s="305"/>
      <c r="F8" s="305"/>
    </row>
    <row r="9" spans="1:6" x14ac:dyDescent="0.2">
      <c r="A9" s="112"/>
      <c r="B9" s="305"/>
      <c r="C9" s="305"/>
      <c r="D9" s="305"/>
      <c r="E9" s="305"/>
      <c r="F9" s="305"/>
    </row>
    <row r="10" spans="1:6" x14ac:dyDescent="0.2">
      <c r="A10" s="112"/>
      <c r="B10" s="113"/>
      <c r="C10" s="56"/>
      <c r="D10" s="54"/>
      <c r="E10" s="55"/>
      <c r="F10" s="56"/>
    </row>
    <row r="11" spans="1:6" x14ac:dyDescent="0.2">
      <c r="A11" s="102"/>
      <c r="B11" s="66"/>
      <c r="C11" s="30"/>
      <c r="D11" s="31"/>
      <c r="E11" s="32"/>
      <c r="F11" s="30"/>
    </row>
    <row r="12" spans="1:6" x14ac:dyDescent="0.2">
      <c r="A12" s="103"/>
      <c r="B12" s="38" t="s">
        <v>235</v>
      </c>
      <c r="C12" s="35"/>
      <c r="D12" s="19"/>
      <c r="E12" s="34"/>
      <c r="F12" s="34"/>
    </row>
    <row r="13" spans="1:6" ht="63.75" x14ac:dyDescent="0.2">
      <c r="A13" s="103"/>
      <c r="B13" s="39" t="s">
        <v>236</v>
      </c>
      <c r="C13" s="35"/>
      <c r="D13" s="19"/>
      <c r="E13" s="34"/>
      <c r="F13" s="34"/>
    </row>
    <row r="14" spans="1:6" x14ac:dyDescent="0.2">
      <c r="A14" s="105"/>
      <c r="B14" s="68"/>
      <c r="C14" s="50"/>
      <c r="D14" s="51"/>
      <c r="E14" s="52"/>
      <c r="F14" s="52"/>
    </row>
    <row r="15" spans="1:6" s="130" customFormat="1" x14ac:dyDescent="0.2">
      <c r="A15" s="102"/>
      <c r="B15" s="66"/>
      <c r="C15" s="30"/>
      <c r="D15" s="31"/>
      <c r="E15" s="32"/>
      <c r="F15" s="30"/>
    </row>
    <row r="16" spans="1:6" s="130" customFormat="1" x14ac:dyDescent="0.2">
      <c r="A16" s="103">
        <f>COUNT(A15+1)</f>
        <v>1</v>
      </c>
      <c r="B16" s="38" t="s">
        <v>237</v>
      </c>
      <c r="C16" s="35"/>
      <c r="D16" s="19"/>
      <c r="E16" s="34"/>
      <c r="F16" s="34"/>
    </row>
    <row r="17" spans="1:6" s="130" customFormat="1" ht="204" x14ac:dyDescent="0.2">
      <c r="A17" s="103"/>
      <c r="B17" s="39" t="s">
        <v>278</v>
      </c>
      <c r="C17" s="35"/>
      <c r="D17" s="19"/>
      <c r="E17" s="34"/>
      <c r="F17" s="34"/>
    </row>
    <row r="18" spans="1:6" s="130" customFormat="1" ht="14.25" x14ac:dyDescent="0.2">
      <c r="A18" s="103"/>
      <c r="B18" s="39" t="s">
        <v>239</v>
      </c>
      <c r="C18" s="49">
        <v>1141</v>
      </c>
      <c r="D18" s="19" t="s">
        <v>49</v>
      </c>
      <c r="E18" s="44"/>
      <c r="F18" s="34">
        <f>C18*E18</f>
        <v>0</v>
      </c>
    </row>
    <row r="19" spans="1:6" s="130" customFormat="1" x14ac:dyDescent="0.2">
      <c r="A19" s="105"/>
      <c r="B19" s="68"/>
      <c r="C19" s="50"/>
      <c r="D19" s="51"/>
      <c r="E19" s="52"/>
      <c r="F19" s="52"/>
    </row>
    <row r="20" spans="1:6" s="130" customFormat="1" x14ac:dyDescent="0.2">
      <c r="B20" s="66"/>
      <c r="C20" s="30"/>
      <c r="D20" s="31"/>
      <c r="E20" s="32"/>
      <c r="F20" s="30"/>
    </row>
    <row r="21" spans="1:6" s="130" customFormat="1" x14ac:dyDescent="0.2">
      <c r="A21" s="103">
        <f>COUNT($A$16:A20)+1</f>
        <v>2</v>
      </c>
      <c r="B21" s="38" t="s">
        <v>240</v>
      </c>
      <c r="C21" s="35"/>
      <c r="D21" s="19"/>
      <c r="E21" s="34"/>
      <c r="F21" s="34"/>
    </row>
    <row r="22" spans="1:6" s="130" customFormat="1" ht="25.5" x14ac:dyDescent="0.2">
      <c r="A22" s="103"/>
      <c r="B22" s="39" t="s">
        <v>241</v>
      </c>
      <c r="C22" s="35"/>
      <c r="D22" s="19"/>
      <c r="E22" s="34"/>
      <c r="F22" s="34"/>
    </row>
    <row r="23" spans="1:6" s="130" customFormat="1" ht="14.25" x14ac:dyDescent="0.2">
      <c r="A23" s="103"/>
      <c r="B23" s="39"/>
      <c r="C23" s="49">
        <v>512</v>
      </c>
      <c r="D23" s="19" t="s">
        <v>49</v>
      </c>
      <c r="E23" s="44"/>
      <c r="F23" s="34">
        <f>C23*E23</f>
        <v>0</v>
      </c>
    </row>
    <row r="24" spans="1:6" s="130" customFormat="1" x14ac:dyDescent="0.2">
      <c r="A24" s="105"/>
      <c r="B24" s="68"/>
      <c r="C24" s="50"/>
      <c r="D24" s="51"/>
      <c r="E24" s="52"/>
      <c r="F24" s="52"/>
    </row>
    <row r="25" spans="1:6" s="130" customFormat="1" x14ac:dyDescent="0.2">
      <c r="A25" s="103"/>
      <c r="B25" s="39"/>
      <c r="C25" s="49"/>
      <c r="D25" s="19"/>
      <c r="E25" s="34"/>
      <c r="F25" s="34"/>
    </row>
    <row r="26" spans="1:6" s="130" customFormat="1" x14ac:dyDescent="0.2">
      <c r="A26" s="131"/>
      <c r="B26" s="132" t="s">
        <v>242</v>
      </c>
      <c r="C26" s="133"/>
      <c r="D26" s="132"/>
      <c r="E26" s="132"/>
      <c r="F26" s="132"/>
    </row>
    <row r="27" spans="1:6" s="130" customFormat="1" x14ac:dyDescent="0.2">
      <c r="A27" s="131"/>
      <c r="B27" s="132"/>
      <c r="C27" s="133"/>
      <c r="D27" s="132"/>
      <c r="E27" s="132"/>
      <c r="F27" s="132"/>
    </row>
    <row r="28" spans="1:6" s="130" customFormat="1" x14ac:dyDescent="0.2">
      <c r="A28" s="102"/>
      <c r="B28" s="66"/>
      <c r="C28" s="30"/>
      <c r="D28" s="31"/>
      <c r="E28" s="32"/>
      <c r="F28" s="30"/>
    </row>
    <row r="29" spans="1:6" s="130" customFormat="1" x14ac:dyDescent="0.2">
      <c r="A29" s="103">
        <f>COUNT($A$16:A28)+1</f>
        <v>3</v>
      </c>
      <c r="B29" s="38" t="s">
        <v>243</v>
      </c>
      <c r="C29" s="35"/>
      <c r="D29" s="19"/>
      <c r="E29" s="34"/>
      <c r="F29" s="34"/>
    </row>
    <row r="30" spans="1:6" s="130" customFormat="1" ht="63.75" x14ac:dyDescent="0.2">
      <c r="A30" s="103"/>
      <c r="B30" s="39" t="s">
        <v>244</v>
      </c>
      <c r="C30" s="35"/>
      <c r="D30" s="19"/>
      <c r="E30" s="34"/>
      <c r="F30" s="34"/>
    </row>
    <row r="31" spans="1:6" s="130" customFormat="1" ht="14.25" x14ac:dyDescent="0.2">
      <c r="A31" s="103"/>
      <c r="B31" s="39" t="s">
        <v>245</v>
      </c>
      <c r="C31" s="49">
        <v>204</v>
      </c>
      <c r="D31" s="19" t="s">
        <v>49</v>
      </c>
      <c r="E31" s="44"/>
      <c r="F31" s="34">
        <f>C31*E31</f>
        <v>0</v>
      </c>
    </row>
    <row r="32" spans="1:6" s="130" customFormat="1" x14ac:dyDescent="0.2">
      <c r="A32" s="105"/>
      <c r="B32" s="68"/>
      <c r="C32" s="50"/>
      <c r="D32" s="51"/>
      <c r="E32" s="52"/>
      <c r="F32" s="52"/>
    </row>
    <row r="33" spans="1:6" s="130" customFormat="1" x14ac:dyDescent="0.2">
      <c r="A33" s="102"/>
      <c r="B33" s="66"/>
      <c r="C33" s="30"/>
      <c r="D33" s="31"/>
      <c r="E33" s="32"/>
      <c r="F33" s="30"/>
    </row>
    <row r="34" spans="1:6" s="130" customFormat="1" ht="25.5" x14ac:dyDescent="0.2">
      <c r="A34" s="103">
        <f>COUNT($A$16:A33)+1</f>
        <v>4</v>
      </c>
      <c r="B34" s="38" t="s">
        <v>246</v>
      </c>
      <c r="C34" s="35"/>
      <c r="D34" s="19"/>
      <c r="E34" s="34"/>
      <c r="F34" s="34"/>
    </row>
    <row r="35" spans="1:6" s="130" customFormat="1" ht="76.5" x14ac:dyDescent="0.2">
      <c r="A35" s="103"/>
      <c r="B35" s="39" t="s">
        <v>247</v>
      </c>
      <c r="C35" s="35"/>
      <c r="D35" s="19"/>
      <c r="E35" s="34"/>
      <c r="F35" s="34"/>
    </row>
    <row r="36" spans="1:6" s="130" customFormat="1" ht="14.25" x14ac:dyDescent="0.2">
      <c r="A36" s="103"/>
      <c r="B36" s="39" t="s">
        <v>245</v>
      </c>
      <c r="C36" s="49">
        <v>204</v>
      </c>
      <c r="D36" s="19" t="s">
        <v>49</v>
      </c>
      <c r="E36" s="44"/>
      <c r="F36" s="34">
        <f>C36*E36</f>
        <v>0</v>
      </c>
    </row>
    <row r="37" spans="1:6" s="130" customFormat="1" x14ac:dyDescent="0.2">
      <c r="A37" s="105"/>
      <c r="B37" s="68"/>
      <c r="C37" s="50"/>
      <c r="D37" s="51"/>
      <c r="E37" s="52"/>
      <c r="F37" s="52"/>
    </row>
    <row r="38" spans="1:6" s="130" customFormat="1" x14ac:dyDescent="0.2">
      <c r="A38" s="102"/>
      <c r="B38" s="66"/>
      <c r="C38" s="30"/>
      <c r="D38" s="31"/>
      <c r="E38" s="32"/>
      <c r="F38" s="30"/>
    </row>
    <row r="39" spans="1:6" s="130" customFormat="1" ht="25.5" x14ac:dyDescent="0.2">
      <c r="A39" s="103">
        <f>COUNT($A$16:A38)+1</f>
        <v>5</v>
      </c>
      <c r="B39" s="38" t="s">
        <v>248</v>
      </c>
      <c r="C39" s="35"/>
      <c r="D39" s="19"/>
      <c r="E39" s="34"/>
      <c r="F39" s="34"/>
    </row>
    <row r="40" spans="1:6" s="130" customFormat="1" ht="51" x14ac:dyDescent="0.2">
      <c r="A40" s="103"/>
      <c r="B40" s="39" t="s">
        <v>249</v>
      </c>
      <c r="C40" s="35"/>
      <c r="D40" s="19"/>
      <c r="E40" s="34"/>
      <c r="F40" s="34"/>
    </row>
    <row r="41" spans="1:6" s="130" customFormat="1" ht="14.25" x14ac:dyDescent="0.2">
      <c r="A41" s="103"/>
      <c r="B41" s="39" t="s">
        <v>245</v>
      </c>
      <c r="C41" s="49">
        <v>233</v>
      </c>
      <c r="D41" s="19" t="s">
        <v>49</v>
      </c>
      <c r="E41" s="44"/>
      <c r="F41" s="34">
        <f>C41*E41</f>
        <v>0</v>
      </c>
    </row>
    <row r="42" spans="1:6" s="130" customFormat="1" x14ac:dyDescent="0.2">
      <c r="A42" s="105"/>
      <c r="B42" s="68"/>
      <c r="C42" s="50"/>
      <c r="D42" s="51"/>
      <c r="E42" s="52"/>
      <c r="F42" s="52"/>
    </row>
    <row r="43" spans="1:6" s="130" customFormat="1" x14ac:dyDescent="0.2">
      <c r="A43" s="102"/>
      <c r="B43" s="66"/>
      <c r="C43" s="30"/>
      <c r="D43" s="31"/>
      <c r="E43" s="32"/>
      <c r="F43" s="30"/>
    </row>
    <row r="44" spans="1:6" s="130" customFormat="1" ht="25.5" x14ac:dyDescent="0.2">
      <c r="A44" s="103">
        <f>COUNT($A$16:A43)+1</f>
        <v>6</v>
      </c>
      <c r="B44" s="38" t="s">
        <v>250</v>
      </c>
      <c r="C44" s="35"/>
      <c r="D44" s="19"/>
      <c r="E44" s="34"/>
      <c r="F44" s="34"/>
    </row>
    <row r="45" spans="1:6" s="130" customFormat="1" ht="51" x14ac:dyDescent="0.2">
      <c r="A45" s="103"/>
      <c r="B45" s="39" t="s">
        <v>251</v>
      </c>
      <c r="C45" s="35"/>
      <c r="D45" s="19"/>
      <c r="E45" s="34"/>
      <c r="F45" s="34"/>
    </row>
    <row r="46" spans="1:6" s="130" customFormat="1" ht="14.25" x14ac:dyDescent="0.2">
      <c r="A46" s="103"/>
      <c r="B46" s="39" t="s">
        <v>252</v>
      </c>
      <c r="C46" s="49">
        <v>127</v>
      </c>
      <c r="D46" s="19" t="s">
        <v>49</v>
      </c>
      <c r="E46" s="44"/>
      <c r="F46" s="34">
        <f>C46*E46</f>
        <v>0</v>
      </c>
    </row>
    <row r="47" spans="1:6" s="130" customFormat="1" x14ac:dyDescent="0.2">
      <c r="A47" s="105"/>
      <c r="B47" s="68"/>
      <c r="C47" s="50"/>
      <c r="D47" s="51"/>
      <c r="E47" s="52"/>
      <c r="F47" s="52"/>
    </row>
    <row r="48" spans="1:6" s="130" customFormat="1" x14ac:dyDescent="0.2">
      <c r="A48" s="102"/>
      <c r="B48" s="66"/>
      <c r="C48" s="30"/>
      <c r="D48" s="31"/>
      <c r="E48" s="32"/>
      <c r="F48" s="30"/>
    </row>
    <row r="49" spans="1:6" s="130" customFormat="1" x14ac:dyDescent="0.2">
      <c r="A49" s="103">
        <f>COUNT($A$16:A48)+1</f>
        <v>7</v>
      </c>
      <c r="B49" s="38" t="s">
        <v>253</v>
      </c>
      <c r="C49" s="35"/>
      <c r="D49" s="19"/>
      <c r="E49" s="34"/>
      <c r="F49" s="34"/>
    </row>
    <row r="50" spans="1:6" s="130" customFormat="1" ht="178.5" x14ac:dyDescent="0.2">
      <c r="A50" s="103"/>
      <c r="B50" s="39" t="s">
        <v>254</v>
      </c>
      <c r="C50" s="35"/>
      <c r="D50" s="19"/>
      <c r="E50" s="34"/>
      <c r="F50" s="34"/>
    </row>
    <row r="51" spans="1:6" s="130" customFormat="1" ht="14.25" x14ac:dyDescent="0.2">
      <c r="A51" s="103"/>
      <c r="B51" s="39" t="s">
        <v>245</v>
      </c>
      <c r="C51" s="49">
        <v>98</v>
      </c>
      <c r="D51" s="19" t="s">
        <v>49</v>
      </c>
      <c r="E51" s="44"/>
      <c r="F51" s="34">
        <f>C51*E51</f>
        <v>0</v>
      </c>
    </row>
    <row r="52" spans="1:6" s="130" customFormat="1" x14ac:dyDescent="0.2">
      <c r="A52" s="105"/>
      <c r="B52" s="68"/>
      <c r="C52" s="50"/>
      <c r="D52" s="51"/>
      <c r="E52" s="52"/>
      <c r="F52" s="52"/>
    </row>
    <row r="53" spans="1:6" s="130" customFormat="1" x14ac:dyDescent="0.2">
      <c r="A53" s="102"/>
      <c r="B53" s="66"/>
      <c r="C53" s="30"/>
      <c r="D53" s="31"/>
      <c r="E53" s="32"/>
      <c r="F53" s="30"/>
    </row>
    <row r="54" spans="1:6" s="130" customFormat="1" x14ac:dyDescent="0.2">
      <c r="A54" s="103">
        <f>COUNT($A$16:A53)+1</f>
        <v>8</v>
      </c>
      <c r="B54" s="38" t="s">
        <v>255</v>
      </c>
      <c r="C54" s="35"/>
      <c r="D54" s="19"/>
      <c r="E54" s="34"/>
      <c r="F54" s="34"/>
    </row>
    <row r="55" spans="1:6" s="130" customFormat="1" ht="76.5" x14ac:dyDescent="0.2">
      <c r="A55" s="103"/>
      <c r="B55" s="39" t="s">
        <v>256</v>
      </c>
      <c r="C55" s="35"/>
      <c r="D55" s="19"/>
      <c r="E55" s="34"/>
      <c r="F55" s="34"/>
    </row>
    <row r="56" spans="1:6" s="130" customFormat="1" ht="14.25" x14ac:dyDescent="0.2">
      <c r="A56" s="103"/>
      <c r="B56" s="39"/>
      <c r="C56" s="49">
        <v>245</v>
      </c>
      <c r="D56" s="19" t="s">
        <v>49</v>
      </c>
      <c r="E56" s="44"/>
      <c r="F56" s="34">
        <f>C56*E56</f>
        <v>0</v>
      </c>
    </row>
    <row r="57" spans="1:6" s="130" customFormat="1" x14ac:dyDescent="0.2">
      <c r="A57" s="105"/>
      <c r="B57" s="68"/>
      <c r="C57" s="50"/>
      <c r="D57" s="51"/>
      <c r="E57" s="52"/>
      <c r="F57" s="52"/>
    </row>
    <row r="58" spans="1:6" s="130" customFormat="1" x14ac:dyDescent="0.2">
      <c r="A58" s="102"/>
      <c r="B58" s="66"/>
      <c r="C58" s="30"/>
      <c r="D58" s="31"/>
      <c r="E58" s="32"/>
      <c r="F58" s="30"/>
    </row>
    <row r="59" spans="1:6" s="130" customFormat="1" x14ac:dyDescent="0.2">
      <c r="A59" s="103">
        <f>COUNT($A$16:A58)+1</f>
        <v>9</v>
      </c>
      <c r="B59" s="38" t="s">
        <v>257</v>
      </c>
      <c r="C59" s="35"/>
      <c r="D59" s="19"/>
      <c r="E59" s="34"/>
      <c r="F59" s="34"/>
    </row>
    <row r="60" spans="1:6" s="130" customFormat="1" ht="51" x14ac:dyDescent="0.2">
      <c r="A60" s="103"/>
      <c r="B60" s="39" t="s">
        <v>258</v>
      </c>
      <c r="C60" s="35"/>
      <c r="D60" s="19"/>
      <c r="E60" s="34"/>
      <c r="F60" s="34"/>
    </row>
    <row r="61" spans="1:6" s="130" customFormat="1" ht="14.25" x14ac:dyDescent="0.2">
      <c r="A61" s="103"/>
      <c r="B61" s="39" t="s">
        <v>279</v>
      </c>
      <c r="C61" s="49">
        <v>48</v>
      </c>
      <c r="D61" s="19" t="s">
        <v>49</v>
      </c>
      <c r="E61" s="44"/>
      <c r="F61" s="34">
        <f>C61*E61</f>
        <v>0</v>
      </c>
    </row>
    <row r="62" spans="1:6" s="130" customFormat="1" ht="14.25" x14ac:dyDescent="0.2">
      <c r="A62" s="103"/>
      <c r="B62" s="39" t="s">
        <v>280</v>
      </c>
      <c r="C62" s="49">
        <v>4</v>
      </c>
      <c r="D62" s="19" t="s">
        <v>49</v>
      </c>
      <c r="E62" s="44"/>
      <c r="F62" s="34">
        <f>C62*E62</f>
        <v>0</v>
      </c>
    </row>
    <row r="63" spans="1:6" s="130" customFormat="1" x14ac:dyDescent="0.2">
      <c r="A63" s="105"/>
      <c r="B63" s="68"/>
      <c r="C63" s="50"/>
      <c r="D63" s="51"/>
      <c r="E63" s="52"/>
      <c r="F63" s="52"/>
    </row>
    <row r="64" spans="1:6" s="130" customFormat="1" x14ac:dyDescent="0.2">
      <c r="A64" s="102"/>
      <c r="B64" s="66"/>
      <c r="C64" s="30"/>
      <c r="D64" s="31"/>
      <c r="E64" s="32"/>
      <c r="F64" s="30"/>
    </row>
    <row r="65" spans="1:6" s="130" customFormat="1" x14ac:dyDescent="0.2">
      <c r="A65" s="103">
        <f>COUNT($A$16:A64)+1</f>
        <v>10</v>
      </c>
      <c r="B65" s="38" t="s">
        <v>260</v>
      </c>
      <c r="C65" s="35"/>
      <c r="D65" s="19"/>
      <c r="E65" s="34"/>
      <c r="F65" s="34"/>
    </row>
    <row r="66" spans="1:6" s="130" customFormat="1" ht="51" x14ac:dyDescent="0.2">
      <c r="A66" s="103"/>
      <c r="B66" s="39" t="s">
        <v>261</v>
      </c>
      <c r="C66" s="35"/>
      <c r="D66" s="19"/>
      <c r="E66" s="34"/>
      <c r="F66" s="34"/>
    </row>
    <row r="67" spans="1:6" s="130" customFormat="1" ht="14.25" x14ac:dyDescent="0.2">
      <c r="A67" s="103"/>
      <c r="B67" s="39" t="s">
        <v>281</v>
      </c>
      <c r="C67" s="49">
        <v>46</v>
      </c>
      <c r="D67" s="19" t="s">
        <v>49</v>
      </c>
      <c r="E67" s="44"/>
      <c r="F67" s="34">
        <f>E67*C67</f>
        <v>0</v>
      </c>
    </row>
    <row r="68" spans="1:6" s="130" customFormat="1" x14ac:dyDescent="0.2">
      <c r="A68" s="105"/>
      <c r="B68" s="68"/>
      <c r="C68" s="50"/>
      <c r="D68" s="51"/>
      <c r="E68" s="52"/>
      <c r="F68" s="52"/>
    </row>
    <row r="69" spans="1:6" s="130" customFormat="1" x14ac:dyDescent="0.2">
      <c r="A69" s="103"/>
      <c r="B69" s="39"/>
      <c r="C69" s="49"/>
      <c r="D69" s="19"/>
      <c r="E69" s="34"/>
      <c r="F69" s="34"/>
    </row>
    <row r="70" spans="1:6" s="130" customFormat="1" x14ac:dyDescent="0.2">
      <c r="A70" s="131"/>
      <c r="B70" s="132" t="s">
        <v>263</v>
      </c>
      <c r="C70" s="133"/>
      <c r="D70" s="132"/>
      <c r="E70" s="132"/>
      <c r="F70" s="132"/>
    </row>
    <row r="71" spans="1:6" s="130" customFormat="1" x14ac:dyDescent="0.2">
      <c r="A71" s="131"/>
      <c r="B71" s="132"/>
      <c r="C71" s="133"/>
      <c r="D71" s="132"/>
      <c r="E71" s="132"/>
      <c r="F71" s="132"/>
    </row>
    <row r="72" spans="1:6" s="130" customFormat="1" x14ac:dyDescent="0.2">
      <c r="A72" s="102"/>
      <c r="B72" s="66"/>
      <c r="C72" s="30"/>
      <c r="D72" s="31"/>
      <c r="E72" s="32"/>
      <c r="F72" s="30"/>
    </row>
    <row r="73" spans="1:6" s="130" customFormat="1" x14ac:dyDescent="0.2">
      <c r="A73" s="103">
        <f>COUNT($A$16:A72)+1</f>
        <v>11</v>
      </c>
      <c r="B73" s="38" t="s">
        <v>264</v>
      </c>
      <c r="C73" s="35"/>
      <c r="D73" s="19"/>
      <c r="E73" s="34"/>
      <c r="F73" s="34"/>
    </row>
    <row r="74" spans="1:6" s="130" customFormat="1" ht="38.25" x14ac:dyDescent="0.2">
      <c r="A74" s="103"/>
      <c r="B74" s="39" t="s">
        <v>265</v>
      </c>
      <c r="C74" s="35"/>
      <c r="E74" s="34"/>
      <c r="F74" s="34"/>
    </row>
    <row r="75" spans="1:6" s="130" customFormat="1" ht="14.25" x14ac:dyDescent="0.2">
      <c r="A75" s="103"/>
      <c r="B75" s="39"/>
      <c r="C75" s="49">
        <v>47</v>
      </c>
      <c r="D75" s="19" t="s">
        <v>43</v>
      </c>
      <c r="E75" s="44"/>
      <c r="F75" s="34">
        <f>C75*E75</f>
        <v>0</v>
      </c>
    </row>
    <row r="76" spans="1:6" s="130" customFormat="1" x14ac:dyDescent="0.2">
      <c r="A76" s="105"/>
      <c r="B76" s="68"/>
      <c r="C76" s="50"/>
      <c r="D76" s="51"/>
      <c r="E76" s="52"/>
      <c r="F76" s="52"/>
    </row>
    <row r="77" spans="1:6" s="130" customFormat="1" x14ac:dyDescent="0.2">
      <c r="A77" s="103"/>
      <c r="B77" s="39"/>
      <c r="C77" s="49"/>
      <c r="D77" s="19"/>
      <c r="E77" s="34"/>
      <c r="F77" s="34"/>
    </row>
    <row r="78" spans="1:6" s="130" customFormat="1" x14ac:dyDescent="0.2">
      <c r="A78" s="131"/>
      <c r="B78" s="132" t="s">
        <v>266</v>
      </c>
      <c r="C78" s="133"/>
      <c r="D78" s="132"/>
      <c r="E78" s="132"/>
      <c r="F78" s="132"/>
    </row>
    <row r="79" spans="1:6" s="130" customFormat="1" x14ac:dyDescent="0.2">
      <c r="A79" s="131"/>
      <c r="B79" s="132"/>
      <c r="C79" s="133"/>
      <c r="D79" s="132"/>
      <c r="E79" s="132"/>
      <c r="F79" s="132"/>
    </row>
    <row r="80" spans="1:6" s="130" customFormat="1" x14ac:dyDescent="0.2">
      <c r="A80" s="102"/>
      <c r="B80" s="66"/>
      <c r="C80" s="30"/>
      <c r="D80" s="31"/>
      <c r="E80" s="32"/>
      <c r="F80" s="30"/>
    </row>
    <row r="81" spans="1:6" s="130" customFormat="1" x14ac:dyDescent="0.2">
      <c r="A81" s="103">
        <f>COUNT($A$16:A80)+1</f>
        <v>12</v>
      </c>
      <c r="B81" s="38" t="s">
        <v>267</v>
      </c>
      <c r="C81" s="35"/>
      <c r="D81" s="19"/>
      <c r="E81" s="34"/>
      <c r="F81" s="34"/>
    </row>
    <row r="82" spans="1:6" s="130" customFormat="1" ht="38.25" x14ac:dyDescent="0.2">
      <c r="A82" s="103"/>
      <c r="B82" s="39" t="s">
        <v>268</v>
      </c>
      <c r="C82" s="35"/>
      <c r="E82" s="34"/>
      <c r="F82" s="34"/>
    </row>
    <row r="83" spans="1:6" s="130" customFormat="1" ht="14.25" x14ac:dyDescent="0.2">
      <c r="A83" s="103"/>
      <c r="B83" s="39"/>
      <c r="C83" s="49">
        <v>24</v>
      </c>
      <c r="D83" s="19" t="s">
        <v>43</v>
      </c>
      <c r="E83" s="44"/>
      <c r="F83" s="34">
        <f>C83*E83</f>
        <v>0</v>
      </c>
    </row>
    <row r="84" spans="1:6" s="130" customFormat="1" x14ac:dyDescent="0.2">
      <c r="A84" s="105"/>
      <c r="B84" s="68"/>
      <c r="C84" s="50"/>
      <c r="D84" s="51"/>
      <c r="E84" s="52"/>
      <c r="F84" s="52"/>
    </row>
    <row r="85" spans="1:6" s="130" customFormat="1" x14ac:dyDescent="0.2">
      <c r="A85" s="102"/>
      <c r="B85" s="66"/>
      <c r="C85" s="30"/>
      <c r="D85" s="31"/>
      <c r="E85" s="32"/>
      <c r="F85" s="30"/>
    </row>
    <row r="86" spans="1:6" s="130" customFormat="1" x14ac:dyDescent="0.2">
      <c r="A86" s="103">
        <f>COUNT($A$16:A85)+1</f>
        <v>13</v>
      </c>
      <c r="B86" s="38" t="s">
        <v>269</v>
      </c>
      <c r="C86" s="35"/>
      <c r="D86" s="19"/>
      <c r="E86" s="34"/>
      <c r="F86" s="34"/>
    </row>
    <row r="87" spans="1:6" s="130" customFormat="1" ht="25.5" x14ac:dyDescent="0.2">
      <c r="A87" s="103"/>
      <c r="B87" s="39" t="s">
        <v>270</v>
      </c>
      <c r="C87" s="35"/>
      <c r="E87" s="34"/>
      <c r="F87" s="34"/>
    </row>
    <row r="88" spans="1:6" s="130" customFormat="1" x14ac:dyDescent="0.2">
      <c r="A88" s="103"/>
      <c r="B88" s="39"/>
      <c r="C88" s="49">
        <v>30</v>
      </c>
      <c r="D88" s="19" t="s">
        <v>271</v>
      </c>
      <c r="E88" s="44"/>
      <c r="F88" s="34">
        <f>C88*E88</f>
        <v>0</v>
      </c>
    </row>
    <row r="89" spans="1:6" s="130" customFormat="1" x14ac:dyDescent="0.2">
      <c r="A89" s="105"/>
      <c r="B89" s="68"/>
      <c r="C89" s="50"/>
      <c r="D89" s="51"/>
      <c r="E89" s="52"/>
      <c r="F89" s="52"/>
    </row>
    <row r="90" spans="1:6" s="130" customFormat="1" x14ac:dyDescent="0.2">
      <c r="A90" s="102"/>
      <c r="B90" s="66"/>
      <c r="C90" s="30"/>
      <c r="D90" s="31"/>
      <c r="E90" s="32"/>
      <c r="F90" s="30"/>
    </row>
    <row r="91" spans="1:6" s="130" customFormat="1" x14ac:dyDescent="0.2">
      <c r="A91" s="103">
        <f>COUNT($A$16:A90)+1</f>
        <v>14</v>
      </c>
      <c r="B91" s="38" t="s">
        <v>272</v>
      </c>
      <c r="C91" s="35"/>
      <c r="D91" s="19"/>
      <c r="E91" s="34"/>
      <c r="F91" s="34"/>
    </row>
    <row r="92" spans="1:6" s="130" customFormat="1" ht="25.5" x14ac:dyDescent="0.2">
      <c r="A92" s="103"/>
      <c r="B92" s="39" t="s">
        <v>273</v>
      </c>
      <c r="C92" s="35"/>
      <c r="E92" s="34"/>
      <c r="F92" s="34"/>
    </row>
    <row r="93" spans="1:6" s="130" customFormat="1" ht="14.25" x14ac:dyDescent="0.2">
      <c r="A93" s="103"/>
      <c r="B93" s="39"/>
      <c r="C93" s="49">
        <v>90</v>
      </c>
      <c r="D93" s="19" t="s">
        <v>43</v>
      </c>
      <c r="E93" s="44"/>
      <c r="F93" s="34">
        <f>C93*E93</f>
        <v>0</v>
      </c>
    </row>
    <row r="94" spans="1:6" s="130" customFormat="1" x14ac:dyDescent="0.2">
      <c r="A94" s="105"/>
      <c r="B94" s="68"/>
      <c r="C94" s="50"/>
      <c r="D94" s="51"/>
      <c r="E94" s="52"/>
      <c r="F94" s="52"/>
    </row>
    <row r="95" spans="1:6" s="130" customFormat="1" x14ac:dyDescent="0.2">
      <c r="A95" s="102"/>
      <c r="B95" s="66"/>
      <c r="C95" s="30"/>
      <c r="D95" s="31"/>
      <c r="E95" s="32"/>
      <c r="F95" s="30"/>
    </row>
    <row r="96" spans="1:6" s="130" customFormat="1" x14ac:dyDescent="0.2">
      <c r="A96" s="103">
        <f>COUNT($A$16:A95)+1</f>
        <v>15</v>
      </c>
      <c r="B96" s="38" t="s">
        <v>274</v>
      </c>
      <c r="C96" s="35"/>
      <c r="D96" s="19"/>
      <c r="E96" s="34"/>
      <c r="F96" s="34"/>
    </row>
    <row r="97" spans="1:6" s="130" customFormat="1" ht="63.75" x14ac:dyDescent="0.2">
      <c r="A97" s="103"/>
      <c r="B97" s="39" t="s">
        <v>275</v>
      </c>
      <c r="C97" s="35"/>
      <c r="E97" s="34"/>
      <c r="F97" s="34"/>
    </row>
    <row r="98" spans="1:6" s="130" customFormat="1" x14ac:dyDescent="0.2">
      <c r="A98" s="103"/>
      <c r="B98" s="39"/>
      <c r="C98" s="63">
        <v>0.02</v>
      </c>
      <c r="D98" s="19"/>
      <c r="E98" s="35"/>
      <c r="F98" s="34">
        <f>SUM(F18:F93)*C98</f>
        <v>0</v>
      </c>
    </row>
    <row r="99" spans="1:6" s="130" customFormat="1" x14ac:dyDescent="0.2">
      <c r="A99" s="105"/>
      <c r="B99" s="68"/>
      <c r="C99" s="50"/>
      <c r="D99" s="51"/>
      <c r="E99" s="52"/>
      <c r="F99" s="52"/>
    </row>
    <row r="100" spans="1:6" s="130" customFormat="1" x14ac:dyDescent="0.2">
      <c r="A100" s="107"/>
      <c r="B100" s="67"/>
      <c r="C100" s="46"/>
      <c r="D100" s="47"/>
      <c r="E100" s="101"/>
      <c r="F100" s="48"/>
    </row>
    <row r="101" spans="1:6" s="130" customFormat="1" x14ac:dyDescent="0.2">
      <c r="A101" s="103">
        <f>COUNT($A$16:A100)+1</f>
        <v>16</v>
      </c>
      <c r="B101" s="38" t="s">
        <v>276</v>
      </c>
      <c r="C101" s="35"/>
      <c r="D101" s="19"/>
      <c r="E101" s="61"/>
      <c r="F101" s="34"/>
    </row>
    <row r="102" spans="1:6" s="130" customFormat="1" ht="38.25" x14ac:dyDescent="0.2">
      <c r="A102" s="106"/>
      <c r="B102" s="39" t="s">
        <v>35</v>
      </c>
      <c r="C102" s="35"/>
      <c r="D102" s="19"/>
      <c r="E102" s="35"/>
      <c r="F102" s="34"/>
    </row>
    <row r="103" spans="1:6" s="130" customFormat="1" x14ac:dyDescent="0.2">
      <c r="A103" s="106"/>
      <c r="B103" s="39"/>
      <c r="C103" s="63">
        <v>0.1</v>
      </c>
      <c r="D103" s="63"/>
      <c r="E103" s="35"/>
      <c r="F103" s="34">
        <f>SUM(F18:F93)*C103</f>
        <v>0</v>
      </c>
    </row>
    <row r="104" spans="1:6" s="130" customFormat="1" x14ac:dyDescent="0.2">
      <c r="A104" s="111"/>
      <c r="B104" s="68"/>
      <c r="C104" s="64"/>
      <c r="D104" s="51"/>
      <c r="E104" s="64"/>
      <c r="F104" s="64"/>
    </row>
    <row r="105" spans="1:6" x14ac:dyDescent="0.2">
      <c r="A105" s="40"/>
      <c r="B105" s="70" t="s">
        <v>2</v>
      </c>
      <c r="C105" s="41"/>
      <c r="D105" s="42"/>
      <c r="E105" s="43" t="s">
        <v>47</v>
      </c>
      <c r="F105" s="43">
        <f>SUM(F18:F104)</f>
        <v>0</v>
      </c>
    </row>
  </sheetData>
  <sheetProtection algorithmName="SHA-512" hashValue="mUpacaCZsIbraIJt8DSdchsMltOfvOyKFpH5oDpR/f1hoKn6JRSFqXmck7H/kZ6+YhZ17EfKOi0tZoQM1nSLsQ==" saltValue="s8HCokYwR++qngHEX3iw0w==" spinCount="100000"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3" manualBreakCount="3">
    <brk id="24" max="5" man="1"/>
    <brk id="47" max="5" man="1"/>
    <brk id="68"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showGridLines="0" topLeftCell="A18" zoomScaleNormal="100" zoomScaleSheetLayoutView="100" workbookViewId="0">
      <selection activeCell="E31" sqref="E31"/>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162</v>
      </c>
      <c r="B1" s="65" t="s">
        <v>6</v>
      </c>
      <c r="C1" s="25"/>
      <c r="D1" s="26"/>
    </row>
    <row r="2" spans="1:6" x14ac:dyDescent="0.2">
      <c r="A2" s="24" t="s">
        <v>163</v>
      </c>
      <c r="B2" s="65" t="s">
        <v>232</v>
      </c>
      <c r="C2" s="25"/>
      <c r="D2" s="26"/>
    </row>
    <row r="3" spans="1:6" x14ac:dyDescent="0.2">
      <c r="A3" s="24" t="s">
        <v>230</v>
      </c>
      <c r="B3" s="65" t="s">
        <v>282</v>
      </c>
      <c r="C3" s="25"/>
      <c r="D3" s="26"/>
    </row>
    <row r="4" spans="1:6" x14ac:dyDescent="0.2">
      <c r="A4" s="24"/>
      <c r="B4" s="65" t="s">
        <v>180</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234</v>
      </c>
      <c r="C8" s="305"/>
      <c r="D8" s="305"/>
      <c r="E8" s="305"/>
      <c r="F8" s="305"/>
    </row>
    <row r="9" spans="1:6" x14ac:dyDescent="0.2">
      <c r="A9" s="112"/>
      <c r="B9" s="305"/>
      <c r="C9" s="305"/>
      <c r="D9" s="305"/>
      <c r="E9" s="305"/>
      <c r="F9" s="305"/>
    </row>
    <row r="10" spans="1:6" x14ac:dyDescent="0.2">
      <c r="A10" s="112"/>
      <c r="B10" s="113"/>
      <c r="C10" s="56"/>
      <c r="D10" s="54"/>
      <c r="E10" s="55"/>
      <c r="F10" s="56"/>
    </row>
    <row r="11" spans="1:6" x14ac:dyDescent="0.2">
      <c r="A11" s="102"/>
      <c r="B11" s="66"/>
      <c r="C11" s="30"/>
      <c r="D11" s="31"/>
      <c r="E11" s="32"/>
      <c r="F11" s="30"/>
    </row>
    <row r="12" spans="1:6" x14ac:dyDescent="0.2">
      <c r="A12" s="103"/>
      <c r="B12" s="38" t="s">
        <v>235</v>
      </c>
      <c r="C12" s="35"/>
      <c r="D12" s="19"/>
      <c r="E12" s="34"/>
      <c r="F12" s="34"/>
    </row>
    <row r="13" spans="1:6" ht="63.75" x14ac:dyDescent="0.2">
      <c r="A13" s="103"/>
      <c r="B13" s="39" t="s">
        <v>236</v>
      </c>
      <c r="C13" s="35"/>
      <c r="D13" s="19"/>
      <c r="E13" s="34"/>
      <c r="F13" s="34"/>
    </row>
    <row r="14" spans="1:6" x14ac:dyDescent="0.2">
      <c r="A14" s="105"/>
      <c r="B14" s="68"/>
      <c r="C14" s="50"/>
      <c r="D14" s="51"/>
      <c r="E14" s="52"/>
      <c r="F14" s="52"/>
    </row>
    <row r="15" spans="1:6" s="130" customFormat="1" x14ac:dyDescent="0.2">
      <c r="A15" s="102"/>
      <c r="B15" s="66"/>
      <c r="C15" s="30"/>
      <c r="D15" s="31"/>
      <c r="E15" s="32"/>
      <c r="F15" s="30"/>
    </row>
    <row r="16" spans="1:6" s="130" customFormat="1" x14ac:dyDescent="0.2">
      <c r="A16" s="103">
        <f>COUNT(A15+1)</f>
        <v>1</v>
      </c>
      <c r="B16" s="38" t="s">
        <v>237</v>
      </c>
      <c r="C16" s="35"/>
      <c r="D16" s="19"/>
      <c r="E16" s="34"/>
      <c r="F16" s="34"/>
    </row>
    <row r="17" spans="1:6" s="130" customFormat="1" ht="127.5" x14ac:dyDescent="0.2">
      <c r="A17" s="103"/>
      <c r="B17" s="39" t="s">
        <v>283</v>
      </c>
      <c r="C17" s="35"/>
      <c r="D17" s="19"/>
      <c r="E17" s="34"/>
      <c r="F17" s="34"/>
    </row>
    <row r="18" spans="1:6" s="130" customFormat="1" ht="14.25" x14ac:dyDescent="0.2">
      <c r="A18" s="103"/>
      <c r="B18" s="39" t="s">
        <v>239</v>
      </c>
      <c r="C18" s="49">
        <v>75</v>
      </c>
      <c r="D18" s="19" t="s">
        <v>49</v>
      </c>
      <c r="E18" s="44"/>
      <c r="F18" s="34">
        <f>C18*E18</f>
        <v>0</v>
      </c>
    </row>
    <row r="19" spans="1:6" s="130" customFormat="1" x14ac:dyDescent="0.2">
      <c r="A19" s="105"/>
      <c r="B19" s="68"/>
      <c r="C19" s="50"/>
      <c r="D19" s="51"/>
      <c r="E19" s="52"/>
      <c r="F19" s="52"/>
    </row>
    <row r="20" spans="1:6" s="130" customFormat="1" x14ac:dyDescent="0.2">
      <c r="B20" s="66"/>
      <c r="C20" s="30"/>
      <c r="D20" s="31"/>
      <c r="E20" s="32"/>
      <c r="F20" s="30"/>
    </row>
    <row r="21" spans="1:6" s="130" customFormat="1" x14ac:dyDescent="0.2">
      <c r="A21" s="103">
        <f>COUNT($A$16:A20)+1</f>
        <v>2</v>
      </c>
      <c r="B21" s="38" t="s">
        <v>240</v>
      </c>
      <c r="C21" s="35"/>
      <c r="D21" s="19"/>
      <c r="E21" s="34"/>
      <c r="F21" s="34"/>
    </row>
    <row r="22" spans="1:6" s="130" customFormat="1" ht="25.5" x14ac:dyDescent="0.2">
      <c r="A22" s="103"/>
      <c r="B22" s="39" t="s">
        <v>241</v>
      </c>
      <c r="C22" s="35"/>
      <c r="D22" s="19"/>
      <c r="E22" s="34"/>
      <c r="F22" s="34"/>
    </row>
    <row r="23" spans="1:6" s="130" customFormat="1" ht="14.25" x14ac:dyDescent="0.2">
      <c r="A23" s="103"/>
      <c r="B23" s="39"/>
      <c r="C23" s="49">
        <v>26</v>
      </c>
      <c r="D23" s="19" t="s">
        <v>49</v>
      </c>
      <c r="E23" s="44"/>
      <c r="F23" s="34">
        <f>C23*E23</f>
        <v>0</v>
      </c>
    </row>
    <row r="24" spans="1:6" s="130" customFormat="1" x14ac:dyDescent="0.2">
      <c r="A24" s="105"/>
      <c r="B24" s="68"/>
      <c r="C24" s="50"/>
      <c r="D24" s="51"/>
      <c r="E24" s="52"/>
      <c r="F24" s="52"/>
    </row>
    <row r="25" spans="1:6" s="130" customFormat="1" x14ac:dyDescent="0.2">
      <c r="A25" s="103"/>
      <c r="B25" s="39"/>
      <c r="C25" s="49"/>
      <c r="D25" s="19"/>
      <c r="E25" s="34"/>
      <c r="F25" s="34"/>
    </row>
    <row r="26" spans="1:6" s="130" customFormat="1" x14ac:dyDescent="0.2">
      <c r="A26" s="131"/>
      <c r="B26" s="132" t="s">
        <v>242</v>
      </c>
      <c r="C26" s="133"/>
      <c r="D26" s="132"/>
      <c r="E26" s="132"/>
      <c r="F26" s="132"/>
    </row>
    <row r="27" spans="1:6" s="130" customFormat="1" x14ac:dyDescent="0.2">
      <c r="A27" s="131"/>
      <c r="B27" s="132"/>
      <c r="C27" s="133"/>
      <c r="D27" s="132"/>
      <c r="E27" s="132"/>
      <c r="F27" s="132"/>
    </row>
    <row r="28" spans="1:6" s="130" customFormat="1" x14ac:dyDescent="0.2">
      <c r="A28" s="102"/>
      <c r="B28" s="66"/>
      <c r="C28" s="30"/>
      <c r="D28" s="31"/>
      <c r="E28" s="32"/>
      <c r="F28" s="30"/>
    </row>
    <row r="29" spans="1:6" s="130" customFormat="1" x14ac:dyDescent="0.2">
      <c r="A29" s="103">
        <f>COUNT($A$16:A28)+1</f>
        <v>3</v>
      </c>
      <c r="B29" s="38" t="s">
        <v>243</v>
      </c>
      <c r="C29" s="35"/>
      <c r="D29" s="19"/>
      <c r="E29" s="34"/>
      <c r="F29" s="34"/>
    </row>
    <row r="30" spans="1:6" s="130" customFormat="1" ht="63.75" x14ac:dyDescent="0.2">
      <c r="A30" s="103"/>
      <c r="B30" s="39" t="s">
        <v>244</v>
      </c>
      <c r="C30" s="35"/>
      <c r="D30" s="19"/>
      <c r="E30" s="34"/>
      <c r="F30" s="34"/>
    </row>
    <row r="31" spans="1:6" s="130" customFormat="1" ht="14.25" x14ac:dyDescent="0.2">
      <c r="A31" s="103"/>
      <c r="B31" s="39" t="s">
        <v>245</v>
      </c>
      <c r="C31" s="49">
        <v>10.5</v>
      </c>
      <c r="D31" s="19" t="s">
        <v>49</v>
      </c>
      <c r="E31" s="44"/>
      <c r="F31" s="34">
        <f>C31*E31</f>
        <v>0</v>
      </c>
    </row>
    <row r="32" spans="1:6" s="130" customFormat="1" x14ac:dyDescent="0.2">
      <c r="A32" s="105"/>
      <c r="B32" s="68"/>
      <c r="C32" s="50"/>
      <c r="D32" s="51"/>
      <c r="E32" s="52"/>
      <c r="F32" s="52"/>
    </row>
    <row r="33" spans="1:6" s="130" customFormat="1" x14ac:dyDescent="0.2">
      <c r="A33" s="102"/>
      <c r="B33" s="66"/>
      <c r="C33" s="30"/>
      <c r="D33" s="31"/>
      <c r="E33" s="32"/>
      <c r="F33" s="30"/>
    </row>
    <row r="34" spans="1:6" s="130" customFormat="1" ht="25.5" x14ac:dyDescent="0.2">
      <c r="A34" s="103">
        <f>COUNT($A$16:A33)+1</f>
        <v>4</v>
      </c>
      <c r="B34" s="38" t="s">
        <v>246</v>
      </c>
      <c r="C34" s="35"/>
      <c r="D34" s="19"/>
      <c r="E34" s="34"/>
      <c r="F34" s="34"/>
    </row>
    <row r="35" spans="1:6" s="130" customFormat="1" ht="76.5" x14ac:dyDescent="0.2">
      <c r="A35" s="103"/>
      <c r="B35" s="39" t="s">
        <v>247</v>
      </c>
      <c r="C35" s="35"/>
      <c r="D35" s="19"/>
      <c r="E35" s="34"/>
      <c r="F35" s="34"/>
    </row>
    <row r="36" spans="1:6" s="130" customFormat="1" ht="14.25" x14ac:dyDescent="0.2">
      <c r="A36" s="103"/>
      <c r="B36" s="39" t="s">
        <v>245</v>
      </c>
      <c r="C36" s="49">
        <v>10.5</v>
      </c>
      <c r="D36" s="19" t="s">
        <v>49</v>
      </c>
      <c r="E36" s="44"/>
      <c r="F36" s="34">
        <f>C36*E36</f>
        <v>0</v>
      </c>
    </row>
    <row r="37" spans="1:6" s="130" customFormat="1" x14ac:dyDescent="0.2">
      <c r="A37" s="105"/>
      <c r="B37" s="68"/>
      <c r="C37" s="50"/>
      <c r="D37" s="51"/>
      <c r="E37" s="52"/>
      <c r="F37" s="52"/>
    </row>
    <row r="38" spans="1:6" s="130" customFormat="1" x14ac:dyDescent="0.2">
      <c r="A38" s="102"/>
      <c r="B38" s="66"/>
      <c r="C38" s="30"/>
      <c r="D38" s="31"/>
      <c r="E38" s="32"/>
      <c r="F38" s="30"/>
    </row>
    <row r="39" spans="1:6" s="130" customFormat="1" ht="25.5" x14ac:dyDescent="0.2">
      <c r="A39" s="103">
        <f>COUNT($A$16:A38)+1</f>
        <v>5</v>
      </c>
      <c r="B39" s="38" t="s">
        <v>248</v>
      </c>
      <c r="C39" s="35"/>
      <c r="D39" s="19"/>
      <c r="E39" s="34"/>
      <c r="F39" s="34"/>
    </row>
    <row r="40" spans="1:6" s="130" customFormat="1" ht="51" x14ac:dyDescent="0.2">
      <c r="A40" s="103"/>
      <c r="B40" s="39" t="s">
        <v>249</v>
      </c>
      <c r="C40" s="35"/>
      <c r="D40" s="19"/>
      <c r="E40" s="34"/>
      <c r="F40" s="34"/>
    </row>
    <row r="41" spans="1:6" s="130" customFormat="1" ht="14.25" x14ac:dyDescent="0.2">
      <c r="A41" s="103"/>
      <c r="B41" s="39" t="s">
        <v>245</v>
      </c>
      <c r="C41" s="49">
        <v>21</v>
      </c>
      <c r="D41" s="19" t="s">
        <v>49</v>
      </c>
      <c r="E41" s="44"/>
      <c r="F41" s="34">
        <f>C41*E41</f>
        <v>0</v>
      </c>
    </row>
    <row r="42" spans="1:6" s="130" customFormat="1" x14ac:dyDescent="0.2">
      <c r="A42" s="105"/>
      <c r="B42" s="68"/>
      <c r="C42" s="50"/>
      <c r="D42" s="51"/>
      <c r="E42" s="52"/>
      <c r="F42" s="52"/>
    </row>
    <row r="43" spans="1:6" s="130" customFormat="1" x14ac:dyDescent="0.2">
      <c r="A43" s="102"/>
      <c r="B43" s="66"/>
      <c r="C43" s="30"/>
      <c r="D43" s="31"/>
      <c r="E43" s="32"/>
      <c r="F43" s="30"/>
    </row>
    <row r="44" spans="1:6" s="130" customFormat="1" ht="25.5" x14ac:dyDescent="0.2">
      <c r="A44" s="103">
        <f>COUNT($A$16:A43)+1</f>
        <v>6</v>
      </c>
      <c r="B44" s="38" t="s">
        <v>250</v>
      </c>
      <c r="C44" s="35"/>
      <c r="D44" s="19"/>
      <c r="E44" s="34"/>
      <c r="F44" s="34"/>
    </row>
    <row r="45" spans="1:6" s="130" customFormat="1" ht="51" x14ac:dyDescent="0.2">
      <c r="A45" s="103"/>
      <c r="B45" s="39" t="s">
        <v>251</v>
      </c>
      <c r="C45" s="35"/>
      <c r="D45" s="19"/>
      <c r="E45" s="34"/>
      <c r="F45" s="34"/>
    </row>
    <row r="46" spans="1:6" s="130" customFormat="1" ht="14.25" x14ac:dyDescent="0.2">
      <c r="A46" s="103"/>
      <c r="B46" s="39" t="s">
        <v>252</v>
      </c>
      <c r="C46" s="49">
        <v>8</v>
      </c>
      <c r="D46" s="19" t="s">
        <v>49</v>
      </c>
      <c r="E46" s="44"/>
      <c r="F46" s="34">
        <f>C46*E46</f>
        <v>0</v>
      </c>
    </row>
    <row r="47" spans="1:6" s="130" customFormat="1" x14ac:dyDescent="0.2">
      <c r="A47" s="105"/>
      <c r="B47" s="68"/>
      <c r="C47" s="50"/>
      <c r="D47" s="51"/>
      <c r="E47" s="52"/>
      <c r="F47" s="52"/>
    </row>
    <row r="48" spans="1:6" s="130" customFormat="1" x14ac:dyDescent="0.2">
      <c r="A48" s="102"/>
      <c r="B48" s="66"/>
      <c r="C48" s="30"/>
      <c r="D48" s="31"/>
      <c r="E48" s="32"/>
      <c r="F48" s="30"/>
    </row>
    <row r="49" spans="1:6" s="130" customFormat="1" x14ac:dyDescent="0.2">
      <c r="A49" s="103">
        <f>COUNT($A$16:A48)+1</f>
        <v>7</v>
      </c>
      <c r="B49" s="38" t="s">
        <v>253</v>
      </c>
      <c r="C49" s="35"/>
      <c r="D49" s="19"/>
      <c r="E49" s="34"/>
      <c r="F49" s="34"/>
    </row>
    <row r="50" spans="1:6" s="130" customFormat="1" ht="178.5" x14ac:dyDescent="0.2">
      <c r="A50" s="103"/>
      <c r="B50" s="39" t="s">
        <v>254</v>
      </c>
      <c r="C50" s="35"/>
      <c r="D50" s="19"/>
      <c r="E50" s="34"/>
      <c r="F50" s="34"/>
    </row>
    <row r="51" spans="1:6" s="130" customFormat="1" ht="14.25" x14ac:dyDescent="0.2">
      <c r="A51" s="103"/>
      <c r="B51" s="39" t="s">
        <v>245</v>
      </c>
      <c r="C51" s="49">
        <v>6.5</v>
      </c>
      <c r="D51" s="19" t="s">
        <v>49</v>
      </c>
      <c r="E51" s="44"/>
      <c r="F51" s="34">
        <f>C51*E51</f>
        <v>0</v>
      </c>
    </row>
    <row r="52" spans="1:6" s="130" customFormat="1" x14ac:dyDescent="0.2">
      <c r="A52" s="105"/>
      <c r="B52" s="68"/>
      <c r="C52" s="50"/>
      <c r="D52" s="51"/>
      <c r="E52" s="52"/>
      <c r="F52" s="52"/>
    </row>
    <row r="53" spans="1:6" s="130" customFormat="1" x14ac:dyDescent="0.2">
      <c r="A53" s="102"/>
      <c r="B53" s="66"/>
      <c r="C53" s="30"/>
      <c r="D53" s="31"/>
      <c r="E53" s="32"/>
      <c r="F53" s="30"/>
    </row>
    <row r="54" spans="1:6" s="130" customFormat="1" x14ac:dyDescent="0.2">
      <c r="A54" s="103">
        <f>COUNT($A$16:A53)+1</f>
        <v>8</v>
      </c>
      <c r="B54" s="38" t="s">
        <v>255</v>
      </c>
      <c r="C54" s="35"/>
      <c r="D54" s="19"/>
      <c r="E54" s="34"/>
      <c r="F54" s="34"/>
    </row>
    <row r="55" spans="1:6" s="130" customFormat="1" ht="76.5" x14ac:dyDescent="0.2">
      <c r="A55" s="103"/>
      <c r="B55" s="39" t="s">
        <v>256</v>
      </c>
      <c r="C55" s="35"/>
      <c r="D55" s="19"/>
      <c r="E55" s="34"/>
      <c r="F55" s="34"/>
    </row>
    <row r="56" spans="1:6" s="130" customFormat="1" ht="14.25" x14ac:dyDescent="0.2">
      <c r="A56" s="103"/>
      <c r="B56" s="39"/>
      <c r="C56" s="49">
        <v>16</v>
      </c>
      <c r="D56" s="19" t="s">
        <v>49</v>
      </c>
      <c r="E56" s="44"/>
      <c r="F56" s="34">
        <f>C56*E56</f>
        <v>0</v>
      </c>
    </row>
    <row r="57" spans="1:6" s="130" customFormat="1" x14ac:dyDescent="0.2">
      <c r="A57" s="105"/>
      <c r="B57" s="68"/>
      <c r="C57" s="50"/>
      <c r="D57" s="51"/>
      <c r="E57" s="52"/>
      <c r="F57" s="52"/>
    </row>
    <row r="58" spans="1:6" s="130" customFormat="1" x14ac:dyDescent="0.2">
      <c r="A58" s="102"/>
      <c r="B58" s="66"/>
      <c r="C58" s="30"/>
      <c r="D58" s="31"/>
      <c r="E58" s="32"/>
      <c r="F58" s="30"/>
    </row>
    <row r="59" spans="1:6" s="130" customFormat="1" x14ac:dyDescent="0.2">
      <c r="A59" s="103">
        <f>COUNT($A$16:A58)+1</f>
        <v>9</v>
      </c>
      <c r="B59" s="38" t="s">
        <v>257</v>
      </c>
      <c r="C59" s="35"/>
      <c r="D59" s="19"/>
      <c r="E59" s="34"/>
      <c r="F59" s="34"/>
    </row>
    <row r="60" spans="1:6" s="130" customFormat="1" ht="51" x14ac:dyDescent="0.2">
      <c r="A60" s="103"/>
      <c r="B60" s="39" t="s">
        <v>258</v>
      </c>
      <c r="C60" s="35"/>
      <c r="D60" s="19"/>
      <c r="E60" s="34"/>
      <c r="F60" s="34"/>
    </row>
    <row r="61" spans="1:6" s="130" customFormat="1" ht="14.25" x14ac:dyDescent="0.2">
      <c r="A61" s="103"/>
      <c r="B61" s="39" t="s">
        <v>284</v>
      </c>
      <c r="C61" s="49">
        <v>3.6</v>
      </c>
      <c r="D61" s="19" t="s">
        <v>49</v>
      </c>
      <c r="E61" s="44"/>
      <c r="F61" s="34">
        <f>C61*E61</f>
        <v>0</v>
      </c>
    </row>
    <row r="62" spans="1:6" s="130" customFormat="1" x14ac:dyDescent="0.2">
      <c r="A62" s="105"/>
      <c r="B62" s="68"/>
      <c r="C62" s="50"/>
      <c r="D62" s="51"/>
      <c r="E62" s="52"/>
      <c r="F62" s="52"/>
    </row>
    <row r="63" spans="1:6" s="130" customFormat="1" x14ac:dyDescent="0.2">
      <c r="A63" s="102"/>
      <c r="B63" s="66"/>
      <c r="C63" s="30"/>
      <c r="D63" s="31"/>
      <c r="E63" s="32"/>
      <c r="F63" s="30"/>
    </row>
    <row r="64" spans="1:6" s="130" customFormat="1" x14ac:dyDescent="0.2">
      <c r="A64" s="103">
        <f>COUNT($A$16:A63)+1</f>
        <v>10</v>
      </c>
      <c r="B64" s="38" t="s">
        <v>260</v>
      </c>
      <c r="C64" s="35"/>
      <c r="D64" s="19"/>
      <c r="E64" s="34"/>
      <c r="F64" s="34"/>
    </row>
    <row r="65" spans="1:6" s="130" customFormat="1" ht="51" x14ac:dyDescent="0.2">
      <c r="A65" s="103"/>
      <c r="B65" s="39" t="s">
        <v>261</v>
      </c>
      <c r="C65" s="35"/>
      <c r="D65" s="19"/>
      <c r="E65" s="34"/>
      <c r="F65" s="34"/>
    </row>
    <row r="66" spans="1:6" s="130" customFormat="1" ht="14.25" x14ac:dyDescent="0.2">
      <c r="A66" s="103"/>
      <c r="B66" s="39" t="s">
        <v>285</v>
      </c>
      <c r="C66" s="49">
        <v>7.5</v>
      </c>
      <c r="D66" s="19" t="s">
        <v>49</v>
      </c>
      <c r="E66" s="44"/>
      <c r="F66" s="34">
        <f>E66*C66</f>
        <v>0</v>
      </c>
    </row>
    <row r="67" spans="1:6" s="130" customFormat="1" x14ac:dyDescent="0.2">
      <c r="A67" s="105"/>
      <c r="B67" s="68"/>
      <c r="C67" s="50"/>
      <c r="D67" s="51"/>
      <c r="E67" s="52"/>
      <c r="F67" s="52"/>
    </row>
    <row r="68" spans="1:6" s="130" customFormat="1" x14ac:dyDescent="0.2">
      <c r="A68" s="103"/>
      <c r="B68" s="39"/>
      <c r="C68" s="49"/>
      <c r="D68" s="19"/>
      <c r="E68" s="34"/>
      <c r="F68" s="34"/>
    </row>
    <row r="69" spans="1:6" s="130" customFormat="1" x14ac:dyDescent="0.2">
      <c r="A69" s="131"/>
      <c r="B69" s="132" t="s">
        <v>263</v>
      </c>
      <c r="C69" s="133"/>
      <c r="D69" s="132"/>
      <c r="E69" s="132"/>
      <c r="F69" s="132"/>
    </row>
    <row r="70" spans="1:6" s="130" customFormat="1" x14ac:dyDescent="0.2">
      <c r="A70" s="131"/>
      <c r="B70" s="132"/>
      <c r="C70" s="133"/>
      <c r="D70" s="132"/>
      <c r="E70" s="132"/>
      <c r="F70" s="132"/>
    </row>
    <row r="71" spans="1:6" s="130" customFormat="1" x14ac:dyDescent="0.2">
      <c r="A71" s="102"/>
      <c r="B71" s="66"/>
      <c r="C71" s="30"/>
      <c r="D71" s="31"/>
      <c r="E71" s="32"/>
      <c r="F71" s="30"/>
    </row>
    <row r="72" spans="1:6" s="130" customFormat="1" x14ac:dyDescent="0.2">
      <c r="A72" s="103">
        <f>COUNT($A$16:A71)+1</f>
        <v>11</v>
      </c>
      <c r="B72" s="38" t="s">
        <v>264</v>
      </c>
      <c r="C72" s="35"/>
      <c r="D72" s="19"/>
      <c r="E72" s="34"/>
      <c r="F72" s="34"/>
    </row>
    <row r="73" spans="1:6" s="130" customFormat="1" ht="38.25" x14ac:dyDescent="0.2">
      <c r="A73" s="103"/>
      <c r="B73" s="39" t="s">
        <v>265</v>
      </c>
      <c r="C73" s="35"/>
      <c r="E73" s="34"/>
      <c r="F73" s="34"/>
    </row>
    <row r="74" spans="1:6" s="130" customFormat="1" ht="14.25" x14ac:dyDescent="0.2">
      <c r="A74" s="103"/>
      <c r="B74" s="39"/>
      <c r="C74" s="49">
        <v>12</v>
      </c>
      <c r="D74" s="19" t="s">
        <v>43</v>
      </c>
      <c r="E74" s="44"/>
      <c r="F74" s="34">
        <f>C74*E74</f>
        <v>0</v>
      </c>
    </row>
    <row r="75" spans="1:6" s="130" customFormat="1" x14ac:dyDescent="0.2">
      <c r="A75" s="105"/>
      <c r="B75" s="68"/>
      <c r="C75" s="50"/>
      <c r="D75" s="51"/>
      <c r="E75" s="52"/>
      <c r="F75" s="52"/>
    </row>
    <row r="76" spans="1:6" s="130" customFormat="1" x14ac:dyDescent="0.2">
      <c r="A76" s="103"/>
      <c r="B76" s="39"/>
      <c r="C76" s="49"/>
      <c r="D76" s="19"/>
      <c r="E76" s="34"/>
      <c r="F76" s="34"/>
    </row>
    <row r="77" spans="1:6" s="130" customFormat="1" x14ac:dyDescent="0.2">
      <c r="A77" s="131"/>
      <c r="B77" s="132" t="s">
        <v>266</v>
      </c>
      <c r="C77" s="133"/>
      <c r="D77" s="132"/>
      <c r="E77" s="132"/>
      <c r="F77" s="132"/>
    </row>
    <row r="78" spans="1:6" s="130" customFormat="1" x14ac:dyDescent="0.2">
      <c r="A78" s="131"/>
      <c r="B78" s="132"/>
      <c r="C78" s="133"/>
      <c r="D78" s="132"/>
      <c r="E78" s="132"/>
      <c r="F78" s="132"/>
    </row>
    <row r="79" spans="1:6" s="130" customFormat="1" x14ac:dyDescent="0.2">
      <c r="A79" s="102"/>
      <c r="B79" s="66"/>
      <c r="C79" s="30"/>
      <c r="D79" s="31"/>
      <c r="E79" s="32"/>
      <c r="F79" s="30"/>
    </row>
    <row r="80" spans="1:6" s="130" customFormat="1" x14ac:dyDescent="0.2">
      <c r="A80" s="103">
        <f>COUNT($A$16:A79)+1</f>
        <v>12</v>
      </c>
      <c r="B80" s="38" t="s">
        <v>267</v>
      </c>
      <c r="C80" s="35"/>
      <c r="D80" s="19"/>
      <c r="E80" s="34"/>
      <c r="F80" s="34"/>
    </row>
    <row r="81" spans="1:6" s="130" customFormat="1" ht="38.25" x14ac:dyDescent="0.2">
      <c r="A81" s="103"/>
      <c r="B81" s="39" t="s">
        <v>268</v>
      </c>
      <c r="C81" s="35"/>
      <c r="E81" s="34"/>
      <c r="F81" s="34"/>
    </row>
    <row r="82" spans="1:6" s="130" customFormat="1" ht="14.25" x14ac:dyDescent="0.2">
      <c r="A82" s="103"/>
      <c r="B82" s="39"/>
      <c r="C82" s="49">
        <v>6</v>
      </c>
      <c r="D82" s="19" t="s">
        <v>43</v>
      </c>
      <c r="E82" s="44"/>
      <c r="F82" s="34">
        <f>C82*E82</f>
        <v>0</v>
      </c>
    </row>
    <row r="83" spans="1:6" s="130" customFormat="1" x14ac:dyDescent="0.2">
      <c r="A83" s="105"/>
      <c r="B83" s="68"/>
      <c r="C83" s="50"/>
      <c r="D83" s="51"/>
      <c r="E83" s="52"/>
      <c r="F83" s="52"/>
    </row>
    <row r="84" spans="1:6" s="130" customFormat="1" x14ac:dyDescent="0.2">
      <c r="A84" s="102"/>
      <c r="B84" s="66"/>
      <c r="C84" s="30"/>
      <c r="D84" s="31"/>
      <c r="E84" s="32"/>
      <c r="F84" s="30"/>
    </row>
    <row r="85" spans="1:6" s="130" customFormat="1" x14ac:dyDescent="0.2">
      <c r="A85" s="103">
        <f>COUNT($A$16:A84)+1</f>
        <v>13</v>
      </c>
      <c r="B85" s="38" t="s">
        <v>269</v>
      </c>
      <c r="C85" s="35"/>
      <c r="D85" s="19"/>
      <c r="E85" s="34"/>
      <c r="F85" s="34"/>
    </row>
    <row r="86" spans="1:6" s="130" customFormat="1" ht="25.5" x14ac:dyDescent="0.2">
      <c r="A86" s="103"/>
      <c r="B86" s="39" t="s">
        <v>270</v>
      </c>
      <c r="C86" s="35"/>
      <c r="E86" s="34"/>
      <c r="F86" s="34"/>
    </row>
    <row r="87" spans="1:6" s="130" customFormat="1" x14ac:dyDescent="0.2">
      <c r="A87" s="103"/>
      <c r="B87" s="39"/>
      <c r="C87" s="49">
        <v>6</v>
      </c>
      <c r="D87" s="19" t="s">
        <v>271</v>
      </c>
      <c r="E87" s="44"/>
      <c r="F87" s="34">
        <f>C87*E87</f>
        <v>0</v>
      </c>
    </row>
    <row r="88" spans="1:6" s="130" customFormat="1" x14ac:dyDescent="0.2">
      <c r="A88" s="105"/>
      <c r="B88" s="68"/>
      <c r="C88" s="50"/>
      <c r="D88" s="51"/>
      <c r="E88" s="52"/>
      <c r="F88" s="52"/>
    </row>
    <row r="89" spans="1:6" s="130" customFormat="1" x14ac:dyDescent="0.2">
      <c r="A89" s="102"/>
      <c r="B89" s="66"/>
      <c r="C89" s="30"/>
      <c r="D89" s="31"/>
      <c r="E89" s="32"/>
      <c r="F89" s="30"/>
    </row>
    <row r="90" spans="1:6" s="130" customFormat="1" x14ac:dyDescent="0.2">
      <c r="A90" s="103">
        <f>COUNT($A$16:A89)+1</f>
        <v>14</v>
      </c>
      <c r="B90" s="38" t="s">
        <v>272</v>
      </c>
      <c r="C90" s="35"/>
      <c r="D90" s="19"/>
      <c r="E90" s="34"/>
      <c r="F90" s="34"/>
    </row>
    <row r="91" spans="1:6" s="130" customFormat="1" ht="25.5" x14ac:dyDescent="0.2">
      <c r="A91" s="103"/>
      <c r="B91" s="39" t="s">
        <v>273</v>
      </c>
      <c r="C91" s="35"/>
      <c r="E91" s="34"/>
      <c r="F91" s="34"/>
    </row>
    <row r="92" spans="1:6" s="130" customFormat="1" ht="14.25" x14ac:dyDescent="0.2">
      <c r="A92" s="103"/>
      <c r="B92" s="39"/>
      <c r="C92" s="49">
        <v>10</v>
      </c>
      <c r="D92" s="19" t="s">
        <v>43</v>
      </c>
      <c r="E92" s="44"/>
      <c r="F92" s="34">
        <f>C92*E92</f>
        <v>0</v>
      </c>
    </row>
    <row r="93" spans="1:6" s="130" customFormat="1" x14ac:dyDescent="0.2">
      <c r="A93" s="105"/>
      <c r="B93" s="68"/>
      <c r="C93" s="50"/>
      <c r="D93" s="51"/>
      <c r="E93" s="52"/>
      <c r="F93" s="52"/>
    </row>
    <row r="94" spans="1:6" s="130" customFormat="1" x14ac:dyDescent="0.2">
      <c r="A94" s="102"/>
      <c r="B94" s="66"/>
      <c r="C94" s="30"/>
      <c r="D94" s="31"/>
      <c r="E94" s="32"/>
      <c r="F94" s="30"/>
    </row>
    <row r="95" spans="1:6" s="130" customFormat="1" x14ac:dyDescent="0.2">
      <c r="A95" s="103">
        <f>COUNT($A$16:A94)+1</f>
        <v>15</v>
      </c>
      <c r="B95" s="38" t="s">
        <v>274</v>
      </c>
      <c r="C95" s="35"/>
      <c r="D95" s="19"/>
      <c r="E95" s="34"/>
      <c r="F95" s="34"/>
    </row>
    <row r="96" spans="1:6" s="130" customFormat="1" ht="63.75" x14ac:dyDescent="0.2">
      <c r="A96" s="103"/>
      <c r="B96" s="39" t="s">
        <v>275</v>
      </c>
      <c r="C96" s="35"/>
      <c r="E96" s="34"/>
      <c r="F96" s="34"/>
    </row>
    <row r="97" spans="1:6" s="130" customFormat="1" x14ac:dyDescent="0.2">
      <c r="A97" s="103"/>
      <c r="B97" s="39"/>
      <c r="C97" s="63">
        <v>0.02</v>
      </c>
      <c r="D97" s="19"/>
      <c r="E97" s="35"/>
      <c r="F97" s="34">
        <f>SUM(F18:F92)*C97</f>
        <v>0</v>
      </c>
    </row>
    <row r="98" spans="1:6" s="130" customFormat="1" x14ac:dyDescent="0.2">
      <c r="A98" s="105"/>
      <c r="B98" s="68"/>
      <c r="C98" s="50"/>
      <c r="D98" s="51"/>
      <c r="E98" s="52"/>
      <c r="F98" s="52"/>
    </row>
    <row r="99" spans="1:6" s="130" customFormat="1" x14ac:dyDescent="0.2">
      <c r="A99" s="107"/>
      <c r="B99" s="67"/>
      <c r="C99" s="46"/>
      <c r="D99" s="47"/>
      <c r="E99" s="101"/>
      <c r="F99" s="48"/>
    </row>
    <row r="100" spans="1:6" s="130" customFormat="1" x14ac:dyDescent="0.2">
      <c r="A100" s="103">
        <f>COUNT($A$16:A99)+1</f>
        <v>16</v>
      </c>
      <c r="B100" s="38" t="s">
        <v>276</v>
      </c>
      <c r="C100" s="35"/>
      <c r="D100" s="19"/>
      <c r="E100" s="61"/>
      <c r="F100" s="34"/>
    </row>
    <row r="101" spans="1:6" s="130" customFormat="1" ht="38.25" x14ac:dyDescent="0.2">
      <c r="A101" s="106"/>
      <c r="B101" s="39" t="s">
        <v>35</v>
      </c>
      <c r="C101" s="35"/>
      <c r="D101" s="19"/>
      <c r="E101" s="35"/>
      <c r="F101" s="34"/>
    </row>
    <row r="102" spans="1:6" s="130" customFormat="1" x14ac:dyDescent="0.2">
      <c r="A102" s="106"/>
      <c r="B102" s="39"/>
      <c r="C102" s="63">
        <v>0.1</v>
      </c>
      <c r="D102" s="63"/>
      <c r="E102" s="35"/>
      <c r="F102" s="34">
        <f>SUM(F18:F92)*C102</f>
        <v>0</v>
      </c>
    </row>
    <row r="103" spans="1:6" s="130" customFormat="1" x14ac:dyDescent="0.2">
      <c r="A103" s="111"/>
      <c r="B103" s="68"/>
      <c r="C103" s="64"/>
      <c r="D103" s="51"/>
      <c r="E103" s="64"/>
      <c r="F103" s="64"/>
    </row>
    <row r="104" spans="1:6" x14ac:dyDescent="0.2">
      <c r="A104" s="40"/>
      <c r="B104" s="70" t="s">
        <v>2</v>
      </c>
      <c r="C104" s="41"/>
      <c r="D104" s="42"/>
      <c r="E104" s="43" t="s">
        <v>47</v>
      </c>
      <c r="F104" s="43">
        <f>SUM(F18:F103)</f>
        <v>0</v>
      </c>
    </row>
  </sheetData>
  <sheetProtection algorithmName="SHA-512" hashValue="KKj7Zdbt9d87hIy7dFGIPZDFTP5bIe48LnO0Dm9jICKaPydlyQ4h6I1evrfkoYnAbLSokSo5Hn3H4MUzk+0CUA==" saltValue="+JLMDNKijofIxWznyhxa/A==" spinCount="100000"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3" manualBreakCount="3">
    <brk id="32" max="5" man="1"/>
    <brk id="52" max="5" man="1"/>
    <brk id="8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showGridLines="0" topLeftCell="A18" zoomScaleNormal="100" zoomScaleSheetLayoutView="100" workbookViewId="0">
      <selection activeCell="E36" sqref="E36"/>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0.42578125" style="27" customWidth="1"/>
    <col min="6" max="6" width="12.7109375" style="28" customWidth="1"/>
    <col min="7" max="16384" width="9.140625" style="29"/>
  </cols>
  <sheetData>
    <row r="1" spans="1:6" x14ac:dyDescent="0.2">
      <c r="A1" s="24" t="s">
        <v>162</v>
      </c>
      <c r="B1" s="65" t="s">
        <v>6</v>
      </c>
      <c r="C1" s="25"/>
      <c r="D1" s="26"/>
    </row>
    <row r="2" spans="1:6" x14ac:dyDescent="0.2">
      <c r="A2" s="24" t="s">
        <v>163</v>
      </c>
      <c r="B2" s="65" t="s">
        <v>232</v>
      </c>
      <c r="C2" s="25"/>
      <c r="D2" s="26"/>
    </row>
    <row r="3" spans="1:6" x14ac:dyDescent="0.2">
      <c r="A3" s="24" t="s">
        <v>230</v>
      </c>
      <c r="B3" s="65" t="s">
        <v>286</v>
      </c>
      <c r="C3" s="25"/>
      <c r="D3" s="26"/>
    </row>
    <row r="4" spans="1:6" x14ac:dyDescent="0.2">
      <c r="A4" s="24"/>
      <c r="B4" s="65" t="s">
        <v>180</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234</v>
      </c>
      <c r="C8" s="305"/>
      <c r="D8" s="305"/>
      <c r="E8" s="305"/>
      <c r="F8" s="305"/>
    </row>
    <row r="9" spans="1:6" x14ac:dyDescent="0.2">
      <c r="A9" s="112"/>
      <c r="B9" s="305"/>
      <c r="C9" s="305"/>
      <c r="D9" s="305"/>
      <c r="E9" s="305"/>
      <c r="F9" s="305"/>
    </row>
    <row r="10" spans="1:6" x14ac:dyDescent="0.2">
      <c r="A10" s="112"/>
      <c r="B10" s="113"/>
      <c r="C10" s="56"/>
      <c r="D10" s="54"/>
      <c r="E10" s="55"/>
      <c r="F10" s="56"/>
    </row>
    <row r="11" spans="1:6" x14ac:dyDescent="0.2">
      <c r="A11" s="102"/>
      <c r="B11" s="66"/>
      <c r="C11" s="30"/>
      <c r="D11" s="31"/>
      <c r="E11" s="32"/>
      <c r="F11" s="30"/>
    </row>
    <row r="12" spans="1:6" x14ac:dyDescent="0.2">
      <c r="A12" s="103"/>
      <c r="B12" s="38" t="s">
        <v>235</v>
      </c>
      <c r="C12" s="35"/>
      <c r="D12" s="19"/>
      <c r="E12" s="34"/>
      <c r="F12" s="34"/>
    </row>
    <row r="13" spans="1:6" ht="63.75" x14ac:dyDescent="0.2">
      <c r="A13" s="103"/>
      <c r="B13" s="39" t="s">
        <v>236</v>
      </c>
      <c r="C13" s="35"/>
      <c r="D13" s="19"/>
      <c r="E13" s="34"/>
      <c r="F13" s="34"/>
    </row>
    <row r="14" spans="1:6" x14ac:dyDescent="0.2">
      <c r="A14" s="105"/>
      <c r="B14" s="68"/>
      <c r="C14" s="50"/>
      <c r="D14" s="51"/>
      <c r="E14" s="52"/>
      <c r="F14" s="52"/>
    </row>
    <row r="15" spans="1:6" s="130" customFormat="1" x14ac:dyDescent="0.2">
      <c r="A15" s="102"/>
      <c r="B15" s="66"/>
      <c r="C15" s="30"/>
      <c r="D15" s="31"/>
      <c r="E15" s="32"/>
      <c r="F15" s="30"/>
    </row>
    <row r="16" spans="1:6" s="130" customFormat="1" x14ac:dyDescent="0.2">
      <c r="A16" s="103">
        <f>COUNT(A15+1)</f>
        <v>1</v>
      </c>
      <c r="B16" s="38" t="s">
        <v>237</v>
      </c>
      <c r="C16" s="35"/>
      <c r="D16" s="19"/>
      <c r="E16" s="34"/>
      <c r="F16" s="34"/>
    </row>
    <row r="17" spans="1:6" s="130" customFormat="1" ht="127.5" x14ac:dyDescent="0.2">
      <c r="A17" s="103"/>
      <c r="B17" s="39" t="s">
        <v>287</v>
      </c>
      <c r="C17" s="35"/>
      <c r="D17" s="19"/>
      <c r="E17" s="34"/>
      <c r="F17" s="34"/>
    </row>
    <row r="18" spans="1:6" s="130" customFormat="1" ht="14.25" x14ac:dyDescent="0.2">
      <c r="A18" s="103"/>
      <c r="B18" s="39" t="s">
        <v>239</v>
      </c>
      <c r="C18" s="49">
        <v>54</v>
      </c>
      <c r="D18" s="19" t="s">
        <v>49</v>
      </c>
      <c r="E18" s="44"/>
      <c r="F18" s="34">
        <f>C18*E18</f>
        <v>0</v>
      </c>
    </row>
    <row r="19" spans="1:6" s="130" customFormat="1" x14ac:dyDescent="0.2">
      <c r="A19" s="105"/>
      <c r="B19" s="68"/>
      <c r="C19" s="50"/>
      <c r="D19" s="51"/>
      <c r="E19" s="52"/>
      <c r="F19" s="52"/>
    </row>
    <row r="20" spans="1:6" s="130" customFormat="1" x14ac:dyDescent="0.2">
      <c r="B20" s="66"/>
      <c r="C20" s="30"/>
      <c r="D20" s="31"/>
      <c r="E20" s="32"/>
      <c r="F20" s="30"/>
    </row>
    <row r="21" spans="1:6" s="130" customFormat="1" x14ac:dyDescent="0.2">
      <c r="A21" s="103">
        <f>COUNT($A$16:A20)+1</f>
        <v>2</v>
      </c>
      <c r="B21" s="38" t="s">
        <v>240</v>
      </c>
      <c r="C21" s="35"/>
      <c r="D21" s="19"/>
      <c r="E21" s="34"/>
      <c r="F21" s="34"/>
    </row>
    <row r="22" spans="1:6" s="130" customFormat="1" ht="25.5" x14ac:dyDescent="0.2">
      <c r="A22" s="103"/>
      <c r="B22" s="39" t="s">
        <v>241</v>
      </c>
      <c r="C22" s="35"/>
      <c r="D22" s="19"/>
      <c r="E22" s="34"/>
      <c r="F22" s="34"/>
    </row>
    <row r="23" spans="1:6" s="130" customFormat="1" ht="14.25" x14ac:dyDescent="0.2">
      <c r="A23" s="103"/>
      <c r="B23" s="39"/>
      <c r="C23" s="49">
        <v>23</v>
      </c>
      <c r="D23" s="19" t="s">
        <v>49</v>
      </c>
      <c r="E23" s="44"/>
      <c r="F23" s="34">
        <f>C23*E23</f>
        <v>0</v>
      </c>
    </row>
    <row r="24" spans="1:6" s="130" customFormat="1" x14ac:dyDescent="0.2">
      <c r="A24" s="105"/>
      <c r="B24" s="68"/>
      <c r="C24" s="50"/>
      <c r="D24" s="51"/>
      <c r="E24" s="52"/>
      <c r="F24" s="52"/>
    </row>
    <row r="25" spans="1:6" s="130" customFormat="1" x14ac:dyDescent="0.2">
      <c r="A25" s="103"/>
      <c r="B25" s="39"/>
      <c r="C25" s="49"/>
      <c r="D25" s="19"/>
      <c r="E25" s="34"/>
      <c r="F25" s="34"/>
    </row>
    <row r="26" spans="1:6" s="130" customFormat="1" x14ac:dyDescent="0.2">
      <c r="A26" s="131"/>
      <c r="B26" s="132" t="s">
        <v>242</v>
      </c>
      <c r="C26" s="133"/>
      <c r="D26" s="132"/>
      <c r="E26" s="132"/>
      <c r="F26" s="132"/>
    </row>
    <row r="27" spans="1:6" s="130" customFormat="1" x14ac:dyDescent="0.2">
      <c r="A27" s="131"/>
      <c r="B27" s="132"/>
      <c r="C27" s="133"/>
      <c r="D27" s="132"/>
      <c r="E27" s="132"/>
      <c r="F27" s="132"/>
    </row>
    <row r="28" spans="1:6" s="130" customFormat="1" x14ac:dyDescent="0.2">
      <c r="A28" s="102"/>
      <c r="B28" s="66"/>
      <c r="C28" s="30"/>
      <c r="D28" s="31"/>
      <c r="E28" s="32"/>
      <c r="F28" s="30"/>
    </row>
    <row r="29" spans="1:6" s="130" customFormat="1" x14ac:dyDescent="0.2">
      <c r="A29" s="103">
        <f>COUNT($A$16:A28)+1</f>
        <v>3</v>
      </c>
      <c r="B29" s="38" t="s">
        <v>243</v>
      </c>
      <c r="C29" s="35"/>
      <c r="D29" s="19"/>
      <c r="E29" s="34"/>
      <c r="F29" s="34"/>
    </row>
    <row r="30" spans="1:6" s="130" customFormat="1" ht="63.75" x14ac:dyDescent="0.2">
      <c r="A30" s="103"/>
      <c r="B30" s="39" t="s">
        <v>244</v>
      </c>
      <c r="C30" s="35"/>
      <c r="D30" s="19"/>
      <c r="E30" s="34"/>
      <c r="F30" s="34"/>
    </row>
    <row r="31" spans="1:6" s="130" customFormat="1" ht="14.25" x14ac:dyDescent="0.2">
      <c r="A31" s="103"/>
      <c r="B31" s="39" t="s">
        <v>245</v>
      </c>
      <c r="C31" s="49">
        <v>9.1999999999999993</v>
      </c>
      <c r="D31" s="19" t="s">
        <v>49</v>
      </c>
      <c r="E31" s="44"/>
      <c r="F31" s="34">
        <f>C31*E31</f>
        <v>0</v>
      </c>
    </row>
    <row r="32" spans="1:6" s="130" customFormat="1" x14ac:dyDescent="0.2">
      <c r="A32" s="105"/>
      <c r="B32" s="68"/>
      <c r="C32" s="50"/>
      <c r="D32" s="51"/>
      <c r="E32" s="52"/>
      <c r="F32" s="52"/>
    </row>
    <row r="33" spans="1:6" s="130" customFormat="1" x14ac:dyDescent="0.2">
      <c r="A33" s="102"/>
      <c r="B33" s="66"/>
      <c r="C33" s="30"/>
      <c r="D33" s="31"/>
      <c r="E33" s="32"/>
      <c r="F33" s="30"/>
    </row>
    <row r="34" spans="1:6" s="130" customFormat="1" ht="25.5" x14ac:dyDescent="0.2">
      <c r="A34" s="103">
        <f>COUNT($A$16:A33)+1</f>
        <v>4</v>
      </c>
      <c r="B34" s="38" t="s">
        <v>246</v>
      </c>
      <c r="C34" s="35"/>
      <c r="D34" s="19"/>
      <c r="E34" s="34"/>
      <c r="F34" s="34"/>
    </row>
    <row r="35" spans="1:6" s="130" customFormat="1" ht="76.5" x14ac:dyDescent="0.2">
      <c r="A35" s="103"/>
      <c r="B35" s="39" t="s">
        <v>247</v>
      </c>
      <c r="C35" s="35"/>
      <c r="D35" s="19"/>
      <c r="E35" s="34"/>
      <c r="F35" s="34"/>
    </row>
    <row r="36" spans="1:6" s="130" customFormat="1" ht="14.25" x14ac:dyDescent="0.2">
      <c r="A36" s="103"/>
      <c r="B36" s="39" t="s">
        <v>245</v>
      </c>
      <c r="C36" s="49">
        <v>9.1999999999999993</v>
      </c>
      <c r="D36" s="19" t="s">
        <v>49</v>
      </c>
      <c r="E36" s="44"/>
      <c r="F36" s="34">
        <f>C36*E36</f>
        <v>0</v>
      </c>
    </row>
    <row r="37" spans="1:6" s="130" customFormat="1" x14ac:dyDescent="0.2">
      <c r="A37" s="105"/>
      <c r="B37" s="68"/>
      <c r="C37" s="50"/>
      <c r="D37" s="51"/>
      <c r="E37" s="52"/>
      <c r="F37" s="52"/>
    </row>
    <row r="38" spans="1:6" s="130" customFormat="1" x14ac:dyDescent="0.2">
      <c r="A38" s="102"/>
      <c r="B38" s="66"/>
      <c r="C38" s="30"/>
      <c r="D38" s="31"/>
      <c r="E38" s="32"/>
      <c r="F38" s="30"/>
    </row>
    <row r="39" spans="1:6" s="130" customFormat="1" ht="25.5" x14ac:dyDescent="0.2">
      <c r="A39" s="103">
        <f>COUNT($A$16:A38)+1</f>
        <v>5</v>
      </c>
      <c r="B39" s="38" t="s">
        <v>248</v>
      </c>
      <c r="C39" s="35"/>
      <c r="D39" s="19"/>
      <c r="E39" s="34"/>
      <c r="F39" s="34"/>
    </row>
    <row r="40" spans="1:6" s="130" customFormat="1" ht="51" x14ac:dyDescent="0.2">
      <c r="A40" s="103"/>
      <c r="B40" s="39" t="s">
        <v>249</v>
      </c>
      <c r="C40" s="35"/>
      <c r="D40" s="19"/>
      <c r="E40" s="34"/>
      <c r="F40" s="34"/>
    </row>
    <row r="41" spans="1:6" s="130" customFormat="1" ht="14.25" x14ac:dyDescent="0.2">
      <c r="A41" s="103"/>
      <c r="B41" s="39" t="s">
        <v>245</v>
      </c>
      <c r="C41" s="49">
        <v>16</v>
      </c>
      <c r="D41" s="19" t="s">
        <v>49</v>
      </c>
      <c r="E41" s="44"/>
      <c r="F41" s="34">
        <f>C41*E41</f>
        <v>0</v>
      </c>
    </row>
    <row r="42" spans="1:6" s="130" customFormat="1" x14ac:dyDescent="0.2">
      <c r="A42" s="105"/>
      <c r="B42" s="68"/>
      <c r="C42" s="50"/>
      <c r="D42" s="51"/>
      <c r="E42" s="52"/>
      <c r="F42" s="52"/>
    </row>
    <row r="43" spans="1:6" s="130" customFormat="1" x14ac:dyDescent="0.2">
      <c r="A43" s="102"/>
      <c r="B43" s="66"/>
      <c r="C43" s="30"/>
      <c r="D43" s="31"/>
      <c r="E43" s="32"/>
      <c r="F43" s="30"/>
    </row>
    <row r="44" spans="1:6" s="130" customFormat="1" ht="25.5" x14ac:dyDescent="0.2">
      <c r="A44" s="103">
        <f>COUNT($A$16:A43)+1</f>
        <v>6</v>
      </c>
      <c r="B44" s="38" t="s">
        <v>250</v>
      </c>
      <c r="C44" s="35"/>
      <c r="D44" s="19"/>
      <c r="E44" s="34"/>
      <c r="F44" s="34"/>
    </row>
    <row r="45" spans="1:6" s="130" customFormat="1" ht="51" x14ac:dyDescent="0.2">
      <c r="A45" s="103"/>
      <c r="B45" s="39" t="s">
        <v>251</v>
      </c>
      <c r="C45" s="35"/>
      <c r="D45" s="19"/>
      <c r="E45" s="34"/>
      <c r="F45" s="34"/>
    </row>
    <row r="46" spans="1:6" s="130" customFormat="1" ht="14.25" x14ac:dyDescent="0.2">
      <c r="A46" s="103"/>
      <c r="B46" s="39" t="s">
        <v>252</v>
      </c>
      <c r="C46" s="49">
        <v>6</v>
      </c>
      <c r="D46" s="19" t="s">
        <v>49</v>
      </c>
      <c r="E46" s="44"/>
      <c r="F46" s="34">
        <f>C46*E46</f>
        <v>0</v>
      </c>
    </row>
    <row r="47" spans="1:6" s="130" customFormat="1" x14ac:dyDescent="0.2">
      <c r="A47" s="105"/>
      <c r="B47" s="68"/>
      <c r="C47" s="50"/>
      <c r="D47" s="51"/>
      <c r="E47" s="52"/>
      <c r="F47" s="52"/>
    </row>
    <row r="48" spans="1:6" s="130" customFormat="1" x14ac:dyDescent="0.2">
      <c r="A48" s="102"/>
      <c r="B48" s="66"/>
      <c r="C48" s="30"/>
      <c r="D48" s="31"/>
      <c r="E48" s="32"/>
      <c r="F48" s="30"/>
    </row>
    <row r="49" spans="1:6" s="130" customFormat="1" x14ac:dyDescent="0.2">
      <c r="A49" s="103">
        <f>COUNT($A$16:A48)+1</f>
        <v>7</v>
      </c>
      <c r="B49" s="38" t="s">
        <v>253</v>
      </c>
      <c r="C49" s="35"/>
      <c r="D49" s="19"/>
      <c r="E49" s="34"/>
      <c r="F49" s="34"/>
    </row>
    <row r="50" spans="1:6" s="130" customFormat="1" ht="178.5" x14ac:dyDescent="0.2">
      <c r="A50" s="103"/>
      <c r="B50" s="39" t="s">
        <v>254</v>
      </c>
      <c r="C50" s="35"/>
      <c r="D50" s="19"/>
      <c r="E50" s="34"/>
      <c r="F50" s="34"/>
    </row>
    <row r="51" spans="1:6" s="130" customFormat="1" ht="14.25" x14ac:dyDescent="0.2">
      <c r="A51" s="103"/>
      <c r="B51" s="39" t="s">
        <v>245</v>
      </c>
      <c r="C51" s="49">
        <v>4</v>
      </c>
      <c r="D51" s="19" t="s">
        <v>49</v>
      </c>
      <c r="E51" s="44"/>
      <c r="F51" s="34">
        <f>C51*E51</f>
        <v>0</v>
      </c>
    </row>
    <row r="52" spans="1:6" s="130" customFormat="1" x14ac:dyDescent="0.2">
      <c r="A52" s="105"/>
      <c r="B52" s="68"/>
      <c r="C52" s="50"/>
      <c r="D52" s="51"/>
      <c r="E52" s="52"/>
      <c r="F52" s="52"/>
    </row>
    <row r="53" spans="1:6" s="130" customFormat="1" x14ac:dyDescent="0.2">
      <c r="A53" s="102"/>
      <c r="B53" s="66"/>
      <c r="C53" s="30"/>
      <c r="D53" s="31"/>
      <c r="E53" s="32"/>
      <c r="F53" s="30"/>
    </row>
    <row r="54" spans="1:6" s="130" customFormat="1" x14ac:dyDescent="0.2">
      <c r="A54" s="103">
        <f>COUNT($A$16:A53)+1</f>
        <v>8</v>
      </c>
      <c r="B54" s="38" t="s">
        <v>255</v>
      </c>
      <c r="C54" s="35"/>
      <c r="D54" s="19"/>
      <c r="E54" s="34"/>
      <c r="F54" s="34"/>
    </row>
    <row r="55" spans="1:6" s="130" customFormat="1" ht="76.5" x14ac:dyDescent="0.2">
      <c r="A55" s="103"/>
      <c r="B55" s="39" t="s">
        <v>256</v>
      </c>
      <c r="C55" s="35"/>
      <c r="D55" s="19"/>
      <c r="E55" s="34"/>
      <c r="F55" s="34"/>
    </row>
    <row r="56" spans="1:6" s="130" customFormat="1" ht="14.25" x14ac:dyDescent="0.2">
      <c r="A56" s="103"/>
      <c r="B56" s="39"/>
      <c r="C56" s="49">
        <v>10</v>
      </c>
      <c r="D56" s="19" t="s">
        <v>49</v>
      </c>
      <c r="E56" s="44"/>
      <c r="F56" s="34">
        <f>C56*E56</f>
        <v>0</v>
      </c>
    </row>
    <row r="57" spans="1:6" s="130" customFormat="1" x14ac:dyDescent="0.2">
      <c r="A57" s="105"/>
      <c r="B57" s="68"/>
      <c r="C57" s="50"/>
      <c r="D57" s="51"/>
      <c r="E57" s="52"/>
      <c r="F57" s="52"/>
    </row>
    <row r="58" spans="1:6" s="130" customFormat="1" x14ac:dyDescent="0.2">
      <c r="A58" s="102"/>
      <c r="B58" s="66"/>
      <c r="C58" s="30"/>
      <c r="D58" s="31"/>
      <c r="E58" s="32"/>
      <c r="F58" s="30"/>
    </row>
    <row r="59" spans="1:6" s="130" customFormat="1" x14ac:dyDescent="0.2">
      <c r="A59" s="103">
        <f>COUNT($A$16:A58)+1</f>
        <v>9</v>
      </c>
      <c r="B59" s="38" t="s">
        <v>257</v>
      </c>
      <c r="C59" s="35"/>
      <c r="D59" s="19"/>
      <c r="E59" s="34"/>
      <c r="F59" s="34"/>
    </row>
    <row r="60" spans="1:6" s="130" customFormat="1" ht="51" x14ac:dyDescent="0.2">
      <c r="A60" s="103"/>
      <c r="B60" s="39" t="s">
        <v>258</v>
      </c>
      <c r="C60" s="35"/>
      <c r="D60" s="19"/>
      <c r="E60" s="34"/>
      <c r="F60" s="34"/>
    </row>
    <row r="61" spans="1:6" s="130" customFormat="1" ht="14.25" x14ac:dyDescent="0.2">
      <c r="A61" s="103"/>
      <c r="B61" s="39" t="s">
        <v>288</v>
      </c>
      <c r="C61" s="49">
        <v>2.2999999999999998</v>
      </c>
      <c r="D61" s="19" t="s">
        <v>49</v>
      </c>
      <c r="E61" s="44"/>
      <c r="F61" s="34">
        <f>C61*E61</f>
        <v>0</v>
      </c>
    </row>
    <row r="62" spans="1:6" s="130" customFormat="1" x14ac:dyDescent="0.2">
      <c r="A62" s="105"/>
      <c r="B62" s="68"/>
      <c r="C62" s="50"/>
      <c r="D62" s="51"/>
      <c r="E62" s="52"/>
      <c r="F62" s="52"/>
    </row>
    <row r="63" spans="1:6" s="130" customFormat="1" x14ac:dyDescent="0.2">
      <c r="A63" s="102"/>
      <c r="B63" s="66"/>
      <c r="C63" s="30"/>
      <c r="D63" s="31"/>
      <c r="E63" s="32"/>
      <c r="F63" s="30"/>
    </row>
    <row r="64" spans="1:6" s="130" customFormat="1" x14ac:dyDescent="0.2">
      <c r="A64" s="103">
        <f>COUNT($A$16:A63)+1</f>
        <v>10</v>
      </c>
      <c r="B64" s="38" t="s">
        <v>260</v>
      </c>
      <c r="C64" s="35"/>
      <c r="D64" s="19"/>
      <c r="E64" s="34"/>
      <c r="F64" s="34"/>
    </row>
    <row r="65" spans="1:6" s="130" customFormat="1" ht="51" x14ac:dyDescent="0.2">
      <c r="A65" s="103"/>
      <c r="B65" s="39" t="s">
        <v>261</v>
      </c>
      <c r="C65" s="35"/>
      <c r="D65" s="19"/>
      <c r="E65" s="34"/>
      <c r="F65" s="34"/>
    </row>
    <row r="66" spans="1:6" s="130" customFormat="1" ht="14.25" x14ac:dyDescent="0.2">
      <c r="A66" s="103"/>
      <c r="B66" s="39" t="s">
        <v>289</v>
      </c>
      <c r="C66" s="49">
        <v>4.5</v>
      </c>
      <c r="D66" s="19" t="s">
        <v>49</v>
      </c>
      <c r="E66" s="44"/>
      <c r="F66" s="34">
        <f>E66*C66</f>
        <v>0</v>
      </c>
    </row>
    <row r="67" spans="1:6" s="130" customFormat="1" x14ac:dyDescent="0.2">
      <c r="A67" s="105"/>
      <c r="B67" s="68"/>
      <c r="C67" s="50"/>
      <c r="D67" s="51"/>
      <c r="E67" s="52"/>
      <c r="F67" s="52"/>
    </row>
    <row r="68" spans="1:6" s="130" customFormat="1" x14ac:dyDescent="0.2">
      <c r="A68" s="103"/>
      <c r="B68" s="39"/>
      <c r="C68" s="49"/>
      <c r="D68" s="19"/>
      <c r="E68" s="34"/>
      <c r="F68" s="34"/>
    </row>
    <row r="69" spans="1:6" s="130" customFormat="1" x14ac:dyDescent="0.2">
      <c r="A69" s="131"/>
      <c r="B69" s="132" t="s">
        <v>263</v>
      </c>
      <c r="C69" s="133"/>
      <c r="D69" s="132"/>
      <c r="E69" s="132"/>
      <c r="F69" s="132"/>
    </row>
    <row r="70" spans="1:6" s="130" customFormat="1" x14ac:dyDescent="0.2">
      <c r="A70" s="131"/>
      <c r="B70" s="132"/>
      <c r="C70" s="133"/>
      <c r="D70" s="132"/>
      <c r="E70" s="132"/>
      <c r="F70" s="132"/>
    </row>
    <row r="71" spans="1:6" s="130" customFormat="1" x14ac:dyDescent="0.2">
      <c r="A71" s="102"/>
      <c r="B71" s="66"/>
      <c r="C71" s="30"/>
      <c r="D71" s="31"/>
      <c r="E71" s="32"/>
      <c r="F71" s="30"/>
    </row>
    <row r="72" spans="1:6" s="130" customFormat="1" x14ac:dyDescent="0.2">
      <c r="A72" s="103">
        <f>COUNT($A$16:A71)+1</f>
        <v>11</v>
      </c>
      <c r="B72" s="38" t="s">
        <v>264</v>
      </c>
      <c r="C72" s="35"/>
      <c r="D72" s="19"/>
      <c r="E72" s="34"/>
      <c r="F72" s="34"/>
    </row>
    <row r="73" spans="1:6" s="130" customFormat="1" ht="38.25" x14ac:dyDescent="0.2">
      <c r="A73" s="103"/>
      <c r="B73" s="39" t="s">
        <v>265</v>
      </c>
      <c r="C73" s="35"/>
      <c r="E73" s="34"/>
      <c r="F73" s="34"/>
    </row>
    <row r="74" spans="1:6" s="130" customFormat="1" ht="14.25" x14ac:dyDescent="0.2">
      <c r="A74" s="103"/>
      <c r="B74" s="39"/>
      <c r="C74" s="49">
        <v>8</v>
      </c>
      <c r="D74" s="19" t="s">
        <v>43</v>
      </c>
      <c r="E74" s="44"/>
      <c r="F74" s="34">
        <f>C74*E74</f>
        <v>0</v>
      </c>
    </row>
    <row r="75" spans="1:6" s="130" customFormat="1" x14ac:dyDescent="0.2">
      <c r="A75" s="105"/>
      <c r="B75" s="68"/>
      <c r="C75" s="50"/>
      <c r="D75" s="51"/>
      <c r="E75" s="52"/>
      <c r="F75" s="52"/>
    </row>
    <row r="76" spans="1:6" s="130" customFormat="1" x14ac:dyDescent="0.2">
      <c r="A76" s="103"/>
      <c r="B76" s="39"/>
      <c r="C76" s="49"/>
      <c r="D76" s="19"/>
      <c r="E76" s="34"/>
      <c r="F76" s="34"/>
    </row>
    <row r="77" spans="1:6" s="130" customFormat="1" x14ac:dyDescent="0.2">
      <c r="A77" s="131"/>
      <c r="B77" s="132" t="s">
        <v>266</v>
      </c>
      <c r="C77" s="133"/>
      <c r="D77" s="132"/>
      <c r="E77" s="132"/>
      <c r="F77" s="132"/>
    </row>
    <row r="78" spans="1:6" s="130" customFormat="1" x14ac:dyDescent="0.2">
      <c r="A78" s="131"/>
      <c r="B78" s="132"/>
      <c r="C78" s="133"/>
      <c r="D78" s="132"/>
      <c r="E78" s="132"/>
      <c r="F78" s="132"/>
    </row>
    <row r="79" spans="1:6" s="130" customFormat="1" x14ac:dyDescent="0.2">
      <c r="A79" s="102"/>
      <c r="B79" s="66"/>
      <c r="C79" s="30"/>
      <c r="D79" s="31"/>
      <c r="E79" s="32"/>
      <c r="F79" s="30"/>
    </row>
    <row r="80" spans="1:6" s="130" customFormat="1" x14ac:dyDescent="0.2">
      <c r="A80" s="103">
        <f>COUNT($A$16:A79)+1</f>
        <v>12</v>
      </c>
      <c r="B80" s="38" t="s">
        <v>267</v>
      </c>
      <c r="C80" s="35"/>
      <c r="D80" s="19"/>
      <c r="E80" s="34"/>
      <c r="F80" s="34"/>
    </row>
    <row r="81" spans="1:6" s="130" customFormat="1" ht="38.25" x14ac:dyDescent="0.2">
      <c r="A81" s="103"/>
      <c r="B81" s="39" t="s">
        <v>268</v>
      </c>
      <c r="C81" s="35"/>
      <c r="E81" s="34"/>
      <c r="F81" s="34"/>
    </row>
    <row r="82" spans="1:6" s="130" customFormat="1" ht="14.25" x14ac:dyDescent="0.2">
      <c r="A82" s="103"/>
      <c r="B82" s="39"/>
      <c r="C82" s="49">
        <v>5</v>
      </c>
      <c r="D82" s="19" t="s">
        <v>43</v>
      </c>
      <c r="E82" s="44"/>
      <c r="F82" s="34">
        <f>C82*E82</f>
        <v>0</v>
      </c>
    </row>
    <row r="83" spans="1:6" s="130" customFormat="1" x14ac:dyDescent="0.2">
      <c r="A83" s="105"/>
      <c r="B83" s="68"/>
      <c r="C83" s="50"/>
      <c r="D83" s="51"/>
      <c r="E83" s="52"/>
      <c r="F83" s="52"/>
    </row>
    <row r="84" spans="1:6" s="130" customFormat="1" x14ac:dyDescent="0.2">
      <c r="A84" s="102"/>
      <c r="B84" s="66"/>
      <c r="C84" s="30"/>
      <c r="D84" s="31"/>
      <c r="E84" s="32"/>
      <c r="F84" s="30"/>
    </row>
    <row r="85" spans="1:6" s="130" customFormat="1" x14ac:dyDescent="0.2">
      <c r="A85" s="103">
        <f>COUNT($A$16:A84)+1</f>
        <v>13</v>
      </c>
      <c r="B85" s="38" t="s">
        <v>269</v>
      </c>
      <c r="C85" s="35"/>
      <c r="D85" s="19"/>
      <c r="E85" s="34"/>
      <c r="F85" s="34"/>
    </row>
    <row r="86" spans="1:6" s="130" customFormat="1" ht="25.5" x14ac:dyDescent="0.2">
      <c r="A86" s="103"/>
      <c r="B86" s="39" t="s">
        <v>270</v>
      </c>
      <c r="C86" s="35"/>
      <c r="E86" s="34"/>
      <c r="F86" s="34"/>
    </row>
    <row r="87" spans="1:6" s="130" customFormat="1" x14ac:dyDescent="0.2">
      <c r="A87" s="103"/>
      <c r="B87" s="39"/>
      <c r="C87" s="49">
        <v>5</v>
      </c>
      <c r="D87" s="19" t="s">
        <v>271</v>
      </c>
      <c r="E87" s="44"/>
      <c r="F87" s="34">
        <f>C87*E87</f>
        <v>0</v>
      </c>
    </row>
    <row r="88" spans="1:6" s="130" customFormat="1" x14ac:dyDescent="0.2">
      <c r="A88" s="105"/>
      <c r="B88" s="68"/>
      <c r="C88" s="50"/>
      <c r="D88" s="51"/>
      <c r="E88" s="52"/>
      <c r="F88" s="52"/>
    </row>
    <row r="89" spans="1:6" s="130" customFormat="1" x14ac:dyDescent="0.2">
      <c r="A89" s="102"/>
      <c r="B89" s="66"/>
      <c r="C89" s="30"/>
      <c r="D89" s="31"/>
      <c r="E89" s="32"/>
      <c r="F89" s="30"/>
    </row>
    <row r="90" spans="1:6" s="130" customFormat="1" x14ac:dyDescent="0.2">
      <c r="A90" s="103">
        <f>COUNT($A$16:A89)+1</f>
        <v>14</v>
      </c>
      <c r="B90" s="38" t="s">
        <v>272</v>
      </c>
      <c r="C90" s="35"/>
      <c r="D90" s="19"/>
      <c r="E90" s="34"/>
      <c r="F90" s="34"/>
    </row>
    <row r="91" spans="1:6" s="130" customFormat="1" ht="25.5" x14ac:dyDescent="0.2">
      <c r="A91" s="103"/>
      <c r="B91" s="39" t="s">
        <v>273</v>
      </c>
      <c r="C91" s="35"/>
      <c r="E91" s="34"/>
      <c r="F91" s="34"/>
    </row>
    <row r="92" spans="1:6" s="130" customFormat="1" ht="14.25" x14ac:dyDescent="0.2">
      <c r="A92" s="103"/>
      <c r="B92" s="39"/>
      <c r="C92" s="49">
        <v>8</v>
      </c>
      <c r="D92" s="19" t="s">
        <v>43</v>
      </c>
      <c r="E92" s="44"/>
      <c r="F92" s="34">
        <f>C92*E92</f>
        <v>0</v>
      </c>
    </row>
    <row r="93" spans="1:6" s="130" customFormat="1" x14ac:dyDescent="0.2">
      <c r="A93" s="105"/>
      <c r="B93" s="68"/>
      <c r="C93" s="50"/>
      <c r="D93" s="51"/>
      <c r="E93" s="52"/>
      <c r="F93" s="52"/>
    </row>
    <row r="94" spans="1:6" s="130" customFormat="1" x14ac:dyDescent="0.2">
      <c r="A94" s="102"/>
      <c r="B94" s="66"/>
      <c r="C94" s="30"/>
      <c r="D94" s="31"/>
      <c r="E94" s="32"/>
      <c r="F94" s="30"/>
    </row>
    <row r="95" spans="1:6" s="130" customFormat="1" x14ac:dyDescent="0.2">
      <c r="A95" s="103">
        <f>COUNT($A$16:A94)+1</f>
        <v>15</v>
      </c>
      <c r="B95" s="38" t="s">
        <v>274</v>
      </c>
      <c r="C95" s="35"/>
      <c r="D95" s="19"/>
      <c r="E95" s="34"/>
      <c r="F95" s="34"/>
    </row>
    <row r="96" spans="1:6" s="130" customFormat="1" ht="63.75" x14ac:dyDescent="0.2">
      <c r="A96" s="103"/>
      <c r="B96" s="39" t="s">
        <v>275</v>
      </c>
      <c r="C96" s="35"/>
      <c r="E96" s="34"/>
      <c r="F96" s="34"/>
    </row>
    <row r="97" spans="1:6" s="130" customFormat="1" x14ac:dyDescent="0.2">
      <c r="A97" s="103"/>
      <c r="B97" s="39"/>
      <c r="C97" s="63">
        <v>0.02</v>
      </c>
      <c r="D97" s="19"/>
      <c r="E97" s="35"/>
      <c r="F97" s="34">
        <f>SUM(F18:F92)*C97</f>
        <v>0</v>
      </c>
    </row>
    <row r="98" spans="1:6" s="130" customFormat="1" x14ac:dyDescent="0.2">
      <c r="A98" s="105"/>
      <c r="B98" s="68"/>
      <c r="C98" s="50"/>
      <c r="D98" s="51"/>
      <c r="E98" s="52"/>
      <c r="F98" s="52"/>
    </row>
    <row r="99" spans="1:6" s="130" customFormat="1" x14ac:dyDescent="0.2">
      <c r="A99" s="107"/>
      <c r="B99" s="67"/>
      <c r="C99" s="46"/>
      <c r="D99" s="47"/>
      <c r="E99" s="101"/>
      <c r="F99" s="48"/>
    </row>
    <row r="100" spans="1:6" s="130" customFormat="1" x14ac:dyDescent="0.2">
      <c r="A100" s="103">
        <f>COUNT($A$16:A99)+1</f>
        <v>16</v>
      </c>
      <c r="B100" s="38" t="s">
        <v>276</v>
      </c>
      <c r="C100" s="35"/>
      <c r="D100" s="19"/>
      <c r="E100" s="61"/>
      <c r="F100" s="34"/>
    </row>
    <row r="101" spans="1:6" s="130" customFormat="1" ht="38.25" x14ac:dyDescent="0.2">
      <c r="A101" s="106"/>
      <c r="B101" s="39" t="s">
        <v>35</v>
      </c>
      <c r="C101" s="35"/>
      <c r="D101" s="19"/>
      <c r="E101" s="35"/>
      <c r="F101" s="34"/>
    </row>
    <row r="102" spans="1:6" s="130" customFormat="1" x14ac:dyDescent="0.2">
      <c r="A102" s="106"/>
      <c r="B102" s="39"/>
      <c r="C102" s="63">
        <v>0.1</v>
      </c>
      <c r="D102" s="63"/>
      <c r="E102" s="35"/>
      <c r="F102" s="34">
        <f>SUM(F18:F92)*C102</f>
        <v>0</v>
      </c>
    </row>
    <row r="103" spans="1:6" s="130" customFormat="1" x14ac:dyDescent="0.2">
      <c r="A103" s="111"/>
      <c r="B103" s="68"/>
      <c r="C103" s="64"/>
      <c r="D103" s="51"/>
      <c r="E103" s="64"/>
      <c r="F103" s="64"/>
    </row>
    <row r="104" spans="1:6" x14ac:dyDescent="0.2">
      <c r="A104" s="40"/>
      <c r="B104" s="70" t="s">
        <v>2</v>
      </c>
      <c r="C104" s="41"/>
      <c r="D104" s="42"/>
      <c r="E104" s="43" t="s">
        <v>47</v>
      </c>
      <c r="F104" s="43">
        <f>SUM(F18:F103)</f>
        <v>0</v>
      </c>
    </row>
  </sheetData>
  <sheetProtection algorithmName="SHA-512" hashValue="8WVfjRgb2geZLOeD8ECI4jY6ZtyqcJ/Iu/ZMDAsoCpx8TcdjCPHigFAVohuQy9uB83QhCpMYSnW6C4h/YQIDUA==" saltValue="xx0Sj4mQQEtnOTqeRiMCvw==" spinCount="100000"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3" manualBreakCount="3">
    <brk id="32" max="5" man="1"/>
    <brk id="52" max="5" man="1"/>
    <brk id="8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5"/>
  <sheetViews>
    <sheetView topLeftCell="A18" zoomScaleNormal="100" zoomScaleSheetLayoutView="100" workbookViewId="0">
      <selection activeCell="E41" sqref="E41"/>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162</v>
      </c>
      <c r="B1" s="65" t="s">
        <v>6</v>
      </c>
      <c r="C1" s="25"/>
      <c r="D1" s="26"/>
    </row>
    <row r="2" spans="1:6" x14ac:dyDescent="0.2">
      <c r="A2" s="24" t="s">
        <v>163</v>
      </c>
      <c r="B2" s="65" t="s">
        <v>7</v>
      </c>
      <c r="C2" s="25"/>
      <c r="D2" s="26"/>
    </row>
    <row r="3" spans="1:6" x14ac:dyDescent="0.2">
      <c r="A3" s="24" t="s">
        <v>231</v>
      </c>
      <c r="B3" s="65" t="s">
        <v>290</v>
      </c>
      <c r="C3" s="25"/>
      <c r="D3" s="26"/>
    </row>
    <row r="4" spans="1:6" x14ac:dyDescent="0.2">
      <c r="A4" s="24"/>
      <c r="B4" s="65" t="s">
        <v>178</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234</v>
      </c>
      <c r="C8" s="305"/>
      <c r="D8" s="305"/>
      <c r="E8" s="305"/>
      <c r="F8" s="305"/>
    </row>
    <row r="9" spans="1:6" x14ac:dyDescent="0.2">
      <c r="A9" s="112"/>
      <c r="B9" s="305"/>
      <c r="C9" s="305"/>
      <c r="D9" s="305"/>
      <c r="E9" s="305"/>
      <c r="F9" s="305"/>
    </row>
    <row r="10" spans="1:6" x14ac:dyDescent="0.2">
      <c r="A10" s="112"/>
      <c r="B10" s="113"/>
      <c r="C10" s="56"/>
      <c r="D10" s="54"/>
      <c r="E10" s="55"/>
      <c r="F10" s="56"/>
    </row>
    <row r="11" spans="1:6" x14ac:dyDescent="0.2">
      <c r="A11" s="102"/>
      <c r="B11" s="66"/>
      <c r="C11" s="30"/>
      <c r="D11" s="31"/>
      <c r="E11" s="32"/>
      <c r="F11" s="30"/>
    </row>
    <row r="12" spans="1:6" x14ac:dyDescent="0.2">
      <c r="A12" s="103"/>
      <c r="B12" s="38" t="s">
        <v>235</v>
      </c>
      <c r="C12" s="35"/>
      <c r="D12" s="19"/>
      <c r="E12" s="34"/>
      <c r="F12" s="34"/>
    </row>
    <row r="13" spans="1:6" ht="63.75" x14ac:dyDescent="0.2">
      <c r="A13" s="103"/>
      <c r="B13" s="39" t="s">
        <v>236</v>
      </c>
      <c r="C13" s="35"/>
      <c r="D13" s="19"/>
      <c r="E13" s="34"/>
      <c r="F13" s="34"/>
    </row>
    <row r="14" spans="1:6" x14ac:dyDescent="0.2">
      <c r="A14" s="105"/>
      <c r="B14" s="68"/>
      <c r="C14" s="50"/>
      <c r="D14" s="51"/>
      <c r="E14" s="52"/>
      <c r="F14" s="52"/>
    </row>
    <row r="15" spans="1:6" s="130" customFormat="1" x14ac:dyDescent="0.2">
      <c r="A15" s="102"/>
      <c r="B15" s="66"/>
      <c r="C15" s="30"/>
      <c r="D15" s="31"/>
      <c r="E15" s="32"/>
      <c r="F15" s="30"/>
    </row>
    <row r="16" spans="1:6" s="130" customFormat="1" x14ac:dyDescent="0.2">
      <c r="A16" s="103">
        <f>COUNT(A15+1)</f>
        <v>1</v>
      </c>
      <c r="B16" s="38" t="s">
        <v>237</v>
      </c>
      <c r="C16" s="35"/>
      <c r="D16" s="19"/>
      <c r="E16" s="34"/>
      <c r="F16" s="34"/>
    </row>
    <row r="17" spans="1:6" s="130" customFormat="1" ht="204" x14ac:dyDescent="0.2">
      <c r="A17" s="103"/>
      <c r="B17" s="39" t="s">
        <v>291</v>
      </c>
      <c r="C17" s="35"/>
      <c r="D17" s="19"/>
      <c r="E17" s="34"/>
      <c r="F17" s="34"/>
    </row>
    <row r="18" spans="1:6" s="130" customFormat="1" ht="14.25" x14ac:dyDescent="0.2">
      <c r="A18" s="103"/>
      <c r="B18" s="39" t="s">
        <v>239</v>
      </c>
      <c r="C18" s="49">
        <v>146</v>
      </c>
      <c r="D18" s="19" t="s">
        <v>49</v>
      </c>
      <c r="E18" s="44"/>
      <c r="F18" s="34">
        <f>C18*E18</f>
        <v>0</v>
      </c>
    </row>
    <row r="19" spans="1:6" s="130" customFormat="1" x14ac:dyDescent="0.2">
      <c r="A19" s="105"/>
      <c r="B19" s="68"/>
      <c r="C19" s="50"/>
      <c r="D19" s="51"/>
      <c r="E19" s="52"/>
      <c r="F19" s="52"/>
    </row>
    <row r="20" spans="1:6" s="130" customFormat="1" x14ac:dyDescent="0.2">
      <c r="B20" s="66"/>
      <c r="C20" s="30"/>
      <c r="D20" s="31"/>
      <c r="E20" s="32"/>
      <c r="F20" s="30"/>
    </row>
    <row r="21" spans="1:6" s="130" customFormat="1" x14ac:dyDescent="0.2">
      <c r="A21" s="103">
        <f>COUNT($A$16:A20)+1</f>
        <v>2</v>
      </c>
      <c r="B21" s="38" t="s">
        <v>240</v>
      </c>
      <c r="C21" s="35"/>
      <c r="D21" s="19"/>
      <c r="E21" s="34"/>
      <c r="F21" s="34"/>
    </row>
    <row r="22" spans="1:6" s="130" customFormat="1" ht="25.5" x14ac:dyDescent="0.2">
      <c r="A22" s="103"/>
      <c r="B22" s="39" t="s">
        <v>241</v>
      </c>
      <c r="C22" s="35"/>
      <c r="D22" s="19"/>
      <c r="E22" s="34"/>
      <c r="F22" s="34"/>
    </row>
    <row r="23" spans="1:6" s="130" customFormat="1" ht="14.25" x14ac:dyDescent="0.2">
      <c r="A23" s="103"/>
      <c r="B23" s="39"/>
      <c r="C23" s="49">
        <v>62.5</v>
      </c>
      <c r="D23" s="19" t="s">
        <v>49</v>
      </c>
      <c r="E23" s="44"/>
      <c r="F23" s="34">
        <f>C23*E23</f>
        <v>0</v>
      </c>
    </row>
    <row r="24" spans="1:6" s="130" customFormat="1" x14ac:dyDescent="0.2">
      <c r="A24" s="105"/>
      <c r="B24" s="68"/>
      <c r="C24" s="50"/>
      <c r="D24" s="51"/>
      <c r="E24" s="52"/>
      <c r="F24" s="52"/>
    </row>
    <row r="25" spans="1:6" s="130" customFormat="1" x14ac:dyDescent="0.2">
      <c r="A25" s="103"/>
      <c r="B25" s="39"/>
      <c r="C25" s="49"/>
      <c r="D25" s="19"/>
      <c r="E25" s="34"/>
      <c r="F25" s="34"/>
    </row>
    <row r="26" spans="1:6" s="130" customFormat="1" x14ac:dyDescent="0.2">
      <c r="A26" s="131"/>
      <c r="B26" s="132" t="s">
        <v>242</v>
      </c>
      <c r="C26" s="133"/>
      <c r="D26" s="132"/>
      <c r="E26" s="132"/>
      <c r="F26" s="132"/>
    </row>
    <row r="27" spans="1:6" s="130" customFormat="1" x14ac:dyDescent="0.2">
      <c r="A27" s="131"/>
      <c r="B27" s="132"/>
      <c r="C27" s="133"/>
      <c r="D27" s="132"/>
      <c r="E27" s="132"/>
      <c r="F27" s="132"/>
    </row>
    <row r="28" spans="1:6" s="130" customFormat="1" x14ac:dyDescent="0.2">
      <c r="A28" s="102"/>
      <c r="B28" s="66"/>
      <c r="C28" s="30"/>
      <c r="D28" s="31"/>
      <c r="E28" s="32"/>
      <c r="F28" s="30"/>
    </row>
    <row r="29" spans="1:6" s="130" customFormat="1" x14ac:dyDescent="0.2">
      <c r="A29" s="103">
        <f>COUNT($A$16:A28)+1</f>
        <v>3</v>
      </c>
      <c r="B29" s="38" t="s">
        <v>243</v>
      </c>
      <c r="C29" s="35"/>
      <c r="D29" s="19"/>
      <c r="E29" s="34"/>
      <c r="F29" s="34"/>
    </row>
    <row r="30" spans="1:6" s="130" customFormat="1" ht="63.75" x14ac:dyDescent="0.2">
      <c r="A30" s="103"/>
      <c r="B30" s="39" t="s">
        <v>244</v>
      </c>
      <c r="C30" s="35"/>
      <c r="D30" s="19"/>
      <c r="E30" s="34"/>
      <c r="F30" s="34"/>
    </row>
    <row r="31" spans="1:6" s="130" customFormat="1" ht="14.25" x14ac:dyDescent="0.2">
      <c r="A31" s="103"/>
      <c r="B31" s="39" t="s">
        <v>245</v>
      </c>
      <c r="C31" s="49">
        <v>25</v>
      </c>
      <c r="D31" s="19" t="s">
        <v>49</v>
      </c>
      <c r="E31" s="44"/>
      <c r="F31" s="34">
        <f>C31*E31</f>
        <v>0</v>
      </c>
    </row>
    <row r="32" spans="1:6" s="130" customFormat="1" x14ac:dyDescent="0.2">
      <c r="A32" s="105"/>
      <c r="B32" s="68"/>
      <c r="C32" s="50"/>
      <c r="D32" s="51"/>
      <c r="E32" s="52"/>
      <c r="F32" s="52"/>
    </row>
    <row r="33" spans="1:6" s="130" customFormat="1" x14ac:dyDescent="0.2">
      <c r="A33" s="102"/>
      <c r="B33" s="66"/>
      <c r="C33" s="30"/>
      <c r="D33" s="31"/>
      <c r="E33" s="32"/>
      <c r="F33" s="30"/>
    </row>
    <row r="34" spans="1:6" s="130" customFormat="1" ht="25.5" x14ac:dyDescent="0.2">
      <c r="A34" s="103">
        <f>COUNT($A$16:A33)+1</f>
        <v>4</v>
      </c>
      <c r="B34" s="38" t="s">
        <v>246</v>
      </c>
      <c r="C34" s="35"/>
      <c r="D34" s="19"/>
      <c r="E34" s="34"/>
      <c r="F34" s="34"/>
    </row>
    <row r="35" spans="1:6" s="130" customFormat="1" ht="76.5" x14ac:dyDescent="0.2">
      <c r="A35" s="103"/>
      <c r="B35" s="39" t="s">
        <v>247</v>
      </c>
      <c r="C35" s="35"/>
      <c r="D35" s="19"/>
      <c r="E35" s="34"/>
      <c r="F35" s="34"/>
    </row>
    <row r="36" spans="1:6" s="130" customFormat="1" ht="14.25" x14ac:dyDescent="0.2">
      <c r="A36" s="103"/>
      <c r="B36" s="39" t="s">
        <v>245</v>
      </c>
      <c r="C36" s="49">
        <v>25</v>
      </c>
      <c r="D36" s="19" t="s">
        <v>49</v>
      </c>
      <c r="E36" s="44"/>
      <c r="F36" s="34">
        <f>C36*E36</f>
        <v>0</v>
      </c>
    </row>
    <row r="37" spans="1:6" s="130" customFormat="1" x14ac:dyDescent="0.2">
      <c r="A37" s="105"/>
      <c r="B37" s="68"/>
      <c r="C37" s="50"/>
      <c r="D37" s="51"/>
      <c r="E37" s="52"/>
      <c r="F37" s="52"/>
    </row>
    <row r="38" spans="1:6" s="130" customFormat="1" x14ac:dyDescent="0.2">
      <c r="A38" s="102"/>
      <c r="B38" s="66"/>
      <c r="C38" s="30"/>
      <c r="D38" s="31"/>
      <c r="E38" s="32"/>
      <c r="F38" s="30"/>
    </row>
    <row r="39" spans="1:6" s="130" customFormat="1" ht="25.5" x14ac:dyDescent="0.2">
      <c r="A39" s="103">
        <f>COUNT($A$16:A38)+1</f>
        <v>5</v>
      </c>
      <c r="B39" s="38" t="s">
        <v>248</v>
      </c>
      <c r="C39" s="35"/>
      <c r="D39" s="19"/>
      <c r="E39" s="34"/>
      <c r="F39" s="34"/>
    </row>
    <row r="40" spans="1:6" s="130" customFormat="1" ht="51" x14ac:dyDescent="0.2">
      <c r="A40" s="103"/>
      <c r="B40" s="39" t="s">
        <v>249</v>
      </c>
      <c r="C40" s="35"/>
      <c r="D40" s="19"/>
      <c r="E40" s="34"/>
      <c r="F40" s="34"/>
    </row>
    <row r="41" spans="1:6" s="130" customFormat="1" ht="14.25" x14ac:dyDescent="0.2">
      <c r="A41" s="103"/>
      <c r="B41" s="39" t="s">
        <v>245</v>
      </c>
      <c r="C41" s="49">
        <v>43</v>
      </c>
      <c r="D41" s="19" t="s">
        <v>49</v>
      </c>
      <c r="E41" s="44"/>
      <c r="F41" s="34">
        <f>C41*E41</f>
        <v>0</v>
      </c>
    </row>
    <row r="42" spans="1:6" s="130" customFormat="1" x14ac:dyDescent="0.2">
      <c r="A42" s="105"/>
      <c r="B42" s="68"/>
      <c r="C42" s="50"/>
      <c r="D42" s="51"/>
      <c r="E42" s="52"/>
      <c r="F42" s="52"/>
    </row>
    <row r="43" spans="1:6" s="130" customFormat="1" x14ac:dyDescent="0.2">
      <c r="A43" s="102"/>
      <c r="B43" s="66"/>
      <c r="C43" s="30"/>
      <c r="D43" s="31"/>
      <c r="E43" s="32"/>
      <c r="F43" s="30"/>
    </row>
    <row r="44" spans="1:6" s="130" customFormat="1" ht="25.5" x14ac:dyDescent="0.2">
      <c r="A44" s="103">
        <f>COUNT($A$16:A43)+1</f>
        <v>6</v>
      </c>
      <c r="B44" s="38" t="s">
        <v>250</v>
      </c>
      <c r="C44" s="35"/>
      <c r="D44" s="19"/>
      <c r="E44" s="34"/>
      <c r="F44" s="34"/>
    </row>
    <row r="45" spans="1:6" s="130" customFormat="1" ht="51" x14ac:dyDescent="0.2">
      <c r="A45" s="103"/>
      <c r="B45" s="39" t="s">
        <v>251</v>
      </c>
      <c r="C45" s="35"/>
      <c r="D45" s="19"/>
      <c r="E45" s="34"/>
      <c r="F45" s="34"/>
    </row>
    <row r="46" spans="1:6" s="130" customFormat="1" ht="14.25" x14ac:dyDescent="0.2">
      <c r="A46" s="103"/>
      <c r="B46" s="39" t="s">
        <v>252</v>
      </c>
      <c r="C46" s="49">
        <v>16</v>
      </c>
      <c r="D46" s="19" t="s">
        <v>49</v>
      </c>
      <c r="E46" s="44"/>
      <c r="F46" s="34">
        <f>C46*E46</f>
        <v>0</v>
      </c>
    </row>
    <row r="47" spans="1:6" s="130" customFormat="1" x14ac:dyDescent="0.2">
      <c r="A47" s="105"/>
      <c r="B47" s="68"/>
      <c r="C47" s="50"/>
      <c r="D47" s="51"/>
      <c r="E47" s="52"/>
      <c r="F47" s="52"/>
    </row>
    <row r="48" spans="1:6" s="130" customFormat="1" x14ac:dyDescent="0.2">
      <c r="A48" s="102"/>
      <c r="B48" s="66"/>
      <c r="C48" s="30"/>
      <c r="D48" s="31"/>
      <c r="E48" s="32"/>
      <c r="F48" s="30"/>
    </row>
    <row r="49" spans="1:6" s="130" customFormat="1" x14ac:dyDescent="0.2">
      <c r="A49" s="103">
        <f>COUNT($A$16:A48)+1</f>
        <v>7</v>
      </c>
      <c r="B49" s="38" t="s">
        <v>253</v>
      </c>
      <c r="C49" s="35"/>
      <c r="D49" s="19"/>
      <c r="E49" s="34"/>
      <c r="F49" s="34"/>
    </row>
    <row r="50" spans="1:6" s="130" customFormat="1" ht="178.5" x14ac:dyDescent="0.2">
      <c r="A50" s="103"/>
      <c r="B50" s="39" t="s">
        <v>254</v>
      </c>
      <c r="C50" s="35"/>
      <c r="D50" s="19"/>
      <c r="E50" s="34"/>
      <c r="F50" s="34"/>
    </row>
    <row r="51" spans="1:6" s="130" customFormat="1" ht="14.25" x14ac:dyDescent="0.2">
      <c r="A51" s="103"/>
      <c r="B51" s="39" t="s">
        <v>245</v>
      </c>
      <c r="C51" s="49">
        <v>11.5</v>
      </c>
      <c r="D51" s="19" t="s">
        <v>49</v>
      </c>
      <c r="E51" s="44"/>
      <c r="F51" s="34">
        <f>C51*E51</f>
        <v>0</v>
      </c>
    </row>
    <row r="52" spans="1:6" s="130" customFormat="1" x14ac:dyDescent="0.2">
      <c r="A52" s="105"/>
      <c r="B52" s="68"/>
      <c r="C52" s="50"/>
      <c r="D52" s="51"/>
      <c r="E52" s="52"/>
      <c r="F52" s="52"/>
    </row>
    <row r="53" spans="1:6" s="130" customFormat="1" x14ac:dyDescent="0.2">
      <c r="A53" s="102"/>
      <c r="B53" s="66"/>
      <c r="C53" s="30"/>
      <c r="D53" s="31"/>
      <c r="E53" s="32"/>
      <c r="F53" s="30"/>
    </row>
    <row r="54" spans="1:6" s="130" customFormat="1" x14ac:dyDescent="0.2">
      <c r="A54" s="103">
        <f>COUNT($A$16:A53)+1</f>
        <v>8</v>
      </c>
      <c r="B54" s="38" t="s">
        <v>255</v>
      </c>
      <c r="C54" s="35"/>
      <c r="D54" s="19"/>
      <c r="E54" s="34"/>
      <c r="F54" s="34"/>
    </row>
    <row r="55" spans="1:6" s="130" customFormat="1" ht="76.5" x14ac:dyDescent="0.2">
      <c r="A55" s="103"/>
      <c r="B55" s="39" t="s">
        <v>256</v>
      </c>
      <c r="C55" s="35"/>
      <c r="D55" s="19"/>
      <c r="E55" s="34"/>
      <c r="F55" s="34"/>
    </row>
    <row r="56" spans="1:6" s="130" customFormat="1" ht="14.25" x14ac:dyDescent="0.2">
      <c r="A56" s="103"/>
      <c r="B56" s="39"/>
      <c r="C56" s="49">
        <v>28</v>
      </c>
      <c r="D56" s="19" t="s">
        <v>49</v>
      </c>
      <c r="E56" s="44"/>
      <c r="F56" s="34">
        <f>C56*E56</f>
        <v>0</v>
      </c>
    </row>
    <row r="57" spans="1:6" s="130" customFormat="1" x14ac:dyDescent="0.2">
      <c r="A57" s="105"/>
      <c r="B57" s="68"/>
      <c r="C57" s="50"/>
      <c r="D57" s="51"/>
      <c r="E57" s="52"/>
      <c r="F57" s="52"/>
    </row>
    <row r="58" spans="1:6" s="130" customFormat="1" x14ac:dyDescent="0.2">
      <c r="A58" s="102"/>
      <c r="B58" s="66"/>
      <c r="C58" s="30"/>
      <c r="D58" s="31"/>
      <c r="E58" s="32"/>
      <c r="F58" s="30"/>
    </row>
    <row r="59" spans="1:6" s="130" customFormat="1" x14ac:dyDescent="0.2">
      <c r="A59" s="103">
        <f>COUNT($A$16:A58)+1</f>
        <v>9</v>
      </c>
      <c r="B59" s="38" t="s">
        <v>257</v>
      </c>
      <c r="C59" s="35"/>
      <c r="D59" s="19"/>
      <c r="E59" s="34"/>
      <c r="F59" s="34"/>
    </row>
    <row r="60" spans="1:6" s="130" customFormat="1" ht="51" x14ac:dyDescent="0.2">
      <c r="A60" s="103"/>
      <c r="B60" s="39" t="s">
        <v>258</v>
      </c>
      <c r="C60" s="35"/>
      <c r="D60" s="19"/>
      <c r="E60" s="34"/>
      <c r="F60" s="34"/>
    </row>
    <row r="61" spans="1:6" s="130" customFormat="1" ht="14.25" x14ac:dyDescent="0.2">
      <c r="A61" s="103"/>
      <c r="B61" s="39" t="s">
        <v>292</v>
      </c>
      <c r="C61" s="49">
        <v>3</v>
      </c>
      <c r="D61" s="19" t="s">
        <v>49</v>
      </c>
      <c r="E61" s="44"/>
      <c r="F61" s="34">
        <f>C61*E61</f>
        <v>0</v>
      </c>
    </row>
    <row r="62" spans="1:6" s="130" customFormat="1" ht="14.25" x14ac:dyDescent="0.2">
      <c r="A62" s="103"/>
      <c r="B62" s="39" t="s">
        <v>293</v>
      </c>
      <c r="C62" s="49">
        <v>3</v>
      </c>
      <c r="D62" s="19" t="s">
        <v>49</v>
      </c>
      <c r="E62" s="44"/>
      <c r="F62" s="34">
        <f>C62*E62</f>
        <v>0</v>
      </c>
    </row>
    <row r="63" spans="1:6" s="130" customFormat="1" x14ac:dyDescent="0.2">
      <c r="A63" s="105"/>
      <c r="B63" s="68"/>
      <c r="C63" s="50"/>
      <c r="D63" s="51"/>
      <c r="E63" s="52"/>
      <c r="F63" s="52"/>
    </row>
    <row r="64" spans="1:6" s="130" customFormat="1" x14ac:dyDescent="0.2">
      <c r="A64" s="102"/>
      <c r="B64" s="66"/>
      <c r="C64" s="30"/>
      <c r="D64" s="31"/>
      <c r="E64" s="32"/>
      <c r="F64" s="30"/>
    </row>
    <row r="65" spans="1:6" s="130" customFormat="1" x14ac:dyDescent="0.2">
      <c r="A65" s="103">
        <f>COUNT($A$16:A64)+1</f>
        <v>10</v>
      </c>
      <c r="B65" s="38" t="s">
        <v>260</v>
      </c>
      <c r="C65" s="35"/>
      <c r="D65" s="19"/>
      <c r="E65" s="34"/>
      <c r="F65" s="34"/>
    </row>
    <row r="66" spans="1:6" s="130" customFormat="1" ht="51" x14ac:dyDescent="0.2">
      <c r="A66" s="103"/>
      <c r="B66" s="39" t="s">
        <v>261</v>
      </c>
      <c r="C66" s="35"/>
      <c r="D66" s="19"/>
      <c r="E66" s="34"/>
      <c r="F66" s="34"/>
    </row>
    <row r="67" spans="1:6" s="130" customFormat="1" ht="14.25" x14ac:dyDescent="0.2">
      <c r="A67" s="103"/>
      <c r="B67" s="39" t="s">
        <v>294</v>
      </c>
      <c r="C67" s="49">
        <v>11</v>
      </c>
      <c r="D67" s="19" t="s">
        <v>49</v>
      </c>
      <c r="E67" s="44"/>
      <c r="F67" s="34">
        <f>E67*C67</f>
        <v>0</v>
      </c>
    </row>
    <row r="68" spans="1:6" s="130" customFormat="1" x14ac:dyDescent="0.2">
      <c r="A68" s="105"/>
      <c r="B68" s="68"/>
      <c r="C68" s="50"/>
      <c r="D68" s="51"/>
      <c r="E68" s="52"/>
      <c r="F68" s="52"/>
    </row>
    <row r="69" spans="1:6" s="130" customFormat="1" x14ac:dyDescent="0.2">
      <c r="A69" s="103"/>
      <c r="B69" s="39"/>
      <c r="C69" s="49"/>
      <c r="D69" s="19"/>
      <c r="E69" s="34"/>
      <c r="F69" s="34"/>
    </row>
    <row r="70" spans="1:6" s="130" customFormat="1" x14ac:dyDescent="0.2">
      <c r="A70" s="131"/>
      <c r="B70" s="132" t="s">
        <v>263</v>
      </c>
      <c r="C70" s="133"/>
      <c r="D70" s="132"/>
      <c r="E70" s="132"/>
      <c r="F70" s="132"/>
    </row>
    <row r="71" spans="1:6" s="130" customFormat="1" x14ac:dyDescent="0.2">
      <c r="A71" s="131"/>
      <c r="B71" s="132"/>
      <c r="C71" s="133"/>
      <c r="D71" s="132"/>
      <c r="E71" s="132"/>
      <c r="F71" s="132"/>
    </row>
    <row r="72" spans="1:6" s="130" customFormat="1" x14ac:dyDescent="0.2">
      <c r="A72" s="102"/>
      <c r="B72" s="66"/>
      <c r="C72" s="30"/>
      <c r="D72" s="31"/>
      <c r="E72" s="32"/>
      <c r="F72" s="30"/>
    </row>
    <row r="73" spans="1:6" s="130" customFormat="1" x14ac:dyDescent="0.2">
      <c r="A73" s="103">
        <f>COUNT($A$16:A72)+1</f>
        <v>11</v>
      </c>
      <c r="B73" s="38" t="s">
        <v>264</v>
      </c>
      <c r="C73" s="35"/>
      <c r="D73" s="19"/>
      <c r="E73" s="34"/>
      <c r="F73" s="34"/>
    </row>
    <row r="74" spans="1:6" s="130" customFormat="1" ht="38.25" x14ac:dyDescent="0.2">
      <c r="A74" s="103"/>
      <c r="B74" s="39" t="s">
        <v>265</v>
      </c>
      <c r="C74" s="35"/>
      <c r="E74" s="34"/>
      <c r="F74" s="34"/>
    </row>
    <row r="75" spans="1:6" s="130" customFormat="1" ht="14.25" x14ac:dyDescent="0.2">
      <c r="A75" s="103"/>
      <c r="B75" s="39"/>
      <c r="C75" s="49">
        <v>10</v>
      </c>
      <c r="D75" s="19" t="s">
        <v>43</v>
      </c>
      <c r="E75" s="44"/>
      <c r="F75" s="34">
        <f>C75*E75</f>
        <v>0</v>
      </c>
    </row>
    <row r="76" spans="1:6" s="130" customFormat="1" x14ac:dyDescent="0.2">
      <c r="A76" s="105"/>
      <c r="B76" s="68"/>
      <c r="C76" s="50"/>
      <c r="D76" s="51"/>
      <c r="E76" s="52"/>
      <c r="F76" s="52"/>
    </row>
    <row r="77" spans="1:6" s="130" customFormat="1" x14ac:dyDescent="0.2">
      <c r="A77" s="103"/>
      <c r="B77" s="39"/>
      <c r="C77" s="49"/>
      <c r="D77" s="19"/>
      <c r="E77" s="34"/>
      <c r="F77" s="34"/>
    </row>
    <row r="78" spans="1:6" s="130" customFormat="1" x14ac:dyDescent="0.2">
      <c r="A78" s="131"/>
      <c r="B78" s="132" t="s">
        <v>266</v>
      </c>
      <c r="C78" s="133"/>
      <c r="D78" s="132"/>
      <c r="E78" s="132"/>
      <c r="F78" s="132"/>
    </row>
    <row r="79" spans="1:6" s="130" customFormat="1" x14ac:dyDescent="0.2">
      <c r="A79" s="131"/>
      <c r="B79" s="132"/>
      <c r="C79" s="133"/>
      <c r="D79" s="132"/>
      <c r="E79" s="132"/>
      <c r="F79" s="132"/>
    </row>
    <row r="80" spans="1:6" s="130" customFormat="1" x14ac:dyDescent="0.2">
      <c r="A80" s="102"/>
      <c r="B80" s="66"/>
      <c r="C80" s="30"/>
      <c r="D80" s="31"/>
      <c r="E80" s="32"/>
      <c r="F80" s="30"/>
    </row>
    <row r="81" spans="1:6" s="130" customFormat="1" x14ac:dyDescent="0.2">
      <c r="A81" s="103">
        <f>COUNT($A$16:A80)+1</f>
        <v>12</v>
      </c>
      <c r="B81" s="38" t="s">
        <v>267</v>
      </c>
      <c r="C81" s="35"/>
      <c r="D81" s="19"/>
      <c r="E81" s="34"/>
      <c r="F81" s="34"/>
    </row>
    <row r="82" spans="1:6" s="130" customFormat="1" ht="38.25" x14ac:dyDescent="0.2">
      <c r="A82" s="103"/>
      <c r="B82" s="39" t="s">
        <v>268</v>
      </c>
      <c r="C82" s="35"/>
      <c r="E82" s="34"/>
      <c r="F82" s="34"/>
    </row>
    <row r="83" spans="1:6" s="130" customFormat="1" ht="14.25" x14ac:dyDescent="0.2">
      <c r="A83" s="103"/>
      <c r="B83" s="39"/>
      <c r="C83" s="49">
        <v>8</v>
      </c>
      <c r="D83" s="19" t="s">
        <v>43</v>
      </c>
      <c r="E83" s="44"/>
      <c r="F83" s="34">
        <f>C83*E83</f>
        <v>0</v>
      </c>
    </row>
    <row r="84" spans="1:6" s="130" customFormat="1" x14ac:dyDescent="0.2">
      <c r="A84" s="105"/>
      <c r="B84" s="68"/>
      <c r="C84" s="50"/>
      <c r="D84" s="51"/>
      <c r="E84" s="52"/>
      <c r="F84" s="52"/>
    </row>
    <row r="85" spans="1:6" s="130" customFormat="1" x14ac:dyDescent="0.2">
      <c r="A85" s="102"/>
      <c r="B85" s="66"/>
      <c r="C85" s="30"/>
      <c r="D85" s="31"/>
      <c r="E85" s="32"/>
      <c r="F85" s="30"/>
    </row>
    <row r="86" spans="1:6" s="130" customFormat="1" x14ac:dyDescent="0.2">
      <c r="A86" s="103">
        <f>COUNT($A$16:A85)+1</f>
        <v>13</v>
      </c>
      <c r="B86" s="38" t="s">
        <v>269</v>
      </c>
      <c r="C86" s="35"/>
      <c r="D86" s="19"/>
      <c r="E86" s="34"/>
      <c r="F86" s="34"/>
    </row>
    <row r="87" spans="1:6" s="130" customFormat="1" ht="25.5" x14ac:dyDescent="0.2">
      <c r="A87" s="103"/>
      <c r="B87" s="39" t="s">
        <v>270</v>
      </c>
      <c r="C87" s="35"/>
      <c r="E87" s="34"/>
      <c r="F87" s="34"/>
    </row>
    <row r="88" spans="1:6" s="130" customFormat="1" x14ac:dyDescent="0.2">
      <c r="A88" s="103"/>
      <c r="B88" s="39"/>
      <c r="C88" s="49">
        <v>8</v>
      </c>
      <c r="D88" s="19" t="s">
        <v>271</v>
      </c>
      <c r="E88" s="44"/>
      <c r="F88" s="34">
        <f>C88*E88</f>
        <v>0</v>
      </c>
    </row>
    <row r="89" spans="1:6" s="130" customFormat="1" x14ac:dyDescent="0.2">
      <c r="A89" s="105"/>
      <c r="B89" s="68"/>
      <c r="C89" s="50"/>
      <c r="D89" s="51"/>
      <c r="E89" s="52"/>
      <c r="F89" s="52"/>
    </row>
    <row r="90" spans="1:6" s="130" customFormat="1" x14ac:dyDescent="0.2">
      <c r="A90" s="102"/>
      <c r="B90" s="66"/>
      <c r="C90" s="30"/>
      <c r="D90" s="31"/>
      <c r="E90" s="32"/>
      <c r="F90" s="30"/>
    </row>
    <row r="91" spans="1:6" s="130" customFormat="1" x14ac:dyDescent="0.2">
      <c r="A91" s="103">
        <f>COUNT($A$16:A90)+1</f>
        <v>14</v>
      </c>
      <c r="B91" s="38" t="s">
        <v>272</v>
      </c>
      <c r="C91" s="35"/>
      <c r="D91" s="19"/>
      <c r="E91" s="34"/>
      <c r="F91" s="34"/>
    </row>
    <row r="92" spans="1:6" s="130" customFormat="1" ht="25.5" x14ac:dyDescent="0.2">
      <c r="A92" s="103"/>
      <c r="B92" s="39" t="s">
        <v>273</v>
      </c>
      <c r="C92" s="35"/>
      <c r="E92" s="34"/>
      <c r="F92" s="34"/>
    </row>
    <row r="93" spans="1:6" s="130" customFormat="1" ht="14.25" x14ac:dyDescent="0.2">
      <c r="A93" s="103"/>
      <c r="B93" s="39"/>
      <c r="C93" s="49">
        <v>15</v>
      </c>
      <c r="D93" s="19" t="s">
        <v>43</v>
      </c>
      <c r="E93" s="44"/>
      <c r="F93" s="34">
        <f>C93*E93</f>
        <v>0</v>
      </c>
    </row>
    <row r="94" spans="1:6" s="130" customFormat="1" x14ac:dyDescent="0.2">
      <c r="A94" s="105"/>
      <c r="B94" s="68"/>
      <c r="C94" s="50"/>
      <c r="D94" s="51"/>
      <c r="E94" s="52"/>
      <c r="F94" s="52"/>
    </row>
    <row r="95" spans="1:6" s="130" customFormat="1" x14ac:dyDescent="0.2">
      <c r="A95" s="102"/>
      <c r="B95" s="66"/>
      <c r="C95" s="30"/>
      <c r="D95" s="31"/>
      <c r="E95" s="32"/>
      <c r="F95" s="30"/>
    </row>
    <row r="96" spans="1:6" s="130" customFormat="1" x14ac:dyDescent="0.2">
      <c r="A96" s="103">
        <f>COUNT($A$16:A95)+1</f>
        <v>15</v>
      </c>
      <c r="B96" s="38" t="s">
        <v>274</v>
      </c>
      <c r="C96" s="35"/>
      <c r="D96" s="19"/>
      <c r="E96" s="34"/>
      <c r="F96" s="34"/>
    </row>
    <row r="97" spans="1:6" s="130" customFormat="1" ht="63.75" x14ac:dyDescent="0.2">
      <c r="A97" s="103"/>
      <c r="B97" s="39" t="s">
        <v>275</v>
      </c>
      <c r="C97" s="35"/>
      <c r="E97" s="34"/>
      <c r="F97" s="34"/>
    </row>
    <row r="98" spans="1:6" s="130" customFormat="1" x14ac:dyDescent="0.2">
      <c r="A98" s="103"/>
      <c r="B98" s="39"/>
      <c r="C98" s="63">
        <v>0.02</v>
      </c>
      <c r="D98" s="19"/>
      <c r="E98" s="35"/>
      <c r="F98" s="34">
        <f>SUM(F18:F93)*C98</f>
        <v>0</v>
      </c>
    </row>
    <row r="99" spans="1:6" s="130" customFormat="1" x14ac:dyDescent="0.2">
      <c r="A99" s="105"/>
      <c r="B99" s="68"/>
      <c r="C99" s="50"/>
      <c r="D99" s="51"/>
      <c r="E99" s="52"/>
      <c r="F99" s="52"/>
    </row>
    <row r="100" spans="1:6" s="130" customFormat="1" x14ac:dyDescent="0.2">
      <c r="A100" s="107"/>
      <c r="B100" s="67"/>
      <c r="C100" s="46"/>
      <c r="D100" s="47"/>
      <c r="E100" s="101"/>
      <c r="F100" s="48"/>
    </row>
    <row r="101" spans="1:6" s="130" customFormat="1" x14ac:dyDescent="0.2">
      <c r="A101" s="103">
        <f>COUNT($A$16:A100)+1</f>
        <v>16</v>
      </c>
      <c r="B101" s="38" t="s">
        <v>276</v>
      </c>
      <c r="C101" s="35"/>
      <c r="D101" s="19"/>
      <c r="E101" s="61"/>
      <c r="F101" s="34"/>
    </row>
    <row r="102" spans="1:6" s="130" customFormat="1" ht="38.25" x14ac:dyDescent="0.2">
      <c r="A102" s="106"/>
      <c r="B102" s="39" t="s">
        <v>35</v>
      </c>
      <c r="C102" s="35"/>
      <c r="D102" s="19"/>
      <c r="E102" s="35"/>
      <c r="F102" s="34"/>
    </row>
    <row r="103" spans="1:6" s="130" customFormat="1" x14ac:dyDescent="0.2">
      <c r="A103" s="106"/>
      <c r="B103" s="39"/>
      <c r="C103" s="63">
        <v>0.1</v>
      </c>
      <c r="D103" s="63"/>
      <c r="E103" s="35"/>
      <c r="F103" s="34">
        <f>SUM(F18:F93)*C103</f>
        <v>0</v>
      </c>
    </row>
    <row r="104" spans="1:6" s="130" customFormat="1" x14ac:dyDescent="0.2">
      <c r="A104" s="111"/>
      <c r="B104" s="68"/>
      <c r="C104" s="64"/>
      <c r="D104" s="51"/>
      <c r="E104" s="64"/>
      <c r="F104" s="64"/>
    </row>
    <row r="105" spans="1:6" x14ac:dyDescent="0.2">
      <c r="A105" s="40"/>
      <c r="B105" s="70" t="s">
        <v>2</v>
      </c>
      <c r="C105" s="41"/>
      <c r="D105" s="42"/>
      <c r="E105" s="43" t="s">
        <v>47</v>
      </c>
      <c r="F105" s="43">
        <f>SUM(F18:F104)</f>
        <v>0</v>
      </c>
    </row>
  </sheetData>
  <sheetProtection algorithmName="SHA-512" hashValue="1ZLv8I0auSExISqUSm9mLTkeD/qtUMfqNU8oLfvQQrqWya7iN6ULjWVhyghyJktIHESZPy4PnHaaIEPYDQ70QQ==" saltValue="DfcchaunzS+/X7UJQxnnng==" spinCount="100000"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3" manualBreakCount="3">
    <brk id="24" max="5" man="1"/>
    <brk id="47" max="16383" man="1"/>
    <brk id="68"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zoomScaleNormal="100" zoomScaleSheetLayoutView="120" workbookViewId="0">
      <selection activeCell="L26" sqref="L26"/>
    </sheetView>
  </sheetViews>
  <sheetFormatPr defaultColWidth="8.85546875" defaultRowHeight="12.75" x14ac:dyDescent="0.2"/>
  <cols>
    <col min="1" max="1" width="6.140625" style="1" customWidth="1"/>
    <col min="2" max="2" width="5.42578125" style="1" customWidth="1"/>
    <col min="3" max="3" width="35.7109375" style="1" customWidth="1"/>
    <col min="4" max="5" width="6.140625" style="1" customWidth="1"/>
    <col min="6" max="6" width="10.85546875" style="1" bestFit="1" customWidth="1"/>
    <col min="7" max="7" width="17.42578125" style="16" customWidth="1"/>
    <col min="8" max="256" width="8.85546875" style="1"/>
    <col min="257" max="257" width="6.140625" style="1" customWidth="1"/>
    <col min="258" max="258" width="5.42578125" style="1" customWidth="1"/>
    <col min="259" max="259" width="34.42578125" style="1" customWidth="1"/>
    <col min="260" max="261" width="6.140625" style="1" customWidth="1"/>
    <col min="262" max="262" width="10.85546875" style="1" bestFit="1" customWidth="1"/>
    <col min="263" max="263" width="16.42578125" style="1" bestFit="1" customWidth="1"/>
    <col min="264" max="512" width="8.85546875" style="1"/>
    <col min="513" max="513" width="6.140625" style="1" customWidth="1"/>
    <col min="514" max="514" width="5.42578125" style="1" customWidth="1"/>
    <col min="515" max="515" width="34.42578125" style="1" customWidth="1"/>
    <col min="516" max="517" width="6.140625" style="1" customWidth="1"/>
    <col min="518" max="518" width="10.85546875" style="1" bestFit="1" customWidth="1"/>
    <col min="519" max="519" width="16.42578125" style="1" bestFit="1" customWidth="1"/>
    <col min="520" max="768" width="8.85546875" style="1"/>
    <col min="769" max="769" width="6.140625" style="1" customWidth="1"/>
    <col min="770" max="770" width="5.42578125" style="1" customWidth="1"/>
    <col min="771" max="771" width="34.42578125" style="1" customWidth="1"/>
    <col min="772" max="773" width="6.140625" style="1" customWidth="1"/>
    <col min="774" max="774" width="10.85546875" style="1" bestFit="1" customWidth="1"/>
    <col min="775" max="775" width="16.42578125" style="1" bestFit="1" customWidth="1"/>
    <col min="776" max="1024" width="8.85546875" style="1"/>
    <col min="1025" max="1025" width="6.140625" style="1" customWidth="1"/>
    <col min="1026" max="1026" width="5.42578125" style="1" customWidth="1"/>
    <col min="1027" max="1027" width="34.42578125" style="1" customWidth="1"/>
    <col min="1028" max="1029" width="6.140625" style="1" customWidth="1"/>
    <col min="1030" max="1030" width="10.85546875" style="1" bestFit="1" customWidth="1"/>
    <col min="1031" max="1031" width="16.42578125" style="1" bestFit="1" customWidth="1"/>
    <col min="1032" max="1280" width="8.85546875" style="1"/>
    <col min="1281" max="1281" width="6.140625" style="1" customWidth="1"/>
    <col min="1282" max="1282" width="5.42578125" style="1" customWidth="1"/>
    <col min="1283" max="1283" width="34.42578125" style="1" customWidth="1"/>
    <col min="1284" max="1285" width="6.140625" style="1" customWidth="1"/>
    <col min="1286" max="1286" width="10.85546875" style="1" bestFit="1" customWidth="1"/>
    <col min="1287" max="1287" width="16.42578125" style="1" bestFit="1" customWidth="1"/>
    <col min="1288" max="1536" width="8.85546875" style="1"/>
    <col min="1537" max="1537" width="6.140625" style="1" customWidth="1"/>
    <col min="1538" max="1538" width="5.42578125" style="1" customWidth="1"/>
    <col min="1539" max="1539" width="34.42578125" style="1" customWidth="1"/>
    <col min="1540" max="1541" width="6.140625" style="1" customWidth="1"/>
    <col min="1542" max="1542" width="10.85546875" style="1" bestFit="1" customWidth="1"/>
    <col min="1543" max="1543" width="16.42578125" style="1" bestFit="1" customWidth="1"/>
    <col min="1544" max="1792" width="8.85546875" style="1"/>
    <col min="1793" max="1793" width="6.140625" style="1" customWidth="1"/>
    <col min="1794" max="1794" width="5.42578125" style="1" customWidth="1"/>
    <col min="1795" max="1795" width="34.42578125" style="1" customWidth="1"/>
    <col min="1796" max="1797" width="6.140625" style="1" customWidth="1"/>
    <col min="1798" max="1798" width="10.85546875" style="1" bestFit="1" customWidth="1"/>
    <col min="1799" max="1799" width="16.42578125" style="1" bestFit="1" customWidth="1"/>
    <col min="1800" max="2048" width="8.85546875" style="1"/>
    <col min="2049" max="2049" width="6.140625" style="1" customWidth="1"/>
    <col min="2050" max="2050" width="5.42578125" style="1" customWidth="1"/>
    <col min="2051" max="2051" width="34.42578125" style="1" customWidth="1"/>
    <col min="2052" max="2053" width="6.140625" style="1" customWidth="1"/>
    <col min="2054" max="2054" width="10.85546875" style="1" bestFit="1" customWidth="1"/>
    <col min="2055" max="2055" width="16.42578125" style="1" bestFit="1" customWidth="1"/>
    <col min="2056" max="2304" width="8.85546875" style="1"/>
    <col min="2305" max="2305" width="6.140625" style="1" customWidth="1"/>
    <col min="2306" max="2306" width="5.42578125" style="1" customWidth="1"/>
    <col min="2307" max="2307" width="34.42578125" style="1" customWidth="1"/>
    <col min="2308" max="2309" width="6.140625" style="1" customWidth="1"/>
    <col min="2310" max="2310" width="10.85546875" style="1" bestFit="1" customWidth="1"/>
    <col min="2311" max="2311" width="16.42578125" style="1" bestFit="1" customWidth="1"/>
    <col min="2312" max="2560" width="8.85546875" style="1"/>
    <col min="2561" max="2561" width="6.140625" style="1" customWidth="1"/>
    <col min="2562" max="2562" width="5.42578125" style="1" customWidth="1"/>
    <col min="2563" max="2563" width="34.42578125" style="1" customWidth="1"/>
    <col min="2564" max="2565" width="6.140625" style="1" customWidth="1"/>
    <col min="2566" max="2566" width="10.85546875" style="1" bestFit="1" customWidth="1"/>
    <col min="2567" max="2567" width="16.42578125" style="1" bestFit="1" customWidth="1"/>
    <col min="2568" max="2816" width="8.85546875" style="1"/>
    <col min="2817" max="2817" width="6.140625" style="1" customWidth="1"/>
    <col min="2818" max="2818" width="5.42578125" style="1" customWidth="1"/>
    <col min="2819" max="2819" width="34.42578125" style="1" customWidth="1"/>
    <col min="2820" max="2821" width="6.140625" style="1" customWidth="1"/>
    <col min="2822" max="2822" width="10.85546875" style="1" bestFit="1" customWidth="1"/>
    <col min="2823" max="2823" width="16.42578125" style="1" bestFit="1" customWidth="1"/>
    <col min="2824" max="3072" width="8.85546875" style="1"/>
    <col min="3073" max="3073" width="6.140625" style="1" customWidth="1"/>
    <col min="3074" max="3074" width="5.42578125" style="1" customWidth="1"/>
    <col min="3075" max="3075" width="34.42578125" style="1" customWidth="1"/>
    <col min="3076" max="3077" width="6.140625" style="1" customWidth="1"/>
    <col min="3078" max="3078" width="10.85546875" style="1" bestFit="1" customWidth="1"/>
    <col min="3079" max="3079" width="16.42578125" style="1" bestFit="1" customWidth="1"/>
    <col min="3080" max="3328" width="8.85546875" style="1"/>
    <col min="3329" max="3329" width="6.140625" style="1" customWidth="1"/>
    <col min="3330" max="3330" width="5.42578125" style="1" customWidth="1"/>
    <col min="3331" max="3331" width="34.42578125" style="1" customWidth="1"/>
    <col min="3332" max="3333" width="6.140625" style="1" customWidth="1"/>
    <col min="3334" max="3334" width="10.85546875" style="1" bestFit="1" customWidth="1"/>
    <col min="3335" max="3335" width="16.42578125" style="1" bestFit="1" customWidth="1"/>
    <col min="3336" max="3584" width="8.85546875" style="1"/>
    <col min="3585" max="3585" width="6.140625" style="1" customWidth="1"/>
    <col min="3586" max="3586" width="5.42578125" style="1" customWidth="1"/>
    <col min="3587" max="3587" width="34.42578125" style="1" customWidth="1"/>
    <col min="3588" max="3589" width="6.140625" style="1" customWidth="1"/>
    <col min="3590" max="3590" width="10.85546875" style="1" bestFit="1" customWidth="1"/>
    <col min="3591" max="3591" width="16.42578125" style="1" bestFit="1" customWidth="1"/>
    <col min="3592" max="3840" width="8.85546875" style="1"/>
    <col min="3841" max="3841" width="6.140625" style="1" customWidth="1"/>
    <col min="3842" max="3842" width="5.42578125" style="1" customWidth="1"/>
    <col min="3843" max="3843" width="34.42578125" style="1" customWidth="1"/>
    <col min="3844" max="3845" width="6.140625" style="1" customWidth="1"/>
    <col min="3846" max="3846" width="10.85546875" style="1" bestFit="1" customWidth="1"/>
    <col min="3847" max="3847" width="16.42578125" style="1" bestFit="1" customWidth="1"/>
    <col min="3848" max="4096" width="8.85546875" style="1"/>
    <col min="4097" max="4097" width="6.140625" style="1" customWidth="1"/>
    <col min="4098" max="4098" width="5.42578125" style="1" customWidth="1"/>
    <col min="4099" max="4099" width="34.42578125" style="1" customWidth="1"/>
    <col min="4100" max="4101" width="6.140625" style="1" customWidth="1"/>
    <col min="4102" max="4102" width="10.85546875" style="1" bestFit="1" customWidth="1"/>
    <col min="4103" max="4103" width="16.42578125" style="1" bestFit="1" customWidth="1"/>
    <col min="4104" max="4352" width="8.85546875" style="1"/>
    <col min="4353" max="4353" width="6.140625" style="1" customWidth="1"/>
    <col min="4354" max="4354" width="5.42578125" style="1" customWidth="1"/>
    <col min="4355" max="4355" width="34.42578125" style="1" customWidth="1"/>
    <col min="4356" max="4357" width="6.140625" style="1" customWidth="1"/>
    <col min="4358" max="4358" width="10.85546875" style="1" bestFit="1" customWidth="1"/>
    <col min="4359" max="4359" width="16.42578125" style="1" bestFit="1" customWidth="1"/>
    <col min="4360" max="4608" width="8.85546875" style="1"/>
    <col min="4609" max="4609" width="6.140625" style="1" customWidth="1"/>
    <col min="4610" max="4610" width="5.42578125" style="1" customWidth="1"/>
    <col min="4611" max="4611" width="34.42578125" style="1" customWidth="1"/>
    <col min="4612" max="4613" width="6.140625" style="1" customWidth="1"/>
    <col min="4614" max="4614" width="10.85546875" style="1" bestFit="1" customWidth="1"/>
    <col min="4615" max="4615" width="16.42578125" style="1" bestFit="1" customWidth="1"/>
    <col min="4616" max="4864" width="8.85546875" style="1"/>
    <col min="4865" max="4865" width="6.140625" style="1" customWidth="1"/>
    <col min="4866" max="4866" width="5.42578125" style="1" customWidth="1"/>
    <col min="4867" max="4867" width="34.42578125" style="1" customWidth="1"/>
    <col min="4868" max="4869" width="6.140625" style="1" customWidth="1"/>
    <col min="4870" max="4870" width="10.85546875" style="1" bestFit="1" customWidth="1"/>
    <col min="4871" max="4871" width="16.42578125" style="1" bestFit="1" customWidth="1"/>
    <col min="4872" max="5120" width="8.85546875" style="1"/>
    <col min="5121" max="5121" width="6.140625" style="1" customWidth="1"/>
    <col min="5122" max="5122" width="5.42578125" style="1" customWidth="1"/>
    <col min="5123" max="5123" width="34.42578125" style="1" customWidth="1"/>
    <col min="5124" max="5125" width="6.140625" style="1" customWidth="1"/>
    <col min="5126" max="5126" width="10.85546875" style="1" bestFit="1" customWidth="1"/>
    <col min="5127" max="5127" width="16.42578125" style="1" bestFit="1" customWidth="1"/>
    <col min="5128" max="5376" width="8.85546875" style="1"/>
    <col min="5377" max="5377" width="6.140625" style="1" customWidth="1"/>
    <col min="5378" max="5378" width="5.42578125" style="1" customWidth="1"/>
    <col min="5379" max="5379" width="34.42578125" style="1" customWidth="1"/>
    <col min="5380" max="5381" width="6.140625" style="1" customWidth="1"/>
    <col min="5382" max="5382" width="10.85546875" style="1" bestFit="1" customWidth="1"/>
    <col min="5383" max="5383" width="16.42578125" style="1" bestFit="1" customWidth="1"/>
    <col min="5384" max="5632" width="8.85546875" style="1"/>
    <col min="5633" max="5633" width="6.140625" style="1" customWidth="1"/>
    <col min="5634" max="5634" width="5.42578125" style="1" customWidth="1"/>
    <col min="5635" max="5635" width="34.42578125" style="1" customWidth="1"/>
    <col min="5636" max="5637" width="6.140625" style="1" customWidth="1"/>
    <col min="5638" max="5638" width="10.85546875" style="1" bestFit="1" customWidth="1"/>
    <col min="5639" max="5639" width="16.42578125" style="1" bestFit="1" customWidth="1"/>
    <col min="5640" max="5888" width="8.85546875" style="1"/>
    <col min="5889" max="5889" width="6.140625" style="1" customWidth="1"/>
    <col min="5890" max="5890" width="5.42578125" style="1" customWidth="1"/>
    <col min="5891" max="5891" width="34.42578125" style="1" customWidth="1"/>
    <col min="5892" max="5893" width="6.140625" style="1" customWidth="1"/>
    <col min="5894" max="5894" width="10.85546875" style="1" bestFit="1" customWidth="1"/>
    <col min="5895" max="5895" width="16.42578125" style="1" bestFit="1" customWidth="1"/>
    <col min="5896" max="6144" width="8.85546875" style="1"/>
    <col min="6145" max="6145" width="6.140625" style="1" customWidth="1"/>
    <col min="6146" max="6146" width="5.42578125" style="1" customWidth="1"/>
    <col min="6147" max="6147" width="34.42578125" style="1" customWidth="1"/>
    <col min="6148" max="6149" width="6.140625" style="1" customWidth="1"/>
    <col min="6150" max="6150" width="10.85546875" style="1" bestFit="1" customWidth="1"/>
    <col min="6151" max="6151" width="16.42578125" style="1" bestFit="1" customWidth="1"/>
    <col min="6152" max="6400" width="8.85546875" style="1"/>
    <col min="6401" max="6401" width="6.140625" style="1" customWidth="1"/>
    <col min="6402" max="6402" width="5.42578125" style="1" customWidth="1"/>
    <col min="6403" max="6403" width="34.42578125" style="1" customWidth="1"/>
    <col min="6404" max="6405" width="6.140625" style="1" customWidth="1"/>
    <col min="6406" max="6406" width="10.85546875" style="1" bestFit="1" customWidth="1"/>
    <col min="6407" max="6407" width="16.42578125" style="1" bestFit="1" customWidth="1"/>
    <col min="6408" max="6656" width="8.85546875" style="1"/>
    <col min="6657" max="6657" width="6.140625" style="1" customWidth="1"/>
    <col min="6658" max="6658" width="5.42578125" style="1" customWidth="1"/>
    <col min="6659" max="6659" width="34.42578125" style="1" customWidth="1"/>
    <col min="6660" max="6661" width="6.140625" style="1" customWidth="1"/>
    <col min="6662" max="6662" width="10.85546875" style="1" bestFit="1" customWidth="1"/>
    <col min="6663" max="6663" width="16.42578125" style="1" bestFit="1" customWidth="1"/>
    <col min="6664" max="6912" width="8.85546875" style="1"/>
    <col min="6913" max="6913" width="6.140625" style="1" customWidth="1"/>
    <col min="6914" max="6914" width="5.42578125" style="1" customWidth="1"/>
    <col min="6915" max="6915" width="34.42578125" style="1" customWidth="1"/>
    <col min="6916" max="6917" width="6.140625" style="1" customWidth="1"/>
    <col min="6918" max="6918" width="10.85546875" style="1" bestFit="1" customWidth="1"/>
    <col min="6919" max="6919" width="16.42578125" style="1" bestFit="1" customWidth="1"/>
    <col min="6920" max="7168" width="8.85546875" style="1"/>
    <col min="7169" max="7169" width="6.140625" style="1" customWidth="1"/>
    <col min="7170" max="7170" width="5.42578125" style="1" customWidth="1"/>
    <col min="7171" max="7171" width="34.42578125" style="1" customWidth="1"/>
    <col min="7172" max="7173" width="6.140625" style="1" customWidth="1"/>
    <col min="7174" max="7174" width="10.85546875" style="1" bestFit="1" customWidth="1"/>
    <col min="7175" max="7175" width="16.42578125" style="1" bestFit="1" customWidth="1"/>
    <col min="7176" max="7424" width="8.85546875" style="1"/>
    <col min="7425" max="7425" width="6.140625" style="1" customWidth="1"/>
    <col min="7426" max="7426" width="5.42578125" style="1" customWidth="1"/>
    <col min="7427" max="7427" width="34.42578125" style="1" customWidth="1"/>
    <col min="7428" max="7429" width="6.140625" style="1" customWidth="1"/>
    <col min="7430" max="7430" width="10.85546875" style="1" bestFit="1" customWidth="1"/>
    <col min="7431" max="7431" width="16.42578125" style="1" bestFit="1" customWidth="1"/>
    <col min="7432" max="7680" width="8.85546875" style="1"/>
    <col min="7681" max="7681" width="6.140625" style="1" customWidth="1"/>
    <col min="7682" max="7682" width="5.42578125" style="1" customWidth="1"/>
    <col min="7683" max="7683" width="34.42578125" style="1" customWidth="1"/>
    <col min="7684" max="7685" width="6.140625" style="1" customWidth="1"/>
    <col min="7686" max="7686" width="10.85546875" style="1" bestFit="1" customWidth="1"/>
    <col min="7687" max="7687" width="16.42578125" style="1" bestFit="1" customWidth="1"/>
    <col min="7688" max="7936" width="8.85546875" style="1"/>
    <col min="7937" max="7937" width="6.140625" style="1" customWidth="1"/>
    <col min="7938" max="7938" width="5.42578125" style="1" customWidth="1"/>
    <col min="7939" max="7939" width="34.42578125" style="1" customWidth="1"/>
    <col min="7940" max="7941" width="6.140625" style="1" customWidth="1"/>
    <col min="7942" max="7942" width="10.85546875" style="1" bestFit="1" customWidth="1"/>
    <col min="7943" max="7943" width="16.42578125" style="1" bestFit="1" customWidth="1"/>
    <col min="7944" max="8192" width="8.85546875" style="1"/>
    <col min="8193" max="8193" width="6.140625" style="1" customWidth="1"/>
    <col min="8194" max="8194" width="5.42578125" style="1" customWidth="1"/>
    <col min="8195" max="8195" width="34.42578125" style="1" customWidth="1"/>
    <col min="8196" max="8197" width="6.140625" style="1" customWidth="1"/>
    <col min="8198" max="8198" width="10.85546875" style="1" bestFit="1" customWidth="1"/>
    <col min="8199" max="8199" width="16.42578125" style="1" bestFit="1" customWidth="1"/>
    <col min="8200" max="8448" width="8.85546875" style="1"/>
    <col min="8449" max="8449" width="6.140625" style="1" customWidth="1"/>
    <col min="8450" max="8450" width="5.42578125" style="1" customWidth="1"/>
    <col min="8451" max="8451" width="34.42578125" style="1" customWidth="1"/>
    <col min="8452" max="8453" width="6.140625" style="1" customWidth="1"/>
    <col min="8454" max="8454" width="10.85546875" style="1" bestFit="1" customWidth="1"/>
    <col min="8455" max="8455" width="16.42578125" style="1" bestFit="1" customWidth="1"/>
    <col min="8456" max="8704" width="8.85546875" style="1"/>
    <col min="8705" max="8705" width="6.140625" style="1" customWidth="1"/>
    <col min="8706" max="8706" width="5.42578125" style="1" customWidth="1"/>
    <col min="8707" max="8707" width="34.42578125" style="1" customWidth="1"/>
    <col min="8708" max="8709" width="6.140625" style="1" customWidth="1"/>
    <col min="8710" max="8710" width="10.85546875" style="1" bestFit="1" customWidth="1"/>
    <col min="8711" max="8711" width="16.42578125" style="1" bestFit="1" customWidth="1"/>
    <col min="8712" max="8960" width="8.85546875" style="1"/>
    <col min="8961" max="8961" width="6.140625" style="1" customWidth="1"/>
    <col min="8962" max="8962" width="5.42578125" style="1" customWidth="1"/>
    <col min="8963" max="8963" width="34.42578125" style="1" customWidth="1"/>
    <col min="8964" max="8965" width="6.140625" style="1" customWidth="1"/>
    <col min="8966" max="8966" width="10.85546875" style="1" bestFit="1" customWidth="1"/>
    <col min="8967" max="8967" width="16.42578125" style="1" bestFit="1" customWidth="1"/>
    <col min="8968" max="9216" width="8.85546875" style="1"/>
    <col min="9217" max="9217" width="6.140625" style="1" customWidth="1"/>
    <col min="9218" max="9218" width="5.42578125" style="1" customWidth="1"/>
    <col min="9219" max="9219" width="34.42578125" style="1" customWidth="1"/>
    <col min="9220" max="9221" width="6.140625" style="1" customWidth="1"/>
    <col min="9222" max="9222" width="10.85546875" style="1" bestFit="1" customWidth="1"/>
    <col min="9223" max="9223" width="16.42578125" style="1" bestFit="1" customWidth="1"/>
    <col min="9224" max="9472" width="8.85546875" style="1"/>
    <col min="9473" max="9473" width="6.140625" style="1" customWidth="1"/>
    <col min="9474" max="9474" width="5.42578125" style="1" customWidth="1"/>
    <col min="9475" max="9475" width="34.42578125" style="1" customWidth="1"/>
    <col min="9476" max="9477" width="6.140625" style="1" customWidth="1"/>
    <col min="9478" max="9478" width="10.85546875" style="1" bestFit="1" customWidth="1"/>
    <col min="9479" max="9479" width="16.42578125" style="1" bestFit="1" customWidth="1"/>
    <col min="9480" max="9728" width="8.85546875" style="1"/>
    <col min="9729" max="9729" width="6.140625" style="1" customWidth="1"/>
    <col min="9730" max="9730" width="5.42578125" style="1" customWidth="1"/>
    <col min="9731" max="9731" width="34.42578125" style="1" customWidth="1"/>
    <col min="9732" max="9733" width="6.140625" style="1" customWidth="1"/>
    <col min="9734" max="9734" width="10.85546875" style="1" bestFit="1" customWidth="1"/>
    <col min="9735" max="9735" width="16.42578125" style="1" bestFit="1" customWidth="1"/>
    <col min="9736" max="9984" width="8.85546875" style="1"/>
    <col min="9985" max="9985" width="6.140625" style="1" customWidth="1"/>
    <col min="9986" max="9986" width="5.42578125" style="1" customWidth="1"/>
    <col min="9987" max="9987" width="34.42578125" style="1" customWidth="1"/>
    <col min="9988" max="9989" width="6.140625" style="1" customWidth="1"/>
    <col min="9990" max="9990" width="10.85546875" style="1" bestFit="1" customWidth="1"/>
    <col min="9991" max="9991" width="16.42578125" style="1" bestFit="1" customWidth="1"/>
    <col min="9992" max="10240" width="8.85546875" style="1"/>
    <col min="10241" max="10241" width="6.140625" style="1" customWidth="1"/>
    <col min="10242" max="10242" width="5.42578125" style="1" customWidth="1"/>
    <col min="10243" max="10243" width="34.42578125" style="1" customWidth="1"/>
    <col min="10244" max="10245" width="6.140625" style="1" customWidth="1"/>
    <col min="10246" max="10246" width="10.85546875" style="1" bestFit="1" customWidth="1"/>
    <col min="10247" max="10247" width="16.42578125" style="1" bestFit="1" customWidth="1"/>
    <col min="10248" max="10496" width="8.85546875" style="1"/>
    <col min="10497" max="10497" width="6.140625" style="1" customWidth="1"/>
    <col min="10498" max="10498" width="5.42578125" style="1" customWidth="1"/>
    <col min="10499" max="10499" width="34.42578125" style="1" customWidth="1"/>
    <col min="10500" max="10501" width="6.140625" style="1" customWidth="1"/>
    <col min="10502" max="10502" width="10.85546875" style="1" bestFit="1" customWidth="1"/>
    <col min="10503" max="10503" width="16.42578125" style="1" bestFit="1" customWidth="1"/>
    <col min="10504" max="10752" width="8.85546875" style="1"/>
    <col min="10753" max="10753" width="6.140625" style="1" customWidth="1"/>
    <col min="10754" max="10754" width="5.42578125" style="1" customWidth="1"/>
    <col min="10755" max="10755" width="34.42578125" style="1" customWidth="1"/>
    <col min="10756" max="10757" width="6.140625" style="1" customWidth="1"/>
    <col min="10758" max="10758" width="10.85546875" style="1" bestFit="1" customWidth="1"/>
    <col min="10759" max="10759" width="16.42578125" style="1" bestFit="1" customWidth="1"/>
    <col min="10760" max="11008" width="8.85546875" style="1"/>
    <col min="11009" max="11009" width="6.140625" style="1" customWidth="1"/>
    <col min="11010" max="11010" width="5.42578125" style="1" customWidth="1"/>
    <col min="11011" max="11011" width="34.42578125" style="1" customWidth="1"/>
    <col min="11012" max="11013" width="6.140625" style="1" customWidth="1"/>
    <col min="11014" max="11014" width="10.85546875" style="1" bestFit="1" customWidth="1"/>
    <col min="11015" max="11015" width="16.42578125" style="1" bestFit="1" customWidth="1"/>
    <col min="11016" max="11264" width="8.85546875" style="1"/>
    <col min="11265" max="11265" width="6.140625" style="1" customWidth="1"/>
    <col min="11266" max="11266" width="5.42578125" style="1" customWidth="1"/>
    <col min="11267" max="11267" width="34.42578125" style="1" customWidth="1"/>
    <col min="11268" max="11269" width="6.140625" style="1" customWidth="1"/>
    <col min="11270" max="11270" width="10.85546875" style="1" bestFit="1" customWidth="1"/>
    <col min="11271" max="11271" width="16.42578125" style="1" bestFit="1" customWidth="1"/>
    <col min="11272" max="11520" width="8.85546875" style="1"/>
    <col min="11521" max="11521" width="6.140625" style="1" customWidth="1"/>
    <col min="11522" max="11522" width="5.42578125" style="1" customWidth="1"/>
    <col min="11523" max="11523" width="34.42578125" style="1" customWidth="1"/>
    <col min="11524" max="11525" width="6.140625" style="1" customWidth="1"/>
    <col min="11526" max="11526" width="10.85546875" style="1" bestFit="1" customWidth="1"/>
    <col min="11527" max="11527" width="16.42578125" style="1" bestFit="1" customWidth="1"/>
    <col min="11528" max="11776" width="8.85546875" style="1"/>
    <col min="11777" max="11777" width="6.140625" style="1" customWidth="1"/>
    <col min="11778" max="11778" width="5.42578125" style="1" customWidth="1"/>
    <col min="11779" max="11779" width="34.42578125" style="1" customWidth="1"/>
    <col min="11780" max="11781" width="6.140625" style="1" customWidth="1"/>
    <col min="11782" max="11782" width="10.85546875" style="1" bestFit="1" customWidth="1"/>
    <col min="11783" max="11783" width="16.42578125" style="1" bestFit="1" customWidth="1"/>
    <col min="11784" max="12032" width="8.85546875" style="1"/>
    <col min="12033" max="12033" width="6.140625" style="1" customWidth="1"/>
    <col min="12034" max="12034" width="5.42578125" style="1" customWidth="1"/>
    <col min="12035" max="12035" width="34.42578125" style="1" customWidth="1"/>
    <col min="12036" max="12037" width="6.140625" style="1" customWidth="1"/>
    <col min="12038" max="12038" width="10.85546875" style="1" bestFit="1" customWidth="1"/>
    <col min="12039" max="12039" width="16.42578125" style="1" bestFit="1" customWidth="1"/>
    <col min="12040" max="12288" width="8.85546875" style="1"/>
    <col min="12289" max="12289" width="6.140625" style="1" customWidth="1"/>
    <col min="12290" max="12290" width="5.42578125" style="1" customWidth="1"/>
    <col min="12291" max="12291" width="34.42578125" style="1" customWidth="1"/>
    <col min="12292" max="12293" width="6.140625" style="1" customWidth="1"/>
    <col min="12294" max="12294" width="10.85546875" style="1" bestFit="1" customWidth="1"/>
    <col min="12295" max="12295" width="16.42578125" style="1" bestFit="1" customWidth="1"/>
    <col min="12296" max="12544" width="8.85546875" style="1"/>
    <col min="12545" max="12545" width="6.140625" style="1" customWidth="1"/>
    <col min="12546" max="12546" width="5.42578125" style="1" customWidth="1"/>
    <col min="12547" max="12547" width="34.42578125" style="1" customWidth="1"/>
    <col min="12548" max="12549" width="6.140625" style="1" customWidth="1"/>
    <col min="12550" max="12550" width="10.85546875" style="1" bestFit="1" customWidth="1"/>
    <col min="12551" max="12551" width="16.42578125" style="1" bestFit="1" customWidth="1"/>
    <col min="12552" max="12800" width="8.85546875" style="1"/>
    <col min="12801" max="12801" width="6.140625" style="1" customWidth="1"/>
    <col min="12802" max="12802" width="5.42578125" style="1" customWidth="1"/>
    <col min="12803" max="12803" width="34.42578125" style="1" customWidth="1"/>
    <col min="12804" max="12805" width="6.140625" style="1" customWidth="1"/>
    <col min="12806" max="12806" width="10.85546875" style="1" bestFit="1" customWidth="1"/>
    <col min="12807" max="12807" width="16.42578125" style="1" bestFit="1" customWidth="1"/>
    <col min="12808" max="13056" width="8.85546875" style="1"/>
    <col min="13057" max="13057" width="6.140625" style="1" customWidth="1"/>
    <col min="13058" max="13058" width="5.42578125" style="1" customWidth="1"/>
    <col min="13059" max="13059" width="34.42578125" style="1" customWidth="1"/>
    <col min="13060" max="13061" width="6.140625" style="1" customWidth="1"/>
    <col min="13062" max="13062" width="10.85546875" style="1" bestFit="1" customWidth="1"/>
    <col min="13063" max="13063" width="16.42578125" style="1" bestFit="1" customWidth="1"/>
    <col min="13064" max="13312" width="8.85546875" style="1"/>
    <col min="13313" max="13313" width="6.140625" style="1" customWidth="1"/>
    <col min="13314" max="13314" width="5.42578125" style="1" customWidth="1"/>
    <col min="13315" max="13315" width="34.42578125" style="1" customWidth="1"/>
    <col min="13316" max="13317" width="6.140625" style="1" customWidth="1"/>
    <col min="13318" max="13318" width="10.85546875" style="1" bestFit="1" customWidth="1"/>
    <col min="13319" max="13319" width="16.42578125" style="1" bestFit="1" customWidth="1"/>
    <col min="13320" max="13568" width="8.85546875" style="1"/>
    <col min="13569" max="13569" width="6.140625" style="1" customWidth="1"/>
    <col min="13570" max="13570" width="5.42578125" style="1" customWidth="1"/>
    <col min="13571" max="13571" width="34.42578125" style="1" customWidth="1"/>
    <col min="13572" max="13573" width="6.140625" style="1" customWidth="1"/>
    <col min="13574" max="13574" width="10.85546875" style="1" bestFit="1" customWidth="1"/>
    <col min="13575" max="13575" width="16.42578125" style="1" bestFit="1" customWidth="1"/>
    <col min="13576" max="13824" width="8.85546875" style="1"/>
    <col min="13825" max="13825" width="6.140625" style="1" customWidth="1"/>
    <col min="13826" max="13826" width="5.42578125" style="1" customWidth="1"/>
    <col min="13827" max="13827" width="34.42578125" style="1" customWidth="1"/>
    <col min="13828" max="13829" width="6.140625" style="1" customWidth="1"/>
    <col min="13830" max="13830" width="10.85546875" style="1" bestFit="1" customWidth="1"/>
    <col min="13831" max="13831" width="16.42578125" style="1" bestFit="1" customWidth="1"/>
    <col min="13832" max="14080" width="8.85546875" style="1"/>
    <col min="14081" max="14081" width="6.140625" style="1" customWidth="1"/>
    <col min="14082" max="14082" width="5.42578125" style="1" customWidth="1"/>
    <col min="14083" max="14083" width="34.42578125" style="1" customWidth="1"/>
    <col min="14084" max="14085" width="6.140625" style="1" customWidth="1"/>
    <col min="14086" max="14086" width="10.85546875" style="1" bestFit="1" customWidth="1"/>
    <col min="14087" max="14087" width="16.42578125" style="1" bestFit="1" customWidth="1"/>
    <col min="14088" max="14336" width="8.85546875" style="1"/>
    <col min="14337" max="14337" width="6.140625" style="1" customWidth="1"/>
    <col min="14338" max="14338" width="5.42578125" style="1" customWidth="1"/>
    <col min="14339" max="14339" width="34.42578125" style="1" customWidth="1"/>
    <col min="14340" max="14341" width="6.140625" style="1" customWidth="1"/>
    <col min="14342" max="14342" width="10.85546875" style="1" bestFit="1" customWidth="1"/>
    <col min="14343" max="14343" width="16.42578125" style="1" bestFit="1" customWidth="1"/>
    <col min="14344" max="14592" width="8.85546875" style="1"/>
    <col min="14593" max="14593" width="6.140625" style="1" customWidth="1"/>
    <col min="14594" max="14594" width="5.42578125" style="1" customWidth="1"/>
    <col min="14595" max="14595" width="34.42578125" style="1" customWidth="1"/>
    <col min="14596" max="14597" width="6.140625" style="1" customWidth="1"/>
    <col min="14598" max="14598" width="10.85546875" style="1" bestFit="1" customWidth="1"/>
    <col min="14599" max="14599" width="16.42578125" style="1" bestFit="1" customWidth="1"/>
    <col min="14600" max="14848" width="8.85546875" style="1"/>
    <col min="14849" max="14849" width="6.140625" style="1" customWidth="1"/>
    <col min="14850" max="14850" width="5.42578125" style="1" customWidth="1"/>
    <col min="14851" max="14851" width="34.42578125" style="1" customWidth="1"/>
    <col min="14852" max="14853" width="6.140625" style="1" customWidth="1"/>
    <col min="14854" max="14854" width="10.85546875" style="1" bestFit="1" customWidth="1"/>
    <col min="14855" max="14855" width="16.42578125" style="1" bestFit="1" customWidth="1"/>
    <col min="14856" max="15104" width="8.85546875" style="1"/>
    <col min="15105" max="15105" width="6.140625" style="1" customWidth="1"/>
    <col min="15106" max="15106" width="5.42578125" style="1" customWidth="1"/>
    <col min="15107" max="15107" width="34.42578125" style="1" customWidth="1"/>
    <col min="15108" max="15109" width="6.140625" style="1" customWidth="1"/>
    <col min="15110" max="15110" width="10.85546875" style="1" bestFit="1" customWidth="1"/>
    <col min="15111" max="15111" width="16.42578125" style="1" bestFit="1" customWidth="1"/>
    <col min="15112" max="15360" width="8.85546875" style="1"/>
    <col min="15361" max="15361" width="6.140625" style="1" customWidth="1"/>
    <col min="15362" max="15362" width="5.42578125" style="1" customWidth="1"/>
    <col min="15363" max="15363" width="34.42578125" style="1" customWidth="1"/>
    <col min="15364" max="15365" width="6.140625" style="1" customWidth="1"/>
    <col min="15366" max="15366" width="10.85546875" style="1" bestFit="1" customWidth="1"/>
    <col min="15367" max="15367" width="16.42578125" style="1" bestFit="1" customWidth="1"/>
    <col min="15368" max="15616" width="8.85546875" style="1"/>
    <col min="15617" max="15617" width="6.140625" style="1" customWidth="1"/>
    <col min="15618" max="15618" width="5.42578125" style="1" customWidth="1"/>
    <col min="15619" max="15619" width="34.42578125" style="1" customWidth="1"/>
    <col min="15620" max="15621" width="6.140625" style="1" customWidth="1"/>
    <col min="15622" max="15622" width="10.85546875" style="1" bestFit="1" customWidth="1"/>
    <col min="15623" max="15623" width="16.42578125" style="1" bestFit="1" customWidth="1"/>
    <col min="15624" max="15872" width="8.85546875" style="1"/>
    <col min="15873" max="15873" width="6.140625" style="1" customWidth="1"/>
    <col min="15874" max="15874" width="5.42578125" style="1" customWidth="1"/>
    <col min="15875" max="15875" width="34.42578125" style="1" customWidth="1"/>
    <col min="15876" max="15877" width="6.140625" style="1" customWidth="1"/>
    <col min="15878" max="15878" width="10.85546875" style="1" bestFit="1" customWidth="1"/>
    <col min="15879" max="15879" width="16.42578125" style="1" bestFit="1" customWidth="1"/>
    <col min="15880" max="16128" width="8.85546875" style="1"/>
    <col min="16129" max="16129" width="6.140625" style="1" customWidth="1"/>
    <col min="16130" max="16130" width="5.42578125" style="1" customWidth="1"/>
    <col min="16131" max="16131" width="34.42578125" style="1" customWidth="1"/>
    <col min="16132" max="16133" width="6.140625" style="1" customWidth="1"/>
    <col min="16134" max="16134" width="10.85546875" style="1" bestFit="1" customWidth="1"/>
    <col min="16135" max="16135" width="16.42578125" style="1" bestFit="1" customWidth="1"/>
    <col min="16136" max="16384" width="8.85546875" style="1"/>
  </cols>
  <sheetData>
    <row r="1" spans="1:7" ht="27.2" customHeight="1" x14ac:dyDescent="0.2">
      <c r="A1" s="23" t="s">
        <v>3</v>
      </c>
      <c r="B1" s="23"/>
      <c r="C1" s="23"/>
      <c r="D1" s="23"/>
      <c r="E1" s="23"/>
      <c r="F1" s="23"/>
      <c r="G1" s="23"/>
    </row>
    <row r="2" spans="1:7" ht="15" customHeight="1" x14ac:dyDescent="0.2">
      <c r="A2" s="293" t="s">
        <v>295</v>
      </c>
      <c r="B2" s="293"/>
      <c r="C2" s="293"/>
      <c r="D2" s="293"/>
      <c r="E2" s="293"/>
      <c r="F2" s="293"/>
      <c r="G2" s="293"/>
    </row>
    <row r="3" spans="1:7" ht="15" customHeight="1" x14ac:dyDescent="0.2">
      <c r="A3" s="294" t="s">
        <v>296</v>
      </c>
      <c r="B3" s="293"/>
      <c r="C3" s="293"/>
      <c r="D3" s="293"/>
      <c r="E3" s="293"/>
      <c r="F3" s="293"/>
      <c r="G3" s="293"/>
    </row>
    <row r="4" spans="1:7" ht="15" customHeight="1" x14ac:dyDescent="0.2">
      <c r="A4" s="293"/>
      <c r="B4" s="293"/>
      <c r="C4" s="293"/>
      <c r="D4" s="293"/>
      <c r="E4" s="293"/>
      <c r="F4" s="293"/>
      <c r="G4" s="293"/>
    </row>
    <row r="5" spans="1:7" ht="25.5" x14ac:dyDescent="0.2">
      <c r="A5" s="6" t="s">
        <v>109</v>
      </c>
      <c r="B5" s="303" t="s">
        <v>7</v>
      </c>
      <c r="C5" s="303"/>
      <c r="D5" s="303"/>
      <c r="E5" s="303"/>
      <c r="F5" s="303"/>
      <c r="G5" s="126" t="s">
        <v>112</v>
      </c>
    </row>
    <row r="6" spans="1:7" x14ac:dyDescent="0.2">
      <c r="A6" s="7" t="s">
        <v>111</v>
      </c>
      <c r="B6" s="308" t="s">
        <v>117</v>
      </c>
      <c r="C6" s="309"/>
      <c r="D6" s="309"/>
      <c r="E6" s="309"/>
      <c r="F6" s="310"/>
      <c r="G6" s="9">
        <f>SUM(G7:G8)</f>
        <v>0</v>
      </c>
    </row>
    <row r="7" spans="1:7" x14ac:dyDescent="0.2">
      <c r="A7" s="7" t="s">
        <v>110</v>
      </c>
      <c r="B7" s="304" t="s">
        <v>297</v>
      </c>
      <c r="C7" s="304"/>
      <c r="D7" s="304"/>
      <c r="E7" s="304"/>
      <c r="F7" s="304"/>
      <c r="G7" s="8">
        <f>+G15</f>
        <v>0</v>
      </c>
    </row>
    <row r="8" spans="1:7" x14ac:dyDescent="0.2">
      <c r="A8" s="134" t="s">
        <v>298</v>
      </c>
      <c r="B8" s="306" t="s">
        <v>299</v>
      </c>
      <c r="C8" s="307"/>
      <c r="D8" s="307"/>
      <c r="E8" s="307"/>
      <c r="F8" s="307"/>
      <c r="G8" s="135">
        <f>+G16+G17</f>
        <v>0</v>
      </c>
    </row>
    <row r="9" spans="1:7" ht="13.5" thickBot="1" x14ac:dyDescent="0.25">
      <c r="A9" s="11"/>
      <c r="B9" s="12"/>
      <c r="C9" s="13"/>
      <c r="D9" s="13"/>
      <c r="E9" s="13"/>
      <c r="F9" s="13"/>
      <c r="G9" s="14"/>
    </row>
    <row r="10" spans="1:7" x14ac:dyDescent="0.2">
      <c r="A10" s="15"/>
      <c r="B10" s="15"/>
      <c r="C10" s="15"/>
      <c r="D10" s="15"/>
      <c r="E10" s="15"/>
      <c r="F10" s="15"/>
      <c r="G10" s="15"/>
    </row>
    <row r="11" spans="1:7" ht="15.75" x14ac:dyDescent="0.25">
      <c r="A11" s="22" t="s">
        <v>553</v>
      </c>
      <c r="B11" s="20"/>
      <c r="C11" s="21"/>
      <c r="D11" s="21"/>
      <c r="E11" s="20"/>
      <c r="F11" s="20"/>
      <c r="G11" s="19"/>
    </row>
    <row r="12" spans="1:7" x14ac:dyDescent="0.2">
      <c r="A12" s="295" t="s">
        <v>118</v>
      </c>
      <c r="B12" s="296"/>
      <c r="C12" s="296"/>
      <c r="D12" s="296"/>
      <c r="E12" s="296"/>
      <c r="F12" s="296"/>
      <c r="G12" s="297"/>
    </row>
    <row r="13" spans="1:7" ht="25.5" x14ac:dyDescent="0.2">
      <c r="A13" s="299" t="s">
        <v>50</v>
      </c>
      <c r="B13" s="287" t="s">
        <v>119</v>
      </c>
      <c r="C13" s="288"/>
      <c r="D13" s="287" t="s">
        <v>120</v>
      </c>
      <c r="E13" s="288"/>
      <c r="F13" s="125" t="s">
        <v>121</v>
      </c>
      <c r="G13" s="125" t="s">
        <v>4</v>
      </c>
    </row>
    <row r="14" spans="1:7" x14ac:dyDescent="0.2">
      <c r="A14" s="300"/>
      <c r="B14" s="289"/>
      <c r="C14" s="290"/>
      <c r="D14" s="289"/>
      <c r="E14" s="290"/>
      <c r="F14" s="2" t="s">
        <v>5</v>
      </c>
      <c r="G14" s="2" t="s">
        <v>46</v>
      </c>
    </row>
    <row r="15" spans="1:7" x14ac:dyDescent="0.2">
      <c r="A15" s="3" t="s">
        <v>560</v>
      </c>
      <c r="B15" s="301" t="s">
        <v>300</v>
      </c>
      <c r="C15" s="302"/>
      <c r="D15" s="291" t="s">
        <v>301</v>
      </c>
      <c r="E15" s="292"/>
      <c r="F15" s="17"/>
      <c r="G15" s="4">
        <f>+'JA 35'!F196</f>
        <v>0</v>
      </c>
    </row>
    <row r="16" spans="1:7" x14ac:dyDescent="0.2">
      <c r="A16" s="136" t="s">
        <v>561</v>
      </c>
      <c r="B16" s="311" t="s">
        <v>302</v>
      </c>
      <c r="C16" s="312"/>
      <c r="D16" s="291" t="s">
        <v>301</v>
      </c>
      <c r="E16" s="292"/>
      <c r="F16" s="17"/>
      <c r="G16" s="4">
        <f>+'Kineta M4'!F30</f>
        <v>0</v>
      </c>
    </row>
    <row r="17" spans="1:7" x14ac:dyDescent="0.2">
      <c r="A17" s="136" t="s">
        <v>562</v>
      </c>
      <c r="B17" s="311" t="s">
        <v>303</v>
      </c>
      <c r="C17" s="312"/>
      <c r="D17" s="291" t="s">
        <v>301</v>
      </c>
      <c r="E17" s="292"/>
      <c r="F17" s="17"/>
      <c r="G17" s="4">
        <f>+'Kineta 8'!F30</f>
        <v>0</v>
      </c>
    </row>
    <row r="18" spans="1:7" x14ac:dyDescent="0.2">
      <c r="A18" s="3"/>
      <c r="B18" s="301"/>
      <c r="C18" s="302"/>
      <c r="D18" s="291"/>
      <c r="E18" s="292"/>
      <c r="F18" s="17"/>
      <c r="G18" s="4"/>
    </row>
    <row r="19" spans="1:7" x14ac:dyDescent="0.2">
      <c r="A19" s="3"/>
      <c r="B19" s="301"/>
      <c r="C19" s="302"/>
      <c r="D19" s="291"/>
      <c r="E19" s="292"/>
      <c r="F19" s="17"/>
      <c r="G19" s="4"/>
    </row>
    <row r="20" spans="1:7" x14ac:dyDescent="0.2">
      <c r="A20" s="298" t="s">
        <v>107</v>
      </c>
      <c r="B20" s="298"/>
      <c r="C20" s="298"/>
      <c r="D20" s="298"/>
      <c r="E20" s="298"/>
      <c r="F20" s="298"/>
      <c r="G20" s="5">
        <f>SUM(G15:G19)</f>
        <v>0</v>
      </c>
    </row>
  </sheetData>
  <sheetProtection password="CFA5" sheet="1" objects="1" scenarios="1"/>
  <mergeCells count="21">
    <mergeCell ref="B19:C19"/>
    <mergeCell ref="D19:E19"/>
    <mergeCell ref="A20:F20"/>
    <mergeCell ref="B16:C16"/>
    <mergeCell ref="D16:E16"/>
    <mergeCell ref="B17:C17"/>
    <mergeCell ref="D17:E17"/>
    <mergeCell ref="B18:C18"/>
    <mergeCell ref="D18:E18"/>
    <mergeCell ref="A12:G12"/>
    <mergeCell ref="A13:A14"/>
    <mergeCell ref="B13:C14"/>
    <mergeCell ref="D13:E14"/>
    <mergeCell ref="B15:C15"/>
    <mergeCell ref="D15:E15"/>
    <mergeCell ref="B8:F8"/>
    <mergeCell ref="A2:G2"/>
    <mergeCell ref="A3:G4"/>
    <mergeCell ref="B5:F5"/>
    <mergeCell ref="B6:F6"/>
    <mergeCell ref="B7:F7"/>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7"/>
  <sheetViews>
    <sheetView topLeftCell="A14" zoomScaleNormal="100" zoomScaleSheetLayoutView="100" workbookViewId="0">
      <selection activeCell="E29" sqref="E29"/>
    </sheetView>
  </sheetViews>
  <sheetFormatPr defaultRowHeight="12.75" x14ac:dyDescent="0.2"/>
  <cols>
    <col min="1" max="1" width="6" style="192" bestFit="1" customWidth="1"/>
    <col min="2" max="2" width="46.5703125" style="235" customWidth="1"/>
    <col min="3" max="3" width="8.42578125" style="29" customWidth="1"/>
    <col min="4" max="4" width="4.5703125" style="29" bestFit="1" customWidth="1"/>
    <col min="5" max="5" width="10.85546875" style="236" customWidth="1"/>
    <col min="6" max="6" width="15.85546875" style="29" customWidth="1"/>
    <col min="7" max="8" width="9.140625" style="33"/>
    <col min="9" max="9" width="10.42578125" style="33" bestFit="1" customWidth="1"/>
    <col min="10" max="10" width="11.42578125" style="33" bestFit="1" customWidth="1"/>
    <col min="11" max="256" width="9.140625" style="33"/>
    <col min="257" max="257" width="6" style="33" bestFit="1" customWidth="1"/>
    <col min="258" max="258" width="46.5703125" style="33" customWidth="1"/>
    <col min="259" max="259" width="8.42578125" style="33" customWidth="1"/>
    <col min="260" max="260" width="4.5703125" style="33" bestFit="1" customWidth="1"/>
    <col min="261" max="261" width="8.42578125" style="33" customWidth="1"/>
    <col min="262" max="262" width="11.28515625" style="33" customWidth="1"/>
    <col min="263" max="264" width="9.140625" style="33"/>
    <col min="265" max="265" width="10.42578125" style="33" bestFit="1" customWidth="1"/>
    <col min="266" max="266" width="11.42578125" style="33" bestFit="1" customWidth="1"/>
    <col min="267" max="512" width="9.140625" style="33"/>
    <col min="513" max="513" width="6" style="33" bestFit="1" customWidth="1"/>
    <col min="514" max="514" width="46.5703125" style="33" customWidth="1"/>
    <col min="515" max="515" width="8.42578125" style="33" customWidth="1"/>
    <col min="516" max="516" width="4.5703125" style="33" bestFit="1" customWidth="1"/>
    <col min="517" max="517" width="8.42578125" style="33" customWidth="1"/>
    <col min="518" max="518" width="11.28515625" style="33" customWidth="1"/>
    <col min="519" max="520" width="9.140625" style="33"/>
    <col min="521" max="521" width="10.42578125" style="33" bestFit="1" customWidth="1"/>
    <col min="522" max="522" width="11.42578125" style="33" bestFit="1" customWidth="1"/>
    <col min="523" max="768" width="9.140625" style="33"/>
    <col min="769" max="769" width="6" style="33" bestFit="1" customWidth="1"/>
    <col min="770" max="770" width="46.5703125" style="33" customWidth="1"/>
    <col min="771" max="771" width="8.42578125" style="33" customWidth="1"/>
    <col min="772" max="772" width="4.5703125" style="33" bestFit="1" customWidth="1"/>
    <col min="773" max="773" width="8.42578125" style="33" customWidth="1"/>
    <col min="774" max="774" width="11.28515625" style="33" customWidth="1"/>
    <col min="775" max="776" width="9.140625" style="33"/>
    <col min="777" max="777" width="10.42578125" style="33" bestFit="1" customWidth="1"/>
    <col min="778" max="778" width="11.42578125" style="33" bestFit="1" customWidth="1"/>
    <col min="779" max="1024" width="9.140625" style="33"/>
    <col min="1025" max="1025" width="6" style="33" bestFit="1" customWidth="1"/>
    <col min="1026" max="1026" width="46.5703125" style="33" customWidth="1"/>
    <col min="1027" max="1027" width="8.42578125" style="33" customWidth="1"/>
    <col min="1028" max="1028" width="4.5703125" style="33" bestFit="1" customWidth="1"/>
    <col min="1029" max="1029" width="8.42578125" style="33" customWidth="1"/>
    <col min="1030" max="1030" width="11.28515625" style="33" customWidth="1"/>
    <col min="1031" max="1032" width="9.140625" style="33"/>
    <col min="1033" max="1033" width="10.42578125" style="33" bestFit="1" customWidth="1"/>
    <col min="1034" max="1034" width="11.42578125" style="33" bestFit="1" customWidth="1"/>
    <col min="1035" max="1280" width="9.140625" style="33"/>
    <col min="1281" max="1281" width="6" style="33" bestFit="1" customWidth="1"/>
    <col min="1282" max="1282" width="46.5703125" style="33" customWidth="1"/>
    <col min="1283" max="1283" width="8.42578125" style="33" customWidth="1"/>
    <col min="1284" max="1284" width="4.5703125" style="33" bestFit="1" customWidth="1"/>
    <col min="1285" max="1285" width="8.42578125" style="33" customWidth="1"/>
    <col min="1286" max="1286" width="11.28515625" style="33" customWidth="1"/>
    <col min="1287" max="1288" width="9.140625" style="33"/>
    <col min="1289" max="1289" width="10.42578125" style="33" bestFit="1" customWidth="1"/>
    <col min="1290" max="1290" width="11.42578125" style="33" bestFit="1" customWidth="1"/>
    <col min="1291" max="1536" width="9.140625" style="33"/>
    <col min="1537" max="1537" width="6" style="33" bestFit="1" customWidth="1"/>
    <col min="1538" max="1538" width="46.5703125" style="33" customWidth="1"/>
    <col min="1539" max="1539" width="8.42578125" style="33" customWidth="1"/>
    <col min="1540" max="1540" width="4.5703125" style="33" bestFit="1" customWidth="1"/>
    <col min="1541" max="1541" width="8.42578125" style="33" customWidth="1"/>
    <col min="1542" max="1542" width="11.28515625" style="33" customWidth="1"/>
    <col min="1543" max="1544" width="9.140625" style="33"/>
    <col min="1545" max="1545" width="10.42578125" style="33" bestFit="1" customWidth="1"/>
    <col min="1546" max="1546" width="11.42578125" style="33" bestFit="1" customWidth="1"/>
    <col min="1547" max="1792" width="9.140625" style="33"/>
    <col min="1793" max="1793" width="6" style="33" bestFit="1" customWidth="1"/>
    <col min="1794" max="1794" width="46.5703125" style="33" customWidth="1"/>
    <col min="1795" max="1795" width="8.42578125" style="33" customWidth="1"/>
    <col min="1796" max="1796" width="4.5703125" style="33" bestFit="1" customWidth="1"/>
    <col min="1797" max="1797" width="8.42578125" style="33" customWidth="1"/>
    <col min="1798" max="1798" width="11.28515625" style="33" customWidth="1"/>
    <col min="1799" max="1800" width="9.140625" style="33"/>
    <col min="1801" max="1801" width="10.42578125" style="33" bestFit="1" customWidth="1"/>
    <col min="1802" max="1802" width="11.42578125" style="33" bestFit="1" customWidth="1"/>
    <col min="1803" max="2048" width="9.140625" style="33"/>
    <col min="2049" max="2049" width="6" style="33" bestFit="1" customWidth="1"/>
    <col min="2050" max="2050" width="46.5703125" style="33" customWidth="1"/>
    <col min="2051" max="2051" width="8.42578125" style="33" customWidth="1"/>
    <col min="2052" max="2052" width="4.5703125" style="33" bestFit="1" customWidth="1"/>
    <col min="2053" max="2053" width="8.42578125" style="33" customWidth="1"/>
    <col min="2054" max="2054" width="11.28515625" style="33" customWidth="1"/>
    <col min="2055" max="2056" width="9.140625" style="33"/>
    <col min="2057" max="2057" width="10.42578125" style="33" bestFit="1" customWidth="1"/>
    <col min="2058" max="2058" width="11.42578125" style="33" bestFit="1" customWidth="1"/>
    <col min="2059" max="2304" width="9.140625" style="33"/>
    <col min="2305" max="2305" width="6" style="33" bestFit="1" customWidth="1"/>
    <col min="2306" max="2306" width="46.5703125" style="33" customWidth="1"/>
    <col min="2307" max="2307" width="8.42578125" style="33" customWidth="1"/>
    <col min="2308" max="2308" width="4.5703125" style="33" bestFit="1" customWidth="1"/>
    <col min="2309" max="2309" width="8.42578125" style="33" customWidth="1"/>
    <col min="2310" max="2310" width="11.28515625" style="33" customWidth="1"/>
    <col min="2311" max="2312" width="9.140625" style="33"/>
    <col min="2313" max="2313" width="10.42578125" style="33" bestFit="1" customWidth="1"/>
    <col min="2314" max="2314" width="11.42578125" style="33" bestFit="1" customWidth="1"/>
    <col min="2315" max="2560" width="9.140625" style="33"/>
    <col min="2561" max="2561" width="6" style="33" bestFit="1" customWidth="1"/>
    <col min="2562" max="2562" width="46.5703125" style="33" customWidth="1"/>
    <col min="2563" max="2563" width="8.42578125" style="33" customWidth="1"/>
    <col min="2564" max="2564" width="4.5703125" style="33" bestFit="1" customWidth="1"/>
    <col min="2565" max="2565" width="8.42578125" style="33" customWidth="1"/>
    <col min="2566" max="2566" width="11.28515625" style="33" customWidth="1"/>
    <col min="2567" max="2568" width="9.140625" style="33"/>
    <col min="2569" max="2569" width="10.42578125" style="33" bestFit="1" customWidth="1"/>
    <col min="2570" max="2570" width="11.42578125" style="33" bestFit="1" customWidth="1"/>
    <col min="2571" max="2816" width="9.140625" style="33"/>
    <col min="2817" max="2817" width="6" style="33" bestFit="1" customWidth="1"/>
    <col min="2818" max="2818" width="46.5703125" style="33" customWidth="1"/>
    <col min="2819" max="2819" width="8.42578125" style="33" customWidth="1"/>
    <col min="2820" max="2820" width="4.5703125" style="33" bestFit="1" customWidth="1"/>
    <col min="2821" max="2821" width="8.42578125" style="33" customWidth="1"/>
    <col min="2822" max="2822" width="11.28515625" style="33" customWidth="1"/>
    <col min="2823" max="2824" width="9.140625" style="33"/>
    <col min="2825" max="2825" width="10.42578125" style="33" bestFit="1" customWidth="1"/>
    <col min="2826" max="2826" width="11.42578125" style="33" bestFit="1" customWidth="1"/>
    <col min="2827" max="3072" width="9.140625" style="33"/>
    <col min="3073" max="3073" width="6" style="33" bestFit="1" customWidth="1"/>
    <col min="3074" max="3074" width="46.5703125" style="33" customWidth="1"/>
    <col min="3075" max="3075" width="8.42578125" style="33" customWidth="1"/>
    <col min="3076" max="3076" width="4.5703125" style="33" bestFit="1" customWidth="1"/>
    <col min="3077" max="3077" width="8.42578125" style="33" customWidth="1"/>
    <col min="3078" max="3078" width="11.28515625" style="33" customWidth="1"/>
    <col min="3079" max="3080" width="9.140625" style="33"/>
    <col min="3081" max="3081" width="10.42578125" style="33" bestFit="1" customWidth="1"/>
    <col min="3082" max="3082" width="11.42578125" style="33" bestFit="1" customWidth="1"/>
    <col min="3083" max="3328" width="9.140625" style="33"/>
    <col min="3329" max="3329" width="6" style="33" bestFit="1" customWidth="1"/>
    <col min="3330" max="3330" width="46.5703125" style="33" customWidth="1"/>
    <col min="3331" max="3331" width="8.42578125" style="33" customWidth="1"/>
    <col min="3332" max="3332" width="4.5703125" style="33" bestFit="1" customWidth="1"/>
    <col min="3333" max="3333" width="8.42578125" style="33" customWidth="1"/>
    <col min="3334" max="3334" width="11.28515625" style="33" customWidth="1"/>
    <col min="3335" max="3336" width="9.140625" style="33"/>
    <col min="3337" max="3337" width="10.42578125" style="33" bestFit="1" customWidth="1"/>
    <col min="3338" max="3338" width="11.42578125" style="33" bestFit="1" customWidth="1"/>
    <col min="3339" max="3584" width="9.140625" style="33"/>
    <col min="3585" max="3585" width="6" style="33" bestFit="1" customWidth="1"/>
    <col min="3586" max="3586" width="46.5703125" style="33" customWidth="1"/>
    <col min="3587" max="3587" width="8.42578125" style="33" customWidth="1"/>
    <col min="3588" max="3588" width="4.5703125" style="33" bestFit="1" customWidth="1"/>
    <col min="3589" max="3589" width="8.42578125" style="33" customWidth="1"/>
    <col min="3590" max="3590" width="11.28515625" style="33" customWidth="1"/>
    <col min="3591" max="3592" width="9.140625" style="33"/>
    <col min="3593" max="3593" width="10.42578125" style="33" bestFit="1" customWidth="1"/>
    <col min="3594" max="3594" width="11.42578125" style="33" bestFit="1" customWidth="1"/>
    <col min="3595" max="3840" width="9.140625" style="33"/>
    <col min="3841" max="3841" width="6" style="33" bestFit="1" customWidth="1"/>
    <col min="3842" max="3842" width="46.5703125" style="33" customWidth="1"/>
    <col min="3843" max="3843" width="8.42578125" style="33" customWidth="1"/>
    <col min="3844" max="3844" width="4.5703125" style="33" bestFit="1" customWidth="1"/>
    <col min="3845" max="3845" width="8.42578125" style="33" customWidth="1"/>
    <col min="3846" max="3846" width="11.28515625" style="33" customWidth="1"/>
    <col min="3847" max="3848" width="9.140625" style="33"/>
    <col min="3849" max="3849" width="10.42578125" style="33" bestFit="1" customWidth="1"/>
    <col min="3850" max="3850" width="11.42578125" style="33" bestFit="1" customWidth="1"/>
    <col min="3851" max="4096" width="9.140625" style="33"/>
    <col min="4097" max="4097" width="6" style="33" bestFit="1" customWidth="1"/>
    <col min="4098" max="4098" width="46.5703125" style="33" customWidth="1"/>
    <col min="4099" max="4099" width="8.42578125" style="33" customWidth="1"/>
    <col min="4100" max="4100" width="4.5703125" style="33" bestFit="1" customWidth="1"/>
    <col min="4101" max="4101" width="8.42578125" style="33" customWidth="1"/>
    <col min="4102" max="4102" width="11.28515625" style="33" customWidth="1"/>
    <col min="4103" max="4104" width="9.140625" style="33"/>
    <col min="4105" max="4105" width="10.42578125" style="33" bestFit="1" customWidth="1"/>
    <col min="4106" max="4106" width="11.42578125" style="33" bestFit="1" customWidth="1"/>
    <col min="4107" max="4352" width="9.140625" style="33"/>
    <col min="4353" max="4353" width="6" style="33" bestFit="1" customWidth="1"/>
    <col min="4354" max="4354" width="46.5703125" style="33" customWidth="1"/>
    <col min="4355" max="4355" width="8.42578125" style="33" customWidth="1"/>
    <col min="4356" max="4356" width="4.5703125" style="33" bestFit="1" customWidth="1"/>
    <col min="4357" max="4357" width="8.42578125" style="33" customWidth="1"/>
    <col min="4358" max="4358" width="11.28515625" style="33" customWidth="1"/>
    <col min="4359" max="4360" width="9.140625" style="33"/>
    <col min="4361" max="4361" width="10.42578125" style="33" bestFit="1" customWidth="1"/>
    <col min="4362" max="4362" width="11.42578125" style="33" bestFit="1" customWidth="1"/>
    <col min="4363" max="4608" width="9.140625" style="33"/>
    <col min="4609" max="4609" width="6" style="33" bestFit="1" customWidth="1"/>
    <col min="4610" max="4610" width="46.5703125" style="33" customWidth="1"/>
    <col min="4611" max="4611" width="8.42578125" style="33" customWidth="1"/>
    <col min="4612" max="4612" width="4.5703125" style="33" bestFit="1" customWidth="1"/>
    <col min="4613" max="4613" width="8.42578125" style="33" customWidth="1"/>
    <col min="4614" max="4614" width="11.28515625" style="33" customWidth="1"/>
    <col min="4615" max="4616" width="9.140625" style="33"/>
    <col min="4617" max="4617" width="10.42578125" style="33" bestFit="1" customWidth="1"/>
    <col min="4618" max="4618" width="11.42578125" style="33" bestFit="1" customWidth="1"/>
    <col min="4619" max="4864" width="9.140625" style="33"/>
    <col min="4865" max="4865" width="6" style="33" bestFit="1" customWidth="1"/>
    <col min="4866" max="4866" width="46.5703125" style="33" customWidth="1"/>
    <col min="4867" max="4867" width="8.42578125" style="33" customWidth="1"/>
    <col min="4868" max="4868" width="4.5703125" style="33" bestFit="1" customWidth="1"/>
    <col min="4869" max="4869" width="8.42578125" style="33" customWidth="1"/>
    <col min="4870" max="4870" width="11.28515625" style="33" customWidth="1"/>
    <col min="4871" max="4872" width="9.140625" style="33"/>
    <col min="4873" max="4873" width="10.42578125" style="33" bestFit="1" customWidth="1"/>
    <col min="4874" max="4874" width="11.42578125" style="33" bestFit="1" customWidth="1"/>
    <col min="4875" max="5120" width="9.140625" style="33"/>
    <col min="5121" max="5121" width="6" style="33" bestFit="1" customWidth="1"/>
    <col min="5122" max="5122" width="46.5703125" style="33" customWidth="1"/>
    <col min="5123" max="5123" width="8.42578125" style="33" customWidth="1"/>
    <col min="5124" max="5124" width="4.5703125" style="33" bestFit="1" customWidth="1"/>
    <col min="5125" max="5125" width="8.42578125" style="33" customWidth="1"/>
    <col min="5126" max="5126" width="11.28515625" style="33" customWidth="1"/>
    <col min="5127" max="5128" width="9.140625" style="33"/>
    <col min="5129" max="5129" width="10.42578125" style="33" bestFit="1" customWidth="1"/>
    <col min="5130" max="5130" width="11.42578125" style="33" bestFit="1" customWidth="1"/>
    <col min="5131" max="5376" width="9.140625" style="33"/>
    <col min="5377" max="5377" width="6" style="33" bestFit="1" customWidth="1"/>
    <col min="5378" max="5378" width="46.5703125" style="33" customWidth="1"/>
    <col min="5379" max="5379" width="8.42578125" style="33" customWidth="1"/>
    <col min="5380" max="5380" width="4.5703125" style="33" bestFit="1" customWidth="1"/>
    <col min="5381" max="5381" width="8.42578125" style="33" customWidth="1"/>
    <col min="5382" max="5382" width="11.28515625" style="33" customWidth="1"/>
    <col min="5383" max="5384" width="9.140625" style="33"/>
    <col min="5385" max="5385" width="10.42578125" style="33" bestFit="1" customWidth="1"/>
    <col min="5386" max="5386" width="11.42578125" style="33" bestFit="1" customWidth="1"/>
    <col min="5387" max="5632" width="9.140625" style="33"/>
    <col min="5633" max="5633" width="6" style="33" bestFit="1" customWidth="1"/>
    <col min="5634" max="5634" width="46.5703125" style="33" customWidth="1"/>
    <col min="5635" max="5635" width="8.42578125" style="33" customWidth="1"/>
    <col min="5636" max="5636" width="4.5703125" style="33" bestFit="1" customWidth="1"/>
    <col min="5637" max="5637" width="8.42578125" style="33" customWidth="1"/>
    <col min="5638" max="5638" width="11.28515625" style="33" customWidth="1"/>
    <col min="5639" max="5640" width="9.140625" style="33"/>
    <col min="5641" max="5641" width="10.42578125" style="33" bestFit="1" customWidth="1"/>
    <col min="5642" max="5642" width="11.42578125" style="33" bestFit="1" customWidth="1"/>
    <col min="5643" max="5888" width="9.140625" style="33"/>
    <col min="5889" max="5889" width="6" style="33" bestFit="1" customWidth="1"/>
    <col min="5890" max="5890" width="46.5703125" style="33" customWidth="1"/>
    <col min="5891" max="5891" width="8.42578125" style="33" customWidth="1"/>
    <col min="5892" max="5892" width="4.5703125" style="33" bestFit="1" customWidth="1"/>
    <col min="5893" max="5893" width="8.42578125" style="33" customWidth="1"/>
    <col min="5894" max="5894" width="11.28515625" style="33" customWidth="1"/>
    <col min="5895" max="5896" width="9.140625" style="33"/>
    <col min="5897" max="5897" width="10.42578125" style="33" bestFit="1" customWidth="1"/>
    <col min="5898" max="5898" width="11.42578125" style="33" bestFit="1" customWidth="1"/>
    <col min="5899" max="6144" width="9.140625" style="33"/>
    <col min="6145" max="6145" width="6" style="33" bestFit="1" customWidth="1"/>
    <col min="6146" max="6146" width="46.5703125" style="33" customWidth="1"/>
    <col min="6147" max="6147" width="8.42578125" style="33" customWidth="1"/>
    <col min="6148" max="6148" width="4.5703125" style="33" bestFit="1" customWidth="1"/>
    <col min="6149" max="6149" width="8.42578125" style="33" customWidth="1"/>
    <col min="6150" max="6150" width="11.28515625" style="33" customWidth="1"/>
    <col min="6151" max="6152" width="9.140625" style="33"/>
    <col min="6153" max="6153" width="10.42578125" style="33" bestFit="1" customWidth="1"/>
    <col min="6154" max="6154" width="11.42578125" style="33" bestFit="1" customWidth="1"/>
    <col min="6155" max="6400" width="9.140625" style="33"/>
    <col min="6401" max="6401" width="6" style="33" bestFit="1" customWidth="1"/>
    <col min="6402" max="6402" width="46.5703125" style="33" customWidth="1"/>
    <col min="6403" max="6403" width="8.42578125" style="33" customWidth="1"/>
    <col min="6404" max="6404" width="4.5703125" style="33" bestFit="1" customWidth="1"/>
    <col min="6405" max="6405" width="8.42578125" style="33" customWidth="1"/>
    <col min="6406" max="6406" width="11.28515625" style="33" customWidth="1"/>
    <col min="6407" max="6408" width="9.140625" style="33"/>
    <col min="6409" max="6409" width="10.42578125" style="33" bestFit="1" customWidth="1"/>
    <col min="6410" max="6410" width="11.42578125" style="33" bestFit="1" customWidth="1"/>
    <col min="6411" max="6656" width="9.140625" style="33"/>
    <col min="6657" max="6657" width="6" style="33" bestFit="1" customWidth="1"/>
    <col min="6658" max="6658" width="46.5703125" style="33" customWidth="1"/>
    <col min="6659" max="6659" width="8.42578125" style="33" customWidth="1"/>
    <col min="6660" max="6660" width="4.5703125" style="33" bestFit="1" customWidth="1"/>
    <col min="6661" max="6661" width="8.42578125" style="33" customWidth="1"/>
    <col min="6662" max="6662" width="11.28515625" style="33" customWidth="1"/>
    <col min="6663" max="6664" width="9.140625" style="33"/>
    <col min="6665" max="6665" width="10.42578125" style="33" bestFit="1" customWidth="1"/>
    <col min="6666" max="6666" width="11.42578125" style="33" bestFit="1" customWidth="1"/>
    <col min="6667" max="6912" width="9.140625" style="33"/>
    <col min="6913" max="6913" width="6" style="33" bestFit="1" customWidth="1"/>
    <col min="6914" max="6914" width="46.5703125" style="33" customWidth="1"/>
    <col min="6915" max="6915" width="8.42578125" style="33" customWidth="1"/>
    <col min="6916" max="6916" width="4.5703125" style="33" bestFit="1" customWidth="1"/>
    <col min="6917" max="6917" width="8.42578125" style="33" customWidth="1"/>
    <col min="6918" max="6918" width="11.28515625" style="33" customWidth="1"/>
    <col min="6919" max="6920" width="9.140625" style="33"/>
    <col min="6921" max="6921" width="10.42578125" style="33" bestFit="1" customWidth="1"/>
    <col min="6922" max="6922" width="11.42578125" style="33" bestFit="1" customWidth="1"/>
    <col min="6923" max="7168" width="9.140625" style="33"/>
    <col min="7169" max="7169" width="6" style="33" bestFit="1" customWidth="1"/>
    <col min="7170" max="7170" width="46.5703125" style="33" customWidth="1"/>
    <col min="7171" max="7171" width="8.42578125" style="33" customWidth="1"/>
    <col min="7172" max="7172" width="4.5703125" style="33" bestFit="1" customWidth="1"/>
    <col min="7173" max="7173" width="8.42578125" style="33" customWidth="1"/>
    <col min="7174" max="7174" width="11.28515625" style="33" customWidth="1"/>
    <col min="7175" max="7176" width="9.140625" style="33"/>
    <col min="7177" max="7177" width="10.42578125" style="33" bestFit="1" customWidth="1"/>
    <col min="7178" max="7178" width="11.42578125" style="33" bestFit="1" customWidth="1"/>
    <col min="7179" max="7424" width="9.140625" style="33"/>
    <col min="7425" max="7425" width="6" style="33" bestFit="1" customWidth="1"/>
    <col min="7426" max="7426" width="46.5703125" style="33" customWidth="1"/>
    <col min="7427" max="7427" width="8.42578125" style="33" customWidth="1"/>
    <col min="7428" max="7428" width="4.5703125" style="33" bestFit="1" customWidth="1"/>
    <col min="7429" max="7429" width="8.42578125" style="33" customWidth="1"/>
    <col min="7430" max="7430" width="11.28515625" style="33" customWidth="1"/>
    <col min="7431" max="7432" width="9.140625" style="33"/>
    <col min="7433" max="7433" width="10.42578125" style="33" bestFit="1" customWidth="1"/>
    <col min="7434" max="7434" width="11.42578125" style="33" bestFit="1" customWidth="1"/>
    <col min="7435" max="7680" width="9.140625" style="33"/>
    <col min="7681" max="7681" width="6" style="33" bestFit="1" customWidth="1"/>
    <col min="7682" max="7682" width="46.5703125" style="33" customWidth="1"/>
    <col min="7683" max="7683" width="8.42578125" style="33" customWidth="1"/>
    <col min="7684" max="7684" width="4.5703125" style="33" bestFit="1" customWidth="1"/>
    <col min="7685" max="7685" width="8.42578125" style="33" customWidth="1"/>
    <col min="7686" max="7686" width="11.28515625" style="33" customWidth="1"/>
    <col min="7687" max="7688" width="9.140625" style="33"/>
    <col min="7689" max="7689" width="10.42578125" style="33" bestFit="1" customWidth="1"/>
    <col min="7690" max="7690" width="11.42578125" style="33" bestFit="1" customWidth="1"/>
    <col min="7691" max="7936" width="9.140625" style="33"/>
    <col min="7937" max="7937" width="6" style="33" bestFit="1" customWidth="1"/>
    <col min="7938" max="7938" width="46.5703125" style="33" customWidth="1"/>
    <col min="7939" max="7939" width="8.42578125" style="33" customWidth="1"/>
    <col min="7940" max="7940" width="4.5703125" style="33" bestFit="1" customWidth="1"/>
    <col min="7941" max="7941" width="8.42578125" style="33" customWidth="1"/>
    <col min="7942" max="7942" width="11.28515625" style="33" customWidth="1"/>
    <col min="7943" max="7944" width="9.140625" style="33"/>
    <col min="7945" max="7945" width="10.42578125" style="33" bestFit="1" customWidth="1"/>
    <col min="7946" max="7946" width="11.42578125" style="33" bestFit="1" customWidth="1"/>
    <col min="7947" max="8192" width="9.140625" style="33"/>
    <col min="8193" max="8193" width="6" style="33" bestFit="1" customWidth="1"/>
    <col min="8194" max="8194" width="46.5703125" style="33" customWidth="1"/>
    <col min="8195" max="8195" width="8.42578125" style="33" customWidth="1"/>
    <col min="8196" max="8196" width="4.5703125" style="33" bestFit="1" customWidth="1"/>
    <col min="8197" max="8197" width="8.42578125" style="33" customWidth="1"/>
    <col min="8198" max="8198" width="11.28515625" style="33" customWidth="1"/>
    <col min="8199" max="8200" width="9.140625" style="33"/>
    <col min="8201" max="8201" width="10.42578125" style="33" bestFit="1" customWidth="1"/>
    <col min="8202" max="8202" width="11.42578125" style="33" bestFit="1" customWidth="1"/>
    <col min="8203" max="8448" width="9.140625" style="33"/>
    <col min="8449" max="8449" width="6" style="33" bestFit="1" customWidth="1"/>
    <col min="8450" max="8450" width="46.5703125" style="33" customWidth="1"/>
    <col min="8451" max="8451" width="8.42578125" style="33" customWidth="1"/>
    <col min="8452" max="8452" width="4.5703125" style="33" bestFit="1" customWidth="1"/>
    <col min="8453" max="8453" width="8.42578125" style="33" customWidth="1"/>
    <col min="8454" max="8454" width="11.28515625" style="33" customWidth="1"/>
    <col min="8455" max="8456" width="9.140625" style="33"/>
    <col min="8457" max="8457" width="10.42578125" style="33" bestFit="1" customWidth="1"/>
    <col min="8458" max="8458" width="11.42578125" style="33" bestFit="1" customWidth="1"/>
    <col min="8459" max="8704" width="9.140625" style="33"/>
    <col min="8705" max="8705" width="6" style="33" bestFit="1" customWidth="1"/>
    <col min="8706" max="8706" width="46.5703125" style="33" customWidth="1"/>
    <col min="8707" max="8707" width="8.42578125" style="33" customWidth="1"/>
    <col min="8708" max="8708" width="4.5703125" style="33" bestFit="1" customWidth="1"/>
    <col min="8709" max="8709" width="8.42578125" style="33" customWidth="1"/>
    <col min="8710" max="8710" width="11.28515625" style="33" customWidth="1"/>
    <col min="8711" max="8712" width="9.140625" style="33"/>
    <col min="8713" max="8713" width="10.42578125" style="33" bestFit="1" customWidth="1"/>
    <col min="8714" max="8714" width="11.42578125" style="33" bestFit="1" customWidth="1"/>
    <col min="8715" max="8960" width="9.140625" style="33"/>
    <col min="8961" max="8961" width="6" style="33" bestFit="1" customWidth="1"/>
    <col min="8962" max="8962" width="46.5703125" style="33" customWidth="1"/>
    <col min="8963" max="8963" width="8.42578125" style="33" customWidth="1"/>
    <col min="8964" max="8964" width="4.5703125" style="33" bestFit="1" customWidth="1"/>
    <col min="8965" max="8965" width="8.42578125" style="33" customWidth="1"/>
    <col min="8966" max="8966" width="11.28515625" style="33" customWidth="1"/>
    <col min="8967" max="8968" width="9.140625" style="33"/>
    <col min="8969" max="8969" width="10.42578125" style="33" bestFit="1" customWidth="1"/>
    <col min="8970" max="8970" width="11.42578125" style="33" bestFit="1" customWidth="1"/>
    <col min="8971" max="9216" width="9.140625" style="33"/>
    <col min="9217" max="9217" width="6" style="33" bestFit="1" customWidth="1"/>
    <col min="9218" max="9218" width="46.5703125" style="33" customWidth="1"/>
    <col min="9219" max="9219" width="8.42578125" style="33" customWidth="1"/>
    <col min="9220" max="9220" width="4.5703125" style="33" bestFit="1" customWidth="1"/>
    <col min="9221" max="9221" width="8.42578125" style="33" customWidth="1"/>
    <col min="9222" max="9222" width="11.28515625" style="33" customWidth="1"/>
    <col min="9223" max="9224" width="9.140625" style="33"/>
    <col min="9225" max="9225" width="10.42578125" style="33" bestFit="1" customWidth="1"/>
    <col min="9226" max="9226" width="11.42578125" style="33" bestFit="1" customWidth="1"/>
    <col min="9227" max="9472" width="9.140625" style="33"/>
    <col min="9473" max="9473" width="6" style="33" bestFit="1" customWidth="1"/>
    <col min="9474" max="9474" width="46.5703125" style="33" customWidth="1"/>
    <col min="9475" max="9475" width="8.42578125" style="33" customWidth="1"/>
    <col min="9476" max="9476" width="4.5703125" style="33" bestFit="1" customWidth="1"/>
    <col min="9477" max="9477" width="8.42578125" style="33" customWidth="1"/>
    <col min="9478" max="9478" width="11.28515625" style="33" customWidth="1"/>
    <col min="9479" max="9480" width="9.140625" style="33"/>
    <col min="9481" max="9481" width="10.42578125" style="33" bestFit="1" customWidth="1"/>
    <col min="9482" max="9482" width="11.42578125" style="33" bestFit="1" customWidth="1"/>
    <col min="9483" max="9728" width="9.140625" style="33"/>
    <col min="9729" max="9729" width="6" style="33" bestFit="1" customWidth="1"/>
    <col min="9730" max="9730" width="46.5703125" style="33" customWidth="1"/>
    <col min="9731" max="9731" width="8.42578125" style="33" customWidth="1"/>
    <col min="9732" max="9732" width="4.5703125" style="33" bestFit="1" customWidth="1"/>
    <col min="9733" max="9733" width="8.42578125" style="33" customWidth="1"/>
    <col min="9734" max="9734" width="11.28515625" style="33" customWidth="1"/>
    <col min="9735" max="9736" width="9.140625" style="33"/>
    <col min="9737" max="9737" width="10.42578125" style="33" bestFit="1" customWidth="1"/>
    <col min="9738" max="9738" width="11.42578125" style="33" bestFit="1" customWidth="1"/>
    <col min="9739" max="9984" width="9.140625" style="33"/>
    <col min="9985" max="9985" width="6" style="33" bestFit="1" customWidth="1"/>
    <col min="9986" max="9986" width="46.5703125" style="33" customWidth="1"/>
    <col min="9987" max="9987" width="8.42578125" style="33" customWidth="1"/>
    <col min="9988" max="9988" width="4.5703125" style="33" bestFit="1" customWidth="1"/>
    <col min="9989" max="9989" width="8.42578125" style="33" customWidth="1"/>
    <col min="9990" max="9990" width="11.28515625" style="33" customWidth="1"/>
    <col min="9991" max="9992" width="9.140625" style="33"/>
    <col min="9993" max="9993" width="10.42578125" style="33" bestFit="1" customWidth="1"/>
    <col min="9994" max="9994" width="11.42578125" style="33" bestFit="1" customWidth="1"/>
    <col min="9995" max="10240" width="9.140625" style="33"/>
    <col min="10241" max="10241" width="6" style="33" bestFit="1" customWidth="1"/>
    <col min="10242" max="10242" width="46.5703125" style="33" customWidth="1"/>
    <col min="10243" max="10243" width="8.42578125" style="33" customWidth="1"/>
    <col min="10244" max="10244" width="4.5703125" style="33" bestFit="1" customWidth="1"/>
    <col min="10245" max="10245" width="8.42578125" style="33" customWidth="1"/>
    <col min="10246" max="10246" width="11.28515625" style="33" customWidth="1"/>
    <col min="10247" max="10248" width="9.140625" style="33"/>
    <col min="10249" max="10249" width="10.42578125" style="33" bestFit="1" customWidth="1"/>
    <col min="10250" max="10250" width="11.42578125" style="33" bestFit="1" customWidth="1"/>
    <col min="10251" max="10496" width="9.140625" style="33"/>
    <col min="10497" max="10497" width="6" style="33" bestFit="1" customWidth="1"/>
    <col min="10498" max="10498" width="46.5703125" style="33" customWidth="1"/>
    <col min="10499" max="10499" width="8.42578125" style="33" customWidth="1"/>
    <col min="10500" max="10500" width="4.5703125" style="33" bestFit="1" customWidth="1"/>
    <col min="10501" max="10501" width="8.42578125" style="33" customWidth="1"/>
    <col min="10502" max="10502" width="11.28515625" style="33" customWidth="1"/>
    <col min="10503" max="10504" width="9.140625" style="33"/>
    <col min="10505" max="10505" width="10.42578125" style="33" bestFit="1" customWidth="1"/>
    <col min="10506" max="10506" width="11.42578125" style="33" bestFit="1" customWidth="1"/>
    <col min="10507" max="10752" width="9.140625" style="33"/>
    <col min="10753" max="10753" width="6" style="33" bestFit="1" customWidth="1"/>
    <col min="10754" max="10754" width="46.5703125" style="33" customWidth="1"/>
    <col min="10755" max="10755" width="8.42578125" style="33" customWidth="1"/>
    <col min="10756" max="10756" width="4.5703125" style="33" bestFit="1" customWidth="1"/>
    <col min="10757" max="10757" width="8.42578125" style="33" customWidth="1"/>
    <col min="10758" max="10758" width="11.28515625" style="33" customWidth="1"/>
    <col min="10759" max="10760" width="9.140625" style="33"/>
    <col min="10761" max="10761" width="10.42578125" style="33" bestFit="1" customWidth="1"/>
    <col min="10762" max="10762" width="11.42578125" style="33" bestFit="1" customWidth="1"/>
    <col min="10763" max="11008" width="9.140625" style="33"/>
    <col min="11009" max="11009" width="6" style="33" bestFit="1" customWidth="1"/>
    <col min="11010" max="11010" width="46.5703125" style="33" customWidth="1"/>
    <col min="11011" max="11011" width="8.42578125" style="33" customWidth="1"/>
    <col min="11012" max="11012" width="4.5703125" style="33" bestFit="1" customWidth="1"/>
    <col min="11013" max="11013" width="8.42578125" style="33" customWidth="1"/>
    <col min="11014" max="11014" width="11.28515625" style="33" customWidth="1"/>
    <col min="11015" max="11016" width="9.140625" style="33"/>
    <col min="11017" max="11017" width="10.42578125" style="33" bestFit="1" customWidth="1"/>
    <col min="11018" max="11018" width="11.42578125" style="33" bestFit="1" customWidth="1"/>
    <col min="11019" max="11264" width="9.140625" style="33"/>
    <col min="11265" max="11265" width="6" style="33" bestFit="1" customWidth="1"/>
    <col min="11266" max="11266" width="46.5703125" style="33" customWidth="1"/>
    <col min="11267" max="11267" width="8.42578125" style="33" customWidth="1"/>
    <col min="11268" max="11268" width="4.5703125" style="33" bestFit="1" customWidth="1"/>
    <col min="11269" max="11269" width="8.42578125" style="33" customWidth="1"/>
    <col min="11270" max="11270" width="11.28515625" style="33" customWidth="1"/>
    <col min="11271" max="11272" width="9.140625" style="33"/>
    <col min="11273" max="11273" width="10.42578125" style="33" bestFit="1" customWidth="1"/>
    <col min="11274" max="11274" width="11.42578125" style="33" bestFit="1" customWidth="1"/>
    <col min="11275" max="11520" width="9.140625" style="33"/>
    <col min="11521" max="11521" width="6" style="33" bestFit="1" customWidth="1"/>
    <col min="11522" max="11522" width="46.5703125" style="33" customWidth="1"/>
    <col min="11523" max="11523" width="8.42578125" style="33" customWidth="1"/>
    <col min="11524" max="11524" width="4.5703125" style="33" bestFit="1" customWidth="1"/>
    <col min="11525" max="11525" width="8.42578125" style="33" customWidth="1"/>
    <col min="11526" max="11526" width="11.28515625" style="33" customWidth="1"/>
    <col min="11527" max="11528" width="9.140625" style="33"/>
    <col min="11529" max="11529" width="10.42578125" style="33" bestFit="1" customWidth="1"/>
    <col min="11530" max="11530" width="11.42578125" style="33" bestFit="1" customWidth="1"/>
    <col min="11531" max="11776" width="9.140625" style="33"/>
    <col min="11777" max="11777" width="6" style="33" bestFit="1" customWidth="1"/>
    <col min="11778" max="11778" width="46.5703125" style="33" customWidth="1"/>
    <col min="11779" max="11779" width="8.42578125" style="33" customWidth="1"/>
    <col min="11780" max="11780" width="4.5703125" style="33" bestFit="1" customWidth="1"/>
    <col min="11781" max="11781" width="8.42578125" style="33" customWidth="1"/>
    <col min="11782" max="11782" width="11.28515625" style="33" customWidth="1"/>
    <col min="11783" max="11784" width="9.140625" style="33"/>
    <col min="11785" max="11785" width="10.42578125" style="33" bestFit="1" customWidth="1"/>
    <col min="11786" max="11786" width="11.42578125" style="33" bestFit="1" customWidth="1"/>
    <col min="11787" max="12032" width="9.140625" style="33"/>
    <col min="12033" max="12033" width="6" style="33" bestFit="1" customWidth="1"/>
    <col min="12034" max="12034" width="46.5703125" style="33" customWidth="1"/>
    <col min="12035" max="12035" width="8.42578125" style="33" customWidth="1"/>
    <col min="12036" max="12036" width="4.5703125" style="33" bestFit="1" customWidth="1"/>
    <col min="12037" max="12037" width="8.42578125" style="33" customWidth="1"/>
    <col min="12038" max="12038" width="11.28515625" style="33" customWidth="1"/>
    <col min="12039" max="12040" width="9.140625" style="33"/>
    <col min="12041" max="12041" width="10.42578125" style="33" bestFit="1" customWidth="1"/>
    <col min="12042" max="12042" width="11.42578125" style="33" bestFit="1" customWidth="1"/>
    <col min="12043" max="12288" width="9.140625" style="33"/>
    <col min="12289" max="12289" width="6" style="33" bestFit="1" customWidth="1"/>
    <col min="12290" max="12290" width="46.5703125" style="33" customWidth="1"/>
    <col min="12291" max="12291" width="8.42578125" style="33" customWidth="1"/>
    <col min="12292" max="12292" width="4.5703125" style="33" bestFit="1" customWidth="1"/>
    <col min="12293" max="12293" width="8.42578125" style="33" customWidth="1"/>
    <col min="12294" max="12294" width="11.28515625" style="33" customWidth="1"/>
    <col min="12295" max="12296" width="9.140625" style="33"/>
    <col min="12297" max="12297" width="10.42578125" style="33" bestFit="1" customWidth="1"/>
    <col min="12298" max="12298" width="11.42578125" style="33" bestFit="1" customWidth="1"/>
    <col min="12299" max="12544" width="9.140625" style="33"/>
    <col min="12545" max="12545" width="6" style="33" bestFit="1" customWidth="1"/>
    <col min="12546" max="12546" width="46.5703125" style="33" customWidth="1"/>
    <col min="12547" max="12547" width="8.42578125" style="33" customWidth="1"/>
    <col min="12548" max="12548" width="4.5703125" style="33" bestFit="1" customWidth="1"/>
    <col min="12549" max="12549" width="8.42578125" style="33" customWidth="1"/>
    <col min="12550" max="12550" width="11.28515625" style="33" customWidth="1"/>
    <col min="12551" max="12552" width="9.140625" style="33"/>
    <col min="12553" max="12553" width="10.42578125" style="33" bestFit="1" customWidth="1"/>
    <col min="12554" max="12554" width="11.42578125" style="33" bestFit="1" customWidth="1"/>
    <col min="12555" max="12800" width="9.140625" style="33"/>
    <col min="12801" max="12801" width="6" style="33" bestFit="1" customWidth="1"/>
    <col min="12802" max="12802" width="46.5703125" style="33" customWidth="1"/>
    <col min="12803" max="12803" width="8.42578125" style="33" customWidth="1"/>
    <col min="12804" max="12804" width="4.5703125" style="33" bestFit="1" customWidth="1"/>
    <col min="12805" max="12805" width="8.42578125" style="33" customWidth="1"/>
    <col min="12806" max="12806" width="11.28515625" style="33" customWidth="1"/>
    <col min="12807" max="12808" width="9.140625" style="33"/>
    <col min="12809" max="12809" width="10.42578125" style="33" bestFit="1" customWidth="1"/>
    <col min="12810" max="12810" width="11.42578125" style="33" bestFit="1" customWidth="1"/>
    <col min="12811" max="13056" width="9.140625" style="33"/>
    <col min="13057" max="13057" width="6" style="33" bestFit="1" customWidth="1"/>
    <col min="13058" max="13058" width="46.5703125" style="33" customWidth="1"/>
    <col min="13059" max="13059" width="8.42578125" style="33" customWidth="1"/>
    <col min="13060" max="13060" width="4.5703125" style="33" bestFit="1" customWidth="1"/>
    <col min="13061" max="13061" width="8.42578125" style="33" customWidth="1"/>
    <col min="13062" max="13062" width="11.28515625" style="33" customWidth="1"/>
    <col min="13063" max="13064" width="9.140625" style="33"/>
    <col min="13065" max="13065" width="10.42578125" style="33" bestFit="1" customWidth="1"/>
    <col min="13066" max="13066" width="11.42578125" style="33" bestFit="1" customWidth="1"/>
    <col min="13067" max="13312" width="9.140625" style="33"/>
    <col min="13313" max="13313" width="6" style="33" bestFit="1" customWidth="1"/>
    <col min="13314" max="13314" width="46.5703125" style="33" customWidth="1"/>
    <col min="13315" max="13315" width="8.42578125" style="33" customWidth="1"/>
    <col min="13316" max="13316" width="4.5703125" style="33" bestFit="1" customWidth="1"/>
    <col min="13317" max="13317" width="8.42578125" style="33" customWidth="1"/>
    <col min="13318" max="13318" width="11.28515625" style="33" customWidth="1"/>
    <col min="13319" max="13320" width="9.140625" style="33"/>
    <col min="13321" max="13321" width="10.42578125" style="33" bestFit="1" customWidth="1"/>
    <col min="13322" max="13322" width="11.42578125" style="33" bestFit="1" customWidth="1"/>
    <col min="13323" max="13568" width="9.140625" style="33"/>
    <col min="13569" max="13569" width="6" style="33" bestFit="1" customWidth="1"/>
    <col min="13570" max="13570" width="46.5703125" style="33" customWidth="1"/>
    <col min="13571" max="13571" width="8.42578125" style="33" customWidth="1"/>
    <col min="13572" max="13572" width="4.5703125" style="33" bestFit="1" customWidth="1"/>
    <col min="13573" max="13573" width="8.42578125" style="33" customWidth="1"/>
    <col min="13574" max="13574" width="11.28515625" style="33" customWidth="1"/>
    <col min="13575" max="13576" width="9.140625" style="33"/>
    <col min="13577" max="13577" width="10.42578125" style="33" bestFit="1" customWidth="1"/>
    <col min="13578" max="13578" width="11.42578125" style="33" bestFit="1" customWidth="1"/>
    <col min="13579" max="13824" width="9.140625" style="33"/>
    <col min="13825" max="13825" width="6" style="33" bestFit="1" customWidth="1"/>
    <col min="13826" max="13826" width="46.5703125" style="33" customWidth="1"/>
    <col min="13827" max="13827" width="8.42578125" style="33" customWidth="1"/>
    <col min="13828" max="13828" width="4.5703125" style="33" bestFit="1" customWidth="1"/>
    <col min="13829" max="13829" width="8.42578125" style="33" customWidth="1"/>
    <col min="13830" max="13830" width="11.28515625" style="33" customWidth="1"/>
    <col min="13831" max="13832" width="9.140625" style="33"/>
    <col min="13833" max="13833" width="10.42578125" style="33" bestFit="1" customWidth="1"/>
    <col min="13834" max="13834" width="11.42578125" style="33" bestFit="1" customWidth="1"/>
    <col min="13835" max="14080" width="9.140625" style="33"/>
    <col min="14081" max="14081" width="6" style="33" bestFit="1" customWidth="1"/>
    <col min="14082" max="14082" width="46.5703125" style="33" customWidth="1"/>
    <col min="14083" max="14083" width="8.42578125" style="33" customWidth="1"/>
    <col min="14084" max="14084" width="4.5703125" style="33" bestFit="1" customWidth="1"/>
    <col min="14085" max="14085" width="8.42578125" style="33" customWidth="1"/>
    <col min="14086" max="14086" width="11.28515625" style="33" customWidth="1"/>
    <col min="14087" max="14088" width="9.140625" style="33"/>
    <col min="14089" max="14089" width="10.42578125" style="33" bestFit="1" customWidth="1"/>
    <col min="14090" max="14090" width="11.42578125" style="33" bestFit="1" customWidth="1"/>
    <col min="14091" max="14336" width="9.140625" style="33"/>
    <col min="14337" max="14337" width="6" style="33" bestFit="1" customWidth="1"/>
    <col min="14338" max="14338" width="46.5703125" style="33" customWidth="1"/>
    <col min="14339" max="14339" width="8.42578125" style="33" customWidth="1"/>
    <col min="14340" max="14340" width="4.5703125" style="33" bestFit="1" customWidth="1"/>
    <col min="14341" max="14341" width="8.42578125" style="33" customWidth="1"/>
    <col min="14342" max="14342" width="11.28515625" style="33" customWidth="1"/>
    <col min="14343" max="14344" width="9.140625" style="33"/>
    <col min="14345" max="14345" width="10.42578125" style="33" bestFit="1" customWidth="1"/>
    <col min="14346" max="14346" width="11.42578125" style="33" bestFit="1" customWidth="1"/>
    <col min="14347" max="14592" width="9.140625" style="33"/>
    <col min="14593" max="14593" width="6" style="33" bestFit="1" customWidth="1"/>
    <col min="14594" max="14594" width="46.5703125" style="33" customWidth="1"/>
    <col min="14595" max="14595" width="8.42578125" style="33" customWidth="1"/>
    <col min="14596" max="14596" width="4.5703125" style="33" bestFit="1" customWidth="1"/>
    <col min="14597" max="14597" width="8.42578125" style="33" customWidth="1"/>
    <col min="14598" max="14598" width="11.28515625" style="33" customWidth="1"/>
    <col min="14599" max="14600" width="9.140625" style="33"/>
    <col min="14601" max="14601" width="10.42578125" style="33" bestFit="1" customWidth="1"/>
    <col min="14602" max="14602" width="11.42578125" style="33" bestFit="1" customWidth="1"/>
    <col min="14603" max="14848" width="9.140625" style="33"/>
    <col min="14849" max="14849" width="6" style="33" bestFit="1" customWidth="1"/>
    <col min="14850" max="14850" width="46.5703125" style="33" customWidth="1"/>
    <col min="14851" max="14851" width="8.42578125" style="33" customWidth="1"/>
    <col min="14852" max="14852" width="4.5703125" style="33" bestFit="1" customWidth="1"/>
    <col min="14853" max="14853" width="8.42578125" style="33" customWidth="1"/>
    <col min="14854" max="14854" width="11.28515625" style="33" customWidth="1"/>
    <col min="14855" max="14856" width="9.140625" style="33"/>
    <col min="14857" max="14857" width="10.42578125" style="33" bestFit="1" customWidth="1"/>
    <col min="14858" max="14858" width="11.42578125" style="33" bestFit="1" customWidth="1"/>
    <col min="14859" max="15104" width="9.140625" style="33"/>
    <col min="15105" max="15105" width="6" style="33" bestFit="1" customWidth="1"/>
    <col min="15106" max="15106" width="46.5703125" style="33" customWidth="1"/>
    <col min="15107" max="15107" width="8.42578125" style="33" customWidth="1"/>
    <col min="15108" max="15108" width="4.5703125" style="33" bestFit="1" customWidth="1"/>
    <col min="15109" max="15109" width="8.42578125" style="33" customWidth="1"/>
    <col min="15110" max="15110" width="11.28515625" style="33" customWidth="1"/>
    <col min="15111" max="15112" width="9.140625" style="33"/>
    <col min="15113" max="15113" width="10.42578125" style="33" bestFit="1" customWidth="1"/>
    <col min="15114" max="15114" width="11.42578125" style="33" bestFit="1" customWidth="1"/>
    <col min="15115" max="15360" width="9.140625" style="33"/>
    <col min="15361" max="15361" width="6" style="33" bestFit="1" customWidth="1"/>
    <col min="15362" max="15362" width="46.5703125" style="33" customWidth="1"/>
    <col min="15363" max="15363" width="8.42578125" style="33" customWidth="1"/>
    <col min="15364" max="15364" width="4.5703125" style="33" bestFit="1" customWidth="1"/>
    <col min="15365" max="15365" width="8.42578125" style="33" customWidth="1"/>
    <col min="15366" max="15366" width="11.28515625" style="33" customWidth="1"/>
    <col min="15367" max="15368" width="9.140625" style="33"/>
    <col min="15369" max="15369" width="10.42578125" style="33" bestFit="1" customWidth="1"/>
    <col min="15370" max="15370" width="11.42578125" style="33" bestFit="1" customWidth="1"/>
    <col min="15371" max="15616" width="9.140625" style="33"/>
    <col min="15617" max="15617" width="6" style="33" bestFit="1" customWidth="1"/>
    <col min="15618" max="15618" width="46.5703125" style="33" customWidth="1"/>
    <col min="15619" max="15619" width="8.42578125" style="33" customWidth="1"/>
    <col min="15620" max="15620" width="4.5703125" style="33" bestFit="1" customWidth="1"/>
    <col min="15621" max="15621" width="8.42578125" style="33" customWidth="1"/>
    <col min="15622" max="15622" width="11.28515625" style="33" customWidth="1"/>
    <col min="15623" max="15624" width="9.140625" style="33"/>
    <col min="15625" max="15625" width="10.42578125" style="33" bestFit="1" customWidth="1"/>
    <col min="15626" max="15626" width="11.42578125" style="33" bestFit="1" customWidth="1"/>
    <col min="15627" max="15872" width="9.140625" style="33"/>
    <col min="15873" max="15873" width="6" style="33" bestFit="1" customWidth="1"/>
    <col min="15874" max="15874" width="46.5703125" style="33" customWidth="1"/>
    <col min="15875" max="15875" width="8.42578125" style="33" customWidth="1"/>
    <col min="15876" max="15876" width="4.5703125" style="33" bestFit="1" customWidth="1"/>
    <col min="15877" max="15877" width="8.42578125" style="33" customWidth="1"/>
    <col min="15878" max="15878" width="11.28515625" style="33" customWidth="1"/>
    <col min="15879" max="15880" width="9.140625" style="33"/>
    <col min="15881" max="15881" width="10.42578125" style="33" bestFit="1" customWidth="1"/>
    <col min="15882" max="15882" width="11.42578125" style="33" bestFit="1" customWidth="1"/>
    <col min="15883" max="16128" width="9.140625" style="33"/>
    <col min="16129" max="16129" width="6" style="33" bestFit="1" customWidth="1"/>
    <col min="16130" max="16130" width="46.5703125" style="33" customWidth="1"/>
    <col min="16131" max="16131" width="8.42578125" style="33" customWidth="1"/>
    <col min="16132" max="16132" width="4.5703125" style="33" bestFit="1" customWidth="1"/>
    <col min="16133" max="16133" width="8.42578125" style="33" customWidth="1"/>
    <col min="16134" max="16134" width="11.28515625" style="33" customWidth="1"/>
    <col min="16135" max="16136" width="9.140625" style="33"/>
    <col min="16137" max="16137" width="10.42578125" style="33" bestFit="1" customWidth="1"/>
    <col min="16138" max="16138" width="11.42578125" style="33" bestFit="1" customWidth="1"/>
    <col min="16139" max="16384" width="9.140625" style="33"/>
  </cols>
  <sheetData>
    <row r="1" spans="1:6" s="190" customFormat="1" ht="15.75" x14ac:dyDescent="0.2">
      <c r="A1" s="24" t="s">
        <v>545</v>
      </c>
      <c r="B1" s="65" t="s">
        <v>6</v>
      </c>
      <c r="C1" s="187"/>
      <c r="D1" s="187"/>
      <c r="E1" s="188"/>
      <c r="F1" s="189"/>
    </row>
    <row r="2" spans="1:6" s="190" customFormat="1" ht="15.75" x14ac:dyDescent="0.2">
      <c r="A2" s="24" t="s">
        <v>546</v>
      </c>
      <c r="B2" s="65" t="s">
        <v>7</v>
      </c>
      <c r="C2" s="187"/>
      <c r="D2" s="187"/>
      <c r="E2" s="188"/>
      <c r="F2" s="189"/>
    </row>
    <row r="3" spans="1:6" s="190" customFormat="1" ht="15.75" x14ac:dyDescent="0.2">
      <c r="A3" s="24" t="s">
        <v>560</v>
      </c>
      <c r="B3" s="65" t="s">
        <v>304</v>
      </c>
      <c r="C3" s="187"/>
      <c r="D3" s="187"/>
      <c r="E3" s="188"/>
      <c r="F3" s="189"/>
    </row>
    <row r="4" spans="1:6" x14ac:dyDescent="0.2">
      <c r="A4" s="191"/>
      <c r="B4" s="65" t="s">
        <v>296</v>
      </c>
      <c r="C4" s="192"/>
      <c r="D4" s="192"/>
      <c r="E4" s="27"/>
    </row>
    <row r="5" spans="1:6" ht="69" customHeight="1" x14ac:dyDescent="0.2">
      <c r="A5" s="193" t="s">
        <v>0</v>
      </c>
      <c r="B5" s="194" t="s">
        <v>39</v>
      </c>
      <c r="C5" s="195" t="s">
        <v>8</v>
      </c>
      <c r="D5" s="196" t="s">
        <v>9</v>
      </c>
      <c r="E5" s="197" t="s">
        <v>305</v>
      </c>
      <c r="F5" s="197" t="s">
        <v>45</v>
      </c>
    </row>
    <row r="6" spans="1:6" s="29" customFormat="1" x14ac:dyDescent="0.2">
      <c r="A6" s="102">
        <v>1</v>
      </c>
      <c r="B6" s="66"/>
      <c r="C6" s="30"/>
      <c r="D6" s="31"/>
      <c r="E6" s="32"/>
      <c r="F6" s="30"/>
    </row>
    <row r="7" spans="1:6" s="29" customFormat="1" x14ac:dyDescent="0.2">
      <c r="A7" s="198"/>
      <c r="B7" s="65" t="s">
        <v>123</v>
      </c>
      <c r="C7" s="28"/>
      <c r="E7" s="27"/>
      <c r="F7" s="28"/>
    </row>
    <row r="8" spans="1:6" s="29" customFormat="1" ht="13.15" customHeight="1" x14ac:dyDescent="0.2">
      <c r="A8" s="198"/>
      <c r="B8" s="313" t="s">
        <v>122</v>
      </c>
      <c r="C8" s="313"/>
      <c r="D8" s="313"/>
      <c r="E8" s="313"/>
      <c r="F8" s="313"/>
    </row>
    <row r="9" spans="1:6" s="29" customFormat="1" x14ac:dyDescent="0.2">
      <c r="A9" s="198"/>
      <c r="B9" s="313"/>
      <c r="C9" s="313"/>
      <c r="D9" s="313"/>
      <c r="E9" s="313"/>
      <c r="F9" s="313"/>
    </row>
    <row r="10" spans="1:6" s="203" customFormat="1" x14ac:dyDescent="0.2">
      <c r="A10" s="199"/>
      <c r="B10" s="200"/>
      <c r="C10" s="201"/>
      <c r="D10" s="202"/>
      <c r="E10" s="201"/>
      <c r="F10" s="201"/>
    </row>
    <row r="11" spans="1:6" s="203" customFormat="1" x14ac:dyDescent="0.2">
      <c r="A11" s="204"/>
      <c r="B11" s="205"/>
      <c r="C11" s="206"/>
      <c r="D11" s="207"/>
      <c r="E11" s="206"/>
      <c r="F11" s="208"/>
    </row>
    <row r="12" spans="1:6" s="203" customFormat="1" x14ac:dyDescent="0.2">
      <c r="A12" s="199">
        <v>1</v>
      </c>
      <c r="B12" s="209" t="s">
        <v>306</v>
      </c>
      <c r="C12" s="201"/>
      <c r="D12" s="202"/>
      <c r="E12" s="201"/>
      <c r="F12" s="201"/>
    </row>
    <row r="13" spans="1:6" s="203" customFormat="1" x14ac:dyDescent="0.2">
      <c r="A13" s="210"/>
      <c r="B13" s="200" t="s">
        <v>307</v>
      </c>
      <c r="C13" s="211"/>
      <c r="D13" s="211"/>
      <c r="E13" s="211"/>
      <c r="F13" s="212"/>
    </row>
    <row r="14" spans="1:6" s="203" customFormat="1" x14ac:dyDescent="0.2">
      <c r="A14" s="210"/>
      <c r="B14" s="200"/>
      <c r="C14" s="201">
        <v>28.2</v>
      </c>
      <c r="D14" s="202" t="s">
        <v>308</v>
      </c>
      <c r="E14" s="237"/>
      <c r="F14" s="201">
        <f>+C14*E14</f>
        <v>0</v>
      </c>
    </row>
    <row r="15" spans="1:6" s="203" customFormat="1" x14ac:dyDescent="0.2">
      <c r="A15" s="213"/>
      <c r="B15" s="214"/>
      <c r="C15" s="215"/>
      <c r="D15" s="216"/>
      <c r="E15" s="215"/>
      <c r="F15" s="215"/>
    </row>
    <row r="16" spans="1:6" s="203" customFormat="1" x14ac:dyDescent="0.2">
      <c r="A16" s="199"/>
      <c r="B16" s="200"/>
      <c r="C16" s="201"/>
      <c r="D16" s="202"/>
      <c r="E16" s="201"/>
      <c r="F16" s="201"/>
    </row>
    <row r="17" spans="1:6" s="203" customFormat="1" x14ac:dyDescent="0.2">
      <c r="A17" s="199">
        <v>2</v>
      </c>
      <c r="B17" s="209" t="s">
        <v>309</v>
      </c>
      <c r="C17" s="201"/>
      <c r="D17" s="202"/>
      <c r="E17" s="201"/>
      <c r="F17" s="201"/>
    </row>
    <row r="18" spans="1:6" s="203" customFormat="1" ht="25.5" x14ac:dyDescent="0.2">
      <c r="A18" s="210"/>
      <c r="B18" s="200" t="s">
        <v>310</v>
      </c>
      <c r="C18" s="211"/>
      <c r="D18" s="211"/>
      <c r="E18" s="211"/>
      <c r="F18" s="212"/>
    </row>
    <row r="19" spans="1:6" s="203" customFormat="1" x14ac:dyDescent="0.2">
      <c r="A19" s="210"/>
      <c r="B19" s="200"/>
      <c r="C19" s="201">
        <v>58.83</v>
      </c>
      <c r="D19" s="202" t="s">
        <v>311</v>
      </c>
      <c r="E19" s="237"/>
      <c r="F19" s="201">
        <f>+C19*E19</f>
        <v>0</v>
      </c>
    </row>
    <row r="20" spans="1:6" s="203" customFormat="1" x14ac:dyDescent="0.2">
      <c r="A20" s="213"/>
      <c r="B20" s="214"/>
      <c r="C20" s="215"/>
      <c r="D20" s="216"/>
      <c r="E20" s="215"/>
      <c r="F20" s="215"/>
    </row>
    <row r="21" spans="1:6" s="203" customFormat="1" x14ac:dyDescent="0.2">
      <c r="A21" s="199"/>
      <c r="B21" s="200"/>
      <c r="C21" s="201"/>
      <c r="D21" s="202"/>
      <c r="E21" s="201"/>
      <c r="F21" s="201"/>
    </row>
    <row r="22" spans="1:6" s="203" customFormat="1" x14ac:dyDescent="0.2">
      <c r="A22" s="199">
        <v>3</v>
      </c>
      <c r="B22" s="209" t="s">
        <v>312</v>
      </c>
      <c r="C22" s="201"/>
      <c r="D22" s="202"/>
      <c r="E22" s="201"/>
      <c r="F22" s="201"/>
    </row>
    <row r="23" spans="1:6" s="203" customFormat="1" ht="38.25" x14ac:dyDescent="0.2">
      <c r="A23" s="210"/>
      <c r="B23" s="200" t="s">
        <v>313</v>
      </c>
      <c r="C23" s="211"/>
      <c r="D23" s="211"/>
      <c r="E23" s="211"/>
      <c r="F23" s="212"/>
    </row>
    <row r="24" spans="1:6" s="203" customFormat="1" x14ac:dyDescent="0.2">
      <c r="A24" s="210"/>
      <c r="B24" s="200"/>
      <c r="C24" s="201">
        <v>4</v>
      </c>
      <c r="D24" s="217" t="s">
        <v>308</v>
      </c>
      <c r="E24" s="237"/>
      <c r="F24" s="201">
        <f>+C24*E24</f>
        <v>0</v>
      </c>
    </row>
    <row r="25" spans="1:6" s="203" customFormat="1" x14ac:dyDescent="0.2">
      <c r="A25" s="213"/>
      <c r="B25" s="214"/>
      <c r="C25" s="215"/>
      <c r="D25" s="216"/>
      <c r="E25" s="215"/>
      <c r="F25" s="215"/>
    </row>
    <row r="26" spans="1:6" s="203" customFormat="1" x14ac:dyDescent="0.2">
      <c r="A26" s="210"/>
      <c r="B26" s="200"/>
      <c r="C26" s="201"/>
      <c r="D26" s="202"/>
      <c r="E26" s="201"/>
      <c r="F26" s="201"/>
    </row>
    <row r="27" spans="1:6" s="203" customFormat="1" x14ac:dyDescent="0.2">
      <c r="A27" s="199">
        <v>4</v>
      </c>
      <c r="B27" s="209" t="s">
        <v>314</v>
      </c>
      <c r="C27" s="201"/>
      <c r="D27" s="202"/>
      <c r="E27" s="201"/>
      <c r="F27" s="201"/>
    </row>
    <row r="28" spans="1:6" s="203" customFormat="1" ht="51" x14ac:dyDescent="0.2">
      <c r="A28" s="210"/>
      <c r="B28" s="200" t="s">
        <v>315</v>
      </c>
      <c r="C28" s="211"/>
      <c r="D28" s="211"/>
      <c r="E28" s="211"/>
      <c r="F28" s="212"/>
    </row>
    <row r="29" spans="1:6" s="203" customFormat="1" x14ac:dyDescent="0.2">
      <c r="A29" s="210"/>
      <c r="B29" s="200"/>
      <c r="C29" s="201">
        <v>1</v>
      </c>
      <c r="D29" s="202" t="s">
        <v>151</v>
      </c>
      <c r="E29" s="237"/>
      <c r="F29" s="201">
        <f>+C29*E29</f>
        <v>0</v>
      </c>
    </row>
    <row r="30" spans="1:6" s="203" customFormat="1" x14ac:dyDescent="0.2">
      <c r="A30" s="213"/>
      <c r="B30" s="214"/>
      <c r="C30" s="215"/>
      <c r="D30" s="216"/>
      <c r="E30" s="215"/>
      <c r="F30" s="215"/>
    </row>
    <row r="31" spans="1:6" s="211" customFormat="1" x14ac:dyDescent="0.2">
      <c r="A31" s="210"/>
      <c r="B31" s="200"/>
      <c r="C31" s="201"/>
      <c r="D31" s="202"/>
      <c r="E31" s="201"/>
      <c r="F31" s="201"/>
    </row>
    <row r="32" spans="1:6" s="211" customFormat="1" x14ac:dyDescent="0.2">
      <c r="A32" s="199">
        <v>5</v>
      </c>
      <c r="B32" s="209" t="s">
        <v>316</v>
      </c>
      <c r="C32" s="201"/>
      <c r="D32" s="202"/>
      <c r="E32" s="201"/>
      <c r="F32" s="201"/>
    </row>
    <row r="33" spans="1:6" s="211" customFormat="1" ht="51" x14ac:dyDescent="0.2">
      <c r="A33" s="199"/>
      <c r="B33" s="200" t="s">
        <v>317</v>
      </c>
      <c r="F33" s="212"/>
    </row>
    <row r="34" spans="1:6" s="211" customFormat="1" x14ac:dyDescent="0.2">
      <c r="A34" s="199"/>
      <c r="B34" s="200"/>
      <c r="C34" s="201">
        <v>1.3</v>
      </c>
      <c r="D34" s="202" t="s">
        <v>318</v>
      </c>
      <c r="E34" s="237"/>
      <c r="F34" s="201">
        <f>+C34*E34</f>
        <v>0</v>
      </c>
    </row>
    <row r="35" spans="1:6" s="211" customFormat="1" x14ac:dyDescent="0.2">
      <c r="A35" s="213"/>
      <c r="B35" s="214"/>
      <c r="C35" s="215"/>
      <c r="D35" s="216"/>
      <c r="E35" s="215"/>
      <c r="F35" s="215"/>
    </row>
    <row r="36" spans="1:6" s="203" customFormat="1" x14ac:dyDescent="0.2">
      <c r="A36" s="210"/>
      <c r="B36" s="200"/>
      <c r="C36" s="201"/>
      <c r="D36" s="202"/>
      <c r="E36" s="201"/>
      <c r="F36" s="201"/>
    </row>
    <row r="37" spans="1:6" s="203" customFormat="1" x14ac:dyDescent="0.2">
      <c r="A37" s="199">
        <v>6</v>
      </c>
      <c r="B37" s="209" t="s">
        <v>319</v>
      </c>
      <c r="C37" s="201"/>
      <c r="D37" s="202"/>
      <c r="E37" s="201"/>
      <c r="F37" s="201"/>
    </row>
    <row r="38" spans="1:6" s="203" customFormat="1" ht="38.25" x14ac:dyDescent="0.2">
      <c r="A38" s="210"/>
      <c r="B38" s="200" t="s">
        <v>320</v>
      </c>
      <c r="C38" s="211"/>
      <c r="D38" s="211"/>
      <c r="E38" s="211"/>
      <c r="F38" s="212"/>
    </row>
    <row r="39" spans="1:6" s="203" customFormat="1" x14ac:dyDescent="0.2">
      <c r="A39" s="210"/>
      <c r="B39" s="200"/>
      <c r="C39" s="201">
        <v>1</v>
      </c>
      <c r="D39" s="202" t="s">
        <v>151</v>
      </c>
      <c r="E39" s="237"/>
      <c r="F39" s="201">
        <f>+C39*E39</f>
        <v>0</v>
      </c>
    </row>
    <row r="40" spans="1:6" s="203" customFormat="1" x14ac:dyDescent="0.2">
      <c r="A40" s="213"/>
      <c r="B40" s="214"/>
      <c r="C40" s="215"/>
      <c r="D40" s="216"/>
      <c r="E40" s="215"/>
      <c r="F40" s="215"/>
    </row>
    <row r="41" spans="1:6" s="203" customFormat="1" x14ac:dyDescent="0.2">
      <c r="A41" s="210"/>
      <c r="B41" s="200"/>
      <c r="C41" s="201"/>
      <c r="D41" s="202"/>
      <c r="E41" s="201"/>
      <c r="F41" s="201"/>
    </row>
    <row r="42" spans="1:6" s="203" customFormat="1" x14ac:dyDescent="0.2">
      <c r="A42" s="199">
        <v>7</v>
      </c>
      <c r="B42" s="209" t="s">
        <v>321</v>
      </c>
      <c r="C42" s="201"/>
      <c r="D42" s="202"/>
      <c r="E42" s="201"/>
      <c r="F42" s="201"/>
    </row>
    <row r="43" spans="1:6" s="203" customFormat="1" ht="51" x14ac:dyDescent="0.2">
      <c r="A43" s="210"/>
      <c r="B43" s="200" t="s">
        <v>322</v>
      </c>
      <c r="C43" s="211"/>
      <c r="D43" s="211"/>
      <c r="E43" s="211"/>
      <c r="F43" s="212"/>
    </row>
    <row r="44" spans="1:6" s="203" customFormat="1" x14ac:dyDescent="0.2">
      <c r="A44" s="210"/>
      <c r="B44" s="200"/>
      <c r="C44" s="201">
        <v>0.86</v>
      </c>
      <c r="D44" s="202" t="s">
        <v>318</v>
      </c>
      <c r="E44" s="237"/>
      <c r="F44" s="201">
        <f>+C44*E44</f>
        <v>0</v>
      </c>
    </row>
    <row r="45" spans="1:6" s="203" customFormat="1" x14ac:dyDescent="0.2">
      <c r="A45" s="213"/>
      <c r="B45" s="214"/>
      <c r="C45" s="215"/>
      <c r="D45" s="216"/>
      <c r="E45" s="215"/>
      <c r="F45" s="215"/>
    </row>
    <row r="46" spans="1:6" s="203" customFormat="1" x14ac:dyDescent="0.2">
      <c r="A46" s="199"/>
      <c r="B46" s="200"/>
      <c r="C46" s="201"/>
      <c r="D46" s="202"/>
      <c r="E46" s="201"/>
      <c r="F46" s="201"/>
    </row>
    <row r="47" spans="1:6" s="203" customFormat="1" x14ac:dyDescent="0.2">
      <c r="A47" s="199">
        <v>8</v>
      </c>
      <c r="B47" s="209" t="s">
        <v>323</v>
      </c>
      <c r="C47" s="201"/>
      <c r="D47" s="202"/>
      <c r="E47" s="201"/>
      <c r="F47" s="201"/>
    </row>
    <row r="48" spans="1:6" s="203" customFormat="1" ht="51" x14ac:dyDescent="0.2">
      <c r="A48" s="210"/>
      <c r="B48" s="200" t="s">
        <v>324</v>
      </c>
      <c r="C48" s="211"/>
      <c r="D48" s="211"/>
      <c r="E48" s="211"/>
      <c r="F48" s="212"/>
    </row>
    <row r="49" spans="1:6" s="203" customFormat="1" x14ac:dyDescent="0.2">
      <c r="A49" s="210"/>
      <c r="B49" s="200"/>
      <c r="C49" s="218">
        <v>54.1</v>
      </c>
      <c r="D49" s="202" t="s">
        <v>318</v>
      </c>
      <c r="E49" s="237"/>
      <c r="F49" s="201">
        <f>+C49*E49</f>
        <v>0</v>
      </c>
    </row>
    <row r="50" spans="1:6" s="203" customFormat="1" x14ac:dyDescent="0.2">
      <c r="A50" s="213"/>
      <c r="B50" s="214"/>
      <c r="C50" s="215"/>
      <c r="D50" s="216"/>
      <c r="E50" s="215"/>
      <c r="F50" s="215"/>
    </row>
    <row r="51" spans="1:6" s="203" customFormat="1" x14ac:dyDescent="0.2">
      <c r="A51" s="199"/>
      <c r="B51" s="200"/>
      <c r="C51" s="201"/>
      <c r="D51" s="202"/>
      <c r="E51" s="201"/>
      <c r="F51" s="201"/>
    </row>
    <row r="52" spans="1:6" s="203" customFormat="1" x14ac:dyDescent="0.2">
      <c r="A52" s="199">
        <v>9</v>
      </c>
      <c r="B52" s="209" t="s">
        <v>325</v>
      </c>
      <c r="C52" s="201"/>
      <c r="D52" s="202"/>
      <c r="E52" s="201"/>
      <c r="F52" s="201"/>
    </row>
    <row r="53" spans="1:6" s="203" customFormat="1" ht="38.25" x14ac:dyDescent="0.2">
      <c r="A53" s="210"/>
      <c r="B53" s="200" t="s">
        <v>326</v>
      </c>
      <c r="C53" s="211"/>
      <c r="D53" s="211"/>
      <c r="E53" s="211"/>
      <c r="F53" s="212"/>
    </row>
    <row r="54" spans="1:6" s="203" customFormat="1" x14ac:dyDescent="0.2">
      <c r="A54" s="210"/>
      <c r="B54" s="200"/>
      <c r="C54" s="201">
        <v>5</v>
      </c>
      <c r="D54" s="202" t="s">
        <v>318</v>
      </c>
      <c r="E54" s="237"/>
      <c r="F54" s="201">
        <f>+C54*E54</f>
        <v>0</v>
      </c>
    </row>
    <row r="55" spans="1:6" s="203" customFormat="1" x14ac:dyDescent="0.2">
      <c r="A55" s="213"/>
      <c r="B55" s="214"/>
      <c r="C55" s="215"/>
      <c r="D55" s="216"/>
      <c r="E55" s="215"/>
      <c r="F55" s="215"/>
    </row>
    <row r="56" spans="1:6" s="203" customFormat="1" x14ac:dyDescent="0.2">
      <c r="A56" s="199"/>
      <c r="B56" s="200"/>
      <c r="C56" s="201"/>
      <c r="D56" s="202"/>
      <c r="E56" s="201"/>
      <c r="F56" s="201"/>
    </row>
    <row r="57" spans="1:6" s="203" customFormat="1" x14ac:dyDescent="0.2">
      <c r="A57" s="199">
        <v>10</v>
      </c>
      <c r="B57" s="209" t="s">
        <v>327</v>
      </c>
      <c r="C57" s="201"/>
      <c r="D57" s="202"/>
      <c r="E57" s="201"/>
      <c r="F57" s="201"/>
    </row>
    <row r="58" spans="1:6" s="203" customFormat="1" ht="38.25" x14ac:dyDescent="0.2">
      <c r="A58" s="210"/>
      <c r="B58" s="200" t="s">
        <v>328</v>
      </c>
      <c r="C58" s="211"/>
      <c r="D58" s="211"/>
      <c r="E58" s="211"/>
      <c r="F58" s="212"/>
    </row>
    <row r="59" spans="1:6" s="203" customFormat="1" x14ac:dyDescent="0.2">
      <c r="A59" s="210"/>
      <c r="B59" s="200"/>
      <c r="C59" s="201">
        <v>2.15</v>
      </c>
      <c r="D59" s="202" t="s">
        <v>318</v>
      </c>
      <c r="E59" s="237"/>
      <c r="F59" s="201">
        <f>+C59*E59</f>
        <v>0</v>
      </c>
    </row>
    <row r="60" spans="1:6" s="203" customFormat="1" x14ac:dyDescent="0.2">
      <c r="A60" s="213"/>
      <c r="B60" s="214"/>
      <c r="C60" s="215"/>
      <c r="D60" s="216"/>
      <c r="E60" s="215"/>
      <c r="F60" s="215"/>
    </row>
    <row r="61" spans="1:6" s="203" customFormat="1" x14ac:dyDescent="0.2">
      <c r="A61" s="199"/>
      <c r="B61" s="200"/>
      <c r="C61" s="201"/>
      <c r="D61" s="202"/>
      <c r="E61" s="201"/>
      <c r="F61" s="201"/>
    </row>
    <row r="62" spans="1:6" s="203" customFormat="1" x14ac:dyDescent="0.2">
      <c r="A62" s="199">
        <v>11</v>
      </c>
      <c r="B62" s="209" t="s">
        <v>329</v>
      </c>
      <c r="C62" s="201"/>
      <c r="D62" s="202"/>
      <c r="E62" s="201"/>
      <c r="F62" s="201"/>
    </row>
    <row r="63" spans="1:6" s="203" customFormat="1" ht="63.75" x14ac:dyDescent="0.2">
      <c r="A63" s="210"/>
      <c r="B63" s="200" t="s">
        <v>330</v>
      </c>
      <c r="C63" s="211"/>
      <c r="D63" s="211"/>
      <c r="E63" s="211"/>
      <c r="F63" s="212"/>
    </row>
    <row r="64" spans="1:6" s="203" customFormat="1" x14ac:dyDescent="0.2">
      <c r="A64" s="210"/>
      <c r="B64" s="200"/>
      <c r="C64" s="201">
        <v>15</v>
      </c>
      <c r="D64" s="202" t="s">
        <v>318</v>
      </c>
      <c r="E64" s="237"/>
      <c r="F64" s="201">
        <f>+C64*E64</f>
        <v>0</v>
      </c>
    </row>
    <row r="65" spans="1:6" s="203" customFormat="1" x14ac:dyDescent="0.2">
      <c r="A65" s="213"/>
      <c r="B65" s="214"/>
      <c r="C65" s="215"/>
      <c r="D65" s="216"/>
      <c r="E65" s="215"/>
      <c r="F65" s="215"/>
    </row>
    <row r="66" spans="1:6" s="203" customFormat="1" x14ac:dyDescent="0.2">
      <c r="A66" s="199"/>
      <c r="B66" s="200"/>
      <c r="C66" s="201"/>
      <c r="D66" s="202"/>
      <c r="E66" s="201"/>
      <c r="F66" s="201"/>
    </row>
    <row r="67" spans="1:6" s="203" customFormat="1" x14ac:dyDescent="0.2">
      <c r="A67" s="199">
        <v>12</v>
      </c>
      <c r="B67" s="209" t="s">
        <v>331</v>
      </c>
      <c r="C67" s="201"/>
      <c r="D67" s="202"/>
      <c r="E67" s="201"/>
      <c r="F67" s="201"/>
    </row>
    <row r="68" spans="1:6" s="203" customFormat="1" ht="38.25" x14ac:dyDescent="0.2">
      <c r="A68" s="210"/>
      <c r="B68" s="200" t="s">
        <v>332</v>
      </c>
      <c r="C68" s="211"/>
      <c r="D68" s="211"/>
      <c r="E68" s="211"/>
      <c r="F68" s="212"/>
    </row>
    <row r="69" spans="1:6" s="203" customFormat="1" x14ac:dyDescent="0.2">
      <c r="A69" s="210"/>
      <c r="B69" s="200"/>
      <c r="C69" s="201">
        <v>26.1</v>
      </c>
      <c r="D69" s="202" t="s">
        <v>318</v>
      </c>
      <c r="E69" s="237"/>
      <c r="F69" s="201">
        <f>+C69*E69</f>
        <v>0</v>
      </c>
    </row>
    <row r="70" spans="1:6" s="203" customFormat="1" x14ac:dyDescent="0.2">
      <c r="A70" s="213"/>
      <c r="B70" s="214"/>
      <c r="C70" s="215"/>
      <c r="D70" s="216"/>
      <c r="E70" s="215"/>
      <c r="F70" s="215"/>
    </row>
    <row r="71" spans="1:6" s="203" customFormat="1" x14ac:dyDescent="0.2">
      <c r="A71" s="199"/>
      <c r="B71" s="200"/>
      <c r="C71" s="201"/>
      <c r="D71" s="202"/>
      <c r="E71" s="201"/>
      <c r="F71" s="201"/>
    </row>
    <row r="72" spans="1:6" s="219" customFormat="1" x14ac:dyDescent="0.2">
      <c r="A72" s="199">
        <v>13</v>
      </c>
      <c r="B72" s="209" t="s">
        <v>333</v>
      </c>
      <c r="C72" s="201"/>
      <c r="D72" s="202"/>
      <c r="E72" s="201"/>
      <c r="F72" s="201"/>
    </row>
    <row r="73" spans="1:6" s="219" customFormat="1" ht="25.5" x14ac:dyDescent="0.2">
      <c r="A73" s="210"/>
      <c r="B73" s="200" t="s">
        <v>334</v>
      </c>
      <c r="C73" s="201"/>
      <c r="D73" s="202"/>
      <c r="E73" s="211"/>
      <c r="F73" s="212"/>
    </row>
    <row r="74" spans="1:6" s="219" customFormat="1" x14ac:dyDescent="0.2">
      <c r="A74" s="210"/>
      <c r="B74" s="200"/>
      <c r="C74" s="201">
        <v>46.25</v>
      </c>
      <c r="D74" s="202" t="s">
        <v>318</v>
      </c>
      <c r="E74" s="237"/>
      <c r="F74" s="201">
        <f>+C74*E74</f>
        <v>0</v>
      </c>
    </row>
    <row r="75" spans="1:6" s="219" customFormat="1" x14ac:dyDescent="0.2">
      <c r="A75" s="213"/>
      <c r="B75" s="214"/>
      <c r="C75" s="215"/>
      <c r="D75" s="216"/>
      <c r="E75" s="215"/>
      <c r="F75" s="215"/>
    </row>
    <row r="76" spans="1:6" s="219" customFormat="1" x14ac:dyDescent="0.2">
      <c r="A76" s="220"/>
      <c r="B76" s="205"/>
      <c r="C76" s="206"/>
      <c r="D76" s="207"/>
      <c r="E76" s="206"/>
      <c r="F76" s="206"/>
    </row>
    <row r="77" spans="1:6" s="219" customFormat="1" x14ac:dyDescent="0.2">
      <c r="A77" s="199">
        <v>14</v>
      </c>
      <c r="B77" s="209" t="s">
        <v>335</v>
      </c>
      <c r="C77" s="201"/>
      <c r="D77" s="202"/>
      <c r="E77" s="221"/>
      <c r="F77" s="221"/>
    </row>
    <row r="78" spans="1:6" s="219" customFormat="1" ht="63.75" x14ac:dyDescent="0.2">
      <c r="A78" s="199"/>
      <c r="B78" s="200" t="s">
        <v>336</v>
      </c>
      <c r="C78" s="201"/>
      <c r="D78" s="202"/>
      <c r="E78" s="221"/>
      <c r="F78" s="221"/>
    </row>
    <row r="79" spans="1:6" s="203" customFormat="1" x14ac:dyDescent="0.2">
      <c r="A79" s="199"/>
      <c r="B79" s="200"/>
      <c r="C79" s="201">
        <v>5.92</v>
      </c>
      <c r="D79" s="202" t="s">
        <v>311</v>
      </c>
      <c r="E79" s="237"/>
      <c r="F79" s="201">
        <f>+C79*E79</f>
        <v>0</v>
      </c>
    </row>
    <row r="80" spans="1:6" s="219" customFormat="1" x14ac:dyDescent="0.2">
      <c r="A80" s="213"/>
      <c r="B80" s="214"/>
      <c r="C80" s="215"/>
      <c r="D80" s="216"/>
      <c r="E80" s="215"/>
      <c r="F80" s="215"/>
    </row>
    <row r="81" spans="1:6" s="219" customFormat="1" x14ac:dyDescent="0.2">
      <c r="A81" s="220"/>
      <c r="B81" s="205"/>
      <c r="C81" s="206"/>
      <c r="D81" s="207"/>
      <c r="E81" s="206"/>
      <c r="F81" s="206"/>
    </row>
    <row r="82" spans="1:6" s="219" customFormat="1" x14ac:dyDescent="0.2">
      <c r="A82" s="199">
        <v>15</v>
      </c>
      <c r="B82" s="209" t="s">
        <v>337</v>
      </c>
      <c r="C82" s="201"/>
      <c r="D82" s="202"/>
      <c r="E82" s="201"/>
      <c r="F82" s="201"/>
    </row>
    <row r="83" spans="1:6" s="219" customFormat="1" ht="25.5" x14ac:dyDescent="0.2">
      <c r="A83" s="199"/>
      <c r="B83" s="200" t="s">
        <v>338</v>
      </c>
      <c r="C83" s="201"/>
      <c r="D83" s="202"/>
      <c r="E83" s="201"/>
      <c r="F83" s="201"/>
    </row>
    <row r="84" spans="1:6" s="203" customFormat="1" x14ac:dyDescent="0.2">
      <c r="A84" s="199"/>
      <c r="B84" s="200"/>
      <c r="C84" s="201">
        <v>2.3199999999999998</v>
      </c>
      <c r="D84" s="217" t="s">
        <v>311</v>
      </c>
      <c r="E84" s="237"/>
      <c r="F84" s="201">
        <f>+C84*E84</f>
        <v>0</v>
      </c>
    </row>
    <row r="85" spans="1:6" s="203" customFormat="1" x14ac:dyDescent="0.2">
      <c r="A85" s="213"/>
      <c r="B85" s="214"/>
      <c r="C85" s="215"/>
      <c r="D85" s="216"/>
      <c r="E85" s="215"/>
      <c r="F85" s="215"/>
    </row>
    <row r="86" spans="1:6" s="219" customFormat="1" x14ac:dyDescent="0.2">
      <c r="A86" s="220"/>
      <c r="B86" s="205"/>
      <c r="C86" s="206"/>
      <c r="D86" s="207"/>
      <c r="E86" s="206"/>
      <c r="F86" s="206"/>
    </row>
    <row r="87" spans="1:6" s="219" customFormat="1" x14ac:dyDescent="0.2">
      <c r="A87" s="199">
        <v>16</v>
      </c>
      <c r="B87" s="209" t="s">
        <v>339</v>
      </c>
      <c r="C87" s="201"/>
      <c r="D87" s="202"/>
      <c r="E87" s="201"/>
      <c r="F87" s="201"/>
    </row>
    <row r="88" spans="1:6" s="219" customFormat="1" ht="51" x14ac:dyDescent="0.2">
      <c r="A88" s="199"/>
      <c r="B88" s="200" t="s">
        <v>340</v>
      </c>
      <c r="C88" s="201"/>
      <c r="D88" s="202"/>
      <c r="E88" s="201"/>
      <c r="F88" s="201"/>
    </row>
    <row r="89" spans="1:6" s="203" customFormat="1" x14ac:dyDescent="0.2">
      <c r="A89" s="199"/>
      <c r="B89" s="200"/>
      <c r="C89" s="201">
        <v>1.73</v>
      </c>
      <c r="D89" s="217" t="s">
        <v>311</v>
      </c>
      <c r="E89" s="237"/>
      <c r="F89" s="201">
        <f>+C89*E89</f>
        <v>0</v>
      </c>
    </row>
    <row r="90" spans="1:6" s="203" customFormat="1" x14ac:dyDescent="0.2">
      <c r="A90" s="213"/>
      <c r="B90" s="214"/>
      <c r="C90" s="215"/>
      <c r="D90" s="216"/>
      <c r="E90" s="215"/>
      <c r="F90" s="215"/>
    </row>
    <row r="91" spans="1:6" s="219" customFormat="1" x14ac:dyDescent="0.2">
      <c r="A91" s="220"/>
      <c r="B91" s="205"/>
      <c r="C91" s="206"/>
      <c r="D91" s="207"/>
      <c r="E91" s="206"/>
      <c r="F91" s="206"/>
    </row>
    <row r="92" spans="1:6" s="219" customFormat="1" x14ac:dyDescent="0.2">
      <c r="A92" s="199">
        <v>17</v>
      </c>
      <c r="B92" s="209" t="s">
        <v>341</v>
      </c>
      <c r="C92" s="201"/>
      <c r="D92" s="202"/>
      <c r="E92" s="201"/>
      <c r="F92" s="201"/>
    </row>
    <row r="93" spans="1:6" s="219" customFormat="1" ht="25.5" x14ac:dyDescent="0.2">
      <c r="A93" s="199"/>
      <c r="B93" s="200" t="s">
        <v>342</v>
      </c>
      <c r="C93" s="201"/>
      <c r="D93" s="202"/>
      <c r="E93" s="201"/>
      <c r="F93" s="201"/>
    </row>
    <row r="94" spans="1:6" s="203" customFormat="1" x14ac:dyDescent="0.2">
      <c r="A94" s="199"/>
      <c r="B94" s="200"/>
      <c r="C94" s="201">
        <v>4.3</v>
      </c>
      <c r="D94" s="217" t="s">
        <v>318</v>
      </c>
      <c r="E94" s="237"/>
      <c r="F94" s="201">
        <f>+C94*E94</f>
        <v>0</v>
      </c>
    </row>
    <row r="95" spans="1:6" s="203" customFormat="1" x14ac:dyDescent="0.2">
      <c r="A95" s="213"/>
      <c r="B95" s="214"/>
      <c r="C95" s="215"/>
      <c r="D95" s="216"/>
      <c r="E95" s="215"/>
      <c r="F95" s="215"/>
    </row>
    <row r="96" spans="1:6" s="203" customFormat="1" x14ac:dyDescent="0.2">
      <c r="A96" s="220"/>
      <c r="B96" s="205"/>
      <c r="C96" s="206"/>
      <c r="D96" s="207"/>
      <c r="E96" s="206"/>
      <c r="F96" s="206"/>
    </row>
    <row r="97" spans="1:6" s="203" customFormat="1" x14ac:dyDescent="0.2">
      <c r="A97" s="199">
        <v>18</v>
      </c>
      <c r="B97" s="209" t="s">
        <v>343</v>
      </c>
      <c r="C97" s="201"/>
      <c r="D97" s="202"/>
      <c r="E97" s="201"/>
      <c r="F97" s="201"/>
    </row>
    <row r="98" spans="1:6" s="203" customFormat="1" ht="63.75" x14ac:dyDescent="0.2">
      <c r="A98" s="199"/>
      <c r="B98" s="200" t="s">
        <v>344</v>
      </c>
      <c r="C98" s="201"/>
      <c r="D98" s="202"/>
      <c r="E98" s="201"/>
      <c r="F98" s="201"/>
    </row>
    <row r="99" spans="1:6" s="203" customFormat="1" x14ac:dyDescent="0.2">
      <c r="A99" s="199"/>
      <c r="B99" s="200"/>
      <c r="C99" s="201">
        <v>2.0460000000000003</v>
      </c>
      <c r="D99" s="202" t="s">
        <v>318</v>
      </c>
      <c r="E99" s="237"/>
      <c r="F99" s="201">
        <f>+C99*E99</f>
        <v>0</v>
      </c>
    </row>
    <row r="100" spans="1:6" s="203" customFormat="1" x14ac:dyDescent="0.2">
      <c r="A100" s="213"/>
      <c r="B100" s="214"/>
      <c r="C100" s="215"/>
      <c r="D100" s="216"/>
      <c r="E100" s="215"/>
      <c r="F100" s="215"/>
    </row>
    <row r="101" spans="1:6" s="203" customFormat="1" x14ac:dyDescent="0.2">
      <c r="A101" s="220"/>
      <c r="B101" s="205"/>
      <c r="C101" s="206"/>
      <c r="D101" s="207"/>
      <c r="E101" s="206"/>
      <c r="F101" s="206"/>
    </row>
    <row r="102" spans="1:6" s="203" customFormat="1" x14ac:dyDescent="0.2">
      <c r="A102" s="199">
        <v>19</v>
      </c>
      <c r="B102" s="209" t="s">
        <v>345</v>
      </c>
      <c r="C102" s="201"/>
      <c r="D102" s="202"/>
      <c r="E102" s="201"/>
      <c r="F102" s="201"/>
    </row>
    <row r="103" spans="1:6" s="203" customFormat="1" ht="51" x14ac:dyDescent="0.2">
      <c r="A103" s="199"/>
      <c r="B103" s="200" t="s">
        <v>346</v>
      </c>
      <c r="C103" s="201"/>
      <c r="D103" s="202"/>
      <c r="E103" s="201"/>
      <c r="F103" s="201"/>
    </row>
    <row r="104" spans="1:6" s="203" customFormat="1" x14ac:dyDescent="0.2">
      <c r="A104" s="199"/>
      <c r="B104" s="200"/>
      <c r="C104" s="201">
        <v>1.18</v>
      </c>
      <c r="D104" s="202" t="s">
        <v>318</v>
      </c>
      <c r="E104" s="237"/>
      <c r="F104" s="201">
        <f>+C104*E104</f>
        <v>0</v>
      </c>
    </row>
    <row r="105" spans="1:6" s="203" customFormat="1" x14ac:dyDescent="0.2">
      <c r="A105" s="213"/>
      <c r="B105" s="214"/>
      <c r="C105" s="215"/>
      <c r="D105" s="216"/>
      <c r="E105" s="215"/>
      <c r="F105" s="215"/>
    </row>
    <row r="106" spans="1:6" s="211" customFormat="1" x14ac:dyDescent="0.2">
      <c r="A106" s="220"/>
      <c r="B106" s="205"/>
      <c r="C106" s="206"/>
      <c r="D106" s="207"/>
      <c r="E106" s="206"/>
      <c r="F106" s="206"/>
    </row>
    <row r="107" spans="1:6" s="211" customFormat="1" x14ac:dyDescent="0.2">
      <c r="A107" s="199">
        <v>20</v>
      </c>
      <c r="B107" s="209" t="s">
        <v>347</v>
      </c>
      <c r="C107" s="201"/>
      <c r="D107" s="202"/>
      <c r="E107" s="201"/>
      <c r="F107" s="201"/>
    </row>
    <row r="108" spans="1:6" s="211" customFormat="1" ht="63.75" x14ac:dyDescent="0.2">
      <c r="A108" s="199"/>
      <c r="B108" s="200" t="s">
        <v>348</v>
      </c>
      <c r="C108" s="201"/>
      <c r="D108" s="202"/>
      <c r="E108" s="201"/>
      <c r="F108" s="201"/>
    </row>
    <row r="109" spans="1:6" s="211" customFormat="1" x14ac:dyDescent="0.2">
      <c r="A109" s="199"/>
      <c r="B109" s="200"/>
      <c r="C109" s="201">
        <v>0.09</v>
      </c>
      <c r="D109" s="202" t="s">
        <v>318</v>
      </c>
      <c r="E109" s="237"/>
      <c r="F109" s="201">
        <f>+C109*E109</f>
        <v>0</v>
      </c>
    </row>
    <row r="110" spans="1:6" s="211" customFormat="1" x14ac:dyDescent="0.2">
      <c r="A110" s="213"/>
      <c r="B110" s="214"/>
      <c r="C110" s="215"/>
      <c r="D110" s="216"/>
      <c r="E110" s="215"/>
      <c r="F110" s="215"/>
    </row>
    <row r="111" spans="1:6" s="203" customFormat="1" x14ac:dyDescent="0.2">
      <c r="A111" s="220"/>
      <c r="B111" s="205"/>
      <c r="C111" s="206"/>
      <c r="D111" s="207"/>
      <c r="E111" s="206"/>
      <c r="F111" s="206"/>
    </row>
    <row r="112" spans="1:6" s="203" customFormat="1" x14ac:dyDescent="0.2">
      <c r="A112" s="199">
        <v>21</v>
      </c>
      <c r="B112" s="209" t="s">
        <v>349</v>
      </c>
      <c r="C112" s="201"/>
      <c r="D112" s="202"/>
      <c r="E112" s="221"/>
      <c r="F112" s="221"/>
    </row>
    <row r="113" spans="1:8" s="203" customFormat="1" ht="25.5" x14ac:dyDescent="0.2">
      <c r="A113" s="199"/>
      <c r="B113" s="200" t="s">
        <v>350</v>
      </c>
      <c r="C113" s="201"/>
      <c r="D113" s="202"/>
      <c r="E113" s="221"/>
      <c r="F113" s="221"/>
    </row>
    <row r="114" spans="1:8" s="203" customFormat="1" x14ac:dyDescent="0.2">
      <c r="A114" s="199"/>
      <c r="B114" s="200"/>
      <c r="C114" s="201">
        <v>284.39</v>
      </c>
      <c r="D114" s="202" t="s">
        <v>40</v>
      </c>
      <c r="E114" s="237"/>
      <c r="F114" s="201">
        <f>+C114*E114</f>
        <v>0</v>
      </c>
    </row>
    <row r="115" spans="1:8" s="203" customFormat="1" x14ac:dyDescent="0.2">
      <c r="A115" s="213"/>
      <c r="B115" s="214"/>
      <c r="C115" s="215"/>
      <c r="D115" s="216"/>
      <c r="E115" s="215"/>
      <c r="F115" s="215"/>
    </row>
    <row r="116" spans="1:8" s="203" customFormat="1" x14ac:dyDescent="0.2">
      <c r="A116" s="220"/>
      <c r="B116" s="205"/>
      <c r="C116" s="206"/>
      <c r="D116" s="207"/>
      <c r="E116" s="206"/>
      <c r="F116" s="206"/>
      <c r="H116" s="222"/>
    </row>
    <row r="117" spans="1:8" s="203" customFormat="1" x14ac:dyDescent="0.2">
      <c r="A117" s="199">
        <v>22</v>
      </c>
      <c r="B117" s="209" t="s">
        <v>351</v>
      </c>
      <c r="C117" s="201"/>
      <c r="D117" s="202"/>
      <c r="E117" s="201"/>
      <c r="F117" s="201"/>
    </row>
    <row r="118" spans="1:8" s="203" customFormat="1" ht="25.5" x14ac:dyDescent="0.2">
      <c r="A118" s="199"/>
      <c r="B118" s="200" t="s">
        <v>352</v>
      </c>
      <c r="C118" s="201"/>
      <c r="D118" s="202"/>
      <c r="E118" s="201"/>
      <c r="F118" s="201"/>
    </row>
    <row r="119" spans="1:8" s="203" customFormat="1" x14ac:dyDescent="0.2">
      <c r="A119" s="199"/>
      <c r="B119" s="200"/>
      <c r="C119" s="201">
        <v>138.9</v>
      </c>
      <c r="D119" s="202" t="s">
        <v>40</v>
      </c>
      <c r="E119" s="237"/>
      <c r="F119" s="201">
        <f>+C119*E119</f>
        <v>0</v>
      </c>
    </row>
    <row r="120" spans="1:8" s="203" customFormat="1" x14ac:dyDescent="0.2">
      <c r="A120" s="213"/>
      <c r="B120" s="214"/>
      <c r="C120" s="215"/>
      <c r="D120" s="216"/>
      <c r="E120" s="215"/>
      <c r="F120" s="215"/>
    </row>
    <row r="121" spans="1:8" s="203" customFormat="1" x14ac:dyDescent="0.2">
      <c r="A121" s="220"/>
      <c r="B121" s="205"/>
      <c r="C121" s="206"/>
      <c r="D121" s="207"/>
      <c r="E121" s="206"/>
      <c r="F121" s="206"/>
    </row>
    <row r="122" spans="1:8" s="203" customFormat="1" x14ac:dyDescent="0.2">
      <c r="A122" s="199">
        <v>23</v>
      </c>
      <c r="B122" s="209" t="s">
        <v>353</v>
      </c>
      <c r="C122" s="201"/>
      <c r="D122" s="202"/>
      <c r="E122" s="201"/>
      <c r="F122" s="201"/>
    </row>
    <row r="123" spans="1:8" s="203" customFormat="1" ht="25.5" x14ac:dyDescent="0.2">
      <c r="A123" s="223"/>
      <c r="B123" s="224" t="s">
        <v>354</v>
      </c>
      <c r="C123" s="211"/>
      <c r="D123" s="211"/>
      <c r="E123" s="211"/>
      <c r="F123" s="212"/>
    </row>
    <row r="124" spans="1:8" s="203" customFormat="1" x14ac:dyDescent="0.2">
      <c r="A124" s="223"/>
      <c r="B124" s="224"/>
      <c r="C124" s="201">
        <v>24.46</v>
      </c>
      <c r="D124" s="202" t="s">
        <v>40</v>
      </c>
      <c r="E124" s="237"/>
      <c r="F124" s="201">
        <f>+C124*E124</f>
        <v>0</v>
      </c>
    </row>
    <row r="125" spans="1:8" s="203" customFormat="1" x14ac:dyDescent="0.2">
      <c r="A125" s="213"/>
      <c r="B125" s="214"/>
      <c r="C125" s="215"/>
      <c r="D125" s="216"/>
      <c r="E125" s="215"/>
      <c r="F125" s="215"/>
    </row>
    <row r="126" spans="1:8" s="211" customFormat="1" x14ac:dyDescent="0.2">
      <c r="A126" s="220"/>
      <c r="B126" s="205"/>
      <c r="C126" s="206"/>
      <c r="D126" s="207"/>
      <c r="E126" s="206"/>
      <c r="F126" s="206"/>
    </row>
    <row r="127" spans="1:8" s="211" customFormat="1" x14ac:dyDescent="0.2">
      <c r="A127" s="199">
        <v>24</v>
      </c>
      <c r="B127" s="209" t="s">
        <v>355</v>
      </c>
      <c r="C127" s="201"/>
      <c r="D127" s="202"/>
      <c r="E127" s="201"/>
      <c r="F127" s="201"/>
    </row>
    <row r="128" spans="1:8" s="211" customFormat="1" ht="38.25" x14ac:dyDescent="0.2">
      <c r="A128" s="199"/>
      <c r="B128" s="200" t="s">
        <v>356</v>
      </c>
      <c r="C128" s="201"/>
      <c r="D128" s="202"/>
      <c r="E128" s="201"/>
      <c r="F128" s="201"/>
    </row>
    <row r="129" spans="1:6" s="211" customFormat="1" x14ac:dyDescent="0.2">
      <c r="A129" s="199"/>
      <c r="B129" s="200"/>
      <c r="C129" s="201">
        <v>1</v>
      </c>
      <c r="D129" s="217" t="s">
        <v>151</v>
      </c>
      <c r="E129" s="237"/>
      <c r="F129" s="201">
        <f>+C129*E129</f>
        <v>0</v>
      </c>
    </row>
    <row r="130" spans="1:6" s="211" customFormat="1" x14ac:dyDescent="0.2">
      <c r="A130" s="213"/>
      <c r="B130" s="214"/>
      <c r="C130" s="215"/>
      <c r="D130" s="216"/>
      <c r="E130" s="215"/>
      <c r="F130" s="215"/>
    </row>
    <row r="131" spans="1:6" s="203" customFormat="1" x14ac:dyDescent="0.2">
      <c r="A131" s="220"/>
      <c r="B131" s="205"/>
      <c r="C131" s="206"/>
      <c r="D131" s="207"/>
      <c r="E131" s="206"/>
      <c r="F131" s="206"/>
    </row>
    <row r="132" spans="1:6" s="203" customFormat="1" x14ac:dyDescent="0.2">
      <c r="A132" s="199">
        <v>25</v>
      </c>
      <c r="B132" s="209" t="s">
        <v>357</v>
      </c>
      <c r="C132" s="201"/>
      <c r="D132" s="202"/>
      <c r="E132" s="201"/>
      <c r="F132" s="201"/>
    </row>
    <row r="133" spans="1:6" s="203" customFormat="1" ht="38.25" x14ac:dyDescent="0.2">
      <c r="A133" s="199"/>
      <c r="B133" s="200" t="s">
        <v>358</v>
      </c>
      <c r="C133" s="201"/>
      <c r="D133" s="202"/>
      <c r="E133" s="201"/>
      <c r="F133" s="201"/>
    </row>
    <row r="134" spans="1:6" s="203" customFormat="1" x14ac:dyDescent="0.2">
      <c r="A134" s="199"/>
      <c r="B134" s="200"/>
      <c r="C134" s="201">
        <v>2.16</v>
      </c>
      <c r="D134" s="202" t="s">
        <v>311</v>
      </c>
      <c r="E134" s="237"/>
      <c r="F134" s="201">
        <f>+C134*E134</f>
        <v>0</v>
      </c>
    </row>
    <row r="135" spans="1:6" s="203" customFormat="1" x14ac:dyDescent="0.2">
      <c r="A135" s="213"/>
      <c r="B135" s="214"/>
      <c r="C135" s="215"/>
      <c r="D135" s="216"/>
      <c r="E135" s="215"/>
      <c r="F135" s="215"/>
    </row>
    <row r="136" spans="1:6" s="203" customFormat="1" x14ac:dyDescent="0.2">
      <c r="A136" s="220"/>
      <c r="B136" s="205"/>
      <c r="C136" s="206"/>
      <c r="D136" s="207"/>
      <c r="E136" s="206"/>
      <c r="F136" s="206"/>
    </row>
    <row r="137" spans="1:6" s="203" customFormat="1" x14ac:dyDescent="0.2">
      <c r="A137" s="199">
        <v>26</v>
      </c>
      <c r="B137" s="209" t="s">
        <v>359</v>
      </c>
      <c r="C137" s="201"/>
      <c r="D137" s="202"/>
      <c r="E137" s="201"/>
      <c r="F137" s="201"/>
    </row>
    <row r="138" spans="1:6" s="203" customFormat="1" ht="51" x14ac:dyDescent="0.2">
      <c r="A138" s="199"/>
      <c r="B138" s="225" t="s">
        <v>360</v>
      </c>
      <c r="C138" s="201"/>
      <c r="D138" s="202"/>
      <c r="E138" s="201"/>
      <c r="F138" s="201"/>
    </row>
    <row r="139" spans="1:6" s="203" customFormat="1" x14ac:dyDescent="0.2">
      <c r="A139" s="199"/>
      <c r="B139" s="200"/>
      <c r="C139" s="201">
        <v>1</v>
      </c>
      <c r="D139" s="202" t="s">
        <v>151</v>
      </c>
      <c r="E139" s="237"/>
      <c r="F139" s="201">
        <f>+C139*E139</f>
        <v>0</v>
      </c>
    </row>
    <row r="140" spans="1:6" s="203" customFormat="1" x14ac:dyDescent="0.2">
      <c r="A140" s="213"/>
      <c r="B140" s="214"/>
      <c r="C140" s="215"/>
      <c r="D140" s="216"/>
      <c r="E140" s="215"/>
      <c r="F140" s="215"/>
    </row>
    <row r="141" spans="1:6" s="203" customFormat="1" x14ac:dyDescent="0.2">
      <c r="A141" s="220"/>
      <c r="B141" s="205"/>
      <c r="C141" s="206"/>
      <c r="D141" s="207"/>
      <c r="E141" s="206"/>
      <c r="F141" s="206"/>
    </row>
    <row r="142" spans="1:6" s="203" customFormat="1" x14ac:dyDescent="0.2">
      <c r="A142" s="199">
        <v>27</v>
      </c>
      <c r="B142" s="209" t="s">
        <v>361</v>
      </c>
      <c r="C142" s="201"/>
      <c r="D142" s="202"/>
      <c r="E142" s="201"/>
      <c r="F142" s="201"/>
    </row>
    <row r="143" spans="1:6" s="203" customFormat="1" ht="51" x14ac:dyDescent="0.2">
      <c r="A143" s="199"/>
      <c r="B143" s="200" t="s">
        <v>362</v>
      </c>
      <c r="C143" s="201"/>
      <c r="D143" s="202"/>
      <c r="E143" s="201"/>
      <c r="F143" s="201"/>
    </row>
    <row r="144" spans="1:6" s="203" customFormat="1" x14ac:dyDescent="0.2">
      <c r="A144" s="199"/>
      <c r="B144" s="200"/>
      <c r="C144" s="201">
        <v>10.81</v>
      </c>
      <c r="D144" s="202" t="s">
        <v>311</v>
      </c>
      <c r="E144" s="237"/>
      <c r="F144" s="201">
        <f>+C144*E144</f>
        <v>0</v>
      </c>
    </row>
    <row r="145" spans="1:6" s="203" customFormat="1" x14ac:dyDescent="0.2">
      <c r="A145" s="213"/>
      <c r="B145" s="214"/>
      <c r="C145" s="215"/>
      <c r="D145" s="216"/>
      <c r="E145" s="215"/>
      <c r="F145" s="215"/>
    </row>
    <row r="146" spans="1:6" s="203" customFormat="1" x14ac:dyDescent="0.2">
      <c r="A146" s="220"/>
      <c r="B146" s="205"/>
      <c r="C146" s="206"/>
      <c r="D146" s="207"/>
      <c r="E146" s="206"/>
      <c r="F146" s="206"/>
    </row>
    <row r="147" spans="1:6" s="203" customFormat="1" x14ac:dyDescent="0.2">
      <c r="A147" s="199">
        <v>28</v>
      </c>
      <c r="B147" s="209" t="s">
        <v>363</v>
      </c>
      <c r="C147" s="201"/>
      <c r="D147" s="202"/>
      <c r="E147" s="201"/>
      <c r="F147" s="201"/>
    </row>
    <row r="148" spans="1:6" s="203" customFormat="1" x14ac:dyDescent="0.2">
      <c r="A148" s="199"/>
      <c r="B148" s="200" t="s">
        <v>364</v>
      </c>
      <c r="C148" s="201"/>
      <c r="D148" s="202"/>
      <c r="E148" s="201"/>
      <c r="F148" s="201"/>
    </row>
    <row r="149" spans="1:6" s="203" customFormat="1" x14ac:dyDescent="0.2">
      <c r="A149" s="199"/>
      <c r="B149" s="200"/>
      <c r="C149" s="201">
        <v>10.81</v>
      </c>
      <c r="D149" s="202" t="s">
        <v>311</v>
      </c>
      <c r="E149" s="238"/>
      <c r="F149" s="201">
        <f>+C149*E149</f>
        <v>0</v>
      </c>
    </row>
    <row r="150" spans="1:6" s="203" customFormat="1" x14ac:dyDescent="0.2">
      <c r="A150" s="213"/>
      <c r="B150" s="214"/>
      <c r="C150" s="215"/>
      <c r="D150" s="216"/>
      <c r="E150" s="215"/>
      <c r="F150" s="215"/>
    </row>
    <row r="151" spans="1:6" s="203" customFormat="1" x14ac:dyDescent="0.2">
      <c r="A151" s="220"/>
      <c r="B151" s="205"/>
      <c r="C151" s="206"/>
      <c r="D151" s="207"/>
      <c r="E151" s="206"/>
      <c r="F151" s="206"/>
    </row>
    <row r="152" spans="1:6" s="203" customFormat="1" x14ac:dyDescent="0.2">
      <c r="A152" s="199">
        <v>29</v>
      </c>
      <c r="B152" s="209" t="s">
        <v>365</v>
      </c>
      <c r="C152" s="201"/>
      <c r="D152" s="202"/>
      <c r="E152" s="201"/>
      <c r="F152" s="201"/>
    </row>
    <row r="153" spans="1:6" s="203" customFormat="1" ht="38.25" x14ac:dyDescent="0.2">
      <c r="A153" s="199"/>
      <c r="B153" s="200" t="s">
        <v>366</v>
      </c>
      <c r="C153" s="201"/>
      <c r="D153" s="202"/>
      <c r="E153" s="201"/>
      <c r="F153" s="201"/>
    </row>
    <row r="154" spans="1:6" s="203" customFormat="1" x14ac:dyDescent="0.2">
      <c r="A154" s="199"/>
      <c r="B154" s="200"/>
      <c r="C154" s="201">
        <v>1</v>
      </c>
      <c r="D154" s="202" t="s">
        <v>151</v>
      </c>
      <c r="E154" s="237"/>
      <c r="F154" s="201">
        <f>+C154*E154</f>
        <v>0</v>
      </c>
    </row>
    <row r="155" spans="1:6" s="203" customFormat="1" x14ac:dyDescent="0.2">
      <c r="A155" s="213"/>
      <c r="B155" s="214"/>
      <c r="C155" s="215"/>
      <c r="D155" s="216"/>
      <c r="E155" s="215"/>
      <c r="F155" s="215"/>
    </row>
    <row r="156" spans="1:6" s="203" customFormat="1" x14ac:dyDescent="0.2">
      <c r="A156" s="210"/>
      <c r="B156" s="200"/>
      <c r="C156" s="201"/>
      <c r="D156" s="202"/>
      <c r="E156" s="201"/>
      <c r="F156" s="201"/>
    </row>
    <row r="157" spans="1:6" s="203" customFormat="1" x14ac:dyDescent="0.2">
      <c r="A157" s="199">
        <v>30</v>
      </c>
      <c r="B157" s="209" t="s">
        <v>367</v>
      </c>
      <c r="C157" s="201"/>
      <c r="D157" s="202"/>
      <c r="E157" s="201"/>
      <c r="F157" s="201"/>
    </row>
    <row r="158" spans="1:6" s="203" customFormat="1" ht="102" x14ac:dyDescent="0.2">
      <c r="A158" s="199"/>
      <c r="B158" s="200" t="s">
        <v>368</v>
      </c>
      <c r="C158" s="201"/>
      <c r="D158" s="202"/>
      <c r="E158" s="201"/>
      <c r="F158" s="201"/>
    </row>
    <row r="159" spans="1:6" s="203" customFormat="1" x14ac:dyDescent="0.2">
      <c r="A159" s="199"/>
      <c r="B159" s="200"/>
      <c r="C159" s="201">
        <v>4</v>
      </c>
      <c r="D159" s="202" t="s">
        <v>311</v>
      </c>
      <c r="E159" s="237"/>
      <c r="F159" s="201">
        <f>+C159*E159</f>
        <v>0</v>
      </c>
    </row>
    <row r="160" spans="1:6" s="203" customFormat="1" x14ac:dyDescent="0.2">
      <c r="A160" s="210"/>
      <c r="B160" s="200"/>
      <c r="C160" s="201"/>
      <c r="D160" s="202"/>
      <c r="E160" s="201"/>
      <c r="F160" s="201"/>
    </row>
    <row r="161" spans="1:6" s="203" customFormat="1" x14ac:dyDescent="0.2">
      <c r="A161" s="220"/>
      <c r="B161" s="205"/>
      <c r="C161" s="206"/>
      <c r="D161" s="207"/>
      <c r="E161" s="206"/>
      <c r="F161" s="206"/>
    </row>
    <row r="162" spans="1:6" s="203" customFormat="1" x14ac:dyDescent="0.2">
      <c r="A162" s="199">
        <v>31</v>
      </c>
      <c r="B162" s="209" t="s">
        <v>369</v>
      </c>
      <c r="C162" s="201"/>
      <c r="D162" s="202"/>
      <c r="E162" s="201"/>
      <c r="F162" s="201"/>
    </row>
    <row r="163" spans="1:6" s="203" customFormat="1" x14ac:dyDescent="0.2">
      <c r="A163" s="199"/>
      <c r="B163" s="200" t="s">
        <v>370</v>
      </c>
      <c r="C163" s="201"/>
      <c r="D163" s="202"/>
      <c r="E163" s="201"/>
      <c r="F163" s="201"/>
    </row>
    <row r="164" spans="1:6" s="203" customFormat="1" x14ac:dyDescent="0.2">
      <c r="A164" s="199"/>
      <c r="B164" s="200"/>
      <c r="C164" s="201">
        <v>15</v>
      </c>
      <c r="D164" s="202" t="s">
        <v>371</v>
      </c>
      <c r="E164" s="237"/>
      <c r="F164" s="201">
        <f>+C164*E164</f>
        <v>0</v>
      </c>
    </row>
    <row r="165" spans="1:6" s="29" customFormat="1" x14ac:dyDescent="0.2">
      <c r="A165" s="213"/>
      <c r="B165" s="214"/>
      <c r="C165" s="215"/>
      <c r="D165" s="216"/>
      <c r="E165" s="215"/>
      <c r="F165" s="215"/>
    </row>
    <row r="166" spans="1:6" x14ac:dyDescent="0.2">
      <c r="A166" s="220"/>
      <c r="B166" s="205"/>
      <c r="C166" s="206"/>
      <c r="D166" s="207"/>
      <c r="E166" s="206"/>
      <c r="F166" s="206"/>
    </row>
    <row r="167" spans="1:6" x14ac:dyDescent="0.2">
      <c r="A167" s="199">
        <v>32</v>
      </c>
      <c r="B167" s="209" t="s">
        <v>372</v>
      </c>
      <c r="C167" s="201"/>
      <c r="D167" s="202"/>
      <c r="E167" s="201"/>
      <c r="F167" s="201"/>
    </row>
    <row r="168" spans="1:6" ht="63.75" x14ac:dyDescent="0.2">
      <c r="A168" s="199"/>
      <c r="B168" s="200" t="s">
        <v>373</v>
      </c>
      <c r="C168" s="201"/>
      <c r="D168" s="202"/>
      <c r="E168" s="201"/>
      <c r="F168" s="201"/>
    </row>
    <row r="169" spans="1:6" x14ac:dyDescent="0.2">
      <c r="A169" s="199"/>
      <c r="B169" s="200"/>
      <c r="C169" s="201">
        <v>1</v>
      </c>
      <c r="D169" s="202" t="s">
        <v>151</v>
      </c>
      <c r="E169" s="237"/>
      <c r="F169" s="201">
        <f>+C169*E169</f>
        <v>0</v>
      </c>
    </row>
    <row r="170" spans="1:6" x14ac:dyDescent="0.2">
      <c r="A170" s="213"/>
      <c r="B170" s="214"/>
      <c r="C170" s="215"/>
      <c r="D170" s="216"/>
      <c r="E170" s="215"/>
      <c r="F170" s="215"/>
    </row>
    <row r="171" spans="1:6" x14ac:dyDescent="0.2">
      <c r="A171" s="210"/>
      <c r="B171" s="200"/>
      <c r="C171" s="201"/>
      <c r="D171" s="202"/>
      <c r="E171" s="201"/>
      <c r="F171" s="201"/>
    </row>
    <row r="172" spans="1:6" x14ac:dyDescent="0.2">
      <c r="A172" s="199">
        <v>33</v>
      </c>
      <c r="B172" s="209" t="s">
        <v>374</v>
      </c>
      <c r="C172" s="201"/>
      <c r="D172" s="202"/>
      <c r="E172" s="201"/>
      <c r="F172" s="201"/>
    </row>
    <row r="173" spans="1:6" ht="76.5" x14ac:dyDescent="0.2">
      <c r="A173" s="199"/>
      <c r="B173" s="200" t="s">
        <v>375</v>
      </c>
      <c r="C173" s="201"/>
      <c r="D173" s="202"/>
      <c r="E173" s="201"/>
      <c r="F173" s="201"/>
    </row>
    <row r="174" spans="1:6" x14ac:dyDescent="0.2">
      <c r="A174" s="199"/>
      <c r="B174" s="200"/>
      <c r="C174" s="201">
        <v>1</v>
      </c>
      <c r="D174" s="202" t="s">
        <v>151</v>
      </c>
      <c r="E174" s="237"/>
      <c r="F174" s="201">
        <f>+C174*E174</f>
        <v>0</v>
      </c>
    </row>
    <row r="175" spans="1:6" x14ac:dyDescent="0.2">
      <c r="A175" s="213"/>
      <c r="B175" s="214"/>
      <c r="C175" s="215"/>
      <c r="D175" s="216"/>
      <c r="E175" s="215"/>
      <c r="F175" s="215"/>
    </row>
    <row r="176" spans="1:6" x14ac:dyDescent="0.2">
      <c r="A176" s="220"/>
      <c r="B176" s="205"/>
      <c r="C176" s="206"/>
      <c r="D176" s="207"/>
      <c r="E176" s="206"/>
      <c r="F176" s="206"/>
    </row>
    <row r="177" spans="1:6" x14ac:dyDescent="0.2">
      <c r="A177" s="199">
        <v>34</v>
      </c>
      <c r="B177" s="209" t="s">
        <v>376</v>
      </c>
      <c r="C177" s="201"/>
      <c r="D177" s="202"/>
      <c r="E177" s="201"/>
      <c r="F177" s="201"/>
    </row>
    <row r="178" spans="1:6" ht="38.25" x14ac:dyDescent="0.2">
      <c r="A178" s="199"/>
      <c r="B178" s="200" t="s">
        <v>377</v>
      </c>
      <c r="C178" s="201"/>
      <c r="D178" s="202"/>
      <c r="E178" s="201"/>
      <c r="F178" s="201"/>
    </row>
    <row r="179" spans="1:6" x14ac:dyDescent="0.2">
      <c r="A179" s="199"/>
      <c r="B179" s="200"/>
      <c r="C179" s="201">
        <v>1</v>
      </c>
      <c r="D179" s="202" t="s">
        <v>151</v>
      </c>
      <c r="E179" s="237"/>
      <c r="F179" s="201">
        <f>+C179*E179</f>
        <v>0</v>
      </c>
    </row>
    <row r="180" spans="1:6" x14ac:dyDescent="0.2">
      <c r="A180" s="226"/>
      <c r="B180" s="214"/>
      <c r="C180" s="215"/>
      <c r="D180" s="216"/>
      <c r="E180" s="215"/>
      <c r="F180" s="215"/>
    </row>
    <row r="181" spans="1:6" x14ac:dyDescent="0.2">
      <c r="A181" s="204"/>
      <c r="B181" s="205"/>
      <c r="C181" s="206"/>
      <c r="D181" s="207"/>
      <c r="E181" s="206"/>
      <c r="F181" s="208"/>
    </row>
    <row r="182" spans="1:6" x14ac:dyDescent="0.2">
      <c r="A182" s="199">
        <v>35</v>
      </c>
      <c r="B182" s="209" t="s">
        <v>378</v>
      </c>
      <c r="C182" s="201"/>
      <c r="D182" s="202"/>
      <c r="E182" s="201"/>
      <c r="F182" s="201"/>
    </row>
    <row r="183" spans="1:6" ht="38.25" x14ac:dyDescent="0.2">
      <c r="A183" s="199"/>
      <c r="B183" s="200" t="s">
        <v>379</v>
      </c>
      <c r="C183" s="201"/>
      <c r="D183" s="202"/>
      <c r="E183" s="201"/>
      <c r="F183" s="201"/>
    </row>
    <row r="184" spans="1:6" x14ac:dyDescent="0.2">
      <c r="A184" s="199"/>
      <c r="B184" s="200"/>
      <c r="C184" s="201">
        <v>1</v>
      </c>
      <c r="D184" s="202" t="s">
        <v>151</v>
      </c>
      <c r="E184" s="237"/>
      <c r="F184" s="201">
        <f>+C184*E184</f>
        <v>0</v>
      </c>
    </row>
    <row r="185" spans="1:6" x14ac:dyDescent="0.2">
      <c r="A185" s="213"/>
      <c r="B185" s="214"/>
      <c r="C185" s="215"/>
      <c r="D185" s="216"/>
      <c r="E185" s="215"/>
      <c r="F185" s="215"/>
    </row>
    <row r="186" spans="1:6" x14ac:dyDescent="0.2">
      <c r="A186" s="199"/>
      <c r="B186" s="200"/>
      <c r="C186" s="201"/>
      <c r="D186" s="202"/>
      <c r="E186" s="201"/>
      <c r="F186" s="201"/>
    </row>
    <row r="187" spans="1:6" x14ac:dyDescent="0.2">
      <c r="A187" s="199">
        <v>36</v>
      </c>
      <c r="B187" s="209" t="s">
        <v>380</v>
      </c>
      <c r="C187" s="201"/>
      <c r="D187" s="202"/>
      <c r="E187" s="201"/>
      <c r="F187" s="201"/>
    </row>
    <row r="188" spans="1:6" ht="38.25" x14ac:dyDescent="0.2">
      <c r="A188" s="199"/>
      <c r="B188" s="200" t="s">
        <v>381</v>
      </c>
      <c r="C188" s="201"/>
      <c r="D188" s="227"/>
      <c r="E188" s="201"/>
      <c r="F188" s="201"/>
    </row>
    <row r="189" spans="1:6" x14ac:dyDescent="0.2">
      <c r="A189" s="199"/>
      <c r="B189" s="224"/>
      <c r="C189" s="201">
        <v>1</v>
      </c>
      <c r="D189" s="202" t="s">
        <v>151</v>
      </c>
      <c r="E189" s="237"/>
      <c r="F189" s="201">
        <f>+C189*E189</f>
        <v>0</v>
      </c>
    </row>
    <row r="190" spans="1:6" x14ac:dyDescent="0.2">
      <c r="A190" s="199"/>
      <c r="B190" s="224"/>
      <c r="C190" s="201"/>
      <c r="D190" s="202"/>
      <c r="E190" s="228"/>
      <c r="F190" s="201"/>
    </row>
    <row r="191" spans="1:6" x14ac:dyDescent="0.2">
      <c r="A191" s="103">
        <f>COUNT($A$12:A190)+1</f>
        <v>37</v>
      </c>
      <c r="B191" s="38" t="s">
        <v>165</v>
      </c>
      <c r="C191" s="35"/>
      <c r="D191" s="19"/>
      <c r="E191" s="61"/>
      <c r="F191" s="34"/>
    </row>
    <row r="192" spans="1:6" ht="38.25" x14ac:dyDescent="0.2">
      <c r="A192" s="106"/>
      <c r="B192" s="39" t="s">
        <v>34</v>
      </c>
      <c r="C192" s="35"/>
      <c r="D192" s="19"/>
      <c r="E192" s="35"/>
      <c r="F192" s="34"/>
    </row>
    <row r="193" spans="1:6" x14ac:dyDescent="0.2">
      <c r="A193" s="106"/>
      <c r="B193" s="39"/>
      <c r="C193" s="62"/>
      <c r="D193" s="63">
        <v>0.05</v>
      </c>
      <c r="E193" s="35"/>
      <c r="F193" s="34">
        <f>SUM(F14:F191)*D193</f>
        <v>0</v>
      </c>
    </row>
    <row r="194" spans="1:6" x14ac:dyDescent="0.2">
      <c r="A194" s="199"/>
      <c r="B194" s="200"/>
      <c r="C194" s="201"/>
      <c r="D194" s="202"/>
      <c r="E194" s="201"/>
      <c r="F194" s="201"/>
    </row>
    <row r="195" spans="1:6" x14ac:dyDescent="0.2">
      <c r="A195" s="229"/>
      <c r="B195" s="224"/>
      <c r="C195" s="227"/>
      <c r="D195" s="227"/>
      <c r="E195" s="166"/>
      <c r="F195" s="166"/>
    </row>
    <row r="196" spans="1:6" x14ac:dyDescent="0.2">
      <c r="A196" s="230"/>
      <c r="B196" s="231" t="s">
        <v>2</v>
      </c>
      <c r="C196" s="232"/>
      <c r="D196" s="233"/>
      <c r="E196" s="234" t="s">
        <v>47</v>
      </c>
      <c r="F196" s="234">
        <f>SUM(F14:F193)</f>
        <v>0</v>
      </c>
    </row>
    <row r="197" spans="1:6" x14ac:dyDescent="0.2">
      <c r="A197" s="229"/>
      <c r="B197" s="224"/>
      <c r="C197" s="227"/>
      <c r="D197" s="227"/>
      <c r="E197" s="166"/>
      <c r="F197" s="166"/>
    </row>
  </sheetData>
  <sheetProtection password="CFA5"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5" manualBreakCount="5">
    <brk id="40" max="16383" man="1"/>
    <brk id="75" max="16383" man="1"/>
    <brk id="110" max="16383" man="1"/>
    <brk id="150" max="16383" man="1"/>
    <brk id="18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opLeftCell="A11" zoomScaleNormal="100" zoomScaleSheetLayoutView="100" workbookViewId="0">
      <selection activeCell="E19" sqref="E19"/>
    </sheetView>
  </sheetViews>
  <sheetFormatPr defaultRowHeight="12.75" x14ac:dyDescent="0.2"/>
  <cols>
    <col min="1" max="1" width="6.28515625" style="239" customWidth="1"/>
    <col min="2" max="2" width="41.42578125" style="254" customWidth="1"/>
    <col min="3" max="3" width="6.42578125" style="239" customWidth="1"/>
    <col min="4" max="4" width="4.42578125" style="239" customWidth="1"/>
    <col min="5" max="5" width="13.42578125" style="221" customWidth="1"/>
    <col min="6" max="6" width="13.7109375" style="221" customWidth="1"/>
    <col min="7" max="7" width="10.140625" style="239" customWidth="1"/>
    <col min="8" max="9" width="9.140625" style="239"/>
    <col min="10" max="10" width="9.140625" style="221" bestFit="1" customWidth="1"/>
    <col min="11" max="255" width="9.140625" style="239"/>
    <col min="256" max="256" width="4.85546875" style="239" customWidth="1"/>
    <col min="257" max="257" width="41.42578125" style="239" customWidth="1"/>
    <col min="258" max="258" width="6.42578125" style="239" customWidth="1"/>
    <col min="259" max="259" width="4.42578125" style="239" customWidth="1"/>
    <col min="260" max="260" width="8" style="239" customWidth="1"/>
    <col min="261" max="261" width="8.85546875" style="239" customWidth="1"/>
    <col min="262" max="262" width="9.140625" style="239"/>
    <col min="263" max="263" width="10.140625" style="239" customWidth="1"/>
    <col min="264" max="265" width="9.140625" style="239"/>
    <col min="266" max="266" width="9.140625" style="239" bestFit="1" customWidth="1"/>
    <col min="267" max="511" width="9.140625" style="239"/>
    <col min="512" max="512" width="4.85546875" style="239" customWidth="1"/>
    <col min="513" max="513" width="41.42578125" style="239" customWidth="1"/>
    <col min="514" max="514" width="6.42578125" style="239" customWidth="1"/>
    <col min="515" max="515" width="4.42578125" style="239" customWidth="1"/>
    <col min="516" max="516" width="8" style="239" customWidth="1"/>
    <col min="517" max="517" width="8.85546875" style="239" customWidth="1"/>
    <col min="518" max="518" width="9.140625" style="239"/>
    <col min="519" max="519" width="10.140625" style="239" customWidth="1"/>
    <col min="520" max="521" width="9.140625" style="239"/>
    <col min="522" max="522" width="9.140625" style="239" bestFit="1" customWidth="1"/>
    <col min="523" max="767" width="9.140625" style="239"/>
    <col min="768" max="768" width="4.85546875" style="239" customWidth="1"/>
    <col min="769" max="769" width="41.42578125" style="239" customWidth="1"/>
    <col min="770" max="770" width="6.42578125" style="239" customWidth="1"/>
    <col min="771" max="771" width="4.42578125" style="239" customWidth="1"/>
    <col min="772" max="772" width="8" style="239" customWidth="1"/>
    <col min="773" max="773" width="8.85546875" style="239" customWidth="1"/>
    <col min="774" max="774" width="9.140625" style="239"/>
    <col min="775" max="775" width="10.140625" style="239" customWidth="1"/>
    <col min="776" max="777" width="9.140625" style="239"/>
    <col min="778" max="778" width="9.140625" style="239" bestFit="1" customWidth="1"/>
    <col min="779" max="1023" width="9.140625" style="239"/>
    <col min="1024" max="1024" width="4.85546875" style="239" customWidth="1"/>
    <col min="1025" max="1025" width="41.42578125" style="239" customWidth="1"/>
    <col min="1026" max="1026" width="6.42578125" style="239" customWidth="1"/>
    <col min="1027" max="1027" width="4.42578125" style="239" customWidth="1"/>
    <col min="1028" max="1028" width="8" style="239" customWidth="1"/>
    <col min="1029" max="1029" width="8.85546875" style="239" customWidth="1"/>
    <col min="1030" max="1030" width="9.140625" style="239"/>
    <col min="1031" max="1031" width="10.140625" style="239" customWidth="1"/>
    <col min="1032" max="1033" width="9.140625" style="239"/>
    <col min="1034" max="1034" width="9.140625" style="239" bestFit="1" customWidth="1"/>
    <col min="1035" max="1279" width="9.140625" style="239"/>
    <col min="1280" max="1280" width="4.85546875" style="239" customWidth="1"/>
    <col min="1281" max="1281" width="41.42578125" style="239" customWidth="1"/>
    <col min="1282" max="1282" width="6.42578125" style="239" customWidth="1"/>
    <col min="1283" max="1283" width="4.42578125" style="239" customWidth="1"/>
    <col min="1284" max="1284" width="8" style="239" customWidth="1"/>
    <col min="1285" max="1285" width="8.85546875" style="239" customWidth="1"/>
    <col min="1286" max="1286" width="9.140625" style="239"/>
    <col min="1287" max="1287" width="10.140625" style="239" customWidth="1"/>
    <col min="1288" max="1289" width="9.140625" style="239"/>
    <col min="1290" max="1290" width="9.140625" style="239" bestFit="1" customWidth="1"/>
    <col min="1291" max="1535" width="9.140625" style="239"/>
    <col min="1536" max="1536" width="4.85546875" style="239" customWidth="1"/>
    <col min="1537" max="1537" width="41.42578125" style="239" customWidth="1"/>
    <col min="1538" max="1538" width="6.42578125" style="239" customWidth="1"/>
    <col min="1539" max="1539" width="4.42578125" style="239" customWidth="1"/>
    <col min="1540" max="1540" width="8" style="239" customWidth="1"/>
    <col min="1541" max="1541" width="8.85546875" style="239" customWidth="1"/>
    <col min="1542" max="1542" width="9.140625" style="239"/>
    <col min="1543" max="1543" width="10.140625" style="239" customWidth="1"/>
    <col min="1544" max="1545" width="9.140625" style="239"/>
    <col min="1546" max="1546" width="9.140625" style="239" bestFit="1" customWidth="1"/>
    <col min="1547" max="1791" width="9.140625" style="239"/>
    <col min="1792" max="1792" width="4.85546875" style="239" customWidth="1"/>
    <col min="1793" max="1793" width="41.42578125" style="239" customWidth="1"/>
    <col min="1794" max="1794" width="6.42578125" style="239" customWidth="1"/>
    <col min="1795" max="1795" width="4.42578125" style="239" customWidth="1"/>
    <col min="1796" max="1796" width="8" style="239" customWidth="1"/>
    <col min="1797" max="1797" width="8.85546875" style="239" customWidth="1"/>
    <col min="1798" max="1798" width="9.140625" style="239"/>
    <col min="1799" max="1799" width="10.140625" style="239" customWidth="1"/>
    <col min="1800" max="1801" width="9.140625" style="239"/>
    <col min="1802" max="1802" width="9.140625" style="239" bestFit="1" customWidth="1"/>
    <col min="1803" max="2047" width="9.140625" style="239"/>
    <col min="2048" max="2048" width="4.85546875" style="239" customWidth="1"/>
    <col min="2049" max="2049" width="41.42578125" style="239" customWidth="1"/>
    <col min="2050" max="2050" width="6.42578125" style="239" customWidth="1"/>
    <col min="2051" max="2051" width="4.42578125" style="239" customWidth="1"/>
    <col min="2052" max="2052" width="8" style="239" customWidth="1"/>
    <col min="2053" max="2053" width="8.85546875" style="239" customWidth="1"/>
    <col min="2054" max="2054" width="9.140625" style="239"/>
    <col min="2055" max="2055" width="10.140625" style="239" customWidth="1"/>
    <col min="2056" max="2057" width="9.140625" style="239"/>
    <col min="2058" max="2058" width="9.140625" style="239" bestFit="1" customWidth="1"/>
    <col min="2059" max="2303" width="9.140625" style="239"/>
    <col min="2304" max="2304" width="4.85546875" style="239" customWidth="1"/>
    <col min="2305" max="2305" width="41.42578125" style="239" customWidth="1"/>
    <col min="2306" max="2306" width="6.42578125" style="239" customWidth="1"/>
    <col min="2307" max="2307" width="4.42578125" style="239" customWidth="1"/>
    <col min="2308" max="2308" width="8" style="239" customWidth="1"/>
    <col min="2309" max="2309" width="8.85546875" style="239" customWidth="1"/>
    <col min="2310" max="2310" width="9.140625" style="239"/>
    <col min="2311" max="2311" width="10.140625" style="239" customWidth="1"/>
    <col min="2312" max="2313" width="9.140625" style="239"/>
    <col min="2314" max="2314" width="9.140625" style="239" bestFit="1" customWidth="1"/>
    <col min="2315" max="2559" width="9.140625" style="239"/>
    <col min="2560" max="2560" width="4.85546875" style="239" customWidth="1"/>
    <col min="2561" max="2561" width="41.42578125" style="239" customWidth="1"/>
    <col min="2562" max="2562" width="6.42578125" style="239" customWidth="1"/>
    <col min="2563" max="2563" width="4.42578125" style="239" customWidth="1"/>
    <col min="2564" max="2564" width="8" style="239" customWidth="1"/>
    <col min="2565" max="2565" width="8.85546875" style="239" customWidth="1"/>
    <col min="2566" max="2566" width="9.140625" style="239"/>
    <col min="2567" max="2567" width="10.140625" style="239" customWidth="1"/>
    <col min="2568" max="2569" width="9.140625" style="239"/>
    <col min="2570" max="2570" width="9.140625" style="239" bestFit="1" customWidth="1"/>
    <col min="2571" max="2815" width="9.140625" style="239"/>
    <col min="2816" max="2816" width="4.85546875" style="239" customWidth="1"/>
    <col min="2817" max="2817" width="41.42578125" style="239" customWidth="1"/>
    <col min="2818" max="2818" width="6.42578125" style="239" customWidth="1"/>
    <col min="2819" max="2819" width="4.42578125" style="239" customWidth="1"/>
    <col min="2820" max="2820" width="8" style="239" customWidth="1"/>
    <col min="2821" max="2821" width="8.85546875" style="239" customWidth="1"/>
    <col min="2822" max="2822" width="9.140625" style="239"/>
    <col min="2823" max="2823" width="10.140625" style="239" customWidth="1"/>
    <col min="2824" max="2825" width="9.140625" style="239"/>
    <col min="2826" max="2826" width="9.140625" style="239" bestFit="1" customWidth="1"/>
    <col min="2827" max="3071" width="9.140625" style="239"/>
    <col min="3072" max="3072" width="4.85546875" style="239" customWidth="1"/>
    <col min="3073" max="3073" width="41.42578125" style="239" customWidth="1"/>
    <col min="3074" max="3074" width="6.42578125" style="239" customWidth="1"/>
    <col min="3075" max="3075" width="4.42578125" style="239" customWidth="1"/>
    <col min="3076" max="3076" width="8" style="239" customWidth="1"/>
    <col min="3077" max="3077" width="8.85546875" style="239" customWidth="1"/>
    <col min="3078" max="3078" width="9.140625" style="239"/>
    <col min="3079" max="3079" width="10.140625" style="239" customWidth="1"/>
    <col min="3080" max="3081" width="9.140625" style="239"/>
    <col min="3082" max="3082" width="9.140625" style="239" bestFit="1" customWidth="1"/>
    <col min="3083" max="3327" width="9.140625" style="239"/>
    <col min="3328" max="3328" width="4.85546875" style="239" customWidth="1"/>
    <col min="3329" max="3329" width="41.42578125" style="239" customWidth="1"/>
    <col min="3330" max="3330" width="6.42578125" style="239" customWidth="1"/>
    <col min="3331" max="3331" width="4.42578125" style="239" customWidth="1"/>
    <col min="3332" max="3332" width="8" style="239" customWidth="1"/>
    <col min="3333" max="3333" width="8.85546875" style="239" customWidth="1"/>
    <col min="3334" max="3334" width="9.140625" style="239"/>
    <col min="3335" max="3335" width="10.140625" style="239" customWidth="1"/>
    <col min="3336" max="3337" width="9.140625" style="239"/>
    <col min="3338" max="3338" width="9.140625" style="239" bestFit="1" customWidth="1"/>
    <col min="3339" max="3583" width="9.140625" style="239"/>
    <col min="3584" max="3584" width="4.85546875" style="239" customWidth="1"/>
    <col min="3585" max="3585" width="41.42578125" style="239" customWidth="1"/>
    <col min="3586" max="3586" width="6.42578125" style="239" customWidth="1"/>
    <col min="3587" max="3587" width="4.42578125" style="239" customWidth="1"/>
    <col min="3588" max="3588" width="8" style="239" customWidth="1"/>
    <col min="3589" max="3589" width="8.85546875" style="239" customWidth="1"/>
    <col min="3590" max="3590" width="9.140625" style="239"/>
    <col min="3591" max="3591" width="10.140625" style="239" customWidth="1"/>
    <col min="3592" max="3593" width="9.140625" style="239"/>
    <col min="3594" max="3594" width="9.140625" style="239" bestFit="1" customWidth="1"/>
    <col min="3595" max="3839" width="9.140625" style="239"/>
    <col min="3840" max="3840" width="4.85546875" style="239" customWidth="1"/>
    <col min="3841" max="3841" width="41.42578125" style="239" customWidth="1"/>
    <col min="3842" max="3842" width="6.42578125" style="239" customWidth="1"/>
    <col min="3843" max="3843" width="4.42578125" style="239" customWidth="1"/>
    <col min="3844" max="3844" width="8" style="239" customWidth="1"/>
    <col min="3845" max="3845" width="8.85546875" style="239" customWidth="1"/>
    <col min="3846" max="3846" width="9.140625" style="239"/>
    <col min="3847" max="3847" width="10.140625" style="239" customWidth="1"/>
    <col min="3848" max="3849" width="9.140625" style="239"/>
    <col min="3850" max="3850" width="9.140625" style="239" bestFit="1" customWidth="1"/>
    <col min="3851" max="4095" width="9.140625" style="239"/>
    <col min="4096" max="4096" width="4.85546875" style="239" customWidth="1"/>
    <col min="4097" max="4097" width="41.42578125" style="239" customWidth="1"/>
    <col min="4098" max="4098" width="6.42578125" style="239" customWidth="1"/>
    <col min="4099" max="4099" width="4.42578125" style="239" customWidth="1"/>
    <col min="4100" max="4100" width="8" style="239" customWidth="1"/>
    <col min="4101" max="4101" width="8.85546875" style="239" customWidth="1"/>
    <col min="4102" max="4102" width="9.140625" style="239"/>
    <col min="4103" max="4103" width="10.140625" style="239" customWidth="1"/>
    <col min="4104" max="4105" width="9.140625" style="239"/>
    <col min="4106" max="4106" width="9.140625" style="239" bestFit="1" customWidth="1"/>
    <col min="4107" max="4351" width="9.140625" style="239"/>
    <col min="4352" max="4352" width="4.85546875" style="239" customWidth="1"/>
    <col min="4353" max="4353" width="41.42578125" style="239" customWidth="1"/>
    <col min="4354" max="4354" width="6.42578125" style="239" customWidth="1"/>
    <col min="4355" max="4355" width="4.42578125" style="239" customWidth="1"/>
    <col min="4356" max="4356" width="8" style="239" customWidth="1"/>
    <col min="4357" max="4357" width="8.85546875" style="239" customWidth="1"/>
    <col min="4358" max="4358" width="9.140625" style="239"/>
    <col min="4359" max="4359" width="10.140625" style="239" customWidth="1"/>
    <col min="4360" max="4361" width="9.140625" style="239"/>
    <col min="4362" max="4362" width="9.140625" style="239" bestFit="1" customWidth="1"/>
    <col min="4363" max="4607" width="9.140625" style="239"/>
    <col min="4608" max="4608" width="4.85546875" style="239" customWidth="1"/>
    <col min="4609" max="4609" width="41.42578125" style="239" customWidth="1"/>
    <col min="4610" max="4610" width="6.42578125" style="239" customWidth="1"/>
    <col min="4611" max="4611" width="4.42578125" style="239" customWidth="1"/>
    <col min="4612" max="4612" width="8" style="239" customWidth="1"/>
    <col min="4613" max="4613" width="8.85546875" style="239" customWidth="1"/>
    <col min="4614" max="4614" width="9.140625" style="239"/>
    <col min="4615" max="4615" width="10.140625" style="239" customWidth="1"/>
    <col min="4616" max="4617" width="9.140625" style="239"/>
    <col min="4618" max="4618" width="9.140625" style="239" bestFit="1" customWidth="1"/>
    <col min="4619" max="4863" width="9.140625" style="239"/>
    <col min="4864" max="4864" width="4.85546875" style="239" customWidth="1"/>
    <col min="4865" max="4865" width="41.42578125" style="239" customWidth="1"/>
    <col min="4866" max="4866" width="6.42578125" style="239" customWidth="1"/>
    <col min="4867" max="4867" width="4.42578125" style="239" customWidth="1"/>
    <col min="4868" max="4868" width="8" style="239" customWidth="1"/>
    <col min="4869" max="4869" width="8.85546875" style="239" customWidth="1"/>
    <col min="4870" max="4870" width="9.140625" style="239"/>
    <col min="4871" max="4871" width="10.140625" style="239" customWidth="1"/>
    <col min="4872" max="4873" width="9.140625" style="239"/>
    <col min="4874" max="4874" width="9.140625" style="239" bestFit="1" customWidth="1"/>
    <col min="4875" max="5119" width="9.140625" style="239"/>
    <col min="5120" max="5120" width="4.85546875" style="239" customWidth="1"/>
    <col min="5121" max="5121" width="41.42578125" style="239" customWidth="1"/>
    <col min="5122" max="5122" width="6.42578125" style="239" customWidth="1"/>
    <col min="5123" max="5123" width="4.42578125" style="239" customWidth="1"/>
    <col min="5124" max="5124" width="8" style="239" customWidth="1"/>
    <col min="5125" max="5125" width="8.85546875" style="239" customWidth="1"/>
    <col min="5126" max="5126" width="9.140625" style="239"/>
    <col min="5127" max="5127" width="10.140625" style="239" customWidth="1"/>
    <col min="5128" max="5129" width="9.140625" style="239"/>
    <col min="5130" max="5130" width="9.140625" style="239" bestFit="1" customWidth="1"/>
    <col min="5131" max="5375" width="9.140625" style="239"/>
    <col min="5376" max="5376" width="4.85546875" style="239" customWidth="1"/>
    <col min="5377" max="5377" width="41.42578125" style="239" customWidth="1"/>
    <col min="5378" max="5378" width="6.42578125" style="239" customWidth="1"/>
    <col min="5379" max="5379" width="4.42578125" style="239" customWidth="1"/>
    <col min="5380" max="5380" width="8" style="239" customWidth="1"/>
    <col min="5381" max="5381" width="8.85546875" style="239" customWidth="1"/>
    <col min="5382" max="5382" width="9.140625" style="239"/>
    <col min="5383" max="5383" width="10.140625" style="239" customWidth="1"/>
    <col min="5384" max="5385" width="9.140625" style="239"/>
    <col min="5386" max="5386" width="9.140625" style="239" bestFit="1" customWidth="1"/>
    <col min="5387" max="5631" width="9.140625" style="239"/>
    <col min="5632" max="5632" width="4.85546875" style="239" customWidth="1"/>
    <col min="5633" max="5633" width="41.42578125" style="239" customWidth="1"/>
    <col min="5634" max="5634" width="6.42578125" style="239" customWidth="1"/>
    <col min="5635" max="5635" width="4.42578125" style="239" customWidth="1"/>
    <col min="5636" max="5636" width="8" style="239" customWidth="1"/>
    <col min="5637" max="5637" width="8.85546875" style="239" customWidth="1"/>
    <col min="5638" max="5638" width="9.140625" style="239"/>
    <col min="5639" max="5639" width="10.140625" style="239" customWidth="1"/>
    <col min="5640" max="5641" width="9.140625" style="239"/>
    <col min="5642" max="5642" width="9.140625" style="239" bestFit="1" customWidth="1"/>
    <col min="5643" max="5887" width="9.140625" style="239"/>
    <col min="5888" max="5888" width="4.85546875" style="239" customWidth="1"/>
    <col min="5889" max="5889" width="41.42578125" style="239" customWidth="1"/>
    <col min="5890" max="5890" width="6.42578125" style="239" customWidth="1"/>
    <col min="5891" max="5891" width="4.42578125" style="239" customWidth="1"/>
    <col min="5892" max="5892" width="8" style="239" customWidth="1"/>
    <col min="5893" max="5893" width="8.85546875" style="239" customWidth="1"/>
    <col min="5894" max="5894" width="9.140625" style="239"/>
    <col min="5895" max="5895" width="10.140625" style="239" customWidth="1"/>
    <col min="5896" max="5897" width="9.140625" style="239"/>
    <col min="5898" max="5898" width="9.140625" style="239" bestFit="1" customWidth="1"/>
    <col min="5899" max="6143" width="9.140625" style="239"/>
    <col min="6144" max="6144" width="4.85546875" style="239" customWidth="1"/>
    <col min="6145" max="6145" width="41.42578125" style="239" customWidth="1"/>
    <col min="6146" max="6146" width="6.42578125" style="239" customWidth="1"/>
    <col min="6147" max="6147" width="4.42578125" style="239" customWidth="1"/>
    <col min="6148" max="6148" width="8" style="239" customWidth="1"/>
    <col min="6149" max="6149" width="8.85546875" style="239" customWidth="1"/>
    <col min="6150" max="6150" width="9.140625" style="239"/>
    <col min="6151" max="6151" width="10.140625" style="239" customWidth="1"/>
    <col min="6152" max="6153" width="9.140625" style="239"/>
    <col min="6154" max="6154" width="9.140625" style="239" bestFit="1" customWidth="1"/>
    <col min="6155" max="6399" width="9.140625" style="239"/>
    <col min="6400" max="6400" width="4.85546875" style="239" customWidth="1"/>
    <col min="6401" max="6401" width="41.42578125" style="239" customWidth="1"/>
    <col min="6402" max="6402" width="6.42578125" style="239" customWidth="1"/>
    <col min="6403" max="6403" width="4.42578125" style="239" customWidth="1"/>
    <col min="6404" max="6404" width="8" style="239" customWidth="1"/>
    <col min="6405" max="6405" width="8.85546875" style="239" customWidth="1"/>
    <col min="6406" max="6406" width="9.140625" style="239"/>
    <col min="6407" max="6407" width="10.140625" style="239" customWidth="1"/>
    <col min="6408" max="6409" width="9.140625" style="239"/>
    <col min="6410" max="6410" width="9.140625" style="239" bestFit="1" customWidth="1"/>
    <col min="6411" max="6655" width="9.140625" style="239"/>
    <col min="6656" max="6656" width="4.85546875" style="239" customWidth="1"/>
    <col min="6657" max="6657" width="41.42578125" style="239" customWidth="1"/>
    <col min="6658" max="6658" width="6.42578125" style="239" customWidth="1"/>
    <col min="6659" max="6659" width="4.42578125" style="239" customWidth="1"/>
    <col min="6660" max="6660" width="8" style="239" customWidth="1"/>
    <col min="6661" max="6661" width="8.85546875" style="239" customWidth="1"/>
    <col min="6662" max="6662" width="9.140625" style="239"/>
    <col min="6663" max="6663" width="10.140625" style="239" customWidth="1"/>
    <col min="6664" max="6665" width="9.140625" style="239"/>
    <col min="6666" max="6666" width="9.140625" style="239" bestFit="1" customWidth="1"/>
    <col min="6667" max="6911" width="9.140625" style="239"/>
    <col min="6912" max="6912" width="4.85546875" style="239" customWidth="1"/>
    <col min="6913" max="6913" width="41.42578125" style="239" customWidth="1"/>
    <col min="6914" max="6914" width="6.42578125" style="239" customWidth="1"/>
    <col min="6915" max="6915" width="4.42578125" style="239" customWidth="1"/>
    <col min="6916" max="6916" width="8" style="239" customWidth="1"/>
    <col min="6917" max="6917" width="8.85546875" style="239" customWidth="1"/>
    <col min="6918" max="6918" width="9.140625" style="239"/>
    <col min="6919" max="6919" width="10.140625" style="239" customWidth="1"/>
    <col min="6920" max="6921" width="9.140625" style="239"/>
    <col min="6922" max="6922" width="9.140625" style="239" bestFit="1" customWidth="1"/>
    <col min="6923" max="7167" width="9.140625" style="239"/>
    <col min="7168" max="7168" width="4.85546875" style="239" customWidth="1"/>
    <col min="7169" max="7169" width="41.42578125" style="239" customWidth="1"/>
    <col min="7170" max="7170" width="6.42578125" style="239" customWidth="1"/>
    <col min="7171" max="7171" width="4.42578125" style="239" customWidth="1"/>
    <col min="7172" max="7172" width="8" style="239" customWidth="1"/>
    <col min="7173" max="7173" width="8.85546875" style="239" customWidth="1"/>
    <col min="7174" max="7174" width="9.140625" style="239"/>
    <col min="7175" max="7175" width="10.140625" style="239" customWidth="1"/>
    <col min="7176" max="7177" width="9.140625" style="239"/>
    <col min="7178" max="7178" width="9.140625" style="239" bestFit="1" customWidth="1"/>
    <col min="7179" max="7423" width="9.140625" style="239"/>
    <col min="7424" max="7424" width="4.85546875" style="239" customWidth="1"/>
    <col min="7425" max="7425" width="41.42578125" style="239" customWidth="1"/>
    <col min="7426" max="7426" width="6.42578125" style="239" customWidth="1"/>
    <col min="7427" max="7427" width="4.42578125" style="239" customWidth="1"/>
    <col min="7428" max="7428" width="8" style="239" customWidth="1"/>
    <col min="7429" max="7429" width="8.85546875" style="239" customWidth="1"/>
    <col min="7430" max="7430" width="9.140625" style="239"/>
    <col min="7431" max="7431" width="10.140625" style="239" customWidth="1"/>
    <col min="7432" max="7433" width="9.140625" style="239"/>
    <col min="7434" max="7434" width="9.140625" style="239" bestFit="1" customWidth="1"/>
    <col min="7435" max="7679" width="9.140625" style="239"/>
    <col min="7680" max="7680" width="4.85546875" style="239" customWidth="1"/>
    <col min="7681" max="7681" width="41.42578125" style="239" customWidth="1"/>
    <col min="7682" max="7682" width="6.42578125" style="239" customWidth="1"/>
    <col min="7683" max="7683" width="4.42578125" style="239" customWidth="1"/>
    <col min="7684" max="7684" width="8" style="239" customWidth="1"/>
    <col min="7685" max="7685" width="8.85546875" style="239" customWidth="1"/>
    <col min="7686" max="7686" width="9.140625" style="239"/>
    <col min="7687" max="7687" width="10.140625" style="239" customWidth="1"/>
    <col min="7688" max="7689" width="9.140625" style="239"/>
    <col min="7690" max="7690" width="9.140625" style="239" bestFit="1" customWidth="1"/>
    <col min="7691" max="7935" width="9.140625" style="239"/>
    <col min="7936" max="7936" width="4.85546875" style="239" customWidth="1"/>
    <col min="7937" max="7937" width="41.42578125" style="239" customWidth="1"/>
    <col min="7938" max="7938" width="6.42578125" style="239" customWidth="1"/>
    <col min="7939" max="7939" width="4.42578125" style="239" customWidth="1"/>
    <col min="7940" max="7940" width="8" style="239" customWidth="1"/>
    <col min="7941" max="7941" width="8.85546875" style="239" customWidth="1"/>
    <col min="7942" max="7942" width="9.140625" style="239"/>
    <col min="7943" max="7943" width="10.140625" style="239" customWidth="1"/>
    <col min="7944" max="7945" width="9.140625" style="239"/>
    <col min="7946" max="7946" width="9.140625" style="239" bestFit="1" customWidth="1"/>
    <col min="7947" max="8191" width="9.140625" style="239"/>
    <col min="8192" max="8192" width="4.85546875" style="239" customWidth="1"/>
    <col min="8193" max="8193" width="41.42578125" style="239" customWidth="1"/>
    <col min="8194" max="8194" width="6.42578125" style="239" customWidth="1"/>
    <col min="8195" max="8195" width="4.42578125" style="239" customWidth="1"/>
    <col min="8196" max="8196" width="8" style="239" customWidth="1"/>
    <col min="8197" max="8197" width="8.85546875" style="239" customWidth="1"/>
    <col min="8198" max="8198" width="9.140625" style="239"/>
    <col min="8199" max="8199" width="10.140625" style="239" customWidth="1"/>
    <col min="8200" max="8201" width="9.140625" style="239"/>
    <col min="8202" max="8202" width="9.140625" style="239" bestFit="1" customWidth="1"/>
    <col min="8203" max="8447" width="9.140625" style="239"/>
    <col min="8448" max="8448" width="4.85546875" style="239" customWidth="1"/>
    <col min="8449" max="8449" width="41.42578125" style="239" customWidth="1"/>
    <col min="8450" max="8450" width="6.42578125" style="239" customWidth="1"/>
    <col min="8451" max="8451" width="4.42578125" style="239" customWidth="1"/>
    <col min="8452" max="8452" width="8" style="239" customWidth="1"/>
    <col min="8453" max="8453" width="8.85546875" style="239" customWidth="1"/>
    <col min="8454" max="8454" width="9.140625" style="239"/>
    <col min="8455" max="8455" width="10.140625" style="239" customWidth="1"/>
    <col min="8456" max="8457" width="9.140625" style="239"/>
    <col min="8458" max="8458" width="9.140625" style="239" bestFit="1" customWidth="1"/>
    <col min="8459" max="8703" width="9.140625" style="239"/>
    <col min="8704" max="8704" width="4.85546875" style="239" customWidth="1"/>
    <col min="8705" max="8705" width="41.42578125" style="239" customWidth="1"/>
    <col min="8706" max="8706" width="6.42578125" style="239" customWidth="1"/>
    <col min="8707" max="8707" width="4.42578125" style="239" customWidth="1"/>
    <col min="8708" max="8708" width="8" style="239" customWidth="1"/>
    <col min="8709" max="8709" width="8.85546875" style="239" customWidth="1"/>
    <col min="8710" max="8710" width="9.140625" style="239"/>
    <col min="8711" max="8711" width="10.140625" style="239" customWidth="1"/>
    <col min="8712" max="8713" width="9.140625" style="239"/>
    <col min="8714" max="8714" width="9.140625" style="239" bestFit="1" customWidth="1"/>
    <col min="8715" max="8959" width="9.140625" style="239"/>
    <col min="8960" max="8960" width="4.85546875" style="239" customWidth="1"/>
    <col min="8961" max="8961" width="41.42578125" style="239" customWidth="1"/>
    <col min="8962" max="8962" width="6.42578125" style="239" customWidth="1"/>
    <col min="8963" max="8963" width="4.42578125" style="239" customWidth="1"/>
    <col min="8964" max="8964" width="8" style="239" customWidth="1"/>
    <col min="8965" max="8965" width="8.85546875" style="239" customWidth="1"/>
    <col min="8966" max="8966" width="9.140625" style="239"/>
    <col min="8967" max="8967" width="10.140625" style="239" customWidth="1"/>
    <col min="8968" max="8969" width="9.140625" style="239"/>
    <col min="8970" max="8970" width="9.140625" style="239" bestFit="1" customWidth="1"/>
    <col min="8971" max="9215" width="9.140625" style="239"/>
    <col min="9216" max="9216" width="4.85546875" style="239" customWidth="1"/>
    <col min="9217" max="9217" width="41.42578125" style="239" customWidth="1"/>
    <col min="9218" max="9218" width="6.42578125" style="239" customWidth="1"/>
    <col min="9219" max="9219" width="4.42578125" style="239" customWidth="1"/>
    <col min="9220" max="9220" width="8" style="239" customWidth="1"/>
    <col min="9221" max="9221" width="8.85546875" style="239" customWidth="1"/>
    <col min="9222" max="9222" width="9.140625" style="239"/>
    <col min="9223" max="9223" width="10.140625" style="239" customWidth="1"/>
    <col min="9224" max="9225" width="9.140625" style="239"/>
    <col min="9226" max="9226" width="9.140625" style="239" bestFit="1" customWidth="1"/>
    <col min="9227" max="9471" width="9.140625" style="239"/>
    <col min="9472" max="9472" width="4.85546875" style="239" customWidth="1"/>
    <col min="9473" max="9473" width="41.42578125" style="239" customWidth="1"/>
    <col min="9474" max="9474" width="6.42578125" style="239" customWidth="1"/>
    <col min="9475" max="9475" width="4.42578125" style="239" customWidth="1"/>
    <col min="9476" max="9476" width="8" style="239" customWidth="1"/>
    <col min="9477" max="9477" width="8.85546875" style="239" customWidth="1"/>
    <col min="9478" max="9478" width="9.140625" style="239"/>
    <col min="9479" max="9479" width="10.140625" style="239" customWidth="1"/>
    <col min="9480" max="9481" width="9.140625" style="239"/>
    <col min="9482" max="9482" width="9.140625" style="239" bestFit="1" customWidth="1"/>
    <col min="9483" max="9727" width="9.140625" style="239"/>
    <col min="9728" max="9728" width="4.85546875" style="239" customWidth="1"/>
    <col min="9729" max="9729" width="41.42578125" style="239" customWidth="1"/>
    <col min="9730" max="9730" width="6.42578125" style="239" customWidth="1"/>
    <col min="9731" max="9731" width="4.42578125" style="239" customWidth="1"/>
    <col min="9732" max="9732" width="8" style="239" customWidth="1"/>
    <col min="9733" max="9733" width="8.85546875" style="239" customWidth="1"/>
    <col min="9734" max="9734" width="9.140625" style="239"/>
    <col min="9735" max="9735" width="10.140625" style="239" customWidth="1"/>
    <col min="9736" max="9737" width="9.140625" style="239"/>
    <col min="9738" max="9738" width="9.140625" style="239" bestFit="1" customWidth="1"/>
    <col min="9739" max="9983" width="9.140625" style="239"/>
    <col min="9984" max="9984" width="4.85546875" style="239" customWidth="1"/>
    <col min="9985" max="9985" width="41.42578125" style="239" customWidth="1"/>
    <col min="9986" max="9986" width="6.42578125" style="239" customWidth="1"/>
    <col min="9987" max="9987" width="4.42578125" style="239" customWidth="1"/>
    <col min="9988" max="9988" width="8" style="239" customWidth="1"/>
    <col min="9989" max="9989" width="8.85546875" style="239" customWidth="1"/>
    <col min="9990" max="9990" width="9.140625" style="239"/>
    <col min="9991" max="9991" width="10.140625" style="239" customWidth="1"/>
    <col min="9992" max="9993" width="9.140625" style="239"/>
    <col min="9994" max="9994" width="9.140625" style="239" bestFit="1" customWidth="1"/>
    <col min="9995" max="10239" width="9.140625" style="239"/>
    <col min="10240" max="10240" width="4.85546875" style="239" customWidth="1"/>
    <col min="10241" max="10241" width="41.42578125" style="239" customWidth="1"/>
    <col min="10242" max="10242" width="6.42578125" style="239" customWidth="1"/>
    <col min="10243" max="10243" width="4.42578125" style="239" customWidth="1"/>
    <col min="10244" max="10244" width="8" style="239" customWidth="1"/>
    <col min="10245" max="10245" width="8.85546875" style="239" customWidth="1"/>
    <col min="10246" max="10246" width="9.140625" style="239"/>
    <col min="10247" max="10247" width="10.140625" style="239" customWidth="1"/>
    <col min="10248" max="10249" width="9.140625" style="239"/>
    <col min="10250" max="10250" width="9.140625" style="239" bestFit="1" customWidth="1"/>
    <col min="10251" max="10495" width="9.140625" style="239"/>
    <col min="10496" max="10496" width="4.85546875" style="239" customWidth="1"/>
    <col min="10497" max="10497" width="41.42578125" style="239" customWidth="1"/>
    <col min="10498" max="10498" width="6.42578125" style="239" customWidth="1"/>
    <col min="10499" max="10499" width="4.42578125" style="239" customWidth="1"/>
    <col min="10500" max="10500" width="8" style="239" customWidth="1"/>
    <col min="10501" max="10501" width="8.85546875" style="239" customWidth="1"/>
    <col min="10502" max="10502" width="9.140625" style="239"/>
    <col min="10503" max="10503" width="10.140625" style="239" customWidth="1"/>
    <col min="10504" max="10505" width="9.140625" style="239"/>
    <col min="10506" max="10506" width="9.140625" style="239" bestFit="1" customWidth="1"/>
    <col min="10507" max="10751" width="9.140625" style="239"/>
    <col min="10752" max="10752" width="4.85546875" style="239" customWidth="1"/>
    <col min="10753" max="10753" width="41.42578125" style="239" customWidth="1"/>
    <col min="10754" max="10754" width="6.42578125" style="239" customWidth="1"/>
    <col min="10755" max="10755" width="4.42578125" style="239" customWidth="1"/>
    <col min="10756" max="10756" width="8" style="239" customWidth="1"/>
    <col min="10757" max="10757" width="8.85546875" style="239" customWidth="1"/>
    <col min="10758" max="10758" width="9.140625" style="239"/>
    <col min="10759" max="10759" width="10.140625" style="239" customWidth="1"/>
    <col min="10760" max="10761" width="9.140625" style="239"/>
    <col min="10762" max="10762" width="9.140625" style="239" bestFit="1" customWidth="1"/>
    <col min="10763" max="11007" width="9.140625" style="239"/>
    <col min="11008" max="11008" width="4.85546875" style="239" customWidth="1"/>
    <col min="11009" max="11009" width="41.42578125" style="239" customWidth="1"/>
    <col min="11010" max="11010" width="6.42578125" style="239" customWidth="1"/>
    <col min="11011" max="11011" width="4.42578125" style="239" customWidth="1"/>
    <col min="11012" max="11012" width="8" style="239" customWidth="1"/>
    <col min="11013" max="11013" width="8.85546875" style="239" customWidth="1"/>
    <col min="11014" max="11014" width="9.140625" style="239"/>
    <col min="11015" max="11015" width="10.140625" style="239" customWidth="1"/>
    <col min="11016" max="11017" width="9.140625" style="239"/>
    <col min="11018" max="11018" width="9.140625" style="239" bestFit="1" customWidth="1"/>
    <col min="11019" max="11263" width="9.140625" style="239"/>
    <col min="11264" max="11264" width="4.85546875" style="239" customWidth="1"/>
    <col min="11265" max="11265" width="41.42578125" style="239" customWidth="1"/>
    <col min="11266" max="11266" width="6.42578125" style="239" customWidth="1"/>
    <col min="11267" max="11267" width="4.42578125" style="239" customWidth="1"/>
    <col min="11268" max="11268" width="8" style="239" customWidth="1"/>
    <col min="11269" max="11269" width="8.85546875" style="239" customWidth="1"/>
    <col min="11270" max="11270" width="9.140625" style="239"/>
    <col min="11271" max="11271" width="10.140625" style="239" customWidth="1"/>
    <col min="11272" max="11273" width="9.140625" style="239"/>
    <col min="11274" max="11274" width="9.140625" style="239" bestFit="1" customWidth="1"/>
    <col min="11275" max="11519" width="9.140625" style="239"/>
    <col min="11520" max="11520" width="4.85546875" style="239" customWidth="1"/>
    <col min="11521" max="11521" width="41.42578125" style="239" customWidth="1"/>
    <col min="11522" max="11522" width="6.42578125" style="239" customWidth="1"/>
    <col min="11523" max="11523" width="4.42578125" style="239" customWidth="1"/>
    <col min="11524" max="11524" width="8" style="239" customWidth="1"/>
    <col min="11525" max="11525" width="8.85546875" style="239" customWidth="1"/>
    <col min="11526" max="11526" width="9.140625" style="239"/>
    <col min="11527" max="11527" width="10.140625" style="239" customWidth="1"/>
    <col min="11528" max="11529" width="9.140625" style="239"/>
    <col min="11530" max="11530" width="9.140625" style="239" bestFit="1" customWidth="1"/>
    <col min="11531" max="11775" width="9.140625" style="239"/>
    <col min="11776" max="11776" width="4.85546875" style="239" customWidth="1"/>
    <col min="11777" max="11777" width="41.42578125" style="239" customWidth="1"/>
    <col min="11778" max="11778" width="6.42578125" style="239" customWidth="1"/>
    <col min="11779" max="11779" width="4.42578125" style="239" customWidth="1"/>
    <col min="11780" max="11780" width="8" style="239" customWidth="1"/>
    <col min="11781" max="11781" width="8.85546875" style="239" customWidth="1"/>
    <col min="11782" max="11782" width="9.140625" style="239"/>
    <col min="11783" max="11783" width="10.140625" style="239" customWidth="1"/>
    <col min="11784" max="11785" width="9.140625" style="239"/>
    <col min="11786" max="11786" width="9.140625" style="239" bestFit="1" customWidth="1"/>
    <col min="11787" max="12031" width="9.140625" style="239"/>
    <col min="12032" max="12032" width="4.85546875" style="239" customWidth="1"/>
    <col min="12033" max="12033" width="41.42578125" style="239" customWidth="1"/>
    <col min="12034" max="12034" width="6.42578125" style="239" customWidth="1"/>
    <col min="12035" max="12035" width="4.42578125" style="239" customWidth="1"/>
    <col min="12036" max="12036" width="8" style="239" customWidth="1"/>
    <col min="12037" max="12037" width="8.85546875" style="239" customWidth="1"/>
    <col min="12038" max="12038" width="9.140625" style="239"/>
    <col min="12039" max="12039" width="10.140625" style="239" customWidth="1"/>
    <col min="12040" max="12041" width="9.140625" style="239"/>
    <col min="12042" max="12042" width="9.140625" style="239" bestFit="1" customWidth="1"/>
    <col min="12043" max="12287" width="9.140625" style="239"/>
    <col min="12288" max="12288" width="4.85546875" style="239" customWidth="1"/>
    <col min="12289" max="12289" width="41.42578125" style="239" customWidth="1"/>
    <col min="12290" max="12290" width="6.42578125" style="239" customWidth="1"/>
    <col min="12291" max="12291" width="4.42578125" style="239" customWidth="1"/>
    <col min="12292" max="12292" width="8" style="239" customWidth="1"/>
    <col min="12293" max="12293" width="8.85546875" style="239" customWidth="1"/>
    <col min="12294" max="12294" width="9.140625" style="239"/>
    <col min="12295" max="12295" width="10.140625" style="239" customWidth="1"/>
    <col min="12296" max="12297" width="9.140625" style="239"/>
    <col min="12298" max="12298" width="9.140625" style="239" bestFit="1" customWidth="1"/>
    <col min="12299" max="12543" width="9.140625" style="239"/>
    <col min="12544" max="12544" width="4.85546875" style="239" customWidth="1"/>
    <col min="12545" max="12545" width="41.42578125" style="239" customWidth="1"/>
    <col min="12546" max="12546" width="6.42578125" style="239" customWidth="1"/>
    <col min="12547" max="12547" width="4.42578125" style="239" customWidth="1"/>
    <col min="12548" max="12548" width="8" style="239" customWidth="1"/>
    <col min="12549" max="12549" width="8.85546875" style="239" customWidth="1"/>
    <col min="12550" max="12550" width="9.140625" style="239"/>
    <col min="12551" max="12551" width="10.140625" style="239" customWidth="1"/>
    <col min="12552" max="12553" width="9.140625" style="239"/>
    <col min="12554" max="12554" width="9.140625" style="239" bestFit="1" customWidth="1"/>
    <col min="12555" max="12799" width="9.140625" style="239"/>
    <col min="12800" max="12800" width="4.85546875" style="239" customWidth="1"/>
    <col min="12801" max="12801" width="41.42578125" style="239" customWidth="1"/>
    <col min="12802" max="12802" width="6.42578125" style="239" customWidth="1"/>
    <col min="12803" max="12803" width="4.42578125" style="239" customWidth="1"/>
    <col min="12804" max="12804" width="8" style="239" customWidth="1"/>
    <col min="12805" max="12805" width="8.85546875" style="239" customWidth="1"/>
    <col min="12806" max="12806" width="9.140625" style="239"/>
    <col min="12807" max="12807" width="10.140625" style="239" customWidth="1"/>
    <col min="12808" max="12809" width="9.140625" style="239"/>
    <col min="12810" max="12810" width="9.140625" style="239" bestFit="1" customWidth="1"/>
    <col min="12811" max="13055" width="9.140625" style="239"/>
    <col min="13056" max="13056" width="4.85546875" style="239" customWidth="1"/>
    <col min="13057" max="13057" width="41.42578125" style="239" customWidth="1"/>
    <col min="13058" max="13058" width="6.42578125" style="239" customWidth="1"/>
    <col min="13059" max="13059" width="4.42578125" style="239" customWidth="1"/>
    <col min="13060" max="13060" width="8" style="239" customWidth="1"/>
    <col min="13061" max="13061" width="8.85546875" style="239" customWidth="1"/>
    <col min="13062" max="13062" width="9.140625" style="239"/>
    <col min="13063" max="13063" width="10.140625" style="239" customWidth="1"/>
    <col min="13064" max="13065" width="9.140625" style="239"/>
    <col min="13066" max="13066" width="9.140625" style="239" bestFit="1" customWidth="1"/>
    <col min="13067" max="13311" width="9.140625" style="239"/>
    <col min="13312" max="13312" width="4.85546875" style="239" customWidth="1"/>
    <col min="13313" max="13313" width="41.42578125" style="239" customWidth="1"/>
    <col min="13314" max="13314" width="6.42578125" style="239" customWidth="1"/>
    <col min="13315" max="13315" width="4.42578125" style="239" customWidth="1"/>
    <col min="13316" max="13316" width="8" style="239" customWidth="1"/>
    <col min="13317" max="13317" width="8.85546875" style="239" customWidth="1"/>
    <col min="13318" max="13318" width="9.140625" style="239"/>
    <col min="13319" max="13319" width="10.140625" style="239" customWidth="1"/>
    <col min="13320" max="13321" width="9.140625" style="239"/>
    <col min="13322" max="13322" width="9.140625" style="239" bestFit="1" customWidth="1"/>
    <col min="13323" max="13567" width="9.140625" style="239"/>
    <col min="13568" max="13568" width="4.85546875" style="239" customWidth="1"/>
    <col min="13569" max="13569" width="41.42578125" style="239" customWidth="1"/>
    <col min="13570" max="13570" width="6.42578125" style="239" customWidth="1"/>
    <col min="13571" max="13571" width="4.42578125" style="239" customWidth="1"/>
    <col min="13572" max="13572" width="8" style="239" customWidth="1"/>
    <col min="13573" max="13573" width="8.85546875" style="239" customWidth="1"/>
    <col min="13574" max="13574" width="9.140625" style="239"/>
    <col min="13575" max="13575" width="10.140625" style="239" customWidth="1"/>
    <col min="13576" max="13577" width="9.140625" style="239"/>
    <col min="13578" max="13578" width="9.140625" style="239" bestFit="1" customWidth="1"/>
    <col min="13579" max="13823" width="9.140625" style="239"/>
    <col min="13824" max="13824" width="4.85546875" style="239" customWidth="1"/>
    <col min="13825" max="13825" width="41.42578125" style="239" customWidth="1"/>
    <col min="13826" max="13826" width="6.42578125" style="239" customWidth="1"/>
    <col min="13827" max="13827" width="4.42578125" style="239" customWidth="1"/>
    <col min="13828" max="13828" width="8" style="239" customWidth="1"/>
    <col min="13829" max="13829" width="8.85546875" style="239" customWidth="1"/>
    <col min="13830" max="13830" width="9.140625" style="239"/>
    <col min="13831" max="13831" width="10.140625" style="239" customWidth="1"/>
    <col min="13832" max="13833" width="9.140625" style="239"/>
    <col min="13834" max="13834" width="9.140625" style="239" bestFit="1" customWidth="1"/>
    <col min="13835" max="14079" width="9.140625" style="239"/>
    <col min="14080" max="14080" width="4.85546875" style="239" customWidth="1"/>
    <col min="14081" max="14081" width="41.42578125" style="239" customWidth="1"/>
    <col min="14082" max="14082" width="6.42578125" style="239" customWidth="1"/>
    <col min="14083" max="14083" width="4.42578125" style="239" customWidth="1"/>
    <col min="14084" max="14084" width="8" style="239" customWidth="1"/>
    <col min="14085" max="14085" width="8.85546875" style="239" customWidth="1"/>
    <col min="14086" max="14086" width="9.140625" style="239"/>
    <col min="14087" max="14087" width="10.140625" style="239" customWidth="1"/>
    <col min="14088" max="14089" width="9.140625" style="239"/>
    <col min="14090" max="14090" width="9.140625" style="239" bestFit="1" customWidth="1"/>
    <col min="14091" max="14335" width="9.140625" style="239"/>
    <col min="14336" max="14336" width="4.85546875" style="239" customWidth="1"/>
    <col min="14337" max="14337" width="41.42578125" style="239" customWidth="1"/>
    <col min="14338" max="14338" width="6.42578125" style="239" customWidth="1"/>
    <col min="14339" max="14339" width="4.42578125" style="239" customWidth="1"/>
    <col min="14340" max="14340" width="8" style="239" customWidth="1"/>
    <col min="14341" max="14341" width="8.85546875" style="239" customWidth="1"/>
    <col min="14342" max="14342" width="9.140625" style="239"/>
    <col min="14343" max="14343" width="10.140625" style="239" customWidth="1"/>
    <col min="14344" max="14345" width="9.140625" style="239"/>
    <col min="14346" max="14346" width="9.140625" style="239" bestFit="1" customWidth="1"/>
    <col min="14347" max="14591" width="9.140625" style="239"/>
    <col min="14592" max="14592" width="4.85546875" style="239" customWidth="1"/>
    <col min="14593" max="14593" width="41.42578125" style="239" customWidth="1"/>
    <col min="14594" max="14594" width="6.42578125" style="239" customWidth="1"/>
    <col min="14595" max="14595" width="4.42578125" style="239" customWidth="1"/>
    <col min="14596" max="14596" width="8" style="239" customWidth="1"/>
    <col min="14597" max="14597" width="8.85546875" style="239" customWidth="1"/>
    <col min="14598" max="14598" width="9.140625" style="239"/>
    <col min="14599" max="14599" width="10.140625" style="239" customWidth="1"/>
    <col min="14600" max="14601" width="9.140625" style="239"/>
    <col min="14602" max="14602" width="9.140625" style="239" bestFit="1" customWidth="1"/>
    <col min="14603" max="14847" width="9.140625" style="239"/>
    <col min="14848" max="14848" width="4.85546875" style="239" customWidth="1"/>
    <col min="14849" max="14849" width="41.42578125" style="239" customWidth="1"/>
    <col min="14850" max="14850" width="6.42578125" style="239" customWidth="1"/>
    <col min="14851" max="14851" width="4.42578125" style="239" customWidth="1"/>
    <col min="14852" max="14852" width="8" style="239" customWidth="1"/>
    <col min="14853" max="14853" width="8.85546875" style="239" customWidth="1"/>
    <col min="14854" max="14854" width="9.140625" style="239"/>
    <col min="14855" max="14855" width="10.140625" style="239" customWidth="1"/>
    <col min="14856" max="14857" width="9.140625" style="239"/>
    <col min="14858" max="14858" width="9.140625" style="239" bestFit="1" customWidth="1"/>
    <col min="14859" max="15103" width="9.140625" style="239"/>
    <col min="15104" max="15104" width="4.85546875" style="239" customWidth="1"/>
    <col min="15105" max="15105" width="41.42578125" style="239" customWidth="1"/>
    <col min="15106" max="15106" width="6.42578125" style="239" customWidth="1"/>
    <col min="15107" max="15107" width="4.42578125" style="239" customWidth="1"/>
    <col min="15108" max="15108" width="8" style="239" customWidth="1"/>
    <col min="15109" max="15109" width="8.85546875" style="239" customWidth="1"/>
    <col min="15110" max="15110" width="9.140625" style="239"/>
    <col min="15111" max="15111" width="10.140625" style="239" customWidth="1"/>
    <col min="15112" max="15113" width="9.140625" style="239"/>
    <col min="15114" max="15114" width="9.140625" style="239" bestFit="1" customWidth="1"/>
    <col min="15115" max="15359" width="9.140625" style="239"/>
    <col min="15360" max="15360" width="4.85546875" style="239" customWidth="1"/>
    <col min="15361" max="15361" width="41.42578125" style="239" customWidth="1"/>
    <col min="15362" max="15362" width="6.42578125" style="239" customWidth="1"/>
    <col min="15363" max="15363" width="4.42578125" style="239" customWidth="1"/>
    <col min="15364" max="15364" width="8" style="239" customWidth="1"/>
    <col min="15365" max="15365" width="8.85546875" style="239" customWidth="1"/>
    <col min="15366" max="15366" width="9.140625" style="239"/>
    <col min="15367" max="15367" width="10.140625" style="239" customWidth="1"/>
    <col min="15368" max="15369" width="9.140625" style="239"/>
    <col min="15370" max="15370" width="9.140625" style="239" bestFit="1" customWidth="1"/>
    <col min="15371" max="15615" width="9.140625" style="239"/>
    <col min="15616" max="15616" width="4.85546875" style="239" customWidth="1"/>
    <col min="15617" max="15617" width="41.42578125" style="239" customWidth="1"/>
    <col min="15618" max="15618" width="6.42578125" style="239" customWidth="1"/>
    <col min="15619" max="15619" width="4.42578125" style="239" customWidth="1"/>
    <col min="15620" max="15620" width="8" style="239" customWidth="1"/>
    <col min="15621" max="15621" width="8.85546875" style="239" customWidth="1"/>
    <col min="15622" max="15622" width="9.140625" style="239"/>
    <col min="15623" max="15623" width="10.140625" style="239" customWidth="1"/>
    <col min="15624" max="15625" width="9.140625" style="239"/>
    <col min="15626" max="15626" width="9.140625" style="239" bestFit="1" customWidth="1"/>
    <col min="15627" max="15871" width="9.140625" style="239"/>
    <col min="15872" max="15872" width="4.85546875" style="239" customWidth="1"/>
    <col min="15873" max="15873" width="41.42578125" style="239" customWidth="1"/>
    <col min="15874" max="15874" width="6.42578125" style="239" customWidth="1"/>
    <col min="15875" max="15875" width="4.42578125" style="239" customWidth="1"/>
    <col min="15876" max="15876" width="8" style="239" customWidth="1"/>
    <col min="15877" max="15877" width="8.85546875" style="239" customWidth="1"/>
    <col min="15878" max="15878" width="9.140625" style="239"/>
    <col min="15879" max="15879" width="10.140625" style="239" customWidth="1"/>
    <col min="15880" max="15881" width="9.140625" style="239"/>
    <col min="15882" max="15882" width="9.140625" style="239" bestFit="1" customWidth="1"/>
    <col min="15883" max="16127" width="9.140625" style="239"/>
    <col min="16128" max="16128" width="4.85546875" style="239" customWidth="1"/>
    <col min="16129" max="16129" width="41.42578125" style="239" customWidth="1"/>
    <col min="16130" max="16130" width="6.42578125" style="239" customWidth="1"/>
    <col min="16131" max="16131" width="4.42578125" style="239" customWidth="1"/>
    <col min="16132" max="16132" width="8" style="239" customWidth="1"/>
    <col min="16133" max="16133" width="8.85546875" style="239" customWidth="1"/>
    <col min="16134" max="16134" width="9.140625" style="239"/>
    <col min="16135" max="16135" width="10.140625" style="239" customWidth="1"/>
    <col min="16136" max="16137" width="9.140625" style="239"/>
    <col min="16138" max="16138" width="9.140625" style="239" bestFit="1" customWidth="1"/>
    <col min="16139" max="16384" width="9.140625" style="239"/>
  </cols>
  <sheetData>
    <row r="1" spans="1:10" x14ac:dyDescent="0.2">
      <c r="A1" s="24" t="s">
        <v>545</v>
      </c>
      <c r="B1" s="65" t="s">
        <v>6</v>
      </c>
    </row>
    <row r="2" spans="1:10" x14ac:dyDescent="0.2">
      <c r="A2" s="24" t="s">
        <v>546</v>
      </c>
      <c r="B2" s="65" t="s">
        <v>7</v>
      </c>
    </row>
    <row r="3" spans="1:10" x14ac:dyDescent="0.2">
      <c r="A3" s="24" t="s">
        <v>563</v>
      </c>
      <c r="B3" s="65" t="s">
        <v>304</v>
      </c>
    </row>
    <row r="4" spans="1:10" x14ac:dyDescent="0.2">
      <c r="A4" s="191"/>
      <c r="B4" s="65" t="s">
        <v>382</v>
      </c>
    </row>
    <row r="5" spans="1:10" s="29" customFormat="1" ht="68.45" customHeight="1" x14ac:dyDescent="0.2">
      <c r="A5" s="193" t="s">
        <v>0</v>
      </c>
      <c r="B5" s="194" t="s">
        <v>39</v>
      </c>
      <c r="C5" s="195" t="s">
        <v>8</v>
      </c>
      <c r="D5" s="196" t="s">
        <v>9</v>
      </c>
      <c r="E5" s="197" t="s">
        <v>305</v>
      </c>
      <c r="F5" s="197" t="s">
        <v>45</v>
      </c>
    </row>
    <row r="6" spans="1:10" s="29" customFormat="1" x14ac:dyDescent="0.2">
      <c r="A6" s="102">
        <v>1</v>
      </c>
      <c r="B6" s="66"/>
      <c r="C6" s="30"/>
      <c r="D6" s="31"/>
      <c r="E6" s="32"/>
      <c r="F6" s="240"/>
    </row>
    <row r="7" spans="1:10" ht="15" x14ac:dyDescent="0.2">
      <c r="A7" s="241"/>
      <c r="B7" s="242" t="s">
        <v>383</v>
      </c>
      <c r="D7" s="243"/>
      <c r="E7" s="244"/>
      <c r="F7" s="244"/>
      <c r="G7" s="227"/>
    </row>
    <row r="8" spans="1:10" ht="5.45" customHeight="1" x14ac:dyDescent="0.2">
      <c r="A8" s="223"/>
      <c r="B8" s="224"/>
      <c r="C8" s="202"/>
      <c r="D8" s="202"/>
      <c r="E8" s="201"/>
      <c r="F8" s="201"/>
      <c r="G8" s="227"/>
      <c r="J8" s="201"/>
    </row>
    <row r="9" spans="1:10" x14ac:dyDescent="0.2">
      <c r="A9" s="223">
        <v>1</v>
      </c>
      <c r="B9" s="209" t="s">
        <v>384</v>
      </c>
      <c r="C9" s="201"/>
      <c r="D9" s="202"/>
      <c r="E9" s="201"/>
      <c r="F9" s="201"/>
      <c r="G9" s="245"/>
      <c r="J9" s="201"/>
    </row>
    <row r="10" spans="1:10" ht="63.75" x14ac:dyDescent="0.2">
      <c r="A10" s="223"/>
      <c r="B10" s="246" t="s">
        <v>385</v>
      </c>
      <c r="C10" s="211"/>
      <c r="D10" s="211"/>
      <c r="E10" s="211"/>
      <c r="F10" s="212"/>
      <c r="G10" s="245"/>
      <c r="J10" s="201"/>
    </row>
    <row r="11" spans="1:10" x14ac:dyDescent="0.2">
      <c r="A11" s="223"/>
      <c r="B11" s="200"/>
      <c r="C11" s="201">
        <v>1</v>
      </c>
      <c r="D11" s="202" t="s">
        <v>386</v>
      </c>
      <c r="E11" s="237"/>
      <c r="F11" s="201">
        <f>+C11*E11</f>
        <v>0</v>
      </c>
      <c r="G11" s="227"/>
      <c r="J11" s="201"/>
    </row>
    <row r="12" spans="1:10" ht="5.45" customHeight="1" x14ac:dyDescent="0.2">
      <c r="A12" s="247"/>
      <c r="B12" s="248"/>
      <c r="C12" s="216"/>
      <c r="D12" s="216"/>
      <c r="E12" s="215"/>
      <c r="F12" s="215"/>
      <c r="G12" s="227"/>
      <c r="J12" s="201"/>
    </row>
    <row r="13" spans="1:10" x14ac:dyDescent="0.2">
      <c r="A13" s="223">
        <v>2</v>
      </c>
      <c r="B13" s="209" t="s">
        <v>387</v>
      </c>
      <c r="C13" s="202"/>
      <c r="D13" s="202"/>
      <c r="E13" s="201"/>
      <c r="F13" s="201"/>
      <c r="G13" s="245"/>
      <c r="J13" s="201"/>
    </row>
    <row r="14" spans="1:10" ht="140.25" x14ac:dyDescent="0.2">
      <c r="A14" s="223"/>
      <c r="B14" s="246" t="s">
        <v>388</v>
      </c>
      <c r="C14" s="201"/>
      <c r="D14" s="202"/>
      <c r="E14" s="201"/>
      <c r="F14" s="201"/>
      <c r="G14" s="245"/>
      <c r="J14" s="201"/>
    </row>
    <row r="15" spans="1:10" x14ac:dyDescent="0.2">
      <c r="A15" s="223"/>
      <c r="B15" s="200"/>
      <c r="C15" s="201">
        <v>3</v>
      </c>
      <c r="D15" s="202" t="s">
        <v>311</v>
      </c>
      <c r="E15" s="237"/>
      <c r="F15" s="201">
        <f>+C15*E15</f>
        <v>0</v>
      </c>
      <c r="G15" s="245"/>
      <c r="J15" s="201"/>
    </row>
    <row r="16" spans="1:10" ht="5.45" customHeight="1" x14ac:dyDescent="0.2">
      <c r="A16" s="247"/>
      <c r="B16" s="248"/>
      <c r="C16" s="216"/>
      <c r="D16" s="216"/>
      <c r="E16" s="215"/>
      <c r="F16" s="215"/>
      <c r="G16" s="227"/>
      <c r="J16" s="201"/>
    </row>
    <row r="17" spans="1:10" x14ac:dyDescent="0.2">
      <c r="A17" s="223">
        <v>3</v>
      </c>
      <c r="B17" s="209" t="s">
        <v>389</v>
      </c>
      <c r="C17" s="202"/>
      <c r="D17" s="202"/>
      <c r="E17" s="201"/>
      <c r="F17" s="201"/>
      <c r="G17" s="245"/>
      <c r="J17" s="201"/>
    </row>
    <row r="18" spans="1:10" ht="118.15" customHeight="1" x14ac:dyDescent="0.2">
      <c r="A18" s="223"/>
      <c r="B18" s="246" t="s">
        <v>390</v>
      </c>
      <c r="C18" s="227"/>
      <c r="D18" s="227"/>
      <c r="E18" s="201"/>
      <c r="F18" s="201"/>
      <c r="G18" s="245"/>
      <c r="J18" s="201"/>
    </row>
    <row r="19" spans="1:10" x14ac:dyDescent="0.2">
      <c r="A19" s="223"/>
      <c r="B19" s="200"/>
      <c r="C19" s="201">
        <v>1</v>
      </c>
      <c r="D19" s="202" t="s">
        <v>386</v>
      </c>
      <c r="E19" s="237"/>
      <c r="F19" s="201">
        <f>+C19*E19</f>
        <v>0</v>
      </c>
      <c r="G19" s="245"/>
      <c r="J19" s="201"/>
    </row>
    <row r="20" spans="1:10" ht="6.2" customHeight="1" x14ac:dyDescent="0.2">
      <c r="A20" s="247"/>
      <c r="B20" s="248"/>
      <c r="C20" s="216"/>
      <c r="D20" s="216"/>
      <c r="E20" s="215"/>
      <c r="F20" s="215"/>
      <c r="G20" s="245"/>
      <c r="J20" s="201"/>
    </row>
    <row r="21" spans="1:10" x14ac:dyDescent="0.2">
      <c r="A21" s="223">
        <v>4</v>
      </c>
      <c r="B21" s="209" t="s">
        <v>391</v>
      </c>
      <c r="C21" s="201"/>
      <c r="D21" s="202"/>
      <c r="E21" s="201"/>
      <c r="F21" s="201"/>
      <c r="G21" s="245"/>
      <c r="J21" s="201"/>
    </row>
    <row r="22" spans="1:10" ht="69" customHeight="1" x14ac:dyDescent="0.2">
      <c r="B22" s="246" t="s">
        <v>392</v>
      </c>
    </row>
    <row r="23" spans="1:10" x14ac:dyDescent="0.2">
      <c r="A23" s="223"/>
      <c r="B23" s="200"/>
      <c r="C23" s="201">
        <v>1</v>
      </c>
      <c r="D23" s="202" t="s">
        <v>386</v>
      </c>
      <c r="E23" s="237"/>
      <c r="F23" s="201">
        <f>+C23*E23</f>
        <v>0</v>
      </c>
      <c r="G23" s="227"/>
      <c r="J23" s="201"/>
    </row>
    <row r="24" spans="1:10" ht="5.45" customHeight="1" x14ac:dyDescent="0.2">
      <c r="A24" s="247"/>
      <c r="B24" s="248"/>
      <c r="C24" s="216"/>
      <c r="D24" s="216"/>
      <c r="E24" s="215"/>
      <c r="F24" s="215"/>
      <c r="G24" s="227"/>
      <c r="J24" s="201"/>
    </row>
    <row r="25" spans="1:10" x14ac:dyDescent="0.2">
      <c r="A25" s="223">
        <v>5</v>
      </c>
      <c r="B25" s="209" t="s">
        <v>393</v>
      </c>
      <c r="C25" s="201"/>
      <c r="D25" s="202"/>
      <c r="E25" s="201"/>
      <c r="F25" s="201"/>
      <c r="G25" s="227"/>
    </row>
    <row r="26" spans="1:10" ht="76.5" x14ac:dyDescent="0.2">
      <c r="A26" s="199"/>
      <c r="B26" s="246" t="s">
        <v>394</v>
      </c>
      <c r="C26" s="201"/>
      <c r="D26" s="202"/>
      <c r="E26" s="201"/>
      <c r="F26" s="201"/>
      <c r="G26" s="227"/>
    </row>
    <row r="27" spans="1:10" x14ac:dyDescent="0.2">
      <c r="A27" s="223"/>
      <c r="B27" s="200"/>
      <c r="C27" s="201">
        <v>6.36</v>
      </c>
      <c r="D27" s="202" t="s">
        <v>311</v>
      </c>
      <c r="E27" s="237"/>
      <c r="F27" s="201">
        <f>+C27*E27</f>
        <v>0</v>
      </c>
      <c r="G27" s="227"/>
    </row>
    <row r="28" spans="1:10" ht="5.45" customHeight="1" x14ac:dyDescent="0.2">
      <c r="A28" s="247"/>
      <c r="B28" s="248"/>
      <c r="C28" s="216"/>
      <c r="D28" s="216"/>
      <c r="E28" s="215"/>
      <c r="F28" s="215"/>
      <c r="G28" s="227"/>
      <c r="J28" s="201"/>
    </row>
    <row r="29" spans="1:10" x14ac:dyDescent="0.2">
      <c r="A29" s="227"/>
      <c r="B29" s="224"/>
      <c r="C29" s="227"/>
      <c r="D29" s="227"/>
      <c r="E29" s="201"/>
      <c r="F29" s="201"/>
      <c r="G29" s="227"/>
    </row>
    <row r="30" spans="1:10" x14ac:dyDescent="0.2">
      <c r="A30" s="249"/>
      <c r="B30" s="250" t="s">
        <v>395</v>
      </c>
      <c r="C30" s="250"/>
      <c r="D30" s="251"/>
      <c r="E30" s="252"/>
      <c r="F30" s="253">
        <f>SUM(F11:F27)</f>
        <v>0</v>
      </c>
    </row>
  </sheetData>
  <sheetProtection password="CFA5" sheet="1" objects="1" scenarios="1"/>
  <pageMargins left="0.70866141732283472" right="0.70866141732283472" top="0.74803149606299213" bottom="0.74803149606299213" header="0.31496062992125984" footer="0.31496062992125984"/>
  <pageSetup paperSize="9" scale="94" orientation="portrait" r:id="rId1"/>
  <headerFooter>
    <oddHeader>&amp;LENERGETIKA LJUBLJANA d.o.o.&amp;RJPE-SIR-224/23</oddHeader>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opLeftCell="A11" zoomScaleNormal="100" zoomScaleSheetLayoutView="100" workbookViewId="0">
      <selection activeCell="E19" sqref="E19"/>
    </sheetView>
  </sheetViews>
  <sheetFormatPr defaultRowHeight="12.75" x14ac:dyDescent="0.2"/>
  <cols>
    <col min="1" max="1" width="5.7109375" style="239" customWidth="1"/>
    <col min="2" max="2" width="41.42578125" style="254" customWidth="1"/>
    <col min="3" max="3" width="6.42578125" style="239" customWidth="1"/>
    <col min="4" max="4" width="4.42578125" style="239" customWidth="1"/>
    <col min="5" max="5" width="12.28515625" style="221" customWidth="1"/>
    <col min="6" max="6" width="14.5703125" style="221" customWidth="1"/>
    <col min="7" max="7" width="10.140625" style="239" customWidth="1"/>
    <col min="8" max="9" width="9.140625" style="239"/>
    <col min="10" max="10" width="9.140625" style="221" bestFit="1" customWidth="1"/>
    <col min="11" max="255" width="9.140625" style="239"/>
    <col min="256" max="256" width="5.7109375" style="239" customWidth="1"/>
    <col min="257" max="257" width="41.42578125" style="239" customWidth="1"/>
    <col min="258" max="258" width="6.42578125" style="239" customWidth="1"/>
    <col min="259" max="259" width="4.42578125" style="239" customWidth="1"/>
    <col min="260" max="260" width="8" style="239" customWidth="1"/>
    <col min="261" max="261" width="8.85546875" style="239" customWidth="1"/>
    <col min="262" max="262" width="9.140625" style="239"/>
    <col min="263" max="263" width="10.140625" style="239" customWidth="1"/>
    <col min="264" max="265" width="9.140625" style="239"/>
    <col min="266" max="266" width="9.140625" style="239" bestFit="1" customWidth="1"/>
    <col min="267" max="511" width="9.140625" style="239"/>
    <col min="512" max="512" width="5.7109375" style="239" customWidth="1"/>
    <col min="513" max="513" width="41.42578125" style="239" customWidth="1"/>
    <col min="514" max="514" width="6.42578125" style="239" customWidth="1"/>
    <col min="515" max="515" width="4.42578125" style="239" customWidth="1"/>
    <col min="516" max="516" width="8" style="239" customWidth="1"/>
    <col min="517" max="517" width="8.85546875" style="239" customWidth="1"/>
    <col min="518" max="518" width="9.140625" style="239"/>
    <col min="519" max="519" width="10.140625" style="239" customWidth="1"/>
    <col min="520" max="521" width="9.140625" style="239"/>
    <col min="522" max="522" width="9.140625" style="239" bestFit="1" customWidth="1"/>
    <col min="523" max="767" width="9.140625" style="239"/>
    <col min="768" max="768" width="5.7109375" style="239" customWidth="1"/>
    <col min="769" max="769" width="41.42578125" style="239" customWidth="1"/>
    <col min="770" max="770" width="6.42578125" style="239" customWidth="1"/>
    <col min="771" max="771" width="4.42578125" style="239" customWidth="1"/>
    <col min="772" max="772" width="8" style="239" customWidth="1"/>
    <col min="773" max="773" width="8.85546875" style="239" customWidth="1"/>
    <col min="774" max="774" width="9.140625" style="239"/>
    <col min="775" max="775" width="10.140625" style="239" customWidth="1"/>
    <col min="776" max="777" width="9.140625" style="239"/>
    <col min="778" max="778" width="9.140625" style="239" bestFit="1" customWidth="1"/>
    <col min="779" max="1023" width="9.140625" style="239"/>
    <col min="1024" max="1024" width="5.7109375" style="239" customWidth="1"/>
    <col min="1025" max="1025" width="41.42578125" style="239" customWidth="1"/>
    <col min="1026" max="1026" width="6.42578125" style="239" customWidth="1"/>
    <col min="1027" max="1027" width="4.42578125" style="239" customWidth="1"/>
    <col min="1028" max="1028" width="8" style="239" customWidth="1"/>
    <col min="1029" max="1029" width="8.85546875" style="239" customWidth="1"/>
    <col min="1030" max="1030" width="9.140625" style="239"/>
    <col min="1031" max="1031" width="10.140625" style="239" customWidth="1"/>
    <col min="1032" max="1033" width="9.140625" style="239"/>
    <col min="1034" max="1034" width="9.140625" style="239" bestFit="1" customWidth="1"/>
    <col min="1035" max="1279" width="9.140625" style="239"/>
    <col min="1280" max="1280" width="5.7109375" style="239" customWidth="1"/>
    <col min="1281" max="1281" width="41.42578125" style="239" customWidth="1"/>
    <col min="1282" max="1282" width="6.42578125" style="239" customWidth="1"/>
    <col min="1283" max="1283" width="4.42578125" style="239" customWidth="1"/>
    <col min="1284" max="1284" width="8" style="239" customWidth="1"/>
    <col min="1285" max="1285" width="8.85546875" style="239" customWidth="1"/>
    <col min="1286" max="1286" width="9.140625" style="239"/>
    <col min="1287" max="1287" width="10.140625" style="239" customWidth="1"/>
    <col min="1288" max="1289" width="9.140625" style="239"/>
    <col min="1290" max="1290" width="9.140625" style="239" bestFit="1" customWidth="1"/>
    <col min="1291" max="1535" width="9.140625" style="239"/>
    <col min="1536" max="1536" width="5.7109375" style="239" customWidth="1"/>
    <col min="1537" max="1537" width="41.42578125" style="239" customWidth="1"/>
    <col min="1538" max="1538" width="6.42578125" style="239" customWidth="1"/>
    <col min="1539" max="1539" width="4.42578125" style="239" customWidth="1"/>
    <col min="1540" max="1540" width="8" style="239" customWidth="1"/>
    <col min="1541" max="1541" width="8.85546875" style="239" customWidth="1"/>
    <col min="1542" max="1542" width="9.140625" style="239"/>
    <col min="1543" max="1543" width="10.140625" style="239" customWidth="1"/>
    <col min="1544" max="1545" width="9.140625" style="239"/>
    <col min="1546" max="1546" width="9.140625" style="239" bestFit="1" customWidth="1"/>
    <col min="1547" max="1791" width="9.140625" style="239"/>
    <col min="1792" max="1792" width="5.7109375" style="239" customWidth="1"/>
    <col min="1793" max="1793" width="41.42578125" style="239" customWidth="1"/>
    <col min="1794" max="1794" width="6.42578125" style="239" customWidth="1"/>
    <col min="1795" max="1795" width="4.42578125" style="239" customWidth="1"/>
    <col min="1796" max="1796" width="8" style="239" customWidth="1"/>
    <col min="1797" max="1797" width="8.85546875" style="239" customWidth="1"/>
    <col min="1798" max="1798" width="9.140625" style="239"/>
    <col min="1799" max="1799" width="10.140625" style="239" customWidth="1"/>
    <col min="1800" max="1801" width="9.140625" style="239"/>
    <col min="1802" max="1802" width="9.140625" style="239" bestFit="1" customWidth="1"/>
    <col min="1803" max="2047" width="9.140625" style="239"/>
    <col min="2048" max="2048" width="5.7109375" style="239" customWidth="1"/>
    <col min="2049" max="2049" width="41.42578125" style="239" customWidth="1"/>
    <col min="2050" max="2050" width="6.42578125" style="239" customWidth="1"/>
    <col min="2051" max="2051" width="4.42578125" style="239" customWidth="1"/>
    <col min="2052" max="2052" width="8" style="239" customWidth="1"/>
    <col min="2053" max="2053" width="8.85546875" style="239" customWidth="1"/>
    <col min="2054" max="2054" width="9.140625" style="239"/>
    <col min="2055" max="2055" width="10.140625" style="239" customWidth="1"/>
    <col min="2056" max="2057" width="9.140625" style="239"/>
    <col min="2058" max="2058" width="9.140625" style="239" bestFit="1" customWidth="1"/>
    <col min="2059" max="2303" width="9.140625" style="239"/>
    <col min="2304" max="2304" width="5.7109375" style="239" customWidth="1"/>
    <col min="2305" max="2305" width="41.42578125" style="239" customWidth="1"/>
    <col min="2306" max="2306" width="6.42578125" style="239" customWidth="1"/>
    <col min="2307" max="2307" width="4.42578125" style="239" customWidth="1"/>
    <col min="2308" max="2308" width="8" style="239" customWidth="1"/>
    <col min="2309" max="2309" width="8.85546875" style="239" customWidth="1"/>
    <col min="2310" max="2310" width="9.140625" style="239"/>
    <col min="2311" max="2311" width="10.140625" style="239" customWidth="1"/>
    <col min="2312" max="2313" width="9.140625" style="239"/>
    <col min="2314" max="2314" width="9.140625" style="239" bestFit="1" customWidth="1"/>
    <col min="2315" max="2559" width="9.140625" style="239"/>
    <col min="2560" max="2560" width="5.7109375" style="239" customWidth="1"/>
    <col min="2561" max="2561" width="41.42578125" style="239" customWidth="1"/>
    <col min="2562" max="2562" width="6.42578125" style="239" customWidth="1"/>
    <col min="2563" max="2563" width="4.42578125" style="239" customWidth="1"/>
    <col min="2564" max="2564" width="8" style="239" customWidth="1"/>
    <col min="2565" max="2565" width="8.85546875" style="239" customWidth="1"/>
    <col min="2566" max="2566" width="9.140625" style="239"/>
    <col min="2567" max="2567" width="10.140625" style="239" customWidth="1"/>
    <col min="2568" max="2569" width="9.140625" style="239"/>
    <col min="2570" max="2570" width="9.140625" style="239" bestFit="1" customWidth="1"/>
    <col min="2571" max="2815" width="9.140625" style="239"/>
    <col min="2816" max="2816" width="5.7109375" style="239" customWidth="1"/>
    <col min="2817" max="2817" width="41.42578125" style="239" customWidth="1"/>
    <col min="2818" max="2818" width="6.42578125" style="239" customWidth="1"/>
    <col min="2819" max="2819" width="4.42578125" style="239" customWidth="1"/>
    <col min="2820" max="2820" width="8" style="239" customWidth="1"/>
    <col min="2821" max="2821" width="8.85546875" style="239" customWidth="1"/>
    <col min="2822" max="2822" width="9.140625" style="239"/>
    <col min="2823" max="2823" width="10.140625" style="239" customWidth="1"/>
    <col min="2824" max="2825" width="9.140625" style="239"/>
    <col min="2826" max="2826" width="9.140625" style="239" bestFit="1" customWidth="1"/>
    <col min="2827" max="3071" width="9.140625" style="239"/>
    <col min="3072" max="3072" width="5.7109375" style="239" customWidth="1"/>
    <col min="3073" max="3073" width="41.42578125" style="239" customWidth="1"/>
    <col min="3074" max="3074" width="6.42578125" style="239" customWidth="1"/>
    <col min="3075" max="3075" width="4.42578125" style="239" customWidth="1"/>
    <col min="3076" max="3076" width="8" style="239" customWidth="1"/>
    <col min="3077" max="3077" width="8.85546875" style="239" customWidth="1"/>
    <col min="3078" max="3078" width="9.140625" style="239"/>
    <col min="3079" max="3079" width="10.140625" style="239" customWidth="1"/>
    <col min="3080" max="3081" width="9.140625" style="239"/>
    <col min="3082" max="3082" width="9.140625" style="239" bestFit="1" customWidth="1"/>
    <col min="3083" max="3327" width="9.140625" style="239"/>
    <col min="3328" max="3328" width="5.7109375" style="239" customWidth="1"/>
    <col min="3329" max="3329" width="41.42578125" style="239" customWidth="1"/>
    <col min="3330" max="3330" width="6.42578125" style="239" customWidth="1"/>
    <col min="3331" max="3331" width="4.42578125" style="239" customWidth="1"/>
    <col min="3332" max="3332" width="8" style="239" customWidth="1"/>
    <col min="3333" max="3333" width="8.85546875" style="239" customWidth="1"/>
    <col min="3334" max="3334" width="9.140625" style="239"/>
    <col min="3335" max="3335" width="10.140625" style="239" customWidth="1"/>
    <col min="3336" max="3337" width="9.140625" style="239"/>
    <col min="3338" max="3338" width="9.140625" style="239" bestFit="1" customWidth="1"/>
    <col min="3339" max="3583" width="9.140625" style="239"/>
    <col min="3584" max="3584" width="5.7109375" style="239" customWidth="1"/>
    <col min="3585" max="3585" width="41.42578125" style="239" customWidth="1"/>
    <col min="3586" max="3586" width="6.42578125" style="239" customWidth="1"/>
    <col min="3587" max="3587" width="4.42578125" style="239" customWidth="1"/>
    <col min="3588" max="3588" width="8" style="239" customWidth="1"/>
    <col min="3589" max="3589" width="8.85546875" style="239" customWidth="1"/>
    <col min="3590" max="3590" width="9.140625" style="239"/>
    <col min="3591" max="3591" width="10.140625" style="239" customWidth="1"/>
    <col min="3592" max="3593" width="9.140625" style="239"/>
    <col min="3594" max="3594" width="9.140625" style="239" bestFit="1" customWidth="1"/>
    <col min="3595" max="3839" width="9.140625" style="239"/>
    <col min="3840" max="3840" width="5.7109375" style="239" customWidth="1"/>
    <col min="3841" max="3841" width="41.42578125" style="239" customWidth="1"/>
    <col min="3842" max="3842" width="6.42578125" style="239" customWidth="1"/>
    <col min="3843" max="3843" width="4.42578125" style="239" customWidth="1"/>
    <col min="3844" max="3844" width="8" style="239" customWidth="1"/>
    <col min="3845" max="3845" width="8.85546875" style="239" customWidth="1"/>
    <col min="3846" max="3846" width="9.140625" style="239"/>
    <col min="3847" max="3847" width="10.140625" style="239" customWidth="1"/>
    <col min="3848" max="3849" width="9.140625" style="239"/>
    <col min="3850" max="3850" width="9.140625" style="239" bestFit="1" customWidth="1"/>
    <col min="3851" max="4095" width="9.140625" style="239"/>
    <col min="4096" max="4096" width="5.7109375" style="239" customWidth="1"/>
    <col min="4097" max="4097" width="41.42578125" style="239" customWidth="1"/>
    <col min="4098" max="4098" width="6.42578125" style="239" customWidth="1"/>
    <col min="4099" max="4099" width="4.42578125" style="239" customWidth="1"/>
    <col min="4100" max="4100" width="8" style="239" customWidth="1"/>
    <col min="4101" max="4101" width="8.85546875" style="239" customWidth="1"/>
    <col min="4102" max="4102" width="9.140625" style="239"/>
    <col min="4103" max="4103" width="10.140625" style="239" customWidth="1"/>
    <col min="4104" max="4105" width="9.140625" style="239"/>
    <col min="4106" max="4106" width="9.140625" style="239" bestFit="1" customWidth="1"/>
    <col min="4107" max="4351" width="9.140625" style="239"/>
    <col min="4352" max="4352" width="5.7109375" style="239" customWidth="1"/>
    <col min="4353" max="4353" width="41.42578125" style="239" customWidth="1"/>
    <col min="4354" max="4354" width="6.42578125" style="239" customWidth="1"/>
    <col min="4355" max="4355" width="4.42578125" style="239" customWidth="1"/>
    <col min="4356" max="4356" width="8" style="239" customWidth="1"/>
    <col min="4357" max="4357" width="8.85546875" style="239" customWidth="1"/>
    <col min="4358" max="4358" width="9.140625" style="239"/>
    <col min="4359" max="4359" width="10.140625" style="239" customWidth="1"/>
    <col min="4360" max="4361" width="9.140625" style="239"/>
    <col min="4362" max="4362" width="9.140625" style="239" bestFit="1" customWidth="1"/>
    <col min="4363" max="4607" width="9.140625" style="239"/>
    <col min="4608" max="4608" width="5.7109375" style="239" customWidth="1"/>
    <col min="4609" max="4609" width="41.42578125" style="239" customWidth="1"/>
    <col min="4610" max="4610" width="6.42578125" style="239" customWidth="1"/>
    <col min="4611" max="4611" width="4.42578125" style="239" customWidth="1"/>
    <col min="4612" max="4612" width="8" style="239" customWidth="1"/>
    <col min="4613" max="4613" width="8.85546875" style="239" customWidth="1"/>
    <col min="4614" max="4614" width="9.140625" style="239"/>
    <col min="4615" max="4615" width="10.140625" style="239" customWidth="1"/>
    <col min="4616" max="4617" width="9.140625" style="239"/>
    <col min="4618" max="4618" width="9.140625" style="239" bestFit="1" customWidth="1"/>
    <col min="4619" max="4863" width="9.140625" style="239"/>
    <col min="4864" max="4864" width="5.7109375" style="239" customWidth="1"/>
    <col min="4865" max="4865" width="41.42578125" style="239" customWidth="1"/>
    <col min="4866" max="4866" width="6.42578125" style="239" customWidth="1"/>
    <col min="4867" max="4867" width="4.42578125" style="239" customWidth="1"/>
    <col min="4868" max="4868" width="8" style="239" customWidth="1"/>
    <col min="4869" max="4869" width="8.85546875" style="239" customWidth="1"/>
    <col min="4870" max="4870" width="9.140625" style="239"/>
    <col min="4871" max="4871" width="10.140625" style="239" customWidth="1"/>
    <col min="4872" max="4873" width="9.140625" style="239"/>
    <col min="4874" max="4874" width="9.140625" style="239" bestFit="1" customWidth="1"/>
    <col min="4875" max="5119" width="9.140625" style="239"/>
    <col min="5120" max="5120" width="5.7109375" style="239" customWidth="1"/>
    <col min="5121" max="5121" width="41.42578125" style="239" customWidth="1"/>
    <col min="5122" max="5122" width="6.42578125" style="239" customWidth="1"/>
    <col min="5123" max="5123" width="4.42578125" style="239" customWidth="1"/>
    <col min="5124" max="5124" width="8" style="239" customWidth="1"/>
    <col min="5125" max="5125" width="8.85546875" style="239" customWidth="1"/>
    <col min="5126" max="5126" width="9.140625" style="239"/>
    <col min="5127" max="5127" width="10.140625" style="239" customWidth="1"/>
    <col min="5128" max="5129" width="9.140625" style="239"/>
    <col min="5130" max="5130" width="9.140625" style="239" bestFit="1" customWidth="1"/>
    <col min="5131" max="5375" width="9.140625" style="239"/>
    <col min="5376" max="5376" width="5.7109375" style="239" customWidth="1"/>
    <col min="5377" max="5377" width="41.42578125" style="239" customWidth="1"/>
    <col min="5378" max="5378" width="6.42578125" style="239" customWidth="1"/>
    <col min="5379" max="5379" width="4.42578125" style="239" customWidth="1"/>
    <col min="5380" max="5380" width="8" style="239" customWidth="1"/>
    <col min="5381" max="5381" width="8.85546875" style="239" customWidth="1"/>
    <col min="5382" max="5382" width="9.140625" style="239"/>
    <col min="5383" max="5383" width="10.140625" style="239" customWidth="1"/>
    <col min="5384" max="5385" width="9.140625" style="239"/>
    <col min="5386" max="5386" width="9.140625" style="239" bestFit="1" customWidth="1"/>
    <col min="5387" max="5631" width="9.140625" style="239"/>
    <col min="5632" max="5632" width="5.7109375" style="239" customWidth="1"/>
    <col min="5633" max="5633" width="41.42578125" style="239" customWidth="1"/>
    <col min="5634" max="5634" width="6.42578125" style="239" customWidth="1"/>
    <col min="5635" max="5635" width="4.42578125" style="239" customWidth="1"/>
    <col min="5636" max="5636" width="8" style="239" customWidth="1"/>
    <col min="5637" max="5637" width="8.85546875" style="239" customWidth="1"/>
    <col min="5638" max="5638" width="9.140625" style="239"/>
    <col min="5639" max="5639" width="10.140625" style="239" customWidth="1"/>
    <col min="5640" max="5641" width="9.140625" style="239"/>
    <col min="5642" max="5642" width="9.140625" style="239" bestFit="1" customWidth="1"/>
    <col min="5643" max="5887" width="9.140625" style="239"/>
    <col min="5888" max="5888" width="5.7109375" style="239" customWidth="1"/>
    <col min="5889" max="5889" width="41.42578125" style="239" customWidth="1"/>
    <col min="5890" max="5890" width="6.42578125" style="239" customWidth="1"/>
    <col min="5891" max="5891" width="4.42578125" style="239" customWidth="1"/>
    <col min="5892" max="5892" width="8" style="239" customWidth="1"/>
    <col min="5893" max="5893" width="8.85546875" style="239" customWidth="1"/>
    <col min="5894" max="5894" width="9.140625" style="239"/>
    <col min="5895" max="5895" width="10.140625" style="239" customWidth="1"/>
    <col min="5896" max="5897" width="9.140625" style="239"/>
    <col min="5898" max="5898" width="9.140625" style="239" bestFit="1" customWidth="1"/>
    <col min="5899" max="6143" width="9.140625" style="239"/>
    <col min="6144" max="6144" width="5.7109375" style="239" customWidth="1"/>
    <col min="6145" max="6145" width="41.42578125" style="239" customWidth="1"/>
    <col min="6146" max="6146" width="6.42578125" style="239" customWidth="1"/>
    <col min="6147" max="6147" width="4.42578125" style="239" customWidth="1"/>
    <col min="6148" max="6148" width="8" style="239" customWidth="1"/>
    <col min="6149" max="6149" width="8.85546875" style="239" customWidth="1"/>
    <col min="6150" max="6150" width="9.140625" style="239"/>
    <col min="6151" max="6151" width="10.140625" style="239" customWidth="1"/>
    <col min="6152" max="6153" width="9.140625" style="239"/>
    <col min="6154" max="6154" width="9.140625" style="239" bestFit="1" customWidth="1"/>
    <col min="6155" max="6399" width="9.140625" style="239"/>
    <col min="6400" max="6400" width="5.7109375" style="239" customWidth="1"/>
    <col min="6401" max="6401" width="41.42578125" style="239" customWidth="1"/>
    <col min="6402" max="6402" width="6.42578125" style="239" customWidth="1"/>
    <col min="6403" max="6403" width="4.42578125" style="239" customWidth="1"/>
    <col min="6404" max="6404" width="8" style="239" customWidth="1"/>
    <col min="6405" max="6405" width="8.85546875" style="239" customWidth="1"/>
    <col min="6406" max="6406" width="9.140625" style="239"/>
    <col min="6407" max="6407" width="10.140625" style="239" customWidth="1"/>
    <col min="6408" max="6409" width="9.140625" style="239"/>
    <col min="6410" max="6410" width="9.140625" style="239" bestFit="1" customWidth="1"/>
    <col min="6411" max="6655" width="9.140625" style="239"/>
    <col min="6656" max="6656" width="5.7109375" style="239" customWidth="1"/>
    <col min="6657" max="6657" width="41.42578125" style="239" customWidth="1"/>
    <col min="6658" max="6658" width="6.42578125" style="239" customWidth="1"/>
    <col min="6659" max="6659" width="4.42578125" style="239" customWidth="1"/>
    <col min="6660" max="6660" width="8" style="239" customWidth="1"/>
    <col min="6661" max="6661" width="8.85546875" style="239" customWidth="1"/>
    <col min="6662" max="6662" width="9.140625" style="239"/>
    <col min="6663" max="6663" width="10.140625" style="239" customWidth="1"/>
    <col min="6664" max="6665" width="9.140625" style="239"/>
    <col min="6666" max="6666" width="9.140625" style="239" bestFit="1" customWidth="1"/>
    <col min="6667" max="6911" width="9.140625" style="239"/>
    <col min="6912" max="6912" width="5.7109375" style="239" customWidth="1"/>
    <col min="6913" max="6913" width="41.42578125" style="239" customWidth="1"/>
    <col min="6914" max="6914" width="6.42578125" style="239" customWidth="1"/>
    <col min="6915" max="6915" width="4.42578125" style="239" customWidth="1"/>
    <col min="6916" max="6916" width="8" style="239" customWidth="1"/>
    <col min="6917" max="6917" width="8.85546875" style="239" customWidth="1"/>
    <col min="6918" max="6918" width="9.140625" style="239"/>
    <col min="6919" max="6919" width="10.140625" style="239" customWidth="1"/>
    <col min="6920" max="6921" width="9.140625" style="239"/>
    <col min="6922" max="6922" width="9.140625" style="239" bestFit="1" customWidth="1"/>
    <col min="6923" max="7167" width="9.140625" style="239"/>
    <col min="7168" max="7168" width="5.7109375" style="239" customWidth="1"/>
    <col min="7169" max="7169" width="41.42578125" style="239" customWidth="1"/>
    <col min="7170" max="7170" width="6.42578125" style="239" customWidth="1"/>
    <col min="7171" max="7171" width="4.42578125" style="239" customWidth="1"/>
    <col min="7172" max="7172" width="8" style="239" customWidth="1"/>
    <col min="7173" max="7173" width="8.85546875" style="239" customWidth="1"/>
    <col min="7174" max="7174" width="9.140625" style="239"/>
    <col min="7175" max="7175" width="10.140625" style="239" customWidth="1"/>
    <col min="7176" max="7177" width="9.140625" style="239"/>
    <col min="7178" max="7178" width="9.140625" style="239" bestFit="1" customWidth="1"/>
    <col min="7179" max="7423" width="9.140625" style="239"/>
    <col min="7424" max="7424" width="5.7109375" style="239" customWidth="1"/>
    <col min="7425" max="7425" width="41.42578125" style="239" customWidth="1"/>
    <col min="7426" max="7426" width="6.42578125" style="239" customWidth="1"/>
    <col min="7427" max="7427" width="4.42578125" style="239" customWidth="1"/>
    <col min="7428" max="7428" width="8" style="239" customWidth="1"/>
    <col min="7429" max="7429" width="8.85546875" style="239" customWidth="1"/>
    <col min="7430" max="7430" width="9.140625" style="239"/>
    <col min="7431" max="7431" width="10.140625" style="239" customWidth="1"/>
    <col min="7432" max="7433" width="9.140625" style="239"/>
    <col min="7434" max="7434" width="9.140625" style="239" bestFit="1" customWidth="1"/>
    <col min="7435" max="7679" width="9.140625" style="239"/>
    <col min="7680" max="7680" width="5.7109375" style="239" customWidth="1"/>
    <col min="7681" max="7681" width="41.42578125" style="239" customWidth="1"/>
    <col min="7682" max="7682" width="6.42578125" style="239" customWidth="1"/>
    <col min="7683" max="7683" width="4.42578125" style="239" customWidth="1"/>
    <col min="7684" max="7684" width="8" style="239" customWidth="1"/>
    <col min="7685" max="7685" width="8.85546875" style="239" customWidth="1"/>
    <col min="7686" max="7686" width="9.140625" style="239"/>
    <col min="7687" max="7687" width="10.140625" style="239" customWidth="1"/>
    <col min="7688" max="7689" width="9.140625" style="239"/>
    <col min="7690" max="7690" width="9.140625" style="239" bestFit="1" customWidth="1"/>
    <col min="7691" max="7935" width="9.140625" style="239"/>
    <col min="7936" max="7936" width="5.7109375" style="239" customWidth="1"/>
    <col min="7937" max="7937" width="41.42578125" style="239" customWidth="1"/>
    <col min="7938" max="7938" width="6.42578125" style="239" customWidth="1"/>
    <col min="7939" max="7939" width="4.42578125" style="239" customWidth="1"/>
    <col min="7940" max="7940" width="8" style="239" customWidth="1"/>
    <col min="7941" max="7941" width="8.85546875" style="239" customWidth="1"/>
    <col min="7942" max="7942" width="9.140625" style="239"/>
    <col min="7943" max="7943" width="10.140625" style="239" customWidth="1"/>
    <col min="7944" max="7945" width="9.140625" style="239"/>
    <col min="7946" max="7946" width="9.140625" style="239" bestFit="1" customWidth="1"/>
    <col min="7947" max="8191" width="9.140625" style="239"/>
    <col min="8192" max="8192" width="5.7109375" style="239" customWidth="1"/>
    <col min="8193" max="8193" width="41.42578125" style="239" customWidth="1"/>
    <col min="8194" max="8194" width="6.42578125" style="239" customWidth="1"/>
    <col min="8195" max="8195" width="4.42578125" style="239" customWidth="1"/>
    <col min="8196" max="8196" width="8" style="239" customWidth="1"/>
    <col min="8197" max="8197" width="8.85546875" style="239" customWidth="1"/>
    <col min="8198" max="8198" width="9.140625" style="239"/>
    <col min="8199" max="8199" width="10.140625" style="239" customWidth="1"/>
    <col min="8200" max="8201" width="9.140625" style="239"/>
    <col min="8202" max="8202" width="9.140625" style="239" bestFit="1" customWidth="1"/>
    <col min="8203" max="8447" width="9.140625" style="239"/>
    <col min="8448" max="8448" width="5.7109375" style="239" customWidth="1"/>
    <col min="8449" max="8449" width="41.42578125" style="239" customWidth="1"/>
    <col min="8450" max="8450" width="6.42578125" style="239" customWidth="1"/>
    <col min="8451" max="8451" width="4.42578125" style="239" customWidth="1"/>
    <col min="8452" max="8452" width="8" style="239" customWidth="1"/>
    <col min="8453" max="8453" width="8.85546875" style="239" customWidth="1"/>
    <col min="8454" max="8454" width="9.140625" style="239"/>
    <col min="8455" max="8455" width="10.140625" style="239" customWidth="1"/>
    <col min="8456" max="8457" width="9.140625" style="239"/>
    <col min="8458" max="8458" width="9.140625" style="239" bestFit="1" customWidth="1"/>
    <col min="8459" max="8703" width="9.140625" style="239"/>
    <col min="8704" max="8704" width="5.7109375" style="239" customWidth="1"/>
    <col min="8705" max="8705" width="41.42578125" style="239" customWidth="1"/>
    <col min="8706" max="8706" width="6.42578125" style="239" customWidth="1"/>
    <col min="8707" max="8707" width="4.42578125" style="239" customWidth="1"/>
    <col min="8708" max="8708" width="8" style="239" customWidth="1"/>
    <col min="8709" max="8709" width="8.85546875" style="239" customWidth="1"/>
    <col min="8710" max="8710" width="9.140625" style="239"/>
    <col min="8711" max="8711" width="10.140625" style="239" customWidth="1"/>
    <col min="8712" max="8713" width="9.140625" style="239"/>
    <col min="8714" max="8714" width="9.140625" style="239" bestFit="1" customWidth="1"/>
    <col min="8715" max="8959" width="9.140625" style="239"/>
    <col min="8960" max="8960" width="5.7109375" style="239" customWidth="1"/>
    <col min="8961" max="8961" width="41.42578125" style="239" customWidth="1"/>
    <col min="8962" max="8962" width="6.42578125" style="239" customWidth="1"/>
    <col min="8963" max="8963" width="4.42578125" style="239" customWidth="1"/>
    <col min="8964" max="8964" width="8" style="239" customWidth="1"/>
    <col min="8965" max="8965" width="8.85546875" style="239" customWidth="1"/>
    <col min="8966" max="8966" width="9.140625" style="239"/>
    <col min="8967" max="8967" width="10.140625" style="239" customWidth="1"/>
    <col min="8968" max="8969" width="9.140625" style="239"/>
    <col min="8970" max="8970" width="9.140625" style="239" bestFit="1" customWidth="1"/>
    <col min="8971" max="9215" width="9.140625" style="239"/>
    <col min="9216" max="9216" width="5.7109375" style="239" customWidth="1"/>
    <col min="9217" max="9217" width="41.42578125" style="239" customWidth="1"/>
    <col min="9218" max="9218" width="6.42578125" style="239" customWidth="1"/>
    <col min="9219" max="9219" width="4.42578125" style="239" customWidth="1"/>
    <col min="9220" max="9220" width="8" style="239" customWidth="1"/>
    <col min="9221" max="9221" width="8.85546875" style="239" customWidth="1"/>
    <col min="9222" max="9222" width="9.140625" style="239"/>
    <col min="9223" max="9223" width="10.140625" style="239" customWidth="1"/>
    <col min="9224" max="9225" width="9.140625" style="239"/>
    <col min="9226" max="9226" width="9.140625" style="239" bestFit="1" customWidth="1"/>
    <col min="9227" max="9471" width="9.140625" style="239"/>
    <col min="9472" max="9472" width="5.7109375" style="239" customWidth="1"/>
    <col min="9473" max="9473" width="41.42578125" style="239" customWidth="1"/>
    <col min="9474" max="9474" width="6.42578125" style="239" customWidth="1"/>
    <col min="9475" max="9475" width="4.42578125" style="239" customWidth="1"/>
    <col min="9476" max="9476" width="8" style="239" customWidth="1"/>
    <col min="9477" max="9477" width="8.85546875" style="239" customWidth="1"/>
    <col min="9478" max="9478" width="9.140625" style="239"/>
    <col min="9479" max="9479" width="10.140625" style="239" customWidth="1"/>
    <col min="9480" max="9481" width="9.140625" style="239"/>
    <col min="9482" max="9482" width="9.140625" style="239" bestFit="1" customWidth="1"/>
    <col min="9483" max="9727" width="9.140625" style="239"/>
    <col min="9728" max="9728" width="5.7109375" style="239" customWidth="1"/>
    <col min="9729" max="9729" width="41.42578125" style="239" customWidth="1"/>
    <col min="9730" max="9730" width="6.42578125" style="239" customWidth="1"/>
    <col min="9731" max="9731" width="4.42578125" style="239" customWidth="1"/>
    <col min="9732" max="9732" width="8" style="239" customWidth="1"/>
    <col min="9733" max="9733" width="8.85546875" style="239" customWidth="1"/>
    <col min="9734" max="9734" width="9.140625" style="239"/>
    <col min="9735" max="9735" width="10.140625" style="239" customWidth="1"/>
    <col min="9736" max="9737" width="9.140625" style="239"/>
    <col min="9738" max="9738" width="9.140625" style="239" bestFit="1" customWidth="1"/>
    <col min="9739" max="9983" width="9.140625" style="239"/>
    <col min="9984" max="9984" width="5.7109375" style="239" customWidth="1"/>
    <col min="9985" max="9985" width="41.42578125" style="239" customWidth="1"/>
    <col min="9986" max="9986" width="6.42578125" style="239" customWidth="1"/>
    <col min="9987" max="9987" width="4.42578125" style="239" customWidth="1"/>
    <col min="9988" max="9988" width="8" style="239" customWidth="1"/>
    <col min="9989" max="9989" width="8.85546875" style="239" customWidth="1"/>
    <col min="9990" max="9990" width="9.140625" style="239"/>
    <col min="9991" max="9991" width="10.140625" style="239" customWidth="1"/>
    <col min="9992" max="9993" width="9.140625" style="239"/>
    <col min="9994" max="9994" width="9.140625" style="239" bestFit="1" customWidth="1"/>
    <col min="9995" max="10239" width="9.140625" style="239"/>
    <col min="10240" max="10240" width="5.7109375" style="239" customWidth="1"/>
    <col min="10241" max="10241" width="41.42578125" style="239" customWidth="1"/>
    <col min="10242" max="10242" width="6.42578125" style="239" customWidth="1"/>
    <col min="10243" max="10243" width="4.42578125" style="239" customWidth="1"/>
    <col min="10244" max="10244" width="8" style="239" customWidth="1"/>
    <col min="10245" max="10245" width="8.85546875" style="239" customWidth="1"/>
    <col min="10246" max="10246" width="9.140625" style="239"/>
    <col min="10247" max="10247" width="10.140625" style="239" customWidth="1"/>
    <col min="10248" max="10249" width="9.140625" style="239"/>
    <col min="10250" max="10250" width="9.140625" style="239" bestFit="1" customWidth="1"/>
    <col min="10251" max="10495" width="9.140625" style="239"/>
    <col min="10496" max="10496" width="5.7109375" style="239" customWidth="1"/>
    <col min="10497" max="10497" width="41.42578125" style="239" customWidth="1"/>
    <col min="10498" max="10498" width="6.42578125" style="239" customWidth="1"/>
    <col min="10499" max="10499" width="4.42578125" style="239" customWidth="1"/>
    <col min="10500" max="10500" width="8" style="239" customWidth="1"/>
    <col min="10501" max="10501" width="8.85546875" style="239" customWidth="1"/>
    <col min="10502" max="10502" width="9.140625" style="239"/>
    <col min="10503" max="10503" width="10.140625" style="239" customWidth="1"/>
    <col min="10504" max="10505" width="9.140625" style="239"/>
    <col min="10506" max="10506" width="9.140625" style="239" bestFit="1" customWidth="1"/>
    <col min="10507" max="10751" width="9.140625" style="239"/>
    <col min="10752" max="10752" width="5.7109375" style="239" customWidth="1"/>
    <col min="10753" max="10753" width="41.42578125" style="239" customWidth="1"/>
    <col min="10754" max="10754" width="6.42578125" style="239" customWidth="1"/>
    <col min="10755" max="10755" width="4.42578125" style="239" customWidth="1"/>
    <col min="10756" max="10756" width="8" style="239" customWidth="1"/>
    <col min="10757" max="10757" width="8.85546875" style="239" customWidth="1"/>
    <col min="10758" max="10758" width="9.140625" style="239"/>
    <col min="10759" max="10759" width="10.140625" style="239" customWidth="1"/>
    <col min="10760" max="10761" width="9.140625" style="239"/>
    <col min="10762" max="10762" width="9.140625" style="239" bestFit="1" customWidth="1"/>
    <col min="10763" max="11007" width="9.140625" style="239"/>
    <col min="11008" max="11008" width="5.7109375" style="239" customWidth="1"/>
    <col min="11009" max="11009" width="41.42578125" style="239" customWidth="1"/>
    <col min="11010" max="11010" width="6.42578125" style="239" customWidth="1"/>
    <col min="11011" max="11011" width="4.42578125" style="239" customWidth="1"/>
    <col min="11012" max="11012" width="8" style="239" customWidth="1"/>
    <col min="11013" max="11013" width="8.85546875" style="239" customWidth="1"/>
    <col min="11014" max="11014" width="9.140625" style="239"/>
    <col min="11015" max="11015" width="10.140625" style="239" customWidth="1"/>
    <col min="11016" max="11017" width="9.140625" style="239"/>
    <col min="11018" max="11018" width="9.140625" style="239" bestFit="1" customWidth="1"/>
    <col min="11019" max="11263" width="9.140625" style="239"/>
    <col min="11264" max="11264" width="5.7109375" style="239" customWidth="1"/>
    <col min="11265" max="11265" width="41.42578125" style="239" customWidth="1"/>
    <col min="11266" max="11266" width="6.42578125" style="239" customWidth="1"/>
    <col min="11267" max="11267" width="4.42578125" style="239" customWidth="1"/>
    <col min="11268" max="11268" width="8" style="239" customWidth="1"/>
    <col min="11269" max="11269" width="8.85546875" style="239" customWidth="1"/>
    <col min="11270" max="11270" width="9.140625" style="239"/>
    <col min="11271" max="11271" width="10.140625" style="239" customWidth="1"/>
    <col min="11272" max="11273" width="9.140625" style="239"/>
    <col min="11274" max="11274" width="9.140625" style="239" bestFit="1" customWidth="1"/>
    <col min="11275" max="11519" width="9.140625" style="239"/>
    <col min="11520" max="11520" width="5.7109375" style="239" customWidth="1"/>
    <col min="11521" max="11521" width="41.42578125" style="239" customWidth="1"/>
    <col min="11522" max="11522" width="6.42578125" style="239" customWidth="1"/>
    <col min="11523" max="11523" width="4.42578125" style="239" customWidth="1"/>
    <col min="11524" max="11524" width="8" style="239" customWidth="1"/>
    <col min="11525" max="11525" width="8.85546875" style="239" customWidth="1"/>
    <col min="11526" max="11526" width="9.140625" style="239"/>
    <col min="11527" max="11527" width="10.140625" style="239" customWidth="1"/>
    <col min="11528" max="11529" width="9.140625" style="239"/>
    <col min="11530" max="11530" width="9.140625" style="239" bestFit="1" customWidth="1"/>
    <col min="11531" max="11775" width="9.140625" style="239"/>
    <col min="11776" max="11776" width="5.7109375" style="239" customWidth="1"/>
    <col min="11777" max="11777" width="41.42578125" style="239" customWidth="1"/>
    <col min="11778" max="11778" width="6.42578125" style="239" customWidth="1"/>
    <col min="11779" max="11779" width="4.42578125" style="239" customWidth="1"/>
    <col min="11780" max="11780" width="8" style="239" customWidth="1"/>
    <col min="11781" max="11781" width="8.85546875" style="239" customWidth="1"/>
    <col min="11782" max="11782" width="9.140625" style="239"/>
    <col min="11783" max="11783" width="10.140625" style="239" customWidth="1"/>
    <col min="11784" max="11785" width="9.140625" style="239"/>
    <col min="11786" max="11786" width="9.140625" style="239" bestFit="1" customWidth="1"/>
    <col min="11787" max="12031" width="9.140625" style="239"/>
    <col min="12032" max="12032" width="5.7109375" style="239" customWidth="1"/>
    <col min="12033" max="12033" width="41.42578125" style="239" customWidth="1"/>
    <col min="12034" max="12034" width="6.42578125" style="239" customWidth="1"/>
    <col min="12035" max="12035" width="4.42578125" style="239" customWidth="1"/>
    <col min="12036" max="12036" width="8" style="239" customWidth="1"/>
    <col min="12037" max="12037" width="8.85546875" style="239" customWidth="1"/>
    <col min="12038" max="12038" width="9.140625" style="239"/>
    <col min="12039" max="12039" width="10.140625" style="239" customWidth="1"/>
    <col min="12040" max="12041" width="9.140625" style="239"/>
    <col min="12042" max="12042" width="9.140625" style="239" bestFit="1" customWidth="1"/>
    <col min="12043" max="12287" width="9.140625" style="239"/>
    <col min="12288" max="12288" width="5.7109375" style="239" customWidth="1"/>
    <col min="12289" max="12289" width="41.42578125" style="239" customWidth="1"/>
    <col min="12290" max="12290" width="6.42578125" style="239" customWidth="1"/>
    <col min="12291" max="12291" width="4.42578125" style="239" customWidth="1"/>
    <col min="12292" max="12292" width="8" style="239" customWidth="1"/>
    <col min="12293" max="12293" width="8.85546875" style="239" customWidth="1"/>
    <col min="12294" max="12294" width="9.140625" style="239"/>
    <col min="12295" max="12295" width="10.140625" style="239" customWidth="1"/>
    <col min="12296" max="12297" width="9.140625" style="239"/>
    <col min="12298" max="12298" width="9.140625" style="239" bestFit="1" customWidth="1"/>
    <col min="12299" max="12543" width="9.140625" style="239"/>
    <col min="12544" max="12544" width="5.7109375" style="239" customWidth="1"/>
    <col min="12545" max="12545" width="41.42578125" style="239" customWidth="1"/>
    <col min="12546" max="12546" width="6.42578125" style="239" customWidth="1"/>
    <col min="12547" max="12547" width="4.42578125" style="239" customWidth="1"/>
    <col min="12548" max="12548" width="8" style="239" customWidth="1"/>
    <col min="12549" max="12549" width="8.85546875" style="239" customWidth="1"/>
    <col min="12550" max="12550" width="9.140625" style="239"/>
    <col min="12551" max="12551" width="10.140625" style="239" customWidth="1"/>
    <col min="12552" max="12553" width="9.140625" style="239"/>
    <col min="12554" max="12554" width="9.140625" style="239" bestFit="1" customWidth="1"/>
    <col min="12555" max="12799" width="9.140625" style="239"/>
    <col min="12800" max="12800" width="5.7109375" style="239" customWidth="1"/>
    <col min="12801" max="12801" width="41.42578125" style="239" customWidth="1"/>
    <col min="12802" max="12802" width="6.42578125" style="239" customWidth="1"/>
    <col min="12803" max="12803" width="4.42578125" style="239" customWidth="1"/>
    <col min="12804" max="12804" width="8" style="239" customWidth="1"/>
    <col min="12805" max="12805" width="8.85546875" style="239" customWidth="1"/>
    <col min="12806" max="12806" width="9.140625" style="239"/>
    <col min="12807" max="12807" width="10.140625" style="239" customWidth="1"/>
    <col min="12808" max="12809" width="9.140625" style="239"/>
    <col min="12810" max="12810" width="9.140625" style="239" bestFit="1" customWidth="1"/>
    <col min="12811" max="13055" width="9.140625" style="239"/>
    <col min="13056" max="13056" width="5.7109375" style="239" customWidth="1"/>
    <col min="13057" max="13057" width="41.42578125" style="239" customWidth="1"/>
    <col min="13058" max="13058" width="6.42578125" style="239" customWidth="1"/>
    <col min="13059" max="13059" width="4.42578125" style="239" customWidth="1"/>
    <col min="13060" max="13060" width="8" style="239" customWidth="1"/>
    <col min="13061" max="13061" width="8.85546875" style="239" customWidth="1"/>
    <col min="13062" max="13062" width="9.140625" style="239"/>
    <col min="13063" max="13063" width="10.140625" style="239" customWidth="1"/>
    <col min="13064" max="13065" width="9.140625" style="239"/>
    <col min="13066" max="13066" width="9.140625" style="239" bestFit="1" customWidth="1"/>
    <col min="13067" max="13311" width="9.140625" style="239"/>
    <col min="13312" max="13312" width="5.7109375" style="239" customWidth="1"/>
    <col min="13313" max="13313" width="41.42578125" style="239" customWidth="1"/>
    <col min="13314" max="13314" width="6.42578125" style="239" customWidth="1"/>
    <col min="13315" max="13315" width="4.42578125" style="239" customWidth="1"/>
    <col min="13316" max="13316" width="8" style="239" customWidth="1"/>
    <col min="13317" max="13317" width="8.85546875" style="239" customWidth="1"/>
    <col min="13318" max="13318" width="9.140625" style="239"/>
    <col min="13319" max="13319" width="10.140625" style="239" customWidth="1"/>
    <col min="13320" max="13321" width="9.140625" style="239"/>
    <col min="13322" max="13322" width="9.140625" style="239" bestFit="1" customWidth="1"/>
    <col min="13323" max="13567" width="9.140625" style="239"/>
    <col min="13568" max="13568" width="5.7109375" style="239" customWidth="1"/>
    <col min="13569" max="13569" width="41.42578125" style="239" customWidth="1"/>
    <col min="13570" max="13570" width="6.42578125" style="239" customWidth="1"/>
    <col min="13571" max="13571" width="4.42578125" style="239" customWidth="1"/>
    <col min="13572" max="13572" width="8" style="239" customWidth="1"/>
    <col min="13573" max="13573" width="8.85546875" style="239" customWidth="1"/>
    <col min="13574" max="13574" width="9.140625" style="239"/>
    <col min="13575" max="13575" width="10.140625" style="239" customWidth="1"/>
    <col min="13576" max="13577" width="9.140625" style="239"/>
    <col min="13578" max="13578" width="9.140625" style="239" bestFit="1" customWidth="1"/>
    <col min="13579" max="13823" width="9.140625" style="239"/>
    <col min="13824" max="13824" width="5.7109375" style="239" customWidth="1"/>
    <col min="13825" max="13825" width="41.42578125" style="239" customWidth="1"/>
    <col min="13826" max="13826" width="6.42578125" style="239" customWidth="1"/>
    <col min="13827" max="13827" width="4.42578125" style="239" customWidth="1"/>
    <col min="13828" max="13828" width="8" style="239" customWidth="1"/>
    <col min="13829" max="13829" width="8.85546875" style="239" customWidth="1"/>
    <col min="13830" max="13830" width="9.140625" style="239"/>
    <col min="13831" max="13831" width="10.140625" style="239" customWidth="1"/>
    <col min="13832" max="13833" width="9.140625" style="239"/>
    <col min="13834" max="13834" width="9.140625" style="239" bestFit="1" customWidth="1"/>
    <col min="13835" max="14079" width="9.140625" style="239"/>
    <col min="14080" max="14080" width="5.7109375" style="239" customWidth="1"/>
    <col min="14081" max="14081" width="41.42578125" style="239" customWidth="1"/>
    <col min="14082" max="14082" width="6.42578125" style="239" customWidth="1"/>
    <col min="14083" max="14083" width="4.42578125" style="239" customWidth="1"/>
    <col min="14084" max="14084" width="8" style="239" customWidth="1"/>
    <col min="14085" max="14085" width="8.85546875" style="239" customWidth="1"/>
    <col min="14086" max="14086" width="9.140625" style="239"/>
    <col min="14087" max="14087" width="10.140625" style="239" customWidth="1"/>
    <col min="14088" max="14089" width="9.140625" style="239"/>
    <col min="14090" max="14090" width="9.140625" style="239" bestFit="1" customWidth="1"/>
    <col min="14091" max="14335" width="9.140625" style="239"/>
    <col min="14336" max="14336" width="5.7109375" style="239" customWidth="1"/>
    <col min="14337" max="14337" width="41.42578125" style="239" customWidth="1"/>
    <col min="14338" max="14338" width="6.42578125" style="239" customWidth="1"/>
    <col min="14339" max="14339" width="4.42578125" style="239" customWidth="1"/>
    <col min="14340" max="14340" width="8" style="239" customWidth="1"/>
    <col min="14341" max="14341" width="8.85546875" style="239" customWidth="1"/>
    <col min="14342" max="14342" width="9.140625" style="239"/>
    <col min="14343" max="14343" width="10.140625" style="239" customWidth="1"/>
    <col min="14344" max="14345" width="9.140625" style="239"/>
    <col min="14346" max="14346" width="9.140625" style="239" bestFit="1" customWidth="1"/>
    <col min="14347" max="14591" width="9.140625" style="239"/>
    <col min="14592" max="14592" width="5.7109375" style="239" customWidth="1"/>
    <col min="14593" max="14593" width="41.42578125" style="239" customWidth="1"/>
    <col min="14594" max="14594" width="6.42578125" style="239" customWidth="1"/>
    <col min="14595" max="14595" width="4.42578125" style="239" customWidth="1"/>
    <col min="14596" max="14596" width="8" style="239" customWidth="1"/>
    <col min="14597" max="14597" width="8.85546875" style="239" customWidth="1"/>
    <col min="14598" max="14598" width="9.140625" style="239"/>
    <col min="14599" max="14599" width="10.140625" style="239" customWidth="1"/>
    <col min="14600" max="14601" width="9.140625" style="239"/>
    <col min="14602" max="14602" width="9.140625" style="239" bestFit="1" customWidth="1"/>
    <col min="14603" max="14847" width="9.140625" style="239"/>
    <col min="14848" max="14848" width="5.7109375" style="239" customWidth="1"/>
    <col min="14849" max="14849" width="41.42578125" style="239" customWidth="1"/>
    <col min="14850" max="14850" width="6.42578125" style="239" customWidth="1"/>
    <col min="14851" max="14851" width="4.42578125" style="239" customWidth="1"/>
    <col min="14852" max="14852" width="8" style="239" customWidth="1"/>
    <col min="14853" max="14853" width="8.85546875" style="239" customWidth="1"/>
    <col min="14854" max="14854" width="9.140625" style="239"/>
    <col min="14855" max="14855" width="10.140625" style="239" customWidth="1"/>
    <col min="14856" max="14857" width="9.140625" style="239"/>
    <col min="14858" max="14858" width="9.140625" style="239" bestFit="1" customWidth="1"/>
    <col min="14859" max="15103" width="9.140625" style="239"/>
    <col min="15104" max="15104" width="5.7109375" style="239" customWidth="1"/>
    <col min="15105" max="15105" width="41.42578125" style="239" customWidth="1"/>
    <col min="15106" max="15106" width="6.42578125" style="239" customWidth="1"/>
    <col min="15107" max="15107" width="4.42578125" style="239" customWidth="1"/>
    <col min="15108" max="15108" width="8" style="239" customWidth="1"/>
    <col min="15109" max="15109" width="8.85546875" style="239" customWidth="1"/>
    <col min="15110" max="15110" width="9.140625" style="239"/>
    <col min="15111" max="15111" width="10.140625" style="239" customWidth="1"/>
    <col min="15112" max="15113" width="9.140625" style="239"/>
    <col min="15114" max="15114" width="9.140625" style="239" bestFit="1" customWidth="1"/>
    <col min="15115" max="15359" width="9.140625" style="239"/>
    <col min="15360" max="15360" width="5.7109375" style="239" customWidth="1"/>
    <col min="15361" max="15361" width="41.42578125" style="239" customWidth="1"/>
    <col min="15362" max="15362" width="6.42578125" style="239" customWidth="1"/>
    <col min="15363" max="15363" width="4.42578125" style="239" customWidth="1"/>
    <col min="15364" max="15364" width="8" style="239" customWidth="1"/>
    <col min="15365" max="15365" width="8.85546875" style="239" customWidth="1"/>
    <col min="15366" max="15366" width="9.140625" style="239"/>
    <col min="15367" max="15367" width="10.140625" style="239" customWidth="1"/>
    <col min="15368" max="15369" width="9.140625" style="239"/>
    <col min="15370" max="15370" width="9.140625" style="239" bestFit="1" customWidth="1"/>
    <col min="15371" max="15615" width="9.140625" style="239"/>
    <col min="15616" max="15616" width="5.7109375" style="239" customWidth="1"/>
    <col min="15617" max="15617" width="41.42578125" style="239" customWidth="1"/>
    <col min="15618" max="15618" width="6.42578125" style="239" customWidth="1"/>
    <col min="15619" max="15619" width="4.42578125" style="239" customWidth="1"/>
    <col min="15620" max="15620" width="8" style="239" customWidth="1"/>
    <col min="15621" max="15621" width="8.85546875" style="239" customWidth="1"/>
    <col min="15622" max="15622" width="9.140625" style="239"/>
    <col min="15623" max="15623" width="10.140625" style="239" customWidth="1"/>
    <col min="15624" max="15625" width="9.140625" style="239"/>
    <col min="15626" max="15626" width="9.140625" style="239" bestFit="1" customWidth="1"/>
    <col min="15627" max="15871" width="9.140625" style="239"/>
    <col min="15872" max="15872" width="5.7109375" style="239" customWidth="1"/>
    <col min="15873" max="15873" width="41.42578125" style="239" customWidth="1"/>
    <col min="15874" max="15874" width="6.42578125" style="239" customWidth="1"/>
    <col min="15875" max="15875" width="4.42578125" style="239" customWidth="1"/>
    <col min="15876" max="15876" width="8" style="239" customWidth="1"/>
    <col min="15877" max="15877" width="8.85546875" style="239" customWidth="1"/>
    <col min="15878" max="15878" width="9.140625" style="239"/>
    <col min="15879" max="15879" width="10.140625" style="239" customWidth="1"/>
    <col min="15880" max="15881" width="9.140625" style="239"/>
    <col min="15882" max="15882" width="9.140625" style="239" bestFit="1" customWidth="1"/>
    <col min="15883" max="16127" width="9.140625" style="239"/>
    <col min="16128" max="16128" width="5.7109375" style="239" customWidth="1"/>
    <col min="16129" max="16129" width="41.42578125" style="239" customWidth="1"/>
    <col min="16130" max="16130" width="6.42578125" style="239" customWidth="1"/>
    <col min="16131" max="16131" width="4.42578125" style="239" customWidth="1"/>
    <col min="16132" max="16132" width="8" style="239" customWidth="1"/>
    <col min="16133" max="16133" width="8.85546875" style="239" customWidth="1"/>
    <col min="16134" max="16134" width="9.140625" style="239"/>
    <col min="16135" max="16135" width="10.140625" style="239" customWidth="1"/>
    <col min="16136" max="16137" width="9.140625" style="239"/>
    <col min="16138" max="16138" width="9.140625" style="239" bestFit="1" customWidth="1"/>
    <col min="16139" max="16384" width="9.140625" style="239"/>
  </cols>
  <sheetData>
    <row r="1" spans="1:10" x14ac:dyDescent="0.2">
      <c r="A1" s="24" t="s">
        <v>545</v>
      </c>
      <c r="B1" s="65" t="s">
        <v>6</v>
      </c>
    </row>
    <row r="2" spans="1:10" x14ac:dyDescent="0.2">
      <c r="A2" s="24" t="s">
        <v>546</v>
      </c>
      <c r="B2" s="65" t="s">
        <v>7</v>
      </c>
    </row>
    <row r="3" spans="1:10" x14ac:dyDescent="0.2">
      <c r="A3" s="24" t="s">
        <v>564</v>
      </c>
      <c r="B3" s="65" t="s">
        <v>304</v>
      </c>
    </row>
    <row r="4" spans="1:10" x14ac:dyDescent="0.2">
      <c r="A4" s="191"/>
      <c r="B4" s="65" t="s">
        <v>382</v>
      </c>
    </row>
    <row r="5" spans="1:10" s="29" customFormat="1" ht="60.2" customHeight="1" x14ac:dyDescent="0.2">
      <c r="A5" s="193" t="s">
        <v>0</v>
      </c>
      <c r="B5" s="194" t="s">
        <v>39</v>
      </c>
      <c r="C5" s="195" t="s">
        <v>8</v>
      </c>
      <c r="D5" s="196" t="s">
        <v>9</v>
      </c>
      <c r="E5" s="197" t="s">
        <v>396</v>
      </c>
      <c r="F5" s="197" t="s">
        <v>45</v>
      </c>
    </row>
    <row r="6" spans="1:10" s="29" customFormat="1" ht="8.4499999999999993" customHeight="1" x14ac:dyDescent="0.2">
      <c r="A6" s="102">
        <v>1</v>
      </c>
      <c r="B6" s="66"/>
      <c r="C6" s="30"/>
      <c r="D6" s="31"/>
      <c r="E6" s="32"/>
      <c r="F6" s="240"/>
    </row>
    <row r="7" spans="1:10" ht="15" x14ac:dyDescent="0.2">
      <c r="A7" s="241"/>
      <c r="B7" s="242" t="s">
        <v>397</v>
      </c>
      <c r="D7" s="243"/>
      <c r="E7" s="244"/>
      <c r="F7" s="244"/>
      <c r="G7" s="227"/>
    </row>
    <row r="8" spans="1:10" ht="5.45" customHeight="1" x14ac:dyDescent="0.2">
      <c r="A8" s="223"/>
      <c r="B8" s="224"/>
      <c r="C8" s="202"/>
      <c r="D8" s="202"/>
      <c r="E8" s="201"/>
      <c r="F8" s="201"/>
      <c r="G8" s="227"/>
      <c r="J8" s="201"/>
    </row>
    <row r="9" spans="1:10" x14ac:dyDescent="0.2">
      <c r="A9" s="223">
        <v>1</v>
      </c>
      <c r="B9" s="209" t="s">
        <v>384</v>
      </c>
      <c r="C9" s="201"/>
      <c r="D9" s="202"/>
      <c r="E9" s="201"/>
      <c r="F9" s="201"/>
      <c r="G9" s="245"/>
      <c r="J9" s="201"/>
    </row>
    <row r="10" spans="1:10" ht="63.75" x14ac:dyDescent="0.2">
      <c r="A10" s="223"/>
      <c r="B10" s="246" t="s">
        <v>385</v>
      </c>
      <c r="C10" s="211"/>
      <c r="D10" s="211"/>
      <c r="E10" s="211"/>
      <c r="F10" s="212"/>
      <c r="G10" s="245"/>
      <c r="J10" s="201"/>
    </row>
    <row r="11" spans="1:10" x14ac:dyDescent="0.2">
      <c r="A11" s="223"/>
      <c r="B11" s="200"/>
      <c r="C11" s="201">
        <v>1</v>
      </c>
      <c r="D11" s="202" t="s">
        <v>386</v>
      </c>
      <c r="E11" s="237"/>
      <c r="F11" s="201">
        <f>+C11*E11</f>
        <v>0</v>
      </c>
      <c r="G11" s="227"/>
      <c r="J11" s="201"/>
    </row>
    <row r="12" spans="1:10" ht="5.45" customHeight="1" x14ac:dyDescent="0.2">
      <c r="A12" s="247"/>
      <c r="B12" s="248"/>
      <c r="C12" s="216"/>
      <c r="D12" s="216"/>
      <c r="E12" s="215"/>
      <c r="F12" s="215"/>
      <c r="G12" s="227"/>
      <c r="J12" s="201"/>
    </row>
    <row r="13" spans="1:10" x14ac:dyDescent="0.2">
      <c r="A13" s="223">
        <v>2</v>
      </c>
      <c r="B13" s="209" t="s">
        <v>387</v>
      </c>
      <c r="C13" s="202"/>
      <c r="D13" s="202"/>
      <c r="E13" s="201"/>
      <c r="F13" s="201"/>
      <c r="G13" s="245"/>
      <c r="J13" s="201"/>
    </row>
    <row r="14" spans="1:10" ht="140.25" x14ac:dyDescent="0.2">
      <c r="A14" s="223"/>
      <c r="B14" s="246" t="s">
        <v>388</v>
      </c>
      <c r="C14" s="201"/>
      <c r="D14" s="202"/>
      <c r="E14" s="201"/>
      <c r="F14" s="201"/>
      <c r="G14" s="245"/>
      <c r="J14" s="201"/>
    </row>
    <row r="15" spans="1:10" x14ac:dyDescent="0.2">
      <c r="A15" s="223"/>
      <c r="B15" s="200"/>
      <c r="C15" s="201">
        <v>3</v>
      </c>
      <c r="D15" s="202" t="s">
        <v>311</v>
      </c>
      <c r="E15" s="237"/>
      <c r="F15" s="201">
        <f>+C15*E15</f>
        <v>0</v>
      </c>
      <c r="G15" s="245"/>
      <c r="J15" s="201"/>
    </row>
    <row r="16" spans="1:10" ht="5.45" customHeight="1" x14ac:dyDescent="0.2">
      <c r="A16" s="247"/>
      <c r="B16" s="248"/>
      <c r="C16" s="216"/>
      <c r="D16" s="216"/>
      <c r="E16" s="215"/>
      <c r="F16" s="215"/>
      <c r="G16" s="227"/>
      <c r="J16" s="201"/>
    </row>
    <row r="17" spans="1:10" x14ac:dyDescent="0.2">
      <c r="A17" s="223">
        <v>3</v>
      </c>
      <c r="B17" s="209" t="s">
        <v>389</v>
      </c>
      <c r="C17" s="202"/>
      <c r="D17" s="202"/>
      <c r="E17" s="201"/>
      <c r="F17" s="201"/>
      <c r="G17" s="245"/>
      <c r="J17" s="201"/>
    </row>
    <row r="18" spans="1:10" ht="105.75" customHeight="1" x14ac:dyDescent="0.2">
      <c r="A18" s="223"/>
      <c r="B18" s="246" t="s">
        <v>398</v>
      </c>
      <c r="C18" s="227"/>
      <c r="D18" s="227"/>
      <c r="E18" s="201"/>
      <c r="F18" s="201"/>
      <c r="G18" s="245"/>
      <c r="J18" s="201"/>
    </row>
    <row r="19" spans="1:10" x14ac:dyDescent="0.2">
      <c r="A19" s="223"/>
      <c r="B19" s="200"/>
      <c r="C19" s="201">
        <v>1</v>
      </c>
      <c r="D19" s="202" t="s">
        <v>386</v>
      </c>
      <c r="E19" s="237"/>
      <c r="F19" s="201">
        <f>+C19*E19</f>
        <v>0</v>
      </c>
      <c r="G19" s="245"/>
      <c r="J19" s="201"/>
    </row>
    <row r="20" spans="1:10" x14ac:dyDescent="0.2">
      <c r="A20" s="247"/>
      <c r="B20" s="248"/>
      <c r="C20" s="216"/>
      <c r="D20" s="216"/>
      <c r="E20" s="215"/>
      <c r="F20" s="215"/>
      <c r="G20" s="245"/>
      <c r="J20" s="201"/>
    </row>
    <row r="21" spans="1:10" x14ac:dyDescent="0.2">
      <c r="A21" s="223">
        <v>4</v>
      </c>
      <c r="B21" s="209" t="s">
        <v>391</v>
      </c>
      <c r="C21" s="201"/>
      <c r="D21" s="202"/>
      <c r="E21" s="201"/>
      <c r="F21" s="201"/>
      <c r="G21" s="245"/>
      <c r="J21" s="201"/>
    </row>
    <row r="22" spans="1:10" ht="69" customHeight="1" x14ac:dyDescent="0.2">
      <c r="B22" s="246" t="s">
        <v>392</v>
      </c>
    </row>
    <row r="23" spans="1:10" x14ac:dyDescent="0.2">
      <c r="A23" s="223"/>
      <c r="B23" s="200"/>
      <c r="C23" s="201">
        <v>1</v>
      </c>
      <c r="D23" s="202" t="s">
        <v>386</v>
      </c>
      <c r="E23" s="237"/>
      <c r="F23" s="201">
        <f>+C23*E23</f>
        <v>0</v>
      </c>
      <c r="G23" s="227"/>
      <c r="J23" s="201"/>
    </row>
    <row r="24" spans="1:10" ht="5.45" customHeight="1" x14ac:dyDescent="0.2">
      <c r="A24" s="247"/>
      <c r="B24" s="248"/>
      <c r="C24" s="216"/>
      <c r="D24" s="216"/>
      <c r="E24" s="215"/>
      <c r="F24" s="215"/>
      <c r="G24" s="227"/>
      <c r="J24" s="201"/>
    </row>
    <row r="25" spans="1:10" x14ac:dyDescent="0.2">
      <c r="A25" s="223">
        <v>5</v>
      </c>
      <c r="B25" s="209" t="s">
        <v>393</v>
      </c>
      <c r="C25" s="201"/>
      <c r="D25" s="202"/>
      <c r="E25" s="201"/>
      <c r="F25" s="201"/>
      <c r="G25" s="227"/>
    </row>
    <row r="26" spans="1:10" ht="76.5" x14ac:dyDescent="0.2">
      <c r="A26" s="199"/>
      <c r="B26" s="246" t="s">
        <v>394</v>
      </c>
      <c r="C26" s="201"/>
      <c r="D26" s="202"/>
      <c r="E26" s="201"/>
      <c r="F26" s="201"/>
      <c r="G26" s="227"/>
    </row>
    <row r="27" spans="1:10" x14ac:dyDescent="0.2">
      <c r="A27" s="223"/>
      <c r="B27" s="200"/>
      <c r="C27" s="201">
        <v>5.6</v>
      </c>
      <c r="D27" s="202" t="s">
        <v>311</v>
      </c>
      <c r="E27" s="237"/>
      <c r="F27" s="201">
        <f>+C27*E27</f>
        <v>0</v>
      </c>
      <c r="G27" s="227"/>
    </row>
    <row r="28" spans="1:10" ht="5.45" customHeight="1" x14ac:dyDescent="0.2">
      <c r="A28" s="247"/>
      <c r="B28" s="248"/>
      <c r="C28" s="216"/>
      <c r="D28" s="216"/>
      <c r="E28" s="215"/>
      <c r="F28" s="215"/>
      <c r="G28" s="227"/>
      <c r="J28" s="201"/>
    </row>
    <row r="29" spans="1:10" x14ac:dyDescent="0.2">
      <c r="A29" s="227"/>
      <c r="B29" s="224"/>
      <c r="C29" s="227"/>
      <c r="D29" s="227"/>
      <c r="E29" s="201"/>
      <c r="F29" s="201"/>
      <c r="G29" s="227"/>
    </row>
    <row r="30" spans="1:10" x14ac:dyDescent="0.2">
      <c r="A30" s="249"/>
      <c r="B30" s="250" t="s">
        <v>395</v>
      </c>
      <c r="C30" s="250"/>
      <c r="D30" s="251"/>
      <c r="E30" s="252"/>
      <c r="F30" s="253">
        <f>SUM(F11:F27)</f>
        <v>0</v>
      </c>
    </row>
  </sheetData>
  <sheetProtection password="CFA5" sheet="1" objects="1" scenarios="1"/>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zoomScaleNormal="100" zoomScaleSheetLayoutView="100" workbookViewId="0">
      <selection activeCell="G6" sqref="G6"/>
    </sheetView>
  </sheetViews>
  <sheetFormatPr defaultColWidth="8.85546875" defaultRowHeight="12.75" x14ac:dyDescent="0.2"/>
  <cols>
    <col min="1" max="1" width="6.140625" style="1" customWidth="1"/>
    <col min="2" max="2" width="5.5703125" style="1" customWidth="1"/>
    <col min="3" max="3" width="36.5703125" style="1" customWidth="1"/>
    <col min="4" max="4" width="8.5703125" style="1" customWidth="1"/>
    <col min="5" max="5" width="9" style="1" customWidth="1"/>
    <col min="6" max="6" width="10.85546875" style="1" bestFit="1" customWidth="1"/>
    <col min="7" max="7" width="16.42578125" style="16" bestFit="1" customWidth="1"/>
    <col min="8" max="16384" width="8.85546875" style="1"/>
  </cols>
  <sheetData>
    <row r="1" spans="1:7" ht="27" customHeight="1" x14ac:dyDescent="0.2">
      <c r="A1" s="23" t="s">
        <v>3</v>
      </c>
      <c r="B1" s="23"/>
      <c r="C1" s="23"/>
      <c r="D1" s="23"/>
      <c r="E1" s="23"/>
      <c r="F1" s="23"/>
      <c r="G1" s="23"/>
    </row>
    <row r="2" spans="1:7" ht="15" customHeight="1" x14ac:dyDescent="0.2">
      <c r="A2" s="293" t="s">
        <v>116</v>
      </c>
      <c r="B2" s="293"/>
      <c r="C2" s="293"/>
      <c r="D2" s="293"/>
      <c r="E2" s="293"/>
      <c r="F2" s="293"/>
      <c r="G2" s="293"/>
    </row>
    <row r="3" spans="1:7" ht="15" customHeight="1" x14ac:dyDescent="0.2">
      <c r="A3" s="294" t="s">
        <v>399</v>
      </c>
      <c r="B3" s="293"/>
      <c r="C3" s="293"/>
      <c r="D3" s="293"/>
      <c r="E3" s="293"/>
      <c r="F3" s="293"/>
      <c r="G3" s="293"/>
    </row>
    <row r="4" spans="1:7" ht="15" customHeight="1" x14ac:dyDescent="0.2">
      <c r="A4" s="293"/>
      <c r="B4" s="293"/>
      <c r="C4" s="293"/>
      <c r="D4" s="293"/>
      <c r="E4" s="293"/>
      <c r="F4" s="293"/>
      <c r="G4" s="293"/>
    </row>
    <row r="5" spans="1:7" ht="25.5" x14ac:dyDescent="0.2">
      <c r="A5" s="6" t="s">
        <v>109</v>
      </c>
      <c r="B5" s="303" t="s">
        <v>7</v>
      </c>
      <c r="C5" s="303"/>
      <c r="D5" s="303"/>
      <c r="E5" s="303"/>
      <c r="F5" s="303"/>
      <c r="G5" s="126" t="s">
        <v>112</v>
      </c>
    </row>
    <row r="6" spans="1:7" x14ac:dyDescent="0.2">
      <c r="A6" s="7" t="s">
        <v>111</v>
      </c>
      <c r="B6" s="308" t="s">
        <v>117</v>
      </c>
      <c r="C6" s="309"/>
      <c r="D6" s="309"/>
      <c r="E6" s="309"/>
      <c r="F6" s="310"/>
      <c r="G6" s="9">
        <f>SUM(G7:G8)</f>
        <v>0</v>
      </c>
    </row>
    <row r="7" spans="1:7" x14ac:dyDescent="0.2">
      <c r="A7" s="7" t="s">
        <v>110</v>
      </c>
      <c r="B7" s="304" t="s">
        <v>118</v>
      </c>
      <c r="C7" s="304"/>
      <c r="D7" s="304"/>
      <c r="E7" s="304"/>
      <c r="F7" s="304"/>
      <c r="G7" s="8">
        <f>G19</f>
        <v>0</v>
      </c>
    </row>
    <row r="8" spans="1:7" x14ac:dyDescent="0.2">
      <c r="A8" s="137" t="s">
        <v>298</v>
      </c>
      <c r="B8" s="308" t="s">
        <v>400</v>
      </c>
      <c r="C8" s="309"/>
      <c r="D8" s="309"/>
      <c r="E8" s="309"/>
      <c r="F8" s="309"/>
      <c r="G8" s="8">
        <f>G28</f>
        <v>0</v>
      </c>
    </row>
    <row r="9" spans="1:7" ht="13.5" thickBot="1" x14ac:dyDescent="0.25">
      <c r="A9" s="11"/>
      <c r="B9" s="12"/>
      <c r="C9" s="13"/>
      <c r="D9" s="13"/>
      <c r="E9" s="13"/>
      <c r="F9" s="13"/>
      <c r="G9" s="14"/>
    </row>
    <row r="10" spans="1:7" x14ac:dyDescent="0.2">
      <c r="A10" s="15"/>
      <c r="B10" s="15"/>
      <c r="C10" s="15"/>
      <c r="D10" s="15"/>
      <c r="E10" s="15"/>
      <c r="F10" s="15"/>
      <c r="G10" s="15"/>
    </row>
    <row r="11" spans="1:7" ht="15.75" x14ac:dyDescent="0.25">
      <c r="A11" s="22" t="s">
        <v>553</v>
      </c>
      <c r="B11" s="20"/>
      <c r="C11" s="21"/>
      <c r="D11" s="21"/>
      <c r="E11" s="20"/>
      <c r="F11" s="20"/>
      <c r="G11" s="19"/>
    </row>
    <row r="12" spans="1:7" x14ac:dyDescent="0.2">
      <c r="A12" s="295" t="s">
        <v>118</v>
      </c>
      <c r="B12" s="296"/>
      <c r="C12" s="296"/>
      <c r="D12" s="296"/>
      <c r="E12" s="296"/>
      <c r="F12" s="296"/>
      <c r="G12" s="297"/>
    </row>
    <row r="13" spans="1:7" ht="25.5" x14ac:dyDescent="0.2">
      <c r="A13" s="299" t="s">
        <v>50</v>
      </c>
      <c r="B13" s="287" t="s">
        <v>119</v>
      </c>
      <c r="C13" s="288"/>
      <c r="D13" s="287" t="s">
        <v>120</v>
      </c>
      <c r="E13" s="288"/>
      <c r="F13" s="125" t="s">
        <v>121</v>
      </c>
      <c r="G13" s="125" t="s">
        <v>4</v>
      </c>
    </row>
    <row r="14" spans="1:7" x14ac:dyDescent="0.2">
      <c r="A14" s="300"/>
      <c r="B14" s="289"/>
      <c r="C14" s="290"/>
      <c r="D14" s="289"/>
      <c r="E14" s="290"/>
      <c r="F14" s="2" t="s">
        <v>5</v>
      </c>
      <c r="G14" s="2" t="s">
        <v>46</v>
      </c>
    </row>
    <row r="15" spans="1:7" x14ac:dyDescent="0.2">
      <c r="A15" s="3" t="s">
        <v>565</v>
      </c>
      <c r="B15" s="301" t="s">
        <v>401</v>
      </c>
      <c r="C15" s="302"/>
      <c r="D15" s="291" t="s">
        <v>402</v>
      </c>
      <c r="E15" s="292"/>
      <c r="F15" s="17">
        <v>30</v>
      </c>
      <c r="G15" s="4">
        <f>Vrocevod_T201_GD!F193</f>
        <v>0</v>
      </c>
    </row>
    <row r="16" spans="1:7" x14ac:dyDescent="0.2">
      <c r="A16" s="3"/>
      <c r="B16" s="301"/>
      <c r="C16" s="302"/>
      <c r="D16" s="291"/>
      <c r="E16" s="292"/>
      <c r="F16" s="17"/>
      <c r="G16" s="4"/>
    </row>
    <row r="17" spans="1:7" x14ac:dyDescent="0.2">
      <c r="A17" s="3"/>
      <c r="B17" s="301"/>
      <c r="C17" s="302"/>
      <c r="D17" s="291"/>
      <c r="E17" s="292"/>
      <c r="F17" s="17"/>
      <c r="G17" s="4"/>
    </row>
    <row r="18" spans="1:7" x14ac:dyDescent="0.2">
      <c r="A18" s="3"/>
      <c r="B18" s="301"/>
      <c r="C18" s="302"/>
      <c r="D18" s="291"/>
      <c r="E18" s="292"/>
      <c r="F18" s="17"/>
      <c r="G18" s="4"/>
    </row>
    <row r="19" spans="1:7" x14ac:dyDescent="0.2">
      <c r="A19" s="298" t="s">
        <v>107</v>
      </c>
      <c r="B19" s="298"/>
      <c r="C19" s="298"/>
      <c r="D19" s="298"/>
      <c r="E19" s="298"/>
      <c r="F19" s="298"/>
      <c r="G19" s="5">
        <f>SUM(G15:G18)</f>
        <v>0</v>
      </c>
    </row>
    <row r="20" spans="1:7" x14ac:dyDescent="0.2">
      <c r="A20" s="18"/>
      <c r="B20" s="18"/>
      <c r="C20" s="18"/>
      <c r="D20" s="18"/>
      <c r="E20" s="18"/>
      <c r="F20" s="18"/>
      <c r="G20" s="10"/>
    </row>
    <row r="21" spans="1:7" x14ac:dyDescent="0.2">
      <c r="A21" s="295" t="s">
        <v>400</v>
      </c>
      <c r="B21" s="296"/>
      <c r="C21" s="296"/>
      <c r="D21" s="296"/>
      <c r="E21" s="296"/>
      <c r="F21" s="296"/>
      <c r="G21" s="297"/>
    </row>
    <row r="22" spans="1:7" ht="25.5" customHeight="1" x14ac:dyDescent="0.2">
      <c r="A22" s="299" t="s">
        <v>50</v>
      </c>
      <c r="B22" s="287" t="s">
        <v>119</v>
      </c>
      <c r="C22" s="288"/>
      <c r="D22" s="287" t="s">
        <v>120</v>
      </c>
      <c r="E22" s="288"/>
      <c r="F22" s="125" t="s">
        <v>121</v>
      </c>
      <c r="G22" s="125" t="s">
        <v>4</v>
      </c>
    </row>
    <row r="23" spans="1:7" x14ac:dyDescent="0.2">
      <c r="A23" s="300"/>
      <c r="B23" s="289"/>
      <c r="C23" s="290"/>
      <c r="D23" s="289"/>
      <c r="E23" s="290"/>
      <c r="F23" s="2" t="s">
        <v>5</v>
      </c>
      <c r="G23" s="2" t="s">
        <v>46</v>
      </c>
    </row>
    <row r="24" spans="1:7" ht="24" customHeight="1" x14ac:dyDescent="0.2">
      <c r="A24" s="3" t="s">
        <v>566</v>
      </c>
      <c r="B24" s="314" t="s">
        <v>403</v>
      </c>
      <c r="C24" s="315"/>
      <c r="D24" s="291" t="s">
        <v>404</v>
      </c>
      <c r="E24" s="292"/>
      <c r="F24" s="17">
        <v>13.5</v>
      </c>
      <c r="G24" s="4">
        <f>+'Vroc-priklj_P-11_GD'!F213</f>
        <v>0</v>
      </c>
    </row>
    <row r="25" spans="1:7" x14ac:dyDescent="0.2">
      <c r="A25" s="3"/>
      <c r="B25" s="301"/>
      <c r="C25" s="302"/>
      <c r="D25" s="291"/>
      <c r="E25" s="292"/>
      <c r="F25" s="17"/>
      <c r="G25" s="4"/>
    </row>
    <row r="26" spans="1:7" x14ac:dyDescent="0.2">
      <c r="A26" s="3"/>
      <c r="B26" s="301"/>
      <c r="C26" s="302"/>
      <c r="D26" s="291"/>
      <c r="E26" s="292"/>
      <c r="F26" s="17"/>
      <c r="G26" s="4"/>
    </row>
    <row r="27" spans="1:7" x14ac:dyDescent="0.2">
      <c r="A27" s="3"/>
      <c r="B27" s="301"/>
      <c r="C27" s="302"/>
      <c r="D27" s="291"/>
      <c r="E27" s="292"/>
      <c r="F27" s="17"/>
      <c r="G27" s="4"/>
    </row>
    <row r="28" spans="1:7" x14ac:dyDescent="0.2">
      <c r="A28" s="298" t="s">
        <v>405</v>
      </c>
      <c r="B28" s="298"/>
      <c r="C28" s="298"/>
      <c r="D28" s="298"/>
      <c r="E28" s="298"/>
      <c r="F28" s="298"/>
      <c r="G28" s="5">
        <f>SUM(G24:G27)</f>
        <v>0</v>
      </c>
    </row>
  </sheetData>
  <sheetProtection password="CFA5" sheet="1" objects="1" scenarios="1"/>
  <mergeCells count="32">
    <mergeCell ref="A28:F28"/>
    <mergeCell ref="B25:C25"/>
    <mergeCell ref="D25:E25"/>
    <mergeCell ref="B26:C26"/>
    <mergeCell ref="D26:E26"/>
    <mergeCell ref="B27:C27"/>
    <mergeCell ref="D27:E27"/>
    <mergeCell ref="B24:C24"/>
    <mergeCell ref="D24:E24"/>
    <mergeCell ref="B16:C16"/>
    <mergeCell ref="D16:E16"/>
    <mergeCell ref="B17:C17"/>
    <mergeCell ref="D17:E17"/>
    <mergeCell ref="B18:C18"/>
    <mergeCell ref="D18:E18"/>
    <mergeCell ref="A19:F19"/>
    <mergeCell ref="A21:G21"/>
    <mergeCell ref="A22:A23"/>
    <mergeCell ref="B22:C23"/>
    <mergeCell ref="D22:E23"/>
    <mergeCell ref="A12:G12"/>
    <mergeCell ref="A13:A14"/>
    <mergeCell ref="B13:C14"/>
    <mergeCell ref="D13:E14"/>
    <mergeCell ref="B15:C15"/>
    <mergeCell ref="D15:E15"/>
    <mergeCell ref="B8:F8"/>
    <mergeCell ref="A2:G2"/>
    <mergeCell ref="A3:G4"/>
    <mergeCell ref="B5:F5"/>
    <mergeCell ref="B6:F6"/>
    <mergeCell ref="B7:F7"/>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3"/>
  <sheetViews>
    <sheetView topLeftCell="A14" zoomScaleNormal="100" zoomScaleSheetLayoutView="100" workbookViewId="0">
      <selection activeCell="E34" sqref="E34"/>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567</v>
      </c>
      <c r="B1" s="65" t="s">
        <v>6</v>
      </c>
      <c r="C1" s="25"/>
      <c r="D1" s="26"/>
    </row>
    <row r="2" spans="1:6" x14ac:dyDescent="0.2">
      <c r="A2" s="24" t="s">
        <v>546</v>
      </c>
      <c r="B2" s="65" t="s">
        <v>7</v>
      </c>
      <c r="C2" s="25"/>
      <c r="D2" s="26"/>
    </row>
    <row r="3" spans="1:6" x14ac:dyDescent="0.2">
      <c r="A3" s="24" t="s">
        <v>568</v>
      </c>
      <c r="B3" s="65" t="s">
        <v>406</v>
      </c>
      <c r="C3" s="25"/>
      <c r="D3" s="26"/>
    </row>
    <row r="4" spans="1:6" x14ac:dyDescent="0.2">
      <c r="A4" s="24"/>
      <c r="B4" s="65" t="s">
        <v>407</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122</v>
      </c>
      <c r="C8" s="305"/>
      <c r="D8" s="305"/>
      <c r="E8" s="305"/>
      <c r="F8" s="305"/>
    </row>
    <row r="9" spans="1:6" x14ac:dyDescent="0.2">
      <c r="A9" s="112"/>
      <c r="B9" s="305"/>
      <c r="C9" s="305"/>
      <c r="D9" s="305"/>
      <c r="E9" s="305"/>
      <c r="F9" s="305"/>
    </row>
    <row r="10" spans="1:6" x14ac:dyDescent="0.2">
      <c r="A10" s="112"/>
      <c r="B10" s="113"/>
      <c r="C10" s="56"/>
      <c r="D10" s="54"/>
      <c r="E10" s="55"/>
      <c r="F10" s="56"/>
    </row>
    <row r="11" spans="1:6" x14ac:dyDescent="0.2">
      <c r="A11" s="102"/>
      <c r="B11" s="66"/>
      <c r="C11" s="30"/>
      <c r="D11" s="31"/>
      <c r="E11" s="32"/>
      <c r="F11" s="30"/>
    </row>
    <row r="12" spans="1:6" x14ac:dyDescent="0.2">
      <c r="A12" s="103">
        <f>COUNT(A6+1)</f>
        <v>1</v>
      </c>
      <c r="B12" s="38" t="s">
        <v>10</v>
      </c>
      <c r="C12" s="35"/>
      <c r="D12" s="19"/>
      <c r="E12" s="34"/>
      <c r="F12" s="34"/>
    </row>
    <row r="13" spans="1:6" ht="38.25" x14ac:dyDescent="0.2">
      <c r="A13" s="103"/>
      <c r="B13" s="39" t="s">
        <v>51</v>
      </c>
      <c r="C13" s="35"/>
      <c r="D13" s="19"/>
      <c r="E13" s="34"/>
      <c r="F13" s="34"/>
    </row>
    <row r="14" spans="1:6" ht="14.25" x14ac:dyDescent="0.2">
      <c r="A14" s="103"/>
      <c r="B14" s="39"/>
      <c r="C14" s="49">
        <v>35</v>
      </c>
      <c r="D14" s="19" t="s">
        <v>43</v>
      </c>
      <c r="E14" s="44"/>
      <c r="F14" s="34">
        <f>C14*E14</f>
        <v>0</v>
      </c>
    </row>
    <row r="15" spans="1:6" x14ac:dyDescent="0.2">
      <c r="A15" s="105"/>
      <c r="B15" s="68"/>
      <c r="C15" s="50"/>
      <c r="D15" s="51"/>
      <c r="E15" s="52"/>
      <c r="F15" s="52"/>
    </row>
    <row r="16" spans="1:6" x14ac:dyDescent="0.2">
      <c r="A16" s="104"/>
      <c r="B16" s="67"/>
      <c r="C16" s="53"/>
      <c r="D16" s="47"/>
      <c r="E16" s="48"/>
      <c r="F16" s="48"/>
    </row>
    <row r="17" spans="1:6" x14ac:dyDescent="0.2">
      <c r="A17" s="103">
        <f>COUNT($A$12:A16)+1</f>
        <v>2</v>
      </c>
      <c r="B17" s="38" t="s">
        <v>11</v>
      </c>
      <c r="C17" s="49"/>
      <c r="D17" s="19"/>
      <c r="E17" s="34"/>
      <c r="F17" s="34"/>
    </row>
    <row r="18" spans="1:6" ht="38.25" x14ac:dyDescent="0.2">
      <c r="A18" s="103"/>
      <c r="B18" s="39" t="s">
        <v>127</v>
      </c>
      <c r="C18" s="49"/>
      <c r="D18" s="19"/>
      <c r="E18" s="34"/>
      <c r="F18" s="34"/>
    </row>
    <row r="19" spans="1:6" x14ac:dyDescent="0.2">
      <c r="A19" s="103"/>
      <c r="B19" s="39"/>
      <c r="C19" s="49">
        <v>1</v>
      </c>
      <c r="D19" s="19" t="s">
        <v>1</v>
      </c>
      <c r="E19" s="44"/>
      <c r="F19" s="34">
        <f>C19*E19</f>
        <v>0</v>
      </c>
    </row>
    <row r="20" spans="1:6" x14ac:dyDescent="0.2">
      <c r="A20" s="105"/>
      <c r="B20" s="68"/>
      <c r="C20" s="50"/>
      <c r="D20" s="51"/>
      <c r="E20" s="52"/>
      <c r="F20" s="52"/>
    </row>
    <row r="21" spans="1:6" x14ac:dyDescent="0.2">
      <c r="A21" s="104"/>
      <c r="B21" s="67"/>
      <c r="C21" s="53"/>
      <c r="D21" s="76"/>
      <c r="E21" s="77"/>
      <c r="F21" s="77"/>
    </row>
    <row r="22" spans="1:6" x14ac:dyDescent="0.2">
      <c r="A22" s="103">
        <f>COUNT($A$12:A21)+1</f>
        <v>3</v>
      </c>
      <c r="B22" s="38" t="s">
        <v>52</v>
      </c>
      <c r="C22" s="49"/>
      <c r="D22" s="19"/>
      <c r="E22" s="34"/>
      <c r="F22" s="35"/>
    </row>
    <row r="23" spans="1:6" ht="38.25" x14ac:dyDescent="0.2">
      <c r="A23" s="103"/>
      <c r="B23" s="39" t="s">
        <v>13</v>
      </c>
      <c r="C23" s="49"/>
      <c r="D23" s="19"/>
      <c r="E23" s="34"/>
      <c r="F23" s="35"/>
    </row>
    <row r="24" spans="1:6" ht="14.25" x14ac:dyDescent="0.2">
      <c r="A24" s="103"/>
      <c r="B24" s="39"/>
      <c r="C24" s="49">
        <v>10</v>
      </c>
      <c r="D24" s="19" t="s">
        <v>49</v>
      </c>
      <c r="E24" s="44"/>
      <c r="F24" s="34">
        <f>C24*E24</f>
        <v>0</v>
      </c>
    </row>
    <row r="25" spans="1:6" x14ac:dyDescent="0.2">
      <c r="A25" s="105"/>
      <c r="B25" s="68"/>
      <c r="C25" s="50"/>
      <c r="D25" s="51"/>
      <c r="E25" s="52"/>
      <c r="F25" s="52"/>
    </row>
    <row r="26" spans="1:6" x14ac:dyDescent="0.2">
      <c r="A26" s="104"/>
      <c r="B26" s="67"/>
      <c r="C26" s="53"/>
      <c r="D26" s="47"/>
      <c r="E26" s="48"/>
      <c r="F26" s="46"/>
    </row>
    <row r="27" spans="1:6" x14ac:dyDescent="0.2">
      <c r="A27" s="103">
        <f>COUNT($A$12:A26)+1</f>
        <v>4</v>
      </c>
      <c r="B27" s="38" t="s">
        <v>20</v>
      </c>
      <c r="C27" s="49"/>
      <c r="D27" s="19"/>
      <c r="E27" s="34"/>
      <c r="F27" s="35"/>
    </row>
    <row r="28" spans="1:6" ht="38.25" x14ac:dyDescent="0.2">
      <c r="A28" s="103"/>
      <c r="B28" s="39" t="s">
        <v>42</v>
      </c>
      <c r="C28" s="49"/>
      <c r="D28" s="19"/>
      <c r="E28" s="34"/>
      <c r="F28" s="35"/>
    </row>
    <row r="29" spans="1:6" ht="14.25" x14ac:dyDescent="0.2">
      <c r="A29" s="103"/>
      <c r="B29" s="39"/>
      <c r="C29" s="49">
        <v>10</v>
      </c>
      <c r="D29" s="19" t="s">
        <v>43</v>
      </c>
      <c r="E29" s="44"/>
      <c r="F29" s="34">
        <f>C29*E29</f>
        <v>0</v>
      </c>
    </row>
    <row r="30" spans="1:6" x14ac:dyDescent="0.2">
      <c r="A30" s="105"/>
      <c r="B30" s="68"/>
      <c r="C30" s="50"/>
      <c r="D30" s="51"/>
      <c r="E30" s="52"/>
      <c r="F30" s="52"/>
    </row>
    <row r="31" spans="1:6" x14ac:dyDescent="0.2">
      <c r="A31" s="104"/>
      <c r="B31" s="67"/>
      <c r="C31" s="53"/>
      <c r="D31" s="47"/>
      <c r="E31" s="48"/>
      <c r="F31" s="46"/>
    </row>
    <row r="32" spans="1:6" x14ac:dyDescent="0.2">
      <c r="A32" s="103">
        <f>COUNT($A$12:A31)+1</f>
        <v>5</v>
      </c>
      <c r="B32" s="38" t="s">
        <v>55</v>
      </c>
      <c r="C32" s="49"/>
      <c r="D32" s="19"/>
      <c r="E32" s="34"/>
      <c r="F32" s="35"/>
    </row>
    <row r="33" spans="1:6" ht="63.75" x14ac:dyDescent="0.2">
      <c r="A33" s="103"/>
      <c r="B33" s="39" t="s">
        <v>56</v>
      </c>
      <c r="C33" s="49"/>
      <c r="D33" s="19"/>
      <c r="E33" s="34"/>
      <c r="F33" s="35"/>
    </row>
    <row r="34" spans="1:6" x14ac:dyDescent="0.2">
      <c r="A34" s="103"/>
      <c r="B34" s="39"/>
      <c r="C34" s="49">
        <v>2</v>
      </c>
      <c r="D34" s="19" t="s">
        <v>1</v>
      </c>
      <c r="E34" s="44"/>
      <c r="F34" s="34">
        <f>C34*E34</f>
        <v>0</v>
      </c>
    </row>
    <row r="35" spans="1:6" x14ac:dyDescent="0.2">
      <c r="A35" s="105"/>
      <c r="B35" s="68"/>
      <c r="C35" s="50"/>
      <c r="D35" s="51"/>
      <c r="E35" s="52"/>
      <c r="F35" s="52"/>
    </row>
    <row r="36" spans="1:6" x14ac:dyDescent="0.2">
      <c r="A36" s="104"/>
      <c r="B36" s="67"/>
      <c r="C36" s="53"/>
      <c r="D36" s="47"/>
      <c r="E36" s="48"/>
      <c r="F36" s="46"/>
    </row>
    <row r="37" spans="1:6" x14ac:dyDescent="0.2">
      <c r="A37" s="103">
        <f>COUNT($A$12:A36)+1</f>
        <v>6</v>
      </c>
      <c r="B37" s="38" t="s">
        <v>57</v>
      </c>
      <c r="C37" s="49"/>
      <c r="D37" s="36"/>
      <c r="E37" s="37"/>
      <c r="F37" s="35"/>
    </row>
    <row r="38" spans="1:6" ht="51" x14ac:dyDescent="0.2">
      <c r="A38" s="103"/>
      <c r="B38" s="39" t="s">
        <v>408</v>
      </c>
      <c r="C38" s="49"/>
      <c r="D38" s="36"/>
      <c r="E38" s="37"/>
      <c r="F38" s="35"/>
    </row>
    <row r="39" spans="1:6" ht="14.25" x14ac:dyDescent="0.2">
      <c r="A39" s="103"/>
      <c r="B39" s="39"/>
      <c r="C39" s="49">
        <v>50</v>
      </c>
      <c r="D39" s="36" t="s">
        <v>49</v>
      </c>
      <c r="E39" s="45"/>
      <c r="F39" s="34">
        <f>C39*E39</f>
        <v>0</v>
      </c>
    </row>
    <row r="40" spans="1:6" x14ac:dyDescent="0.2">
      <c r="A40" s="105"/>
      <c r="B40" s="68"/>
      <c r="C40" s="50"/>
      <c r="D40" s="78"/>
      <c r="E40" s="79"/>
      <c r="F40" s="52"/>
    </row>
    <row r="41" spans="1:6" x14ac:dyDescent="0.2">
      <c r="A41" s="104"/>
      <c r="B41" s="67"/>
      <c r="C41" s="53"/>
      <c r="D41" s="47"/>
      <c r="E41" s="48"/>
      <c r="F41" s="46"/>
    </row>
    <row r="42" spans="1:6" ht="25.5" x14ac:dyDescent="0.2">
      <c r="A42" s="103">
        <f>COUNT($A$12:A41)+1</f>
        <v>7</v>
      </c>
      <c r="B42" s="38" t="s">
        <v>59</v>
      </c>
      <c r="C42" s="49"/>
      <c r="D42" s="19"/>
      <c r="E42" s="34"/>
      <c r="F42" s="35"/>
    </row>
    <row r="43" spans="1:6" ht="51" x14ac:dyDescent="0.2">
      <c r="A43" s="103"/>
      <c r="B43" s="39" t="s">
        <v>60</v>
      </c>
      <c r="C43" s="49"/>
      <c r="D43" s="19"/>
      <c r="E43" s="34"/>
      <c r="F43" s="35"/>
    </row>
    <row r="44" spans="1:6" ht="14.25" x14ac:dyDescent="0.2">
      <c r="A44" s="103"/>
      <c r="B44" s="39"/>
      <c r="C44" s="49">
        <v>110</v>
      </c>
      <c r="D44" s="36" t="s">
        <v>49</v>
      </c>
      <c r="E44" s="45"/>
      <c r="F44" s="34">
        <f>C44*E44</f>
        <v>0</v>
      </c>
    </row>
    <row r="45" spans="1:6" x14ac:dyDescent="0.2">
      <c r="A45" s="105"/>
      <c r="B45" s="68"/>
      <c r="C45" s="50"/>
      <c r="D45" s="78"/>
      <c r="E45" s="79"/>
      <c r="F45" s="52"/>
    </row>
    <row r="46" spans="1:6" x14ac:dyDescent="0.2">
      <c r="A46" s="104"/>
      <c r="B46" s="67"/>
      <c r="C46" s="53"/>
      <c r="D46" s="47"/>
      <c r="E46" s="48"/>
      <c r="F46" s="46"/>
    </row>
    <row r="47" spans="1:6" x14ac:dyDescent="0.2">
      <c r="A47" s="103">
        <f>COUNT($A$12:A46)+1</f>
        <v>8</v>
      </c>
      <c r="B47" s="83" t="s">
        <v>63</v>
      </c>
      <c r="C47" s="49"/>
      <c r="D47" s="19"/>
      <c r="E47" s="34"/>
      <c r="F47" s="35"/>
    </row>
    <row r="48" spans="1:6" ht="63.75" x14ac:dyDescent="0.2">
      <c r="A48" s="103"/>
      <c r="B48" s="39" t="s">
        <v>64</v>
      </c>
      <c r="C48" s="49"/>
      <c r="D48" s="19"/>
      <c r="E48" s="34"/>
      <c r="F48" s="35"/>
    </row>
    <row r="49" spans="1:6" x14ac:dyDescent="0.2">
      <c r="A49" s="103"/>
      <c r="B49" s="39"/>
      <c r="C49" s="49"/>
      <c r="D49" s="19"/>
      <c r="E49" s="34"/>
      <c r="F49" s="35"/>
    </row>
    <row r="50" spans="1:6" ht="14.25" x14ac:dyDescent="0.2">
      <c r="A50" s="103"/>
      <c r="B50" s="39"/>
      <c r="C50" s="49">
        <v>30</v>
      </c>
      <c r="D50" s="19" t="s">
        <v>43</v>
      </c>
      <c r="E50" s="44"/>
      <c r="F50" s="34">
        <f>E50*C50</f>
        <v>0</v>
      </c>
    </row>
    <row r="51" spans="1:6" x14ac:dyDescent="0.2">
      <c r="A51" s="105"/>
      <c r="B51" s="68"/>
      <c r="C51" s="50"/>
      <c r="D51" s="51"/>
      <c r="E51" s="52"/>
      <c r="F51" s="52"/>
    </row>
    <row r="52" spans="1:6" x14ac:dyDescent="0.2">
      <c r="A52" s="104"/>
      <c r="B52" s="67"/>
      <c r="C52" s="53"/>
      <c r="D52" s="47"/>
      <c r="E52" s="48"/>
      <c r="F52" s="46"/>
    </row>
    <row r="53" spans="1:6" x14ac:dyDescent="0.2">
      <c r="A53" s="103">
        <f>COUNT($A$12:A52)+1</f>
        <v>9</v>
      </c>
      <c r="B53" s="84" t="s">
        <v>67</v>
      </c>
      <c r="C53" s="49"/>
      <c r="D53" s="19"/>
      <c r="E53" s="34"/>
      <c r="F53" s="35"/>
    </row>
    <row r="54" spans="1:6" ht="63.75" x14ac:dyDescent="0.2">
      <c r="A54" s="103"/>
      <c r="B54" s="39" t="s">
        <v>68</v>
      </c>
      <c r="C54" s="49"/>
      <c r="D54" s="19"/>
      <c r="E54" s="34"/>
      <c r="F54" s="35"/>
    </row>
    <row r="55" spans="1:6" ht="14.25" x14ac:dyDescent="0.2">
      <c r="A55" s="103"/>
      <c r="B55" s="85"/>
      <c r="C55" s="49">
        <v>5</v>
      </c>
      <c r="D55" s="19" t="s">
        <v>43</v>
      </c>
      <c r="E55" s="44"/>
      <c r="F55" s="34">
        <f>E55*C55</f>
        <v>0</v>
      </c>
    </row>
    <row r="56" spans="1:6" x14ac:dyDescent="0.2">
      <c r="A56" s="105"/>
      <c r="B56" s="86"/>
      <c r="C56" s="50"/>
      <c r="D56" s="51"/>
      <c r="E56" s="52"/>
      <c r="F56" s="52"/>
    </row>
    <row r="57" spans="1:6" x14ac:dyDescent="0.2">
      <c r="A57" s="104"/>
      <c r="B57" s="87"/>
      <c r="C57" s="53"/>
      <c r="D57" s="47"/>
      <c r="E57" s="48"/>
      <c r="F57" s="48"/>
    </row>
    <row r="58" spans="1:6" x14ac:dyDescent="0.2">
      <c r="A58" s="103">
        <f>COUNT($A$12:A57)+1</f>
        <v>10</v>
      </c>
      <c r="B58" s="88" t="s">
        <v>69</v>
      </c>
      <c r="C58" s="49"/>
      <c r="D58" s="19"/>
      <c r="E58" s="34"/>
      <c r="F58" s="34"/>
    </row>
    <row r="59" spans="1:6" ht="63.75" x14ac:dyDescent="0.2">
      <c r="A59" s="103"/>
      <c r="B59" s="39" t="s">
        <v>70</v>
      </c>
      <c r="C59" s="49"/>
      <c r="D59" s="19"/>
      <c r="E59" s="34"/>
      <c r="F59" s="34"/>
    </row>
    <row r="60" spans="1:6" ht="14.25" x14ac:dyDescent="0.2">
      <c r="A60" s="103"/>
      <c r="B60" s="85"/>
      <c r="C60" s="49">
        <v>5</v>
      </c>
      <c r="D60" s="19" t="s">
        <v>43</v>
      </c>
      <c r="E60" s="44"/>
      <c r="F60" s="34">
        <f>E60*C60</f>
        <v>0</v>
      </c>
    </row>
    <row r="61" spans="1:6" x14ac:dyDescent="0.2">
      <c r="A61" s="105"/>
      <c r="B61" s="86"/>
      <c r="C61" s="50"/>
      <c r="D61" s="51"/>
      <c r="E61" s="52"/>
      <c r="F61" s="52"/>
    </row>
    <row r="62" spans="1:6" x14ac:dyDescent="0.2">
      <c r="A62" s="110"/>
      <c r="B62" s="67"/>
      <c r="C62" s="53"/>
      <c r="D62" s="47"/>
      <c r="E62" s="48"/>
      <c r="F62" s="46"/>
    </row>
    <row r="63" spans="1:6" x14ac:dyDescent="0.2">
      <c r="A63" s="103">
        <f>COUNT($A$12:A62)+1</f>
        <v>11</v>
      </c>
      <c r="B63" s="38" t="s">
        <v>15</v>
      </c>
      <c r="C63" s="49"/>
      <c r="D63" s="19"/>
      <c r="E63" s="34"/>
      <c r="F63" s="35"/>
    </row>
    <row r="64" spans="1:6" ht="38.25" x14ac:dyDescent="0.2">
      <c r="A64" s="108"/>
      <c r="B64" s="39" t="s">
        <v>36</v>
      </c>
      <c r="C64" s="49"/>
      <c r="D64" s="19"/>
      <c r="E64" s="34"/>
      <c r="F64" s="35"/>
    </row>
    <row r="65" spans="1:6" ht="14.25" x14ac:dyDescent="0.2">
      <c r="A65" s="108"/>
      <c r="B65" s="39"/>
      <c r="C65" s="49">
        <v>100</v>
      </c>
      <c r="D65" s="19" t="s">
        <v>49</v>
      </c>
      <c r="E65" s="44"/>
      <c r="F65" s="34">
        <f>C65*E65</f>
        <v>0</v>
      </c>
    </row>
    <row r="66" spans="1:6" x14ac:dyDescent="0.2">
      <c r="A66" s="109"/>
      <c r="B66" s="68"/>
      <c r="C66" s="50"/>
      <c r="D66" s="51"/>
      <c r="E66" s="52"/>
      <c r="F66" s="52"/>
    </row>
    <row r="67" spans="1:6" x14ac:dyDescent="0.2">
      <c r="A67" s="110"/>
      <c r="B67" s="67"/>
      <c r="C67" s="53"/>
      <c r="D67" s="47"/>
      <c r="E67" s="48"/>
      <c r="F67" s="46"/>
    </row>
    <row r="68" spans="1:6" x14ac:dyDescent="0.2">
      <c r="A68" s="103">
        <f>COUNT($A$12:A67)+1</f>
        <v>12</v>
      </c>
      <c r="B68" s="38" t="s">
        <v>82</v>
      </c>
      <c r="C68" s="49"/>
      <c r="D68" s="19"/>
      <c r="E68" s="34"/>
      <c r="F68" s="34"/>
    </row>
    <row r="69" spans="1:6" ht="38.25" x14ac:dyDescent="0.2">
      <c r="A69" s="108"/>
      <c r="B69" s="39" t="s">
        <v>83</v>
      </c>
      <c r="C69" s="49"/>
      <c r="D69" s="19"/>
      <c r="E69" s="34"/>
      <c r="F69" s="34"/>
    </row>
    <row r="70" spans="1:6" x14ac:dyDescent="0.2">
      <c r="A70" s="108"/>
      <c r="B70" s="39"/>
      <c r="C70" s="49">
        <v>5</v>
      </c>
      <c r="D70" s="19" t="s">
        <v>40</v>
      </c>
      <c r="E70" s="44"/>
      <c r="F70" s="34">
        <f>C70*E70</f>
        <v>0</v>
      </c>
    </row>
    <row r="71" spans="1:6" x14ac:dyDescent="0.2">
      <c r="A71" s="109"/>
      <c r="B71" s="68"/>
      <c r="C71" s="50"/>
      <c r="D71" s="51"/>
      <c r="E71" s="52"/>
      <c r="F71" s="52"/>
    </row>
    <row r="72" spans="1:6" x14ac:dyDescent="0.2">
      <c r="A72" s="110"/>
      <c r="B72" s="67"/>
      <c r="C72" s="53"/>
      <c r="D72" s="47"/>
      <c r="E72" s="48"/>
      <c r="F72" s="48"/>
    </row>
    <row r="73" spans="1:6" x14ac:dyDescent="0.2">
      <c r="A73" s="103">
        <f>COUNT($A$12:A72)+1</f>
        <v>13</v>
      </c>
      <c r="B73" s="38" t="s">
        <v>84</v>
      </c>
      <c r="C73" s="49"/>
      <c r="D73" s="19"/>
      <c r="E73" s="34"/>
      <c r="F73" s="34"/>
    </row>
    <row r="74" spans="1:6" ht="25.5" x14ac:dyDescent="0.2">
      <c r="A74" s="108"/>
      <c r="B74" s="39" t="s">
        <v>85</v>
      </c>
      <c r="C74" s="49"/>
      <c r="D74" s="19"/>
      <c r="E74" s="34"/>
      <c r="F74" s="34"/>
    </row>
    <row r="75" spans="1:6" ht="14.25" x14ac:dyDescent="0.2">
      <c r="A75" s="108"/>
      <c r="B75" s="39"/>
      <c r="C75" s="49">
        <v>70</v>
      </c>
      <c r="D75" s="19" t="s">
        <v>43</v>
      </c>
      <c r="E75" s="44"/>
      <c r="F75" s="34">
        <f>C75*E75</f>
        <v>0</v>
      </c>
    </row>
    <row r="76" spans="1:6" x14ac:dyDescent="0.2">
      <c r="A76" s="109"/>
      <c r="B76" s="68"/>
      <c r="C76" s="50"/>
      <c r="D76" s="51"/>
      <c r="E76" s="52"/>
      <c r="F76" s="52"/>
    </row>
    <row r="77" spans="1:6" x14ac:dyDescent="0.2">
      <c r="A77" s="110"/>
      <c r="B77" s="67"/>
      <c r="C77" s="53"/>
      <c r="D77" s="47"/>
      <c r="E77" s="48"/>
      <c r="F77" s="46"/>
    </row>
    <row r="78" spans="1:6" x14ac:dyDescent="0.2">
      <c r="A78" s="103">
        <f>COUNT($A$12:A77)+1</f>
        <v>14</v>
      </c>
      <c r="B78" s="38" t="s">
        <v>409</v>
      </c>
      <c r="C78" s="49"/>
      <c r="D78" s="36"/>
      <c r="E78" s="37"/>
      <c r="F78" s="138"/>
    </row>
    <row r="79" spans="1:6" ht="63.75" x14ac:dyDescent="0.2">
      <c r="A79" s="108"/>
      <c r="B79" s="39" t="s">
        <v>104</v>
      </c>
      <c r="C79" s="49"/>
      <c r="D79" s="36"/>
      <c r="E79" s="37"/>
      <c r="F79" s="138"/>
    </row>
    <row r="80" spans="1:6" ht="25.5" x14ac:dyDescent="0.2">
      <c r="A80" s="108"/>
      <c r="B80" s="39" t="s">
        <v>410</v>
      </c>
      <c r="C80" s="49">
        <v>100</v>
      </c>
      <c r="D80" s="36" t="s">
        <v>49</v>
      </c>
      <c r="E80" s="45"/>
      <c r="F80" s="37">
        <f>C80*E80</f>
        <v>0</v>
      </c>
    </row>
    <row r="81" spans="1:6" ht="25.5" x14ac:dyDescent="0.2">
      <c r="A81" s="108"/>
      <c r="B81" s="39" t="s">
        <v>411</v>
      </c>
      <c r="C81" s="49">
        <v>100</v>
      </c>
      <c r="D81" s="36" t="s">
        <v>49</v>
      </c>
      <c r="E81" s="45"/>
      <c r="F81" s="37">
        <f>C81*E81</f>
        <v>0</v>
      </c>
    </row>
    <row r="82" spans="1:6" x14ac:dyDescent="0.2">
      <c r="A82" s="109"/>
      <c r="B82" s="68"/>
      <c r="C82" s="50"/>
      <c r="D82" s="78"/>
      <c r="E82" s="79"/>
      <c r="F82" s="79"/>
    </row>
    <row r="83" spans="1:6" ht="14.25" x14ac:dyDescent="0.2">
      <c r="A83" s="110"/>
      <c r="B83" s="139"/>
      <c r="C83" s="53"/>
      <c r="D83" s="47"/>
      <c r="E83" s="48"/>
      <c r="F83" s="46"/>
    </row>
    <row r="84" spans="1:6" x14ac:dyDescent="0.2">
      <c r="A84" s="103">
        <f>COUNT($A$12:A83)+1</f>
        <v>15</v>
      </c>
      <c r="B84" s="38" t="s">
        <v>412</v>
      </c>
      <c r="C84" s="49"/>
      <c r="D84" s="19"/>
      <c r="E84" s="34"/>
      <c r="F84" s="35"/>
    </row>
    <row r="85" spans="1:6" ht="63.75" x14ac:dyDescent="0.2">
      <c r="A85" s="108"/>
      <c r="B85" s="39" t="s">
        <v>413</v>
      </c>
      <c r="C85" s="49"/>
      <c r="D85" s="19"/>
      <c r="E85" s="34"/>
      <c r="F85" s="35"/>
    </row>
    <row r="86" spans="1:6" ht="14.25" x14ac:dyDescent="0.2">
      <c r="A86" s="108"/>
      <c r="B86" s="140"/>
      <c r="C86" s="49">
        <v>110</v>
      </c>
      <c r="D86" s="36" t="s">
        <v>49</v>
      </c>
      <c r="E86" s="44"/>
      <c r="F86" s="37">
        <f>+E86*C86</f>
        <v>0</v>
      </c>
    </row>
    <row r="87" spans="1:6" ht="14.25" x14ac:dyDescent="0.2">
      <c r="A87" s="109"/>
      <c r="B87" s="141"/>
      <c r="C87" s="50"/>
      <c r="D87" s="78"/>
      <c r="E87" s="52"/>
      <c r="F87" s="79"/>
    </row>
    <row r="88" spans="1:6" x14ac:dyDescent="0.2">
      <c r="A88" s="110"/>
      <c r="B88" s="67"/>
      <c r="C88" s="53"/>
      <c r="D88" s="47"/>
      <c r="E88" s="48"/>
      <c r="F88" s="77"/>
    </row>
    <row r="89" spans="1:6" x14ac:dyDescent="0.2">
      <c r="A89" s="103">
        <f>COUNT($A$12:A88)+1</f>
        <v>16</v>
      </c>
      <c r="B89" s="38" t="s">
        <v>17</v>
      </c>
      <c r="C89" s="49"/>
      <c r="D89" s="19"/>
      <c r="E89" s="34"/>
      <c r="F89" s="35"/>
    </row>
    <row r="90" spans="1:6" ht="63.75" x14ac:dyDescent="0.2">
      <c r="A90" s="108"/>
      <c r="B90" s="39" t="s">
        <v>414</v>
      </c>
      <c r="C90" s="49"/>
      <c r="D90" s="19"/>
      <c r="E90" s="34"/>
      <c r="F90" s="35"/>
    </row>
    <row r="91" spans="1:6" ht="14.25" x14ac:dyDescent="0.2">
      <c r="A91" s="108"/>
      <c r="B91" s="39"/>
      <c r="C91" s="49">
        <v>2</v>
      </c>
      <c r="D91" s="19" t="s">
        <v>49</v>
      </c>
      <c r="E91" s="44"/>
      <c r="F91" s="34">
        <f>C91*E91</f>
        <v>0</v>
      </c>
    </row>
    <row r="92" spans="1:6" x14ac:dyDescent="0.2">
      <c r="A92" s="109"/>
      <c r="B92" s="68"/>
      <c r="C92" s="50"/>
      <c r="D92" s="51"/>
      <c r="E92" s="52"/>
      <c r="F92" s="52"/>
    </row>
    <row r="93" spans="1:6" x14ac:dyDescent="0.2">
      <c r="A93" s="110"/>
      <c r="B93" s="67"/>
      <c r="C93" s="53"/>
      <c r="D93" s="47"/>
      <c r="E93" s="48"/>
      <c r="F93" s="48"/>
    </row>
    <row r="94" spans="1:6" x14ac:dyDescent="0.2">
      <c r="A94" s="103">
        <f>COUNT($A$12:A93)+1</f>
        <v>17</v>
      </c>
      <c r="B94" s="38" t="s">
        <v>41</v>
      </c>
      <c r="C94" s="49"/>
      <c r="D94" s="19"/>
      <c r="E94" s="34"/>
      <c r="F94" s="34"/>
    </row>
    <row r="95" spans="1:6" ht="51" x14ac:dyDescent="0.2">
      <c r="A95" s="108"/>
      <c r="B95" s="39" t="s">
        <v>96</v>
      </c>
      <c r="C95" s="49"/>
      <c r="D95" s="19"/>
      <c r="E95" s="34"/>
      <c r="F95" s="34"/>
    </row>
    <row r="96" spans="1:6" ht="14.25" x14ac:dyDescent="0.2">
      <c r="A96" s="108"/>
      <c r="B96" s="39"/>
      <c r="C96" s="49">
        <v>10</v>
      </c>
      <c r="D96" s="19" t="s">
        <v>43</v>
      </c>
      <c r="E96" s="44"/>
      <c r="F96" s="34">
        <f>C96*E96</f>
        <v>0</v>
      </c>
    </row>
    <row r="97" spans="1:6" x14ac:dyDescent="0.2">
      <c r="A97" s="109"/>
      <c r="B97" s="68"/>
      <c r="C97" s="50"/>
      <c r="D97" s="51"/>
      <c r="E97" s="52"/>
      <c r="F97" s="52"/>
    </row>
    <row r="98" spans="1:6" x14ac:dyDescent="0.2">
      <c r="A98" s="110"/>
      <c r="B98" s="72"/>
      <c r="C98" s="53"/>
      <c r="D98" s="47"/>
      <c r="E98" s="48"/>
      <c r="F98" s="48"/>
    </row>
    <row r="99" spans="1:6" x14ac:dyDescent="0.2">
      <c r="A99" s="103">
        <f>COUNT($A$12:A98)+1</f>
        <v>18</v>
      </c>
      <c r="B99" s="142" t="s">
        <v>415</v>
      </c>
      <c r="C99" s="49"/>
      <c r="D99" s="19"/>
      <c r="E99" s="34"/>
      <c r="F99" s="34"/>
    </row>
    <row r="100" spans="1:6" ht="38.25" x14ac:dyDescent="0.2">
      <c r="A100" s="108"/>
      <c r="B100" s="39" t="s">
        <v>416</v>
      </c>
      <c r="C100" s="49"/>
      <c r="D100" s="19"/>
      <c r="E100" s="34"/>
      <c r="F100" s="34"/>
    </row>
    <row r="101" spans="1:6" x14ac:dyDescent="0.2">
      <c r="A101" s="108"/>
      <c r="B101" s="69"/>
      <c r="C101" s="49">
        <v>5</v>
      </c>
      <c r="D101" s="19" t="s">
        <v>1</v>
      </c>
      <c r="E101" s="44"/>
      <c r="F101" s="34">
        <f>C101*E101</f>
        <v>0</v>
      </c>
    </row>
    <row r="102" spans="1:6" x14ac:dyDescent="0.2">
      <c r="A102" s="109"/>
      <c r="B102" s="143"/>
      <c r="C102" s="50"/>
      <c r="D102" s="51"/>
      <c r="E102" s="52"/>
      <c r="F102" s="52"/>
    </row>
    <row r="103" spans="1:6" x14ac:dyDescent="0.2">
      <c r="A103" s="110"/>
      <c r="B103" s="72"/>
      <c r="C103" s="53"/>
      <c r="D103" s="47"/>
      <c r="E103" s="48"/>
      <c r="F103" s="48"/>
    </row>
    <row r="104" spans="1:6" x14ac:dyDescent="0.2">
      <c r="A104" s="103">
        <f>COUNT($A$12:A103)+1</f>
        <v>19</v>
      </c>
      <c r="B104" s="92" t="s">
        <v>417</v>
      </c>
      <c r="C104" s="49"/>
      <c r="D104" s="19"/>
      <c r="E104" s="34"/>
      <c r="F104" s="34"/>
    </row>
    <row r="105" spans="1:6" ht="38.25" x14ac:dyDescent="0.2">
      <c r="A105" s="108"/>
      <c r="B105" s="144" t="s">
        <v>418</v>
      </c>
      <c r="C105" s="49"/>
      <c r="D105" s="19"/>
      <c r="E105" s="34"/>
      <c r="F105" s="34"/>
    </row>
    <row r="106" spans="1:6" x14ac:dyDescent="0.2">
      <c r="A106" s="108"/>
      <c r="B106" s="69"/>
      <c r="C106" s="49">
        <v>5</v>
      </c>
      <c r="D106" s="19" t="s">
        <v>1</v>
      </c>
      <c r="E106" s="44"/>
      <c r="F106" s="34">
        <f t="shared" ref="F106" si="0">C106*E106</f>
        <v>0</v>
      </c>
    </row>
    <row r="107" spans="1:6" x14ac:dyDescent="0.2">
      <c r="A107" s="109"/>
      <c r="B107" s="143"/>
      <c r="C107" s="50"/>
      <c r="D107" s="51"/>
      <c r="E107" s="52"/>
      <c r="F107" s="52"/>
    </row>
    <row r="108" spans="1:6" x14ac:dyDescent="0.2">
      <c r="A108" s="110"/>
      <c r="B108" s="72"/>
      <c r="C108" s="53"/>
      <c r="D108" s="47"/>
      <c r="E108" s="48"/>
      <c r="F108" s="48"/>
    </row>
    <row r="109" spans="1:6" x14ac:dyDescent="0.2">
      <c r="A109" s="103">
        <f>COUNT($A$12:A108)+1</f>
        <v>20</v>
      </c>
      <c r="B109" s="38" t="s">
        <v>22</v>
      </c>
      <c r="C109" s="49"/>
      <c r="D109" s="19"/>
      <c r="E109" s="34"/>
      <c r="F109" s="34"/>
    </row>
    <row r="110" spans="1:6" x14ac:dyDescent="0.2">
      <c r="A110" s="108"/>
      <c r="B110" s="39" t="s">
        <v>21</v>
      </c>
      <c r="C110" s="49"/>
      <c r="D110" s="19"/>
      <c r="E110" s="34"/>
      <c r="F110" s="35"/>
    </row>
    <row r="111" spans="1:6" ht="14.25" x14ac:dyDescent="0.2">
      <c r="A111" s="108"/>
      <c r="B111" s="39"/>
      <c r="C111" s="49">
        <v>29</v>
      </c>
      <c r="D111" s="19" t="s">
        <v>49</v>
      </c>
      <c r="E111" s="44"/>
      <c r="F111" s="34">
        <f>C111*E111</f>
        <v>0</v>
      </c>
    </row>
    <row r="112" spans="1:6" x14ac:dyDescent="0.2">
      <c r="A112" s="109"/>
      <c r="B112" s="68"/>
      <c r="C112" s="50"/>
      <c r="D112" s="51"/>
      <c r="E112" s="52"/>
      <c r="F112" s="52"/>
    </row>
    <row r="113" spans="1:6" x14ac:dyDescent="0.2">
      <c r="A113" s="110"/>
      <c r="B113" s="67"/>
      <c r="C113" s="53"/>
      <c r="D113" s="47"/>
      <c r="E113" s="48"/>
      <c r="F113" s="48"/>
    </row>
    <row r="114" spans="1:6" x14ac:dyDescent="0.2">
      <c r="A114" s="103">
        <f>COUNT($A$12:A113)+1</f>
        <v>21</v>
      </c>
      <c r="B114" s="38" t="s">
        <v>97</v>
      </c>
      <c r="C114" s="49"/>
      <c r="D114" s="19"/>
      <c r="E114" s="34"/>
      <c r="F114" s="35"/>
    </row>
    <row r="115" spans="1:6" ht="51" x14ac:dyDescent="0.2">
      <c r="A115" s="108"/>
      <c r="B115" s="39" t="s">
        <v>168</v>
      </c>
      <c r="C115" s="49"/>
      <c r="D115" s="19"/>
      <c r="E115" s="34"/>
      <c r="F115" s="35"/>
    </row>
    <row r="116" spans="1:6" ht="14.25" x14ac:dyDescent="0.2">
      <c r="A116" s="108"/>
      <c r="B116" s="39" t="s">
        <v>37</v>
      </c>
      <c r="C116" s="49">
        <v>100</v>
      </c>
      <c r="D116" s="19" t="s">
        <v>48</v>
      </c>
      <c r="E116" s="44"/>
      <c r="F116" s="34">
        <f>C116*E116</f>
        <v>0</v>
      </c>
    </row>
    <row r="117" spans="1:6" ht="14.25" x14ac:dyDescent="0.2">
      <c r="A117" s="108"/>
      <c r="B117" s="39" t="s">
        <v>38</v>
      </c>
      <c r="C117" s="49">
        <v>20</v>
      </c>
      <c r="D117" s="19" t="s">
        <v>48</v>
      </c>
      <c r="E117" s="44"/>
      <c r="F117" s="34">
        <f>C117*E117</f>
        <v>0</v>
      </c>
    </row>
    <row r="118" spans="1:6" x14ac:dyDescent="0.2">
      <c r="A118" s="109"/>
      <c r="B118" s="68"/>
      <c r="C118" s="50"/>
      <c r="D118" s="51"/>
      <c r="E118" s="52"/>
      <c r="F118" s="52"/>
    </row>
    <row r="119" spans="1:6" x14ac:dyDescent="0.2">
      <c r="A119" s="110"/>
      <c r="B119" s="67"/>
      <c r="C119" s="53"/>
      <c r="D119" s="47"/>
      <c r="E119" s="48"/>
      <c r="F119" s="48"/>
    </row>
    <row r="120" spans="1:6" x14ac:dyDescent="0.2">
      <c r="A120" s="103">
        <f>COUNT($A$12:A119)+1</f>
        <v>22</v>
      </c>
      <c r="B120" s="38" t="s">
        <v>108</v>
      </c>
      <c r="C120" s="49"/>
      <c r="D120" s="19"/>
      <c r="E120" s="34"/>
      <c r="F120" s="35"/>
    </row>
    <row r="121" spans="1:6" ht="38.25" x14ac:dyDescent="0.2">
      <c r="A121" s="108"/>
      <c r="B121" s="39" t="s">
        <v>124</v>
      </c>
      <c r="C121" s="49"/>
      <c r="D121" s="19"/>
      <c r="E121" s="34"/>
      <c r="F121" s="35"/>
    </row>
    <row r="122" spans="1:6" ht="14.25" x14ac:dyDescent="0.2">
      <c r="A122" s="108"/>
      <c r="B122" s="39"/>
      <c r="C122" s="49">
        <v>4</v>
      </c>
      <c r="D122" s="19" t="s">
        <v>48</v>
      </c>
      <c r="E122" s="44"/>
      <c r="F122" s="34">
        <f>C122*E122</f>
        <v>0</v>
      </c>
    </row>
    <row r="123" spans="1:6" x14ac:dyDescent="0.2">
      <c r="A123" s="109"/>
      <c r="B123" s="68"/>
      <c r="C123" s="50"/>
      <c r="D123" s="51"/>
      <c r="E123" s="52"/>
      <c r="F123" s="52"/>
    </row>
    <row r="124" spans="1:6" x14ac:dyDescent="0.2">
      <c r="A124" s="110"/>
      <c r="B124" s="67"/>
      <c r="C124" s="53"/>
      <c r="D124" s="47"/>
      <c r="E124" s="48"/>
      <c r="F124" s="48"/>
    </row>
    <row r="125" spans="1:6" x14ac:dyDescent="0.2">
      <c r="A125" s="103">
        <f>COUNT($A$12:A124)+1</f>
        <v>23</v>
      </c>
      <c r="B125" s="38" t="s">
        <v>125</v>
      </c>
      <c r="C125" s="49"/>
      <c r="D125" s="19"/>
      <c r="E125" s="34"/>
      <c r="F125" s="34"/>
    </row>
    <row r="126" spans="1:6" ht="38.25" x14ac:dyDescent="0.2">
      <c r="A126" s="108"/>
      <c r="B126" s="39" t="s">
        <v>126</v>
      </c>
      <c r="C126" s="49"/>
      <c r="D126" s="19"/>
      <c r="E126" s="34"/>
      <c r="F126" s="34"/>
    </row>
    <row r="127" spans="1:6" ht="14.25" x14ac:dyDescent="0.2">
      <c r="A127" s="108"/>
      <c r="B127" s="39"/>
      <c r="C127" s="49">
        <v>12</v>
      </c>
      <c r="D127" s="19" t="s">
        <v>48</v>
      </c>
      <c r="E127" s="44"/>
      <c r="F127" s="34">
        <f>C127*E127</f>
        <v>0</v>
      </c>
    </row>
    <row r="128" spans="1:6" x14ac:dyDescent="0.2">
      <c r="A128" s="109"/>
      <c r="B128" s="68"/>
      <c r="C128" s="50"/>
      <c r="D128" s="51"/>
      <c r="E128" s="52"/>
      <c r="F128" s="52"/>
    </row>
    <row r="129" spans="1:6" x14ac:dyDescent="0.2">
      <c r="A129" s="110"/>
      <c r="B129" s="67"/>
      <c r="C129" s="53"/>
      <c r="D129" s="47"/>
      <c r="E129" s="48"/>
      <c r="F129" s="48"/>
    </row>
    <row r="130" spans="1:6" x14ac:dyDescent="0.2">
      <c r="A130" s="103">
        <f>COUNT($A$12:A129)+1</f>
        <v>24</v>
      </c>
      <c r="B130" s="38" t="s">
        <v>98</v>
      </c>
      <c r="C130" s="49"/>
      <c r="D130" s="19"/>
      <c r="E130" s="34"/>
      <c r="F130" s="34"/>
    </row>
    <row r="131" spans="1:6" ht="63.75" x14ac:dyDescent="0.2">
      <c r="A131" s="108"/>
      <c r="B131" s="39" t="s">
        <v>114</v>
      </c>
      <c r="C131" s="49"/>
      <c r="D131" s="19"/>
      <c r="E131" s="34"/>
      <c r="F131" s="34"/>
    </row>
    <row r="132" spans="1:6" ht="14.25" x14ac:dyDescent="0.2">
      <c r="A132" s="108"/>
      <c r="B132" s="39"/>
      <c r="C132" s="49">
        <v>38</v>
      </c>
      <c r="D132" s="19" t="s">
        <v>48</v>
      </c>
      <c r="E132" s="44"/>
      <c r="F132" s="34">
        <f>C132*E132</f>
        <v>0</v>
      </c>
    </row>
    <row r="133" spans="1:6" x14ac:dyDescent="0.2">
      <c r="A133" s="109"/>
      <c r="B133" s="68"/>
      <c r="C133" s="50"/>
      <c r="D133" s="51"/>
      <c r="E133" s="52"/>
      <c r="F133" s="52"/>
    </row>
    <row r="134" spans="1:6" x14ac:dyDescent="0.2">
      <c r="A134" s="110"/>
      <c r="B134" s="67"/>
      <c r="C134" s="53"/>
      <c r="D134" s="47"/>
      <c r="E134" s="48"/>
      <c r="F134" s="48"/>
    </row>
    <row r="135" spans="1:6" x14ac:dyDescent="0.2">
      <c r="A135" s="103">
        <f>COUNT($A$12:A134)+1</f>
        <v>25</v>
      </c>
      <c r="B135" s="38" t="s">
        <v>99</v>
      </c>
      <c r="C135" s="49"/>
      <c r="D135" s="19"/>
      <c r="E135" s="34"/>
      <c r="F135" s="35"/>
    </row>
    <row r="136" spans="1:6" ht="51" x14ac:dyDescent="0.2">
      <c r="A136" s="108"/>
      <c r="B136" s="39" t="s">
        <v>115</v>
      </c>
      <c r="C136" s="49"/>
      <c r="D136" s="19"/>
      <c r="E136" s="34"/>
      <c r="F136" s="35"/>
    </row>
    <row r="137" spans="1:6" ht="14.25" x14ac:dyDescent="0.2">
      <c r="A137" s="108"/>
      <c r="B137" s="39"/>
      <c r="C137" s="49">
        <v>70</v>
      </c>
      <c r="D137" s="19" t="s">
        <v>48</v>
      </c>
      <c r="E137" s="44"/>
      <c r="F137" s="34">
        <f>C137*E137</f>
        <v>0</v>
      </c>
    </row>
    <row r="138" spans="1:6" x14ac:dyDescent="0.2">
      <c r="A138" s="109"/>
      <c r="B138" s="68"/>
      <c r="C138" s="50"/>
      <c r="D138" s="51"/>
      <c r="E138" s="52"/>
      <c r="F138" s="52"/>
    </row>
    <row r="139" spans="1:6" x14ac:dyDescent="0.2">
      <c r="A139" s="110"/>
      <c r="B139" s="67"/>
      <c r="C139" s="53"/>
      <c r="D139" s="47"/>
      <c r="E139" s="48"/>
      <c r="F139" s="48"/>
    </row>
    <row r="140" spans="1:6" x14ac:dyDescent="0.2">
      <c r="A140" s="103">
        <f>COUNT($A$12:A139)+1</f>
        <v>26</v>
      </c>
      <c r="B140" s="38" t="s">
        <v>26</v>
      </c>
      <c r="C140" s="49"/>
      <c r="D140" s="19"/>
      <c r="E140" s="34"/>
      <c r="F140" s="34"/>
    </row>
    <row r="141" spans="1:6" x14ac:dyDescent="0.2">
      <c r="A141" s="108"/>
      <c r="B141" s="39" t="s">
        <v>128</v>
      </c>
      <c r="C141" s="49"/>
      <c r="D141" s="19"/>
      <c r="E141" s="34"/>
      <c r="F141" s="35"/>
    </row>
    <row r="142" spans="1:6" ht="14.25" x14ac:dyDescent="0.2">
      <c r="A142" s="108"/>
      <c r="B142" s="39"/>
      <c r="C142" s="49">
        <v>70</v>
      </c>
      <c r="D142" s="19" t="s">
        <v>43</v>
      </c>
      <c r="E142" s="44"/>
      <c r="F142" s="34">
        <f>C142*E142</f>
        <v>0</v>
      </c>
    </row>
    <row r="143" spans="1:6" x14ac:dyDescent="0.2">
      <c r="A143" s="109"/>
      <c r="B143" s="68"/>
      <c r="C143" s="50"/>
      <c r="D143" s="51"/>
      <c r="E143" s="52"/>
      <c r="F143" s="52"/>
    </row>
    <row r="144" spans="1:6" x14ac:dyDescent="0.2">
      <c r="A144" s="110"/>
      <c r="B144" s="67"/>
      <c r="C144" s="53"/>
      <c r="D144" s="47"/>
      <c r="E144" s="48"/>
      <c r="F144" s="48"/>
    </row>
    <row r="145" spans="1:6" x14ac:dyDescent="0.2">
      <c r="A145" s="103">
        <f>COUNT($A$12:A144)+1</f>
        <v>27</v>
      </c>
      <c r="B145" s="38" t="s">
        <v>419</v>
      </c>
      <c r="C145" s="49"/>
      <c r="D145" s="19"/>
      <c r="E145" s="34"/>
      <c r="F145" s="34"/>
    </row>
    <row r="146" spans="1:6" ht="76.5" x14ac:dyDescent="0.2">
      <c r="A146" s="108"/>
      <c r="B146" s="39" t="s">
        <v>420</v>
      </c>
      <c r="C146" s="49"/>
      <c r="D146" s="19"/>
      <c r="E146" s="34"/>
      <c r="F146" s="34"/>
    </row>
    <row r="147" spans="1:6" ht="14.25" x14ac:dyDescent="0.2">
      <c r="A147" s="108"/>
      <c r="B147" s="38" t="s">
        <v>421</v>
      </c>
      <c r="C147" s="49">
        <v>30</v>
      </c>
      <c r="D147" s="19" t="s">
        <v>43</v>
      </c>
      <c r="E147" s="44"/>
      <c r="F147" s="34">
        <f t="shared" ref="F147" si="1">C147*E147</f>
        <v>0</v>
      </c>
    </row>
    <row r="148" spans="1:6" x14ac:dyDescent="0.2">
      <c r="A148" s="110"/>
      <c r="B148" s="67"/>
      <c r="C148" s="53"/>
      <c r="D148" s="47"/>
      <c r="E148" s="48"/>
      <c r="F148" s="48"/>
    </row>
    <row r="149" spans="1:6" x14ac:dyDescent="0.2">
      <c r="A149" s="103">
        <f>COUNT($A$10:A148)+1</f>
        <v>28</v>
      </c>
      <c r="B149" s="38" t="s">
        <v>152</v>
      </c>
      <c r="C149" s="49"/>
      <c r="D149" s="19"/>
      <c r="E149" s="34"/>
      <c r="F149" s="34"/>
    </row>
    <row r="150" spans="1:6" ht="25.5" x14ac:dyDescent="0.2">
      <c r="A150" s="108"/>
      <c r="B150" s="39" t="s">
        <v>153</v>
      </c>
      <c r="C150" s="49"/>
      <c r="D150" s="19"/>
      <c r="E150" s="34"/>
      <c r="F150" s="34"/>
    </row>
    <row r="151" spans="1:6" x14ac:dyDescent="0.2">
      <c r="A151" s="108"/>
      <c r="B151" s="38"/>
      <c r="C151" s="49">
        <v>11</v>
      </c>
      <c r="D151" s="19" t="s">
        <v>1</v>
      </c>
      <c r="E151" s="44"/>
      <c r="F151" s="34">
        <f>C151*E151</f>
        <v>0</v>
      </c>
    </row>
    <row r="152" spans="1:6" x14ac:dyDescent="0.2">
      <c r="A152" s="109"/>
      <c r="B152" s="68"/>
      <c r="C152" s="50"/>
      <c r="D152" s="51"/>
      <c r="E152" s="52"/>
      <c r="F152" s="52"/>
    </row>
    <row r="153" spans="1:6" x14ac:dyDescent="0.2">
      <c r="A153" s="110"/>
      <c r="B153" s="67"/>
      <c r="C153" s="53"/>
      <c r="D153" s="47"/>
      <c r="E153" s="48"/>
      <c r="F153" s="48"/>
    </row>
    <row r="154" spans="1:6" x14ac:dyDescent="0.2">
      <c r="A154" s="103">
        <f>COUNT($A$10:A153)+1</f>
        <v>29</v>
      </c>
      <c r="B154" s="38" t="s">
        <v>154</v>
      </c>
      <c r="C154" s="49"/>
      <c r="D154" s="19"/>
      <c r="E154" s="34"/>
      <c r="F154" s="34"/>
    </row>
    <row r="155" spans="1:6" ht="63.75" x14ac:dyDescent="0.2">
      <c r="A155" s="108"/>
      <c r="B155" s="39" t="s">
        <v>155</v>
      </c>
      <c r="C155" s="49"/>
      <c r="D155" s="19"/>
      <c r="E155" s="34"/>
      <c r="F155" s="34"/>
    </row>
    <row r="156" spans="1:6" ht="14.25" x14ac:dyDescent="0.2">
      <c r="A156" s="108"/>
      <c r="B156" s="38"/>
      <c r="C156" s="49">
        <v>40</v>
      </c>
      <c r="D156" s="19" t="s">
        <v>43</v>
      </c>
      <c r="E156" s="44"/>
      <c r="F156" s="34">
        <f>C156*E156</f>
        <v>0</v>
      </c>
    </row>
    <row r="157" spans="1:6" x14ac:dyDescent="0.2">
      <c r="A157" s="109"/>
      <c r="B157" s="68"/>
      <c r="C157" s="50"/>
      <c r="D157" s="51"/>
      <c r="E157" s="52"/>
      <c r="F157" s="52"/>
    </row>
    <row r="158" spans="1:6" x14ac:dyDescent="0.2">
      <c r="A158" s="110"/>
      <c r="B158" s="67"/>
      <c r="C158" s="53"/>
      <c r="D158" s="47"/>
      <c r="E158" s="48"/>
      <c r="F158" s="48"/>
    </row>
    <row r="159" spans="1:6" x14ac:dyDescent="0.2">
      <c r="A159" s="103">
        <f>COUNT($A$10:A158)+1</f>
        <v>30</v>
      </c>
      <c r="B159" s="38" t="s">
        <v>156</v>
      </c>
      <c r="C159" s="49"/>
      <c r="D159" s="19"/>
      <c r="E159" s="34"/>
      <c r="F159" s="34"/>
    </row>
    <row r="160" spans="1:6" ht="25.5" x14ac:dyDescent="0.2">
      <c r="A160" s="108"/>
      <c r="B160" s="39" t="s">
        <v>157</v>
      </c>
      <c r="C160" s="49"/>
      <c r="D160" s="19"/>
      <c r="E160" s="34"/>
      <c r="F160" s="34"/>
    </row>
    <row r="161" spans="1:6" ht="14.25" x14ac:dyDescent="0.2">
      <c r="A161" s="108"/>
      <c r="B161" s="38"/>
      <c r="C161" s="49">
        <v>40</v>
      </c>
      <c r="D161" s="19" t="s">
        <v>43</v>
      </c>
      <c r="E161" s="44"/>
      <c r="F161" s="34">
        <f>C161*E161</f>
        <v>0</v>
      </c>
    </row>
    <row r="162" spans="1:6" x14ac:dyDescent="0.2">
      <c r="A162" s="109"/>
      <c r="B162" s="68"/>
      <c r="C162" s="50"/>
      <c r="D162" s="51"/>
      <c r="E162" s="52"/>
      <c r="F162" s="52"/>
    </row>
    <row r="163" spans="1:6" x14ac:dyDescent="0.2">
      <c r="A163" s="110"/>
      <c r="B163" s="67"/>
      <c r="C163" s="53"/>
      <c r="D163" s="47"/>
      <c r="E163" s="48"/>
      <c r="F163" s="48"/>
    </row>
    <row r="164" spans="1:6" x14ac:dyDescent="0.2">
      <c r="A164" s="103">
        <f>COUNT($A$10:A162)+1</f>
        <v>31</v>
      </c>
      <c r="B164" s="38" t="s">
        <v>422</v>
      </c>
      <c r="C164" s="49"/>
      <c r="D164" s="19"/>
      <c r="E164" s="34"/>
      <c r="F164" s="34"/>
    </row>
    <row r="165" spans="1:6" ht="51" x14ac:dyDescent="0.2">
      <c r="A165" s="108"/>
      <c r="B165" s="39" t="s">
        <v>423</v>
      </c>
      <c r="C165" s="49"/>
      <c r="D165" s="19"/>
      <c r="E165" s="34"/>
      <c r="F165" s="34"/>
    </row>
    <row r="166" spans="1:6" x14ac:dyDescent="0.2">
      <c r="A166" s="108"/>
      <c r="B166" s="38"/>
      <c r="C166" s="49">
        <v>1</v>
      </c>
      <c r="D166" s="19" t="s">
        <v>1</v>
      </c>
      <c r="E166" s="44"/>
      <c r="F166" s="34">
        <f>E166*C166</f>
        <v>0</v>
      </c>
    </row>
    <row r="167" spans="1:6" x14ac:dyDescent="0.2">
      <c r="A167" s="109"/>
      <c r="B167" s="68"/>
      <c r="C167" s="50"/>
      <c r="D167" s="51"/>
      <c r="E167" s="52"/>
      <c r="F167" s="52"/>
    </row>
    <row r="168" spans="1:6" x14ac:dyDescent="0.2">
      <c r="A168" s="110"/>
      <c r="B168" s="67"/>
      <c r="C168" s="53"/>
      <c r="D168" s="47"/>
      <c r="E168" s="48"/>
      <c r="F168" s="48"/>
    </row>
    <row r="169" spans="1:6" x14ac:dyDescent="0.2">
      <c r="A169" s="103">
        <f>COUNT($A$10:A168)+1</f>
        <v>32</v>
      </c>
      <c r="B169" s="38" t="s">
        <v>158</v>
      </c>
      <c r="C169" s="49"/>
      <c r="D169" s="19"/>
      <c r="E169" s="34"/>
      <c r="F169" s="34"/>
    </row>
    <row r="170" spans="1:6" ht="38.25" x14ac:dyDescent="0.2">
      <c r="A170" s="108"/>
      <c r="B170" s="39" t="s">
        <v>159</v>
      </c>
      <c r="C170" s="49"/>
      <c r="D170" s="19"/>
      <c r="E170" s="34"/>
      <c r="F170" s="34"/>
    </row>
    <row r="171" spans="1:6" ht="14.25" x14ac:dyDescent="0.2">
      <c r="A171" s="108"/>
      <c r="B171" s="38"/>
      <c r="C171" s="49">
        <v>2</v>
      </c>
      <c r="D171" s="19" t="s">
        <v>48</v>
      </c>
      <c r="E171" s="44"/>
      <c r="F171" s="34">
        <f>C171*E171</f>
        <v>0</v>
      </c>
    </row>
    <row r="172" spans="1:6" x14ac:dyDescent="0.2">
      <c r="A172" s="109"/>
      <c r="B172" s="68"/>
      <c r="C172" s="50"/>
      <c r="D172" s="51"/>
      <c r="E172" s="52"/>
      <c r="F172" s="52"/>
    </row>
    <row r="173" spans="1:6" x14ac:dyDescent="0.2">
      <c r="A173" s="110"/>
      <c r="B173" s="67"/>
      <c r="C173" s="53"/>
      <c r="D173" s="47"/>
      <c r="E173" s="48"/>
      <c r="F173" s="48"/>
    </row>
    <row r="174" spans="1:6" x14ac:dyDescent="0.2">
      <c r="A174" s="103">
        <f>COUNT($A$10:A173)+1</f>
        <v>33</v>
      </c>
      <c r="B174" s="38" t="s">
        <v>424</v>
      </c>
      <c r="C174" s="49"/>
      <c r="D174" s="19"/>
      <c r="E174" s="34"/>
      <c r="F174" s="34"/>
    </row>
    <row r="175" spans="1:6" ht="25.5" x14ac:dyDescent="0.2">
      <c r="A175" s="108"/>
      <c r="B175" s="39" t="s">
        <v>425</v>
      </c>
      <c r="C175" s="49"/>
      <c r="D175" s="19"/>
      <c r="E175" s="34"/>
      <c r="F175" s="34"/>
    </row>
    <row r="176" spans="1:6" x14ac:dyDescent="0.2">
      <c r="A176" s="108"/>
      <c r="B176" s="39" t="s">
        <v>426</v>
      </c>
      <c r="C176" s="49">
        <v>2</v>
      </c>
      <c r="D176" s="19" t="s">
        <v>1</v>
      </c>
      <c r="E176" s="44"/>
      <c r="F176" s="34">
        <f t="shared" ref="F176:F177" si="2">C176*E176</f>
        <v>0</v>
      </c>
    </row>
    <row r="177" spans="1:6" x14ac:dyDescent="0.2">
      <c r="A177" s="108"/>
      <c r="B177" s="39" t="s">
        <v>427</v>
      </c>
      <c r="C177" s="49">
        <v>2</v>
      </c>
      <c r="D177" s="19" t="s">
        <v>1</v>
      </c>
      <c r="E177" s="44"/>
      <c r="F177" s="34">
        <f t="shared" si="2"/>
        <v>0</v>
      </c>
    </row>
    <row r="178" spans="1:6" x14ac:dyDescent="0.2">
      <c r="A178" s="109"/>
      <c r="B178" s="68"/>
      <c r="C178" s="50"/>
      <c r="D178" s="172"/>
      <c r="E178" s="52"/>
      <c r="F178" s="52"/>
    </row>
    <row r="179" spans="1:6" x14ac:dyDescent="0.2">
      <c r="A179" s="110"/>
      <c r="B179" s="72"/>
      <c r="C179" s="30"/>
      <c r="D179" s="31"/>
      <c r="E179" s="32"/>
      <c r="F179" s="30"/>
    </row>
    <row r="180" spans="1:6" x14ac:dyDescent="0.2">
      <c r="A180" s="103">
        <f>COUNT($A$12:A179)+1</f>
        <v>34</v>
      </c>
      <c r="B180" s="38" t="s">
        <v>33</v>
      </c>
      <c r="C180" s="35"/>
      <c r="D180" s="19"/>
      <c r="E180" s="61"/>
      <c r="F180" s="35"/>
    </row>
    <row r="181" spans="1:6" ht="76.5" x14ac:dyDescent="0.2">
      <c r="A181" s="106"/>
      <c r="B181" s="39" t="s">
        <v>102</v>
      </c>
      <c r="C181" s="35"/>
      <c r="D181" s="19"/>
      <c r="E181" s="34"/>
      <c r="F181" s="35"/>
    </row>
    <row r="182" spans="1:6" x14ac:dyDescent="0.2">
      <c r="A182" s="103"/>
      <c r="B182" s="97" t="s">
        <v>428</v>
      </c>
      <c r="C182" s="62"/>
      <c r="D182" s="63">
        <v>0.02</v>
      </c>
      <c r="E182" s="35"/>
      <c r="F182" s="34">
        <f>SUM(F14:F181)*D182</f>
        <v>0</v>
      </c>
    </row>
    <row r="183" spans="1:6" x14ac:dyDescent="0.2">
      <c r="A183" s="105"/>
      <c r="B183" s="98"/>
      <c r="C183" s="99"/>
      <c r="D183" s="100"/>
      <c r="E183" s="64"/>
      <c r="F183" s="52"/>
    </row>
    <row r="184" spans="1:6" x14ac:dyDescent="0.2">
      <c r="A184" s="107"/>
      <c r="B184" s="67"/>
      <c r="C184" s="46"/>
      <c r="D184" s="47"/>
      <c r="E184" s="101"/>
      <c r="F184" s="48"/>
    </row>
    <row r="185" spans="1:6" x14ac:dyDescent="0.2">
      <c r="A185" s="103">
        <f>COUNT($A$12:A184)+1</f>
        <v>35</v>
      </c>
      <c r="B185" s="38" t="s">
        <v>165</v>
      </c>
      <c r="C185" s="35"/>
      <c r="D185" s="19"/>
      <c r="E185" s="61"/>
      <c r="F185" s="34"/>
    </row>
    <row r="186" spans="1:6" ht="38.25" x14ac:dyDescent="0.2">
      <c r="A186" s="106"/>
      <c r="B186" s="39" t="s">
        <v>34</v>
      </c>
      <c r="C186" s="35"/>
      <c r="D186" s="19"/>
      <c r="E186" s="35"/>
      <c r="F186" s="34"/>
    </row>
    <row r="187" spans="1:6" x14ac:dyDescent="0.2">
      <c r="A187" s="106"/>
      <c r="B187" s="39"/>
      <c r="C187" s="62"/>
      <c r="D187" s="63">
        <v>0.05</v>
      </c>
      <c r="E187" s="35"/>
      <c r="F187" s="34">
        <f>SUM(F14:F181)*D187</f>
        <v>0</v>
      </c>
    </row>
    <row r="188" spans="1:6" x14ac:dyDescent="0.2">
      <c r="A188" s="111"/>
      <c r="B188" s="68"/>
      <c r="C188" s="64"/>
      <c r="D188" s="51"/>
      <c r="E188" s="64"/>
      <c r="F188" s="64"/>
    </row>
    <row r="189" spans="1:6" x14ac:dyDescent="0.2">
      <c r="A189" s="106"/>
      <c r="B189" s="39"/>
      <c r="C189" s="35"/>
      <c r="D189" s="19"/>
      <c r="E189" s="35"/>
      <c r="F189" s="35"/>
    </row>
    <row r="190" spans="1:6" x14ac:dyDescent="0.2">
      <c r="A190" s="103">
        <f>COUNT($A$12:A188)+1</f>
        <v>36</v>
      </c>
      <c r="B190" s="38" t="s">
        <v>103</v>
      </c>
      <c r="C190" s="35"/>
      <c r="D190" s="19"/>
      <c r="E190" s="35"/>
      <c r="F190" s="35"/>
    </row>
    <row r="191" spans="1:6" ht="38.25" x14ac:dyDescent="0.2">
      <c r="A191" s="106"/>
      <c r="B191" s="39" t="s">
        <v>35</v>
      </c>
      <c r="C191" s="62"/>
      <c r="D191" s="63">
        <v>0.1</v>
      </c>
      <c r="E191" s="35"/>
      <c r="F191" s="34">
        <f>SUM(F14:F181)*D191</f>
        <v>0</v>
      </c>
    </row>
    <row r="192" spans="1:6" x14ac:dyDescent="0.2">
      <c r="A192" s="111"/>
      <c r="B192" s="69"/>
      <c r="C192" s="35"/>
      <c r="D192" s="19"/>
      <c r="E192" s="61"/>
      <c r="F192" s="35"/>
    </row>
    <row r="193" spans="1:6" x14ac:dyDescent="0.2">
      <c r="A193" s="40"/>
      <c r="B193" s="70" t="s">
        <v>2</v>
      </c>
      <c r="C193" s="41"/>
      <c r="D193" s="42"/>
      <c r="E193" s="43" t="s">
        <v>47</v>
      </c>
      <c r="F193" s="43">
        <f>SUM(F14:F192)</f>
        <v>0</v>
      </c>
    </row>
  </sheetData>
  <sheetProtection algorithmName="SHA-512" hashValue="cmGwODbPSeGFywtOBC6wkOQZ+4hoYSrxbqvxpsLYNN2IIlwMO0NwImwjDOzsbs9iQPb58VzZwP7JM0rP1VqJww==" saltValue="BrhJb5DWIKYLnUT7WYUi/w==" spinCount="100000"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useFirstPageNumber="1" r:id="rId1"/>
  <headerFooter>
    <oddHeader>&amp;LENERGETIKA LJUBLJANA d.o.o.&amp;RJPE-SIR-224/23</oddHeader>
    <oddFooter>&amp;C&amp;P / &amp;N</oddFooter>
  </headerFooter>
  <rowBreaks count="5" manualBreakCount="5">
    <brk id="40" max="16383" man="1"/>
    <brk id="71" max="16383" man="1"/>
    <brk id="102" max="16383" man="1"/>
    <brk id="138" max="16383" man="1"/>
    <brk id="1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zoomScaleNormal="100" zoomScaleSheetLayoutView="100" workbookViewId="0">
      <selection activeCell="K22" sqref="K22"/>
    </sheetView>
  </sheetViews>
  <sheetFormatPr defaultColWidth="8.85546875" defaultRowHeight="12.75" x14ac:dyDescent="0.2"/>
  <cols>
    <col min="1" max="1" width="6.140625" style="1" customWidth="1"/>
    <col min="2" max="2" width="5.5703125" style="1" customWidth="1"/>
    <col min="3" max="3" width="30.5703125" style="1" customWidth="1"/>
    <col min="4" max="4" width="10" style="1" customWidth="1"/>
    <col min="5" max="5" width="12.140625" style="1" customWidth="1"/>
    <col min="6" max="6" width="10.85546875" style="1" bestFit="1" customWidth="1"/>
    <col min="7" max="7" width="16.42578125" style="16" bestFit="1" customWidth="1"/>
    <col min="8" max="16384" width="8.85546875" style="1"/>
  </cols>
  <sheetData>
    <row r="1" spans="1:7" ht="27.2" customHeight="1" x14ac:dyDescent="0.2">
      <c r="A1" s="23" t="s">
        <v>3</v>
      </c>
      <c r="B1" s="23"/>
      <c r="C1" s="23"/>
      <c r="D1" s="23"/>
      <c r="E1" s="23"/>
      <c r="F1" s="23"/>
      <c r="G1" s="23"/>
    </row>
    <row r="2" spans="1:7" ht="15" customHeight="1" x14ac:dyDescent="0.2">
      <c r="A2" s="293" t="s">
        <v>116</v>
      </c>
      <c r="B2" s="293"/>
      <c r="C2" s="293"/>
      <c r="D2" s="293"/>
      <c r="E2" s="293"/>
      <c r="F2" s="293"/>
      <c r="G2" s="293"/>
    </row>
    <row r="3" spans="1:7" ht="15" customHeight="1" x14ac:dyDescent="0.2">
      <c r="A3" s="294" t="s">
        <v>169</v>
      </c>
      <c r="B3" s="293"/>
      <c r="C3" s="293"/>
      <c r="D3" s="293"/>
      <c r="E3" s="293"/>
      <c r="F3" s="293"/>
      <c r="G3" s="293"/>
    </row>
    <row r="4" spans="1:7" ht="15" customHeight="1" x14ac:dyDescent="0.2">
      <c r="A4" s="293"/>
      <c r="B4" s="293"/>
      <c r="C4" s="293"/>
      <c r="D4" s="293"/>
      <c r="E4" s="293"/>
      <c r="F4" s="293"/>
      <c r="G4" s="293"/>
    </row>
    <row r="5" spans="1:7" ht="25.5" x14ac:dyDescent="0.2">
      <c r="A5" s="6" t="s">
        <v>109</v>
      </c>
      <c r="B5" s="303" t="s">
        <v>7</v>
      </c>
      <c r="C5" s="303"/>
      <c r="D5" s="303"/>
      <c r="E5" s="303"/>
      <c r="F5" s="303"/>
      <c r="G5" s="116" t="s">
        <v>112</v>
      </c>
    </row>
    <row r="6" spans="1:7" x14ac:dyDescent="0.2">
      <c r="A6" s="7" t="s">
        <v>111</v>
      </c>
      <c r="B6" s="304" t="s">
        <v>118</v>
      </c>
      <c r="C6" s="304"/>
      <c r="D6" s="304"/>
      <c r="E6" s="304"/>
      <c r="F6" s="304"/>
      <c r="G6" s="8">
        <f>G18</f>
        <v>0</v>
      </c>
    </row>
    <row r="7" spans="1:7" ht="13.5" thickBot="1" x14ac:dyDescent="0.25">
      <c r="A7" s="11"/>
      <c r="B7" s="12"/>
      <c r="C7" s="13"/>
      <c r="D7" s="13"/>
      <c r="E7" s="13"/>
      <c r="F7" s="13"/>
      <c r="G7" s="14"/>
    </row>
    <row r="8" spans="1:7" x14ac:dyDescent="0.2">
      <c r="A8" s="15"/>
      <c r="B8" s="15"/>
      <c r="C8" s="15"/>
      <c r="D8" s="15"/>
      <c r="E8" s="15"/>
      <c r="F8" s="15"/>
      <c r="G8" s="15"/>
    </row>
    <row r="9" spans="1:7" ht="15.75" x14ac:dyDescent="0.25">
      <c r="A9" s="22" t="s">
        <v>553</v>
      </c>
      <c r="B9" s="20"/>
      <c r="C9" s="21"/>
      <c r="D9" s="21"/>
      <c r="E9" s="20"/>
      <c r="F9" s="20"/>
      <c r="G9" s="19"/>
    </row>
    <row r="10" spans="1:7" x14ac:dyDescent="0.2">
      <c r="A10" s="295" t="s">
        <v>118</v>
      </c>
      <c r="B10" s="296"/>
      <c r="C10" s="296"/>
      <c r="D10" s="296"/>
      <c r="E10" s="296"/>
      <c r="F10" s="296"/>
      <c r="G10" s="297"/>
    </row>
    <row r="11" spans="1:7" ht="25.5" x14ac:dyDescent="0.2">
      <c r="A11" s="299" t="s">
        <v>50</v>
      </c>
      <c r="B11" s="287" t="s">
        <v>119</v>
      </c>
      <c r="C11" s="288"/>
      <c r="D11" s="287" t="s">
        <v>120</v>
      </c>
      <c r="E11" s="288"/>
      <c r="F11" s="115" t="s">
        <v>121</v>
      </c>
      <c r="G11" s="115" t="s">
        <v>4</v>
      </c>
    </row>
    <row r="12" spans="1:7" x14ac:dyDescent="0.2">
      <c r="A12" s="300"/>
      <c r="B12" s="289"/>
      <c r="C12" s="290"/>
      <c r="D12" s="289"/>
      <c r="E12" s="290"/>
      <c r="F12" s="2" t="s">
        <v>5</v>
      </c>
      <c r="G12" s="2" t="s">
        <v>46</v>
      </c>
    </row>
    <row r="13" spans="1:7" x14ac:dyDescent="0.2">
      <c r="A13" s="3" t="s">
        <v>547</v>
      </c>
      <c r="B13" s="301" t="s">
        <v>170</v>
      </c>
      <c r="C13" s="302"/>
      <c r="D13" s="291" t="s">
        <v>172</v>
      </c>
      <c r="E13" s="292"/>
      <c r="F13" s="17">
        <v>55</v>
      </c>
      <c r="G13" s="4">
        <f>'Vrocevod_T-100_GD'!F275</f>
        <v>0</v>
      </c>
    </row>
    <row r="14" spans="1:7" x14ac:dyDescent="0.2">
      <c r="A14" s="3" t="s">
        <v>548</v>
      </c>
      <c r="B14" s="301" t="s">
        <v>171</v>
      </c>
      <c r="C14" s="302"/>
      <c r="D14" s="291" t="s">
        <v>173</v>
      </c>
      <c r="E14" s="292"/>
      <c r="F14" s="17">
        <v>150</v>
      </c>
      <c r="G14" s="4">
        <f>'Vrocevod_T-200_GD'!F283</f>
        <v>0</v>
      </c>
    </row>
    <row r="15" spans="1:7" x14ac:dyDescent="0.2">
      <c r="A15" s="3" t="s">
        <v>549</v>
      </c>
      <c r="B15" s="301" t="s">
        <v>171</v>
      </c>
      <c r="C15" s="302"/>
      <c r="D15" s="291" t="s">
        <v>174</v>
      </c>
      <c r="E15" s="292"/>
      <c r="F15" s="17">
        <v>24</v>
      </c>
      <c r="G15" s="4">
        <f>'Vrocevod_T-222_GD'!F247</f>
        <v>0</v>
      </c>
    </row>
    <row r="16" spans="1:7" x14ac:dyDescent="0.2">
      <c r="A16" s="3" t="s">
        <v>550</v>
      </c>
      <c r="B16" s="301" t="s">
        <v>171</v>
      </c>
      <c r="C16" s="302"/>
      <c r="D16" s="291" t="s">
        <v>175</v>
      </c>
      <c r="E16" s="292"/>
      <c r="F16" s="17">
        <v>15</v>
      </c>
      <c r="G16" s="4">
        <f>'Vrocevod_T-223_GD'!F217</f>
        <v>0</v>
      </c>
    </row>
    <row r="17" spans="1:7" x14ac:dyDescent="0.2">
      <c r="A17" s="3" t="s">
        <v>551</v>
      </c>
      <c r="B17" s="301" t="s">
        <v>170</v>
      </c>
      <c r="C17" s="302"/>
      <c r="D17" s="291" t="s">
        <v>176</v>
      </c>
      <c r="E17" s="292"/>
      <c r="F17" s="17">
        <v>36</v>
      </c>
      <c r="G17" s="4">
        <f>'Vrocevod_T-224_GD'!F262</f>
        <v>0</v>
      </c>
    </row>
    <row r="18" spans="1:7" x14ac:dyDescent="0.2">
      <c r="A18" s="298" t="s">
        <v>107</v>
      </c>
      <c r="B18" s="298"/>
      <c r="C18" s="298"/>
      <c r="D18" s="298"/>
      <c r="E18" s="298"/>
      <c r="F18" s="298"/>
      <c r="G18" s="5">
        <f>SUM(G13:G17)</f>
        <v>0</v>
      </c>
    </row>
    <row r="19" spans="1:7" x14ac:dyDescent="0.2">
      <c r="A19" s="18"/>
      <c r="B19" s="18"/>
      <c r="C19" s="18"/>
      <c r="D19" s="18"/>
      <c r="E19" s="18"/>
      <c r="F19" s="18"/>
      <c r="G19" s="10"/>
    </row>
  </sheetData>
  <sheetProtection algorithmName="SHA-512" hashValue="7kHBqTtL5mvgPL3nAXPf4Gvr5jkehDT/f243BBUn936L3FiyTSTCzh2TOPQ7bGcbZYNCHncM4K7UBP6yySOSmA==" saltValue="uYhCe/aC5pblKM8inMBSVA==" spinCount="100000" sheet="1" objects="1" scenarios="1"/>
  <mergeCells count="19">
    <mergeCell ref="A18:F18"/>
    <mergeCell ref="A11:A12"/>
    <mergeCell ref="B17:C17"/>
    <mergeCell ref="B5:F5"/>
    <mergeCell ref="B6:F6"/>
    <mergeCell ref="D15:E15"/>
    <mergeCell ref="D16:E16"/>
    <mergeCell ref="D17:E17"/>
    <mergeCell ref="B11:C12"/>
    <mergeCell ref="B13:C13"/>
    <mergeCell ref="B14:C14"/>
    <mergeCell ref="B15:C15"/>
    <mergeCell ref="B16:C16"/>
    <mergeCell ref="D11:E12"/>
    <mergeCell ref="D13:E13"/>
    <mergeCell ref="D14:E14"/>
    <mergeCell ref="A2:G2"/>
    <mergeCell ref="A3:G4"/>
    <mergeCell ref="A10:G10"/>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1" manualBreakCount="1">
    <brk id="1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3"/>
  <sheetViews>
    <sheetView topLeftCell="A12" zoomScaleNormal="100" zoomScaleSheetLayoutView="100" workbookViewId="0">
      <selection activeCell="E37" sqref="E37"/>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569</v>
      </c>
      <c r="B1" s="65" t="s">
        <v>429</v>
      </c>
      <c r="C1" s="25"/>
      <c r="D1" s="26"/>
    </row>
    <row r="2" spans="1:6" x14ac:dyDescent="0.2">
      <c r="A2" s="24"/>
      <c r="B2" s="65" t="s">
        <v>430</v>
      </c>
      <c r="C2" s="25"/>
      <c r="D2" s="26"/>
    </row>
    <row r="3" spans="1:6" ht="76.5" x14ac:dyDescent="0.2">
      <c r="A3" s="118" t="s">
        <v>0</v>
      </c>
      <c r="B3" s="119" t="s">
        <v>39</v>
      </c>
      <c r="C3" s="120" t="s">
        <v>8</v>
      </c>
      <c r="D3" s="120" t="s">
        <v>9</v>
      </c>
      <c r="E3" s="121" t="s">
        <v>44</v>
      </c>
      <c r="F3" s="121" t="s">
        <v>45</v>
      </c>
    </row>
    <row r="4" spans="1:6" x14ac:dyDescent="0.2">
      <c r="A4" s="102">
        <v>1</v>
      </c>
      <c r="B4" s="66"/>
      <c r="C4" s="30"/>
      <c r="D4" s="31"/>
      <c r="E4" s="32"/>
      <c r="F4" s="30"/>
    </row>
    <row r="5" spans="1:6" x14ac:dyDescent="0.2">
      <c r="A5" s="112"/>
      <c r="B5" s="114" t="s">
        <v>123</v>
      </c>
      <c r="C5" s="56"/>
      <c r="D5" s="54"/>
      <c r="E5" s="55"/>
      <c r="F5" s="56"/>
    </row>
    <row r="6" spans="1:6" x14ac:dyDescent="0.2">
      <c r="A6" s="112"/>
      <c r="B6" s="305" t="s">
        <v>122</v>
      </c>
      <c r="C6" s="305"/>
      <c r="D6" s="305"/>
      <c r="E6" s="305"/>
      <c r="F6" s="305"/>
    </row>
    <row r="7" spans="1:6" x14ac:dyDescent="0.2">
      <c r="A7" s="112"/>
      <c r="B7" s="305"/>
      <c r="C7" s="305"/>
      <c r="D7" s="305"/>
      <c r="E7" s="305"/>
      <c r="F7" s="305"/>
    </row>
    <row r="8" spans="1:6" x14ac:dyDescent="0.2">
      <c r="A8" s="112"/>
      <c r="B8" s="113"/>
      <c r="C8" s="56"/>
      <c r="D8" s="54"/>
      <c r="E8" s="55"/>
      <c r="F8" s="56"/>
    </row>
    <row r="9" spans="1:6" x14ac:dyDescent="0.2">
      <c r="A9" s="102"/>
      <c r="B9" s="66"/>
      <c r="C9" s="30"/>
      <c r="D9" s="31"/>
      <c r="E9" s="32"/>
      <c r="F9" s="30"/>
    </row>
    <row r="10" spans="1:6" x14ac:dyDescent="0.2">
      <c r="A10" s="103">
        <f>COUNT(A4+1)</f>
        <v>1</v>
      </c>
      <c r="B10" s="38" t="s">
        <v>10</v>
      </c>
      <c r="C10" s="35"/>
      <c r="D10" s="19"/>
      <c r="E10" s="34"/>
      <c r="F10" s="34"/>
    </row>
    <row r="11" spans="1:6" ht="38.25" x14ac:dyDescent="0.2">
      <c r="A11" s="103"/>
      <c r="B11" s="39" t="s">
        <v>51</v>
      </c>
      <c r="C11" s="35"/>
      <c r="D11" s="19"/>
      <c r="E11" s="34"/>
      <c r="F11" s="34"/>
    </row>
    <row r="12" spans="1:6" ht="14.25" x14ac:dyDescent="0.2">
      <c r="A12" s="103"/>
      <c r="B12" s="39"/>
      <c r="C12" s="49">
        <v>15</v>
      </c>
      <c r="D12" s="19" t="s">
        <v>43</v>
      </c>
      <c r="E12" s="44"/>
      <c r="F12" s="34">
        <f>C12*E12</f>
        <v>0</v>
      </c>
    </row>
    <row r="13" spans="1:6" x14ac:dyDescent="0.2">
      <c r="A13" s="105"/>
      <c r="B13" s="68"/>
      <c r="C13" s="50"/>
      <c r="D13" s="51"/>
      <c r="E13" s="52"/>
      <c r="F13" s="52"/>
    </row>
    <row r="14" spans="1:6" s="33" customFormat="1" x14ac:dyDescent="0.2">
      <c r="A14" s="107"/>
      <c r="B14" s="72"/>
      <c r="C14" s="53"/>
      <c r="D14" s="73"/>
      <c r="E14" s="74"/>
      <c r="F14" s="75"/>
    </row>
    <row r="15" spans="1:6" x14ac:dyDescent="0.2">
      <c r="A15" s="103">
        <f>COUNT($A$10:A14)+1</f>
        <v>2</v>
      </c>
      <c r="B15" s="38" t="s">
        <v>12</v>
      </c>
      <c r="C15" s="49"/>
      <c r="D15" s="19"/>
      <c r="E15" s="34"/>
      <c r="F15" s="35"/>
    </row>
    <row r="16" spans="1:6" ht="25.5" x14ac:dyDescent="0.2">
      <c r="A16" s="103"/>
      <c r="B16" s="39" t="s">
        <v>113</v>
      </c>
      <c r="C16" s="49"/>
      <c r="D16" s="19"/>
      <c r="E16" s="34"/>
      <c r="F16" s="35"/>
    </row>
    <row r="17" spans="1:6" x14ac:dyDescent="0.2">
      <c r="A17" s="103"/>
      <c r="B17" s="39"/>
      <c r="C17" s="49">
        <v>2</v>
      </c>
      <c r="D17" s="19" t="s">
        <v>1</v>
      </c>
      <c r="E17" s="44"/>
      <c r="F17" s="34">
        <f>C17*E17</f>
        <v>0</v>
      </c>
    </row>
    <row r="18" spans="1:6" x14ac:dyDescent="0.2">
      <c r="A18" s="103"/>
      <c r="B18" s="39"/>
      <c r="C18" s="49"/>
      <c r="D18" s="19"/>
      <c r="E18" s="34"/>
      <c r="F18" s="34"/>
    </row>
    <row r="19" spans="1:6" x14ac:dyDescent="0.2">
      <c r="A19" s="104"/>
      <c r="B19" s="67"/>
      <c r="C19" s="53"/>
      <c r="D19" s="47"/>
      <c r="E19" s="48"/>
      <c r="F19" s="46"/>
    </row>
    <row r="20" spans="1:6" ht="25.5" x14ac:dyDescent="0.2">
      <c r="A20" s="103">
        <f>COUNT($A$10:A19)+1</f>
        <v>3</v>
      </c>
      <c r="B20" s="38" t="s">
        <v>431</v>
      </c>
      <c r="C20" s="49"/>
      <c r="D20" s="19"/>
      <c r="E20" s="34"/>
      <c r="F20" s="34"/>
    </row>
    <row r="21" spans="1:6" ht="51" x14ac:dyDescent="0.2">
      <c r="A21" s="103"/>
      <c r="B21" s="39" t="s">
        <v>432</v>
      </c>
      <c r="C21" s="49"/>
      <c r="D21" s="19"/>
      <c r="E21" s="34"/>
      <c r="F21" s="35"/>
    </row>
    <row r="22" spans="1:6" ht="14.25" x14ac:dyDescent="0.2">
      <c r="A22" s="103"/>
      <c r="B22" s="39"/>
      <c r="C22" s="49">
        <v>2</v>
      </c>
      <c r="D22" s="19" t="s">
        <v>49</v>
      </c>
      <c r="E22" s="44"/>
      <c r="F22" s="34">
        <f>C22*E22</f>
        <v>0</v>
      </c>
    </row>
    <row r="23" spans="1:6" x14ac:dyDescent="0.2">
      <c r="A23" s="103"/>
      <c r="B23" s="39"/>
      <c r="C23" s="49"/>
      <c r="D23" s="19"/>
      <c r="E23" s="34"/>
      <c r="F23" s="34"/>
    </row>
    <row r="24" spans="1:6" x14ac:dyDescent="0.2">
      <c r="A24" s="104"/>
      <c r="B24" s="67"/>
      <c r="C24" s="53"/>
      <c r="D24" s="47"/>
      <c r="E24" s="48"/>
      <c r="F24" s="46"/>
    </row>
    <row r="25" spans="1:6" x14ac:dyDescent="0.2">
      <c r="A25" s="103">
        <f>COUNT($A$10:A24)+1</f>
        <v>4</v>
      </c>
      <c r="B25" s="38" t="s">
        <v>433</v>
      </c>
      <c r="C25" s="49"/>
      <c r="D25" s="19"/>
      <c r="E25" s="34"/>
      <c r="F25" s="34"/>
    </row>
    <row r="26" spans="1:6" ht="51" x14ac:dyDescent="0.2">
      <c r="A26" s="103"/>
      <c r="B26" s="39" t="s">
        <v>434</v>
      </c>
      <c r="C26" s="49"/>
      <c r="D26" s="19"/>
      <c r="E26" s="34"/>
      <c r="F26" s="35"/>
    </row>
    <row r="27" spans="1:6" ht="14.25" x14ac:dyDescent="0.2">
      <c r="A27" s="103"/>
      <c r="B27" s="39"/>
      <c r="C27" s="49">
        <v>1</v>
      </c>
      <c r="D27" s="19" t="s">
        <v>49</v>
      </c>
      <c r="E27" s="44"/>
      <c r="F27" s="34">
        <f>C27*E27</f>
        <v>0</v>
      </c>
    </row>
    <row r="28" spans="1:6" x14ac:dyDescent="0.2">
      <c r="A28" s="105"/>
      <c r="B28" s="68"/>
      <c r="C28" s="50"/>
      <c r="D28" s="51"/>
      <c r="E28" s="52"/>
      <c r="F28" s="52"/>
    </row>
    <row r="29" spans="1:6" x14ac:dyDescent="0.2">
      <c r="A29" s="104"/>
      <c r="B29" s="67"/>
      <c r="C29" s="53"/>
      <c r="D29" s="47"/>
      <c r="E29" s="48"/>
      <c r="F29" s="46"/>
    </row>
    <row r="30" spans="1:6" ht="25.5" x14ac:dyDescent="0.2">
      <c r="A30" s="103">
        <f>COUNT($A$10:A29)+1</f>
        <v>5</v>
      </c>
      <c r="B30" s="38" t="s">
        <v>53</v>
      </c>
      <c r="C30" s="49"/>
      <c r="D30" s="19"/>
      <c r="E30" s="34"/>
      <c r="F30" s="35"/>
    </row>
    <row r="31" spans="1:6" ht="51" x14ac:dyDescent="0.2">
      <c r="A31" s="103"/>
      <c r="B31" s="39" t="s">
        <v>54</v>
      </c>
      <c r="C31" s="49"/>
      <c r="D31" s="19"/>
      <c r="E31" s="34"/>
      <c r="F31" s="35"/>
    </row>
    <row r="32" spans="1:6" ht="14.25" x14ac:dyDescent="0.2">
      <c r="A32" s="103"/>
      <c r="B32" s="80"/>
      <c r="C32" s="49">
        <v>1</v>
      </c>
      <c r="D32" s="19" t="s">
        <v>49</v>
      </c>
      <c r="E32" s="44"/>
      <c r="F32" s="34">
        <f>C32*E32</f>
        <v>0</v>
      </c>
    </row>
    <row r="33" spans="1:6" x14ac:dyDescent="0.2">
      <c r="A33" s="105"/>
      <c r="B33" s="81"/>
      <c r="C33" s="50"/>
      <c r="D33" s="51"/>
      <c r="E33" s="52"/>
      <c r="F33" s="52"/>
    </row>
    <row r="34" spans="1:6" x14ac:dyDescent="0.2">
      <c r="A34" s="104"/>
      <c r="B34" s="67"/>
      <c r="C34" s="53"/>
      <c r="D34" s="47"/>
      <c r="E34" s="48"/>
      <c r="F34" s="46"/>
    </row>
    <row r="35" spans="1:6" x14ac:dyDescent="0.2">
      <c r="A35" s="103">
        <f>COUNT($A$10:A34)+1</f>
        <v>6</v>
      </c>
      <c r="B35" s="38" t="s">
        <v>20</v>
      </c>
      <c r="C35" s="49"/>
      <c r="D35" s="19"/>
      <c r="E35" s="34"/>
      <c r="F35" s="35"/>
    </row>
    <row r="36" spans="1:6" ht="38.25" x14ac:dyDescent="0.2">
      <c r="A36" s="103"/>
      <c r="B36" s="39" t="s">
        <v>42</v>
      </c>
      <c r="C36" s="49"/>
      <c r="D36" s="19"/>
      <c r="E36" s="34"/>
      <c r="F36" s="35"/>
    </row>
    <row r="37" spans="1:6" ht="14.25" x14ac:dyDescent="0.2">
      <c r="A37" s="103"/>
      <c r="B37" s="39"/>
      <c r="C37" s="49">
        <v>5</v>
      </c>
      <c r="D37" s="19" t="s">
        <v>43</v>
      </c>
      <c r="E37" s="44"/>
      <c r="F37" s="34">
        <f>C37*E37</f>
        <v>0</v>
      </c>
    </row>
    <row r="38" spans="1:6" x14ac:dyDescent="0.2">
      <c r="A38" s="105"/>
      <c r="B38" s="68"/>
      <c r="C38" s="50"/>
      <c r="D38" s="51"/>
      <c r="E38" s="52"/>
      <c r="F38" s="52"/>
    </row>
    <row r="39" spans="1:6" x14ac:dyDescent="0.2">
      <c r="A39" s="104"/>
      <c r="B39" s="67"/>
      <c r="C39" s="53"/>
      <c r="D39" s="47"/>
      <c r="E39" s="48"/>
      <c r="F39" s="46"/>
    </row>
    <row r="40" spans="1:6" x14ac:dyDescent="0.2">
      <c r="A40" s="103">
        <f>COUNT($A$10:A39)+1</f>
        <v>7</v>
      </c>
      <c r="B40" s="38" t="s">
        <v>55</v>
      </c>
      <c r="C40" s="49"/>
      <c r="D40" s="19"/>
      <c r="E40" s="34"/>
      <c r="F40" s="35"/>
    </row>
    <row r="41" spans="1:6" ht="63.75" x14ac:dyDescent="0.2">
      <c r="A41" s="103"/>
      <c r="B41" s="39" t="s">
        <v>56</v>
      </c>
      <c r="C41" s="49"/>
      <c r="D41" s="19"/>
      <c r="E41" s="34"/>
      <c r="F41" s="35"/>
    </row>
    <row r="42" spans="1:6" x14ac:dyDescent="0.2">
      <c r="A42" s="103"/>
      <c r="B42" s="39"/>
      <c r="C42" s="49">
        <v>1</v>
      </c>
      <c r="D42" s="19" t="s">
        <v>1</v>
      </c>
      <c r="E42" s="44"/>
      <c r="F42" s="34">
        <f>C42*E42</f>
        <v>0</v>
      </c>
    </row>
    <row r="43" spans="1:6" x14ac:dyDescent="0.2">
      <c r="A43" s="105"/>
      <c r="B43" s="68"/>
      <c r="C43" s="50"/>
      <c r="D43" s="51"/>
      <c r="E43" s="52"/>
      <c r="F43" s="52"/>
    </row>
    <row r="44" spans="1:6" x14ac:dyDescent="0.2">
      <c r="A44" s="104"/>
      <c r="B44" s="67"/>
      <c r="C44" s="53"/>
      <c r="D44" s="47"/>
      <c r="E44" s="48"/>
      <c r="F44" s="46"/>
    </row>
    <row r="45" spans="1:6" ht="25.5" x14ac:dyDescent="0.2">
      <c r="A45" s="103">
        <f>COUNT($A$10:A44)+1</f>
        <v>8</v>
      </c>
      <c r="B45" s="38" t="s">
        <v>59</v>
      </c>
      <c r="C45" s="49"/>
      <c r="D45" s="19"/>
      <c r="E45" s="34"/>
      <c r="F45" s="35"/>
    </row>
    <row r="46" spans="1:6" ht="51" x14ac:dyDescent="0.2">
      <c r="A46" s="103"/>
      <c r="B46" s="39" t="s">
        <v>60</v>
      </c>
      <c r="C46" s="49"/>
      <c r="D46" s="19"/>
      <c r="E46" s="34"/>
      <c r="F46" s="35"/>
    </row>
    <row r="47" spans="1:6" ht="14.25" x14ac:dyDescent="0.2">
      <c r="A47" s="103"/>
      <c r="B47" s="39"/>
      <c r="C47" s="49">
        <v>60</v>
      </c>
      <c r="D47" s="36" t="s">
        <v>49</v>
      </c>
      <c r="E47" s="45"/>
      <c r="F47" s="34">
        <f>C47*E47</f>
        <v>0</v>
      </c>
    </row>
    <row r="48" spans="1:6" x14ac:dyDescent="0.2">
      <c r="A48" s="105"/>
      <c r="B48" s="68"/>
      <c r="C48" s="50"/>
      <c r="D48" s="78"/>
      <c r="E48" s="79"/>
      <c r="F48" s="52"/>
    </row>
    <row r="49" spans="1:6" x14ac:dyDescent="0.2">
      <c r="A49" s="104"/>
      <c r="B49" s="67"/>
      <c r="C49" s="53"/>
      <c r="D49" s="47"/>
      <c r="E49" s="48"/>
      <c r="F49" s="46"/>
    </row>
    <row r="50" spans="1:6" x14ac:dyDescent="0.2">
      <c r="A50" s="103">
        <f>COUNT($A$10:A49)+1</f>
        <v>9</v>
      </c>
      <c r="B50" s="84" t="s">
        <v>67</v>
      </c>
      <c r="C50" s="49"/>
      <c r="D50" s="19"/>
      <c r="E50" s="34"/>
      <c r="F50" s="35"/>
    </row>
    <row r="51" spans="1:6" ht="63.75" x14ac:dyDescent="0.2">
      <c r="A51" s="103"/>
      <c r="B51" s="39" t="s">
        <v>68</v>
      </c>
      <c r="C51" s="49"/>
      <c r="D51" s="19"/>
      <c r="E51" s="34"/>
      <c r="F51" s="35"/>
    </row>
    <row r="52" spans="1:6" ht="14.25" x14ac:dyDescent="0.2">
      <c r="A52" s="103"/>
      <c r="B52" s="85"/>
      <c r="C52" s="49">
        <v>2</v>
      </c>
      <c r="D52" s="19" t="s">
        <v>43</v>
      </c>
      <c r="E52" s="44"/>
      <c r="F52" s="34">
        <f>E52*C52</f>
        <v>0</v>
      </c>
    </row>
    <row r="53" spans="1:6" x14ac:dyDescent="0.2">
      <c r="A53" s="105"/>
      <c r="B53" s="86"/>
      <c r="C53" s="50"/>
      <c r="D53" s="51"/>
      <c r="E53" s="52"/>
      <c r="F53" s="52"/>
    </row>
    <row r="54" spans="1:6" x14ac:dyDescent="0.2">
      <c r="A54" s="104"/>
      <c r="B54" s="87"/>
      <c r="C54" s="53"/>
      <c r="D54" s="47"/>
      <c r="E54" s="48"/>
      <c r="F54" s="48"/>
    </row>
    <row r="55" spans="1:6" x14ac:dyDescent="0.2">
      <c r="A55" s="103">
        <f>COUNT($A$10:A54)+1</f>
        <v>10</v>
      </c>
      <c r="B55" s="88" t="s">
        <v>69</v>
      </c>
      <c r="C55" s="49"/>
      <c r="D55" s="19"/>
      <c r="E55" s="34"/>
      <c r="F55" s="34"/>
    </row>
    <row r="56" spans="1:6" ht="63.75" x14ac:dyDescent="0.2">
      <c r="A56" s="103"/>
      <c r="B56" s="39" t="s">
        <v>70</v>
      </c>
      <c r="C56" s="49"/>
      <c r="D56" s="19"/>
      <c r="E56" s="34"/>
      <c r="F56" s="34"/>
    </row>
    <row r="57" spans="1:6" ht="14.25" x14ac:dyDescent="0.2">
      <c r="A57" s="103"/>
      <c r="B57" s="85"/>
      <c r="C57" s="49">
        <v>2</v>
      </c>
      <c r="D57" s="19" t="s">
        <v>43</v>
      </c>
      <c r="E57" s="44"/>
      <c r="F57" s="34">
        <f>E57*C57</f>
        <v>0</v>
      </c>
    </row>
    <row r="58" spans="1:6" x14ac:dyDescent="0.2">
      <c r="A58" s="105"/>
      <c r="B58" s="86"/>
      <c r="C58" s="50"/>
      <c r="D58" s="51"/>
      <c r="E58" s="52"/>
      <c r="F58" s="52"/>
    </row>
    <row r="59" spans="1:6" x14ac:dyDescent="0.2">
      <c r="A59" s="104"/>
      <c r="B59" s="67"/>
      <c r="C59" s="53"/>
      <c r="D59" s="47"/>
      <c r="E59" s="48"/>
      <c r="F59" s="48"/>
    </row>
    <row r="60" spans="1:6" x14ac:dyDescent="0.2">
      <c r="A60" s="103">
        <f>COUNT($A$10:A59)+1</f>
        <v>11</v>
      </c>
      <c r="B60" s="92" t="s">
        <v>435</v>
      </c>
      <c r="C60" s="49"/>
      <c r="D60" s="19"/>
      <c r="E60" s="34"/>
      <c r="F60" s="34"/>
    </row>
    <row r="61" spans="1:6" ht="63.75" x14ac:dyDescent="0.2">
      <c r="A61" s="103"/>
      <c r="B61" s="39" t="s">
        <v>436</v>
      </c>
      <c r="C61" s="49"/>
      <c r="D61" s="19"/>
      <c r="E61" s="34"/>
      <c r="F61" s="34"/>
    </row>
    <row r="62" spans="1:6" ht="14.25" x14ac:dyDescent="0.2">
      <c r="A62" s="103"/>
      <c r="B62" s="39"/>
      <c r="C62" s="49">
        <v>6</v>
      </c>
      <c r="D62" s="19" t="s">
        <v>49</v>
      </c>
      <c r="E62" s="44"/>
      <c r="F62" s="34">
        <f>C62*E62</f>
        <v>0</v>
      </c>
    </row>
    <row r="63" spans="1:6" x14ac:dyDescent="0.2">
      <c r="A63" s="105"/>
      <c r="B63" s="68"/>
      <c r="C63" s="50"/>
      <c r="D63" s="51"/>
      <c r="E63" s="52"/>
      <c r="F63" s="52"/>
    </row>
    <row r="64" spans="1:6" x14ac:dyDescent="0.2">
      <c r="A64" s="104"/>
      <c r="B64" s="67"/>
      <c r="C64" s="53"/>
      <c r="D64" s="47"/>
      <c r="E64" s="48"/>
      <c r="F64" s="48"/>
    </row>
    <row r="65" spans="1:6" x14ac:dyDescent="0.2">
      <c r="A65" s="103">
        <f>COUNT($A$10:A64)+1</f>
        <v>12</v>
      </c>
      <c r="B65" s="38" t="s">
        <v>19</v>
      </c>
      <c r="C65" s="49"/>
      <c r="D65" s="19"/>
      <c r="E65" s="34"/>
      <c r="F65" s="34"/>
    </row>
    <row r="66" spans="1:6" ht="63.75" x14ac:dyDescent="0.2">
      <c r="A66" s="103"/>
      <c r="B66" s="39" t="s">
        <v>75</v>
      </c>
      <c r="C66" s="49"/>
      <c r="D66" s="19"/>
      <c r="E66" s="34"/>
      <c r="F66" s="34"/>
    </row>
    <row r="67" spans="1:6" ht="14.25" x14ac:dyDescent="0.2">
      <c r="A67" s="103"/>
      <c r="B67" s="39"/>
      <c r="C67" s="49">
        <v>4</v>
      </c>
      <c r="D67" s="19" t="s">
        <v>49</v>
      </c>
      <c r="E67" s="44"/>
      <c r="F67" s="34">
        <f>C67*E67</f>
        <v>0</v>
      </c>
    </row>
    <row r="68" spans="1:6" x14ac:dyDescent="0.2">
      <c r="A68" s="105"/>
      <c r="B68" s="68"/>
      <c r="C68" s="50"/>
      <c r="D68" s="51"/>
      <c r="E68" s="52"/>
      <c r="F68" s="52"/>
    </row>
    <row r="69" spans="1:6" x14ac:dyDescent="0.2">
      <c r="A69" s="110"/>
      <c r="B69" s="67"/>
      <c r="C69" s="53"/>
      <c r="D69" s="47"/>
      <c r="E69" s="48"/>
      <c r="F69" s="46"/>
    </row>
    <row r="70" spans="1:6" x14ac:dyDescent="0.2">
      <c r="A70" s="103">
        <f>COUNT($A$10:A69)+1</f>
        <v>13</v>
      </c>
      <c r="B70" s="38" t="s">
        <v>14</v>
      </c>
      <c r="C70" s="49"/>
      <c r="D70" s="19"/>
      <c r="E70" s="34"/>
      <c r="F70" s="35"/>
    </row>
    <row r="71" spans="1:6" ht="38.25" x14ac:dyDescent="0.2">
      <c r="A71" s="108"/>
      <c r="B71" s="39" t="s">
        <v>16</v>
      </c>
      <c r="C71" s="49">
        <v>7</v>
      </c>
      <c r="D71" s="19" t="s">
        <v>49</v>
      </c>
      <c r="E71" s="44"/>
      <c r="F71" s="34">
        <f>C71*E71</f>
        <v>0</v>
      </c>
    </row>
    <row r="72" spans="1:6" x14ac:dyDescent="0.2">
      <c r="A72" s="109"/>
      <c r="B72" s="68"/>
      <c r="C72" s="50"/>
      <c r="D72" s="51"/>
      <c r="E72" s="52"/>
      <c r="F72" s="52"/>
    </row>
    <row r="73" spans="1:6" x14ac:dyDescent="0.2">
      <c r="A73" s="110"/>
      <c r="B73" s="67"/>
      <c r="C73" s="53"/>
      <c r="D73" s="47"/>
      <c r="E73" s="48"/>
      <c r="F73" s="46"/>
    </row>
    <row r="74" spans="1:6" x14ac:dyDescent="0.2">
      <c r="A74" s="103">
        <f>COUNT($A$10:A73)+1</f>
        <v>14</v>
      </c>
      <c r="B74" s="38" t="s">
        <v>15</v>
      </c>
      <c r="C74" s="49"/>
      <c r="D74" s="19"/>
      <c r="E74" s="34"/>
      <c r="F74" s="35"/>
    </row>
    <row r="75" spans="1:6" ht="38.25" x14ac:dyDescent="0.2">
      <c r="A75" s="108"/>
      <c r="B75" s="39" t="s">
        <v>36</v>
      </c>
      <c r="C75" s="49"/>
      <c r="D75" s="19"/>
      <c r="E75" s="34"/>
      <c r="F75" s="35"/>
    </row>
    <row r="76" spans="1:6" ht="14.25" x14ac:dyDescent="0.2">
      <c r="A76" s="108"/>
      <c r="B76" s="39"/>
      <c r="C76" s="49">
        <v>20</v>
      </c>
      <c r="D76" s="19" t="s">
        <v>49</v>
      </c>
      <c r="E76" s="44"/>
      <c r="F76" s="34">
        <f>C76*E76</f>
        <v>0</v>
      </c>
    </row>
    <row r="77" spans="1:6" x14ac:dyDescent="0.2">
      <c r="A77" s="109"/>
      <c r="B77" s="68"/>
      <c r="C77" s="50"/>
      <c r="D77" s="51"/>
      <c r="E77" s="52"/>
      <c r="F77" s="52"/>
    </row>
    <row r="78" spans="1:6" x14ac:dyDescent="0.2">
      <c r="A78" s="110"/>
      <c r="B78" s="67"/>
      <c r="C78" s="53"/>
      <c r="D78" s="47"/>
      <c r="E78" s="48"/>
      <c r="F78" s="46"/>
    </row>
    <row r="79" spans="1:6" x14ac:dyDescent="0.2">
      <c r="A79" s="103">
        <f>COUNT($A$10:A78)+1</f>
        <v>15</v>
      </c>
      <c r="B79" s="38" t="s">
        <v>82</v>
      </c>
      <c r="C79" s="49"/>
      <c r="D79" s="19"/>
      <c r="E79" s="34"/>
      <c r="F79" s="34"/>
    </row>
    <row r="80" spans="1:6" ht="38.25" x14ac:dyDescent="0.2">
      <c r="A80" s="108"/>
      <c r="B80" s="39" t="s">
        <v>83</v>
      </c>
      <c r="C80" s="49"/>
      <c r="D80" s="19"/>
      <c r="E80" s="34"/>
      <c r="F80" s="34"/>
    </row>
    <row r="81" spans="1:6" x14ac:dyDescent="0.2">
      <c r="A81" s="108"/>
      <c r="B81" s="39"/>
      <c r="C81" s="49">
        <v>2</v>
      </c>
      <c r="D81" s="19" t="s">
        <v>40</v>
      </c>
      <c r="E81" s="44"/>
      <c r="F81" s="34">
        <f>C81*E81</f>
        <v>0</v>
      </c>
    </row>
    <row r="82" spans="1:6" x14ac:dyDescent="0.2">
      <c r="A82" s="109"/>
      <c r="B82" s="68"/>
      <c r="C82" s="50"/>
      <c r="D82" s="51"/>
      <c r="E82" s="52"/>
      <c r="F82" s="52"/>
    </row>
    <row r="83" spans="1:6" x14ac:dyDescent="0.2">
      <c r="A83" s="110"/>
      <c r="B83" s="67"/>
      <c r="C83" s="53"/>
      <c r="D83" s="47"/>
      <c r="E83" s="48"/>
      <c r="F83" s="48"/>
    </row>
    <row r="84" spans="1:6" x14ac:dyDescent="0.2">
      <c r="A84" s="103">
        <f>COUNT($A$10:A83)+1</f>
        <v>16</v>
      </c>
      <c r="B84" s="38" t="s">
        <v>84</v>
      </c>
      <c r="C84" s="49"/>
      <c r="D84" s="19"/>
      <c r="E84" s="34"/>
      <c r="F84" s="34"/>
    </row>
    <row r="85" spans="1:6" ht="25.5" x14ac:dyDescent="0.2">
      <c r="A85" s="108"/>
      <c r="B85" s="39" t="s">
        <v>85</v>
      </c>
      <c r="C85" s="49">
        <v>30</v>
      </c>
      <c r="D85" s="19" t="s">
        <v>43</v>
      </c>
      <c r="E85" s="44"/>
      <c r="F85" s="34">
        <f>C85*E85</f>
        <v>0</v>
      </c>
    </row>
    <row r="86" spans="1:6" x14ac:dyDescent="0.2">
      <c r="A86" s="109"/>
      <c r="B86" s="68"/>
      <c r="C86" s="50"/>
      <c r="D86" s="51"/>
      <c r="E86" s="52"/>
      <c r="F86" s="52"/>
    </row>
    <row r="87" spans="1:6" x14ac:dyDescent="0.2">
      <c r="A87" s="110"/>
      <c r="B87" s="67"/>
      <c r="C87" s="53"/>
      <c r="D87" s="47"/>
      <c r="E87" s="48"/>
      <c r="F87" s="46"/>
    </row>
    <row r="88" spans="1:6" x14ac:dyDescent="0.2">
      <c r="A88" s="103">
        <f>COUNT($A$10:A87)+1</f>
        <v>17</v>
      </c>
      <c r="B88" s="38" t="s">
        <v>409</v>
      </c>
      <c r="C88" s="49"/>
      <c r="D88" s="36"/>
      <c r="E88" s="37"/>
      <c r="F88" s="138"/>
    </row>
    <row r="89" spans="1:6" ht="63.75" x14ac:dyDescent="0.2">
      <c r="A89" s="108"/>
      <c r="B89" s="39" t="s">
        <v>104</v>
      </c>
      <c r="C89" s="49"/>
      <c r="D89" s="36"/>
      <c r="E89" s="37"/>
      <c r="F89" s="138"/>
    </row>
    <row r="90" spans="1:6" ht="25.5" x14ac:dyDescent="0.2">
      <c r="A90" s="108"/>
      <c r="B90" s="39" t="s">
        <v>410</v>
      </c>
      <c r="C90" s="49">
        <v>20</v>
      </c>
      <c r="D90" s="36" t="s">
        <v>49</v>
      </c>
      <c r="E90" s="45"/>
      <c r="F90" s="37">
        <f>C90*E90</f>
        <v>0</v>
      </c>
    </row>
    <row r="91" spans="1:6" ht="25.5" x14ac:dyDescent="0.2">
      <c r="A91" s="108"/>
      <c r="B91" s="39" t="s">
        <v>411</v>
      </c>
      <c r="C91" s="49">
        <v>20</v>
      </c>
      <c r="D91" s="36" t="s">
        <v>49</v>
      </c>
      <c r="E91" s="45"/>
      <c r="F91" s="37">
        <f>C91*E91</f>
        <v>0</v>
      </c>
    </row>
    <row r="92" spans="1:6" x14ac:dyDescent="0.2">
      <c r="A92" s="109"/>
      <c r="B92" s="68"/>
      <c r="C92" s="50"/>
      <c r="D92" s="78"/>
      <c r="E92" s="79"/>
      <c r="F92" s="79"/>
    </row>
    <row r="93" spans="1:6" x14ac:dyDescent="0.2">
      <c r="A93" s="110"/>
      <c r="B93" s="67"/>
      <c r="C93" s="53"/>
      <c r="D93" s="47"/>
      <c r="E93" s="48"/>
      <c r="F93" s="46"/>
    </row>
    <row r="94" spans="1:6" x14ac:dyDescent="0.2">
      <c r="A94" s="103">
        <f>COUNT($A$10:A93)+1</f>
        <v>18</v>
      </c>
      <c r="B94" s="38" t="s">
        <v>89</v>
      </c>
      <c r="C94" s="49"/>
      <c r="D94" s="19"/>
      <c r="E94" s="34"/>
      <c r="F94" s="35"/>
    </row>
    <row r="95" spans="1:6" ht="63.75" x14ac:dyDescent="0.2">
      <c r="A95" s="108"/>
      <c r="B95" s="39" t="s">
        <v>104</v>
      </c>
      <c r="C95" s="49"/>
      <c r="D95" s="19"/>
      <c r="E95" s="34"/>
      <c r="F95" s="35"/>
    </row>
    <row r="96" spans="1:6" x14ac:dyDescent="0.2">
      <c r="A96" s="108"/>
      <c r="B96" s="38" t="s">
        <v>90</v>
      </c>
      <c r="C96" s="49"/>
      <c r="D96" s="19"/>
      <c r="E96" s="34"/>
      <c r="F96" s="35"/>
    </row>
    <row r="97" spans="1:6" ht="25.5" x14ac:dyDescent="0.2">
      <c r="A97" s="108"/>
      <c r="B97" s="39" t="s">
        <v>91</v>
      </c>
      <c r="C97" s="49">
        <v>7</v>
      </c>
      <c r="D97" s="36" t="s">
        <v>49</v>
      </c>
      <c r="E97" s="45"/>
      <c r="F97" s="37">
        <f>C97*E97</f>
        <v>0</v>
      </c>
    </row>
    <row r="98" spans="1:6" ht="25.5" x14ac:dyDescent="0.2">
      <c r="A98" s="108"/>
      <c r="B98" s="39" t="s">
        <v>105</v>
      </c>
      <c r="C98" s="49">
        <v>7</v>
      </c>
      <c r="D98" s="36" t="s">
        <v>49</v>
      </c>
      <c r="E98" s="45"/>
      <c r="F98" s="37">
        <f>C98*E98</f>
        <v>0</v>
      </c>
    </row>
    <row r="99" spans="1:6" x14ac:dyDescent="0.2">
      <c r="A99" s="109"/>
      <c r="B99" s="68"/>
      <c r="C99" s="50"/>
      <c r="D99" s="78"/>
      <c r="E99" s="79"/>
      <c r="F99" s="79"/>
    </row>
    <row r="100" spans="1:6" x14ac:dyDescent="0.2">
      <c r="A100" s="103">
        <f>COUNT($A$10:A99)+1</f>
        <v>19</v>
      </c>
      <c r="B100" s="38" t="s">
        <v>412</v>
      </c>
      <c r="C100" s="49"/>
      <c r="D100" s="19"/>
      <c r="E100" s="34"/>
      <c r="F100" s="35"/>
    </row>
    <row r="101" spans="1:6" ht="63.75" x14ac:dyDescent="0.2">
      <c r="A101" s="108"/>
      <c r="B101" s="39" t="s">
        <v>413</v>
      </c>
      <c r="C101" s="49"/>
      <c r="D101" s="19"/>
      <c r="E101" s="34"/>
      <c r="F101" s="35"/>
    </row>
    <row r="102" spans="1:6" ht="14.25" x14ac:dyDescent="0.2">
      <c r="A102" s="108"/>
      <c r="B102" s="140"/>
      <c r="C102" s="49">
        <v>35</v>
      </c>
      <c r="D102" s="36" t="s">
        <v>49</v>
      </c>
      <c r="E102" s="44"/>
      <c r="F102" s="37">
        <f>+E102*C102</f>
        <v>0</v>
      </c>
    </row>
    <row r="103" spans="1:6" ht="14.25" x14ac:dyDescent="0.2">
      <c r="A103" s="109"/>
      <c r="B103" s="141"/>
      <c r="C103" s="50"/>
      <c r="D103" s="78"/>
      <c r="E103" s="52"/>
      <c r="F103" s="79"/>
    </row>
    <row r="104" spans="1:6" x14ac:dyDescent="0.2">
      <c r="A104" s="110"/>
      <c r="B104" s="67"/>
      <c r="C104" s="53"/>
      <c r="D104" s="47"/>
      <c r="E104" s="48"/>
      <c r="F104" s="48"/>
    </row>
    <row r="105" spans="1:6" x14ac:dyDescent="0.2">
      <c r="A105" s="103">
        <f>COUNT($A$10:A104)+1</f>
        <v>20</v>
      </c>
      <c r="B105" s="38" t="s">
        <v>41</v>
      </c>
      <c r="C105" s="49"/>
      <c r="D105" s="19"/>
      <c r="E105" s="34"/>
      <c r="F105" s="34"/>
    </row>
    <row r="106" spans="1:6" ht="51" x14ac:dyDescent="0.2">
      <c r="A106" s="108"/>
      <c r="B106" s="39" t="s">
        <v>96</v>
      </c>
      <c r="C106" s="49"/>
      <c r="D106" s="19"/>
      <c r="E106" s="34"/>
      <c r="F106" s="34"/>
    </row>
    <row r="107" spans="1:6" ht="14.25" x14ac:dyDescent="0.2">
      <c r="A107" s="108"/>
      <c r="B107" s="39"/>
      <c r="C107" s="49">
        <v>6</v>
      </c>
      <c r="D107" s="19" t="s">
        <v>43</v>
      </c>
      <c r="E107" s="44"/>
      <c r="F107" s="34">
        <f>C107*E107</f>
        <v>0</v>
      </c>
    </row>
    <row r="108" spans="1:6" x14ac:dyDescent="0.2">
      <c r="A108" s="109"/>
      <c r="B108" s="68"/>
      <c r="C108" s="50"/>
      <c r="D108" s="51"/>
      <c r="E108" s="52"/>
      <c r="F108" s="52"/>
    </row>
    <row r="109" spans="1:6" x14ac:dyDescent="0.2">
      <c r="A109" s="110"/>
      <c r="B109" s="72"/>
      <c r="C109" s="53"/>
      <c r="D109" s="47"/>
      <c r="E109" s="48"/>
      <c r="F109" s="48"/>
    </row>
    <row r="110" spans="1:6" x14ac:dyDescent="0.2">
      <c r="A110" s="103">
        <f>COUNT($A$10:A109)+1</f>
        <v>21</v>
      </c>
      <c r="B110" s="142" t="s">
        <v>415</v>
      </c>
      <c r="C110" s="49"/>
      <c r="D110" s="19"/>
      <c r="E110" s="34"/>
      <c r="F110" s="34"/>
    </row>
    <row r="111" spans="1:6" ht="38.25" x14ac:dyDescent="0.2">
      <c r="A111" s="108"/>
      <c r="B111" s="39" t="s">
        <v>416</v>
      </c>
      <c r="C111" s="49"/>
      <c r="D111" s="19"/>
      <c r="E111" s="34"/>
      <c r="F111" s="34"/>
    </row>
    <row r="112" spans="1:6" x14ac:dyDescent="0.2">
      <c r="A112" s="108"/>
      <c r="B112" s="69"/>
      <c r="C112" s="49">
        <v>1</v>
      </c>
      <c r="D112" s="19" t="s">
        <v>1</v>
      </c>
      <c r="E112" s="44"/>
      <c r="F112" s="34">
        <f>C112*E112</f>
        <v>0</v>
      </c>
    </row>
    <row r="113" spans="1:6" x14ac:dyDescent="0.2">
      <c r="A113" s="109"/>
      <c r="B113" s="143"/>
      <c r="C113" s="50"/>
      <c r="D113" s="51"/>
      <c r="E113" s="52"/>
      <c r="F113" s="52"/>
    </row>
    <row r="114" spans="1:6" x14ac:dyDescent="0.2">
      <c r="A114" s="110"/>
      <c r="B114" s="72"/>
      <c r="C114" s="53"/>
      <c r="D114" s="47"/>
      <c r="E114" s="48"/>
      <c r="F114" s="48"/>
    </row>
    <row r="115" spans="1:6" x14ac:dyDescent="0.2">
      <c r="A115" s="103">
        <f>COUNT($A$10:A114)+1</f>
        <v>22</v>
      </c>
      <c r="B115" s="92" t="s">
        <v>417</v>
      </c>
      <c r="C115" s="49"/>
      <c r="D115" s="19"/>
      <c r="E115" s="34"/>
      <c r="F115" s="34"/>
    </row>
    <row r="116" spans="1:6" ht="38.25" x14ac:dyDescent="0.2">
      <c r="A116" s="108"/>
      <c r="B116" s="144" t="s">
        <v>418</v>
      </c>
      <c r="C116" s="49"/>
      <c r="D116" s="19"/>
      <c r="E116" s="34"/>
      <c r="F116" s="34"/>
    </row>
    <row r="117" spans="1:6" x14ac:dyDescent="0.2">
      <c r="A117" s="108"/>
      <c r="B117" s="69"/>
      <c r="C117" s="49">
        <v>2</v>
      </c>
      <c r="D117" s="19" t="s">
        <v>1</v>
      </c>
      <c r="E117" s="44"/>
      <c r="F117" s="34">
        <f t="shared" ref="F117" si="0">C117*E117</f>
        <v>0</v>
      </c>
    </row>
    <row r="118" spans="1:6" x14ac:dyDescent="0.2">
      <c r="A118" s="109"/>
      <c r="B118" s="143"/>
      <c r="C118" s="50"/>
      <c r="D118" s="51"/>
      <c r="E118" s="52"/>
      <c r="F118" s="52"/>
    </row>
    <row r="119" spans="1:6" x14ac:dyDescent="0.2">
      <c r="A119" s="110"/>
      <c r="B119" s="72"/>
      <c r="C119" s="53"/>
      <c r="D119" s="47"/>
      <c r="E119" s="48"/>
      <c r="F119" s="48"/>
    </row>
    <row r="120" spans="1:6" x14ac:dyDescent="0.2">
      <c r="A120" s="103">
        <f>COUNT($A$10:A119)+1</f>
        <v>23</v>
      </c>
      <c r="B120" s="38" t="s">
        <v>22</v>
      </c>
      <c r="C120" s="49"/>
      <c r="D120" s="19"/>
      <c r="E120" s="34"/>
      <c r="F120" s="34"/>
    </row>
    <row r="121" spans="1:6" x14ac:dyDescent="0.2">
      <c r="A121" s="108"/>
      <c r="B121" s="39" t="s">
        <v>21</v>
      </c>
      <c r="C121" s="49"/>
      <c r="D121" s="19"/>
      <c r="E121" s="34"/>
      <c r="F121" s="35"/>
    </row>
    <row r="122" spans="1:6" ht="14.25" x14ac:dyDescent="0.2">
      <c r="A122" s="108"/>
      <c r="B122" s="39"/>
      <c r="C122" s="49">
        <v>14</v>
      </c>
      <c r="D122" s="19" t="s">
        <v>49</v>
      </c>
      <c r="E122" s="44"/>
      <c r="F122" s="34">
        <f>C122*E122</f>
        <v>0</v>
      </c>
    </row>
    <row r="123" spans="1:6" x14ac:dyDescent="0.2">
      <c r="A123" s="109"/>
      <c r="B123" s="68"/>
      <c r="C123" s="50"/>
      <c r="D123" s="51"/>
      <c r="E123" s="52"/>
      <c r="F123" s="52"/>
    </row>
    <row r="124" spans="1:6" x14ac:dyDescent="0.2">
      <c r="A124" s="110"/>
      <c r="B124" s="67"/>
      <c r="C124" s="53"/>
      <c r="D124" s="47"/>
      <c r="E124" s="48"/>
      <c r="F124" s="48"/>
    </row>
    <row r="125" spans="1:6" x14ac:dyDescent="0.2">
      <c r="A125" s="103">
        <f>COUNT($A$10:A124)+1</f>
        <v>24</v>
      </c>
      <c r="B125" s="38" t="s">
        <v>97</v>
      </c>
      <c r="C125" s="49"/>
      <c r="D125" s="19"/>
      <c r="E125" s="34"/>
      <c r="F125" s="35"/>
    </row>
    <row r="126" spans="1:6" ht="51" x14ac:dyDescent="0.2">
      <c r="A126" s="108"/>
      <c r="B126" s="39" t="s">
        <v>168</v>
      </c>
      <c r="C126" s="49"/>
      <c r="D126" s="19"/>
      <c r="E126" s="34"/>
      <c r="F126" s="35"/>
    </row>
    <row r="127" spans="1:6" ht="14.25" x14ac:dyDescent="0.2">
      <c r="A127" s="108"/>
      <c r="B127" s="39" t="s">
        <v>37</v>
      </c>
      <c r="C127" s="49">
        <v>25</v>
      </c>
      <c r="D127" s="19" t="s">
        <v>48</v>
      </c>
      <c r="E127" s="44"/>
      <c r="F127" s="34">
        <f>C127*E127</f>
        <v>0</v>
      </c>
    </row>
    <row r="128" spans="1:6" ht="14.25" x14ac:dyDescent="0.2">
      <c r="A128" s="108"/>
      <c r="B128" s="39" t="s">
        <v>38</v>
      </c>
      <c r="C128" s="49">
        <v>7</v>
      </c>
      <c r="D128" s="19" t="s">
        <v>48</v>
      </c>
      <c r="E128" s="44"/>
      <c r="F128" s="34">
        <f>C128*E128</f>
        <v>0</v>
      </c>
    </row>
    <row r="129" spans="1:6" x14ac:dyDescent="0.2">
      <c r="A129" s="109"/>
      <c r="B129" s="68"/>
      <c r="C129" s="50"/>
      <c r="D129" s="51"/>
      <c r="E129" s="52"/>
      <c r="F129" s="52"/>
    </row>
    <row r="130" spans="1:6" x14ac:dyDescent="0.2">
      <c r="A130" s="110"/>
      <c r="B130" s="67"/>
      <c r="C130" s="53"/>
      <c r="D130" s="47"/>
      <c r="E130" s="48"/>
      <c r="F130" s="48"/>
    </row>
    <row r="131" spans="1:6" x14ac:dyDescent="0.2">
      <c r="A131" s="103">
        <f>COUNT($A$10:A130)+1</f>
        <v>25</v>
      </c>
      <c r="B131" s="38" t="s">
        <v>108</v>
      </c>
      <c r="C131" s="49"/>
      <c r="D131" s="19"/>
      <c r="E131" s="34"/>
      <c r="F131" s="35"/>
    </row>
    <row r="132" spans="1:6" ht="38.25" x14ac:dyDescent="0.2">
      <c r="A132" s="108"/>
      <c r="B132" s="39" t="s">
        <v>124</v>
      </c>
      <c r="C132" s="49"/>
      <c r="D132" s="19"/>
      <c r="E132" s="34"/>
      <c r="F132" s="35"/>
    </row>
    <row r="133" spans="1:6" ht="14.25" x14ac:dyDescent="0.2">
      <c r="A133" s="108"/>
      <c r="B133" s="39"/>
      <c r="C133" s="49">
        <v>1</v>
      </c>
      <c r="D133" s="19" t="s">
        <v>48</v>
      </c>
      <c r="E133" s="44"/>
      <c r="F133" s="34">
        <f>C133*E133</f>
        <v>0</v>
      </c>
    </row>
    <row r="134" spans="1:6" x14ac:dyDescent="0.2">
      <c r="A134" s="109"/>
      <c r="B134" s="68"/>
      <c r="C134" s="50"/>
      <c r="D134" s="51"/>
      <c r="E134" s="52"/>
      <c r="F134" s="52"/>
    </row>
    <row r="135" spans="1:6" x14ac:dyDescent="0.2">
      <c r="A135" s="110"/>
      <c r="B135" s="67"/>
      <c r="C135" s="53"/>
      <c r="D135" s="47"/>
      <c r="E135" s="48"/>
      <c r="F135" s="48"/>
    </row>
    <row r="136" spans="1:6" x14ac:dyDescent="0.2">
      <c r="A136" s="103">
        <f>COUNT($A$10:A135)+1</f>
        <v>26</v>
      </c>
      <c r="B136" s="38" t="s">
        <v>125</v>
      </c>
      <c r="C136" s="49"/>
      <c r="D136" s="19"/>
      <c r="E136" s="34"/>
      <c r="F136" s="34"/>
    </row>
    <row r="137" spans="1:6" ht="38.25" x14ac:dyDescent="0.2">
      <c r="A137" s="108"/>
      <c r="B137" s="39" t="s">
        <v>126</v>
      </c>
      <c r="C137" s="49"/>
      <c r="D137" s="19"/>
      <c r="E137" s="34"/>
      <c r="F137" s="34"/>
    </row>
    <row r="138" spans="1:6" ht="14.25" x14ac:dyDescent="0.2">
      <c r="A138" s="108"/>
      <c r="B138" s="39"/>
      <c r="C138" s="49">
        <v>6</v>
      </c>
      <c r="D138" s="19" t="s">
        <v>48</v>
      </c>
      <c r="E138" s="44"/>
      <c r="F138" s="34">
        <f>C138*E138</f>
        <v>0</v>
      </c>
    </row>
    <row r="139" spans="1:6" x14ac:dyDescent="0.2">
      <c r="A139" s="110"/>
      <c r="B139" s="67"/>
      <c r="C139" s="53"/>
      <c r="D139" s="47"/>
      <c r="E139" s="48"/>
      <c r="F139" s="48"/>
    </row>
    <row r="140" spans="1:6" x14ac:dyDescent="0.2">
      <c r="A140" s="103">
        <f>COUNT($A$10:A139)+1</f>
        <v>27</v>
      </c>
      <c r="B140" s="38" t="s">
        <v>98</v>
      </c>
      <c r="C140" s="49"/>
      <c r="D140" s="19"/>
      <c r="E140" s="34"/>
      <c r="F140" s="34"/>
    </row>
    <row r="141" spans="1:6" ht="63.75" x14ac:dyDescent="0.2">
      <c r="A141" s="108"/>
      <c r="B141" s="39" t="s">
        <v>114</v>
      </c>
      <c r="C141" s="49"/>
      <c r="D141" s="19"/>
      <c r="E141" s="34"/>
      <c r="F141" s="34"/>
    </row>
    <row r="142" spans="1:6" ht="14.25" x14ac:dyDescent="0.2">
      <c r="A142" s="108"/>
      <c r="B142" s="39"/>
      <c r="C142" s="49">
        <v>9</v>
      </c>
      <c r="D142" s="19" t="s">
        <v>48</v>
      </c>
      <c r="E142" s="44"/>
      <c r="F142" s="34">
        <f>C142*E142</f>
        <v>0</v>
      </c>
    </row>
    <row r="143" spans="1:6" x14ac:dyDescent="0.2">
      <c r="A143" s="109"/>
      <c r="B143" s="68"/>
      <c r="C143" s="50"/>
      <c r="D143" s="51"/>
      <c r="E143" s="52"/>
      <c r="F143" s="52"/>
    </row>
    <row r="144" spans="1:6" x14ac:dyDescent="0.2">
      <c r="A144" s="110"/>
      <c r="B144" s="67"/>
      <c r="C144" s="53"/>
      <c r="D144" s="47"/>
      <c r="E144" s="48"/>
      <c r="F144" s="48"/>
    </row>
    <row r="145" spans="1:6" x14ac:dyDescent="0.2">
      <c r="A145" s="103">
        <f>COUNT($A$10:A144)+1</f>
        <v>28</v>
      </c>
      <c r="B145" s="38" t="s">
        <v>99</v>
      </c>
      <c r="C145" s="49"/>
      <c r="D145" s="19"/>
      <c r="E145" s="34"/>
      <c r="F145" s="35"/>
    </row>
    <row r="146" spans="1:6" ht="51" x14ac:dyDescent="0.2">
      <c r="A146" s="108"/>
      <c r="B146" s="39" t="s">
        <v>115</v>
      </c>
      <c r="C146" s="49"/>
      <c r="D146" s="19"/>
      <c r="E146" s="34"/>
      <c r="F146" s="35"/>
    </row>
    <row r="147" spans="1:6" ht="14.25" x14ac:dyDescent="0.2">
      <c r="A147" s="108"/>
      <c r="B147" s="39"/>
      <c r="C147" s="49">
        <v>17</v>
      </c>
      <c r="D147" s="19" t="s">
        <v>48</v>
      </c>
      <c r="E147" s="44"/>
      <c r="F147" s="34">
        <f>C147*E147</f>
        <v>0</v>
      </c>
    </row>
    <row r="148" spans="1:6" x14ac:dyDescent="0.2">
      <c r="A148" s="109"/>
      <c r="B148" s="68"/>
      <c r="C148" s="50"/>
      <c r="D148" s="51"/>
      <c r="E148" s="52"/>
      <c r="F148" s="52"/>
    </row>
    <row r="149" spans="1:6" x14ac:dyDescent="0.2">
      <c r="A149" s="110"/>
      <c r="B149" s="67"/>
      <c r="C149" s="53"/>
      <c r="D149" s="47"/>
      <c r="E149" s="48"/>
      <c r="F149" s="48"/>
    </row>
    <row r="150" spans="1:6" x14ac:dyDescent="0.2">
      <c r="A150" s="103">
        <f>COUNT($A$10:A149)+1</f>
        <v>29</v>
      </c>
      <c r="B150" s="38" t="s">
        <v>26</v>
      </c>
      <c r="C150" s="49"/>
      <c r="D150" s="19"/>
      <c r="E150" s="34"/>
      <c r="F150" s="34"/>
    </row>
    <row r="151" spans="1:6" x14ac:dyDescent="0.2">
      <c r="A151" s="108"/>
      <c r="B151" s="39" t="s">
        <v>128</v>
      </c>
      <c r="C151" s="49"/>
      <c r="D151" s="19"/>
      <c r="E151" s="34"/>
      <c r="F151" s="35"/>
    </row>
    <row r="152" spans="1:6" ht="14.25" x14ac:dyDescent="0.2">
      <c r="A152" s="108"/>
      <c r="B152" s="39"/>
      <c r="C152" s="49">
        <v>30</v>
      </c>
      <c r="D152" s="19" t="s">
        <v>43</v>
      </c>
      <c r="E152" s="44"/>
      <c r="F152" s="34">
        <f>C152*E152</f>
        <v>0</v>
      </c>
    </row>
    <row r="153" spans="1:6" x14ac:dyDescent="0.2">
      <c r="A153" s="109"/>
      <c r="B153" s="68"/>
      <c r="C153" s="50"/>
      <c r="D153" s="51"/>
      <c r="E153" s="52"/>
      <c r="F153" s="52"/>
    </row>
    <row r="154" spans="1:6" x14ac:dyDescent="0.2">
      <c r="A154" s="110"/>
      <c r="B154" s="67"/>
      <c r="C154" s="53"/>
      <c r="D154" s="47"/>
      <c r="E154" s="48"/>
      <c r="F154" s="48"/>
    </row>
    <row r="155" spans="1:6" x14ac:dyDescent="0.2">
      <c r="A155" s="103">
        <f>COUNT($A$10:A154)+1</f>
        <v>30</v>
      </c>
      <c r="B155" s="38" t="s">
        <v>419</v>
      </c>
      <c r="C155" s="49"/>
      <c r="D155" s="19"/>
      <c r="E155" s="34"/>
      <c r="F155" s="34"/>
    </row>
    <row r="156" spans="1:6" ht="76.5" x14ac:dyDescent="0.2">
      <c r="A156" s="108"/>
      <c r="B156" s="39" t="s">
        <v>420</v>
      </c>
      <c r="C156" s="49"/>
      <c r="D156" s="19"/>
      <c r="E156" s="34"/>
      <c r="F156" s="34"/>
    </row>
    <row r="157" spans="1:6" ht="14.25" x14ac:dyDescent="0.2">
      <c r="A157" s="108"/>
      <c r="B157" s="38" t="s">
        <v>437</v>
      </c>
      <c r="C157" s="49">
        <v>14</v>
      </c>
      <c r="D157" s="19" t="s">
        <v>43</v>
      </c>
      <c r="E157" s="44"/>
      <c r="F157" s="34">
        <f t="shared" ref="F157" si="1">C157*E157</f>
        <v>0</v>
      </c>
    </row>
    <row r="158" spans="1:6" x14ac:dyDescent="0.2">
      <c r="A158" s="110"/>
      <c r="B158" s="67"/>
      <c r="C158" s="53"/>
      <c r="D158" s="47"/>
      <c r="E158" s="48"/>
      <c r="F158" s="48"/>
    </row>
    <row r="159" spans="1:6" x14ac:dyDescent="0.2">
      <c r="A159" s="110"/>
      <c r="B159" s="67"/>
      <c r="C159" s="53"/>
      <c r="D159" s="47"/>
      <c r="E159" s="48"/>
      <c r="F159" s="48"/>
    </row>
    <row r="160" spans="1:6" x14ac:dyDescent="0.2">
      <c r="A160" s="103">
        <f>COUNT($A$10:A159)+1</f>
        <v>31</v>
      </c>
      <c r="B160" s="38" t="s">
        <v>139</v>
      </c>
      <c r="C160" s="49"/>
      <c r="D160" s="19"/>
      <c r="E160" s="34"/>
      <c r="F160" s="34"/>
    </row>
    <row r="161" spans="1:6" ht="51" x14ac:dyDescent="0.2">
      <c r="A161" s="108"/>
      <c r="B161" s="39" t="s">
        <v>140</v>
      </c>
      <c r="C161" s="49"/>
      <c r="D161" s="19"/>
      <c r="E161" s="34"/>
      <c r="F161" s="34"/>
    </row>
    <row r="162" spans="1:6" x14ac:dyDescent="0.2">
      <c r="A162" s="108"/>
      <c r="B162" s="38"/>
      <c r="C162" s="49">
        <v>1</v>
      </c>
      <c r="D162" s="19" t="s">
        <v>1</v>
      </c>
      <c r="E162" s="44"/>
      <c r="F162" s="34">
        <f>+E162*C162</f>
        <v>0</v>
      </c>
    </row>
    <row r="163" spans="1:6" x14ac:dyDescent="0.2">
      <c r="A163" s="109"/>
      <c r="B163" s="68"/>
      <c r="C163" s="50"/>
      <c r="D163" s="51"/>
      <c r="E163" s="52"/>
      <c r="F163" s="52"/>
    </row>
    <row r="164" spans="1:6" x14ac:dyDescent="0.2">
      <c r="A164" s="110"/>
      <c r="B164" s="67"/>
      <c r="C164" s="53"/>
      <c r="D164" s="47"/>
      <c r="E164" s="48"/>
      <c r="F164" s="48"/>
    </row>
    <row r="165" spans="1:6" x14ac:dyDescent="0.2">
      <c r="A165" s="103">
        <f>COUNT($A$8:A163)+1</f>
        <v>32</v>
      </c>
      <c r="B165" s="38" t="s">
        <v>152</v>
      </c>
      <c r="C165" s="49"/>
      <c r="D165" s="19"/>
      <c r="E165" s="34"/>
      <c r="F165" s="34"/>
    </row>
    <row r="166" spans="1:6" ht="25.5" x14ac:dyDescent="0.2">
      <c r="A166" s="108"/>
      <c r="B166" s="39" t="s">
        <v>153</v>
      </c>
      <c r="C166" s="49"/>
      <c r="D166" s="19"/>
      <c r="E166" s="34"/>
      <c r="F166" s="34"/>
    </row>
    <row r="167" spans="1:6" x14ac:dyDescent="0.2">
      <c r="A167" s="108"/>
      <c r="B167" s="38"/>
      <c r="C167" s="49">
        <v>5</v>
      </c>
      <c r="D167" s="19" t="s">
        <v>1</v>
      </c>
      <c r="E167" s="44"/>
      <c r="F167" s="34">
        <f>C167*E167</f>
        <v>0</v>
      </c>
    </row>
    <row r="168" spans="1:6" x14ac:dyDescent="0.2">
      <c r="A168" s="109"/>
      <c r="B168" s="68"/>
      <c r="C168" s="50"/>
      <c r="D168" s="51"/>
      <c r="E168" s="52"/>
      <c r="F168" s="52"/>
    </row>
    <row r="169" spans="1:6" x14ac:dyDescent="0.2">
      <c r="A169" s="110"/>
      <c r="B169" s="67"/>
      <c r="C169" s="53"/>
      <c r="D169" s="47"/>
      <c r="E169" s="48"/>
      <c r="F169" s="48"/>
    </row>
    <row r="170" spans="1:6" x14ac:dyDescent="0.2">
      <c r="A170" s="103">
        <f>COUNT($A$8:A169)+1</f>
        <v>33</v>
      </c>
      <c r="B170" s="38" t="s">
        <v>154</v>
      </c>
      <c r="C170" s="49"/>
      <c r="D170" s="19"/>
      <c r="E170" s="34"/>
      <c r="F170" s="34"/>
    </row>
    <row r="171" spans="1:6" ht="63.75" x14ac:dyDescent="0.2">
      <c r="A171" s="108"/>
      <c r="B171" s="39" t="s">
        <v>155</v>
      </c>
      <c r="C171" s="49"/>
      <c r="D171" s="19"/>
      <c r="E171" s="34"/>
      <c r="F171" s="34"/>
    </row>
    <row r="172" spans="1:6" ht="14.25" x14ac:dyDescent="0.2">
      <c r="A172" s="108"/>
      <c r="B172" s="38"/>
      <c r="C172" s="49">
        <v>15</v>
      </c>
      <c r="D172" s="19" t="s">
        <v>43</v>
      </c>
      <c r="E172" s="44"/>
      <c r="F172" s="34">
        <f>C172*E172</f>
        <v>0</v>
      </c>
    </row>
    <row r="173" spans="1:6" x14ac:dyDescent="0.2">
      <c r="A173" s="109"/>
      <c r="B173" s="68"/>
      <c r="C173" s="50"/>
      <c r="D173" s="51"/>
      <c r="E173" s="52"/>
      <c r="F173" s="52"/>
    </row>
    <row r="174" spans="1:6" x14ac:dyDescent="0.2">
      <c r="A174" s="110"/>
      <c r="B174" s="67"/>
      <c r="C174" s="53"/>
      <c r="D174" s="47"/>
      <c r="E174" s="48"/>
      <c r="F174" s="48"/>
    </row>
    <row r="175" spans="1:6" x14ac:dyDescent="0.2">
      <c r="A175" s="103">
        <f>COUNT($A$8:A174)+1</f>
        <v>34</v>
      </c>
      <c r="B175" s="38" t="s">
        <v>156</v>
      </c>
      <c r="C175" s="49"/>
      <c r="D175" s="19"/>
      <c r="E175" s="34"/>
      <c r="F175" s="34"/>
    </row>
    <row r="176" spans="1:6" ht="25.5" x14ac:dyDescent="0.2">
      <c r="A176" s="108"/>
      <c r="B176" s="39" t="s">
        <v>157</v>
      </c>
      <c r="C176" s="49"/>
      <c r="D176" s="19"/>
      <c r="E176" s="34"/>
      <c r="F176" s="34"/>
    </row>
    <row r="177" spans="1:6" ht="14.25" x14ac:dyDescent="0.2">
      <c r="A177" s="108"/>
      <c r="B177" s="38"/>
      <c r="C177" s="49">
        <v>15</v>
      </c>
      <c r="D177" s="19" t="s">
        <v>43</v>
      </c>
      <c r="E177" s="44"/>
      <c r="F177" s="34">
        <f>C177*E177</f>
        <v>0</v>
      </c>
    </row>
    <row r="178" spans="1:6" x14ac:dyDescent="0.2">
      <c r="A178" s="109"/>
      <c r="B178" s="68"/>
      <c r="C178" s="50"/>
      <c r="D178" s="51"/>
      <c r="E178" s="52"/>
      <c r="F178" s="52"/>
    </row>
    <row r="179" spans="1:6" x14ac:dyDescent="0.2">
      <c r="A179" s="110"/>
      <c r="B179" s="67"/>
      <c r="C179" s="53"/>
      <c r="D179" s="47"/>
      <c r="E179" s="48"/>
      <c r="F179" s="48"/>
    </row>
    <row r="180" spans="1:6" x14ac:dyDescent="0.2">
      <c r="A180" s="103">
        <f>COUNT($A$8:A179)+1</f>
        <v>35</v>
      </c>
      <c r="B180" s="38" t="s">
        <v>158</v>
      </c>
      <c r="C180" s="49"/>
      <c r="D180" s="19"/>
      <c r="E180" s="34"/>
      <c r="F180" s="34"/>
    </row>
    <row r="181" spans="1:6" ht="38.25" x14ac:dyDescent="0.2">
      <c r="A181" s="108"/>
      <c r="B181" s="39" t="s">
        <v>159</v>
      </c>
      <c r="C181" s="49"/>
      <c r="D181" s="19"/>
      <c r="E181" s="34"/>
      <c r="F181" s="34"/>
    </row>
    <row r="182" spans="1:6" ht="14.25" x14ac:dyDescent="0.2">
      <c r="A182" s="108"/>
      <c r="B182" s="38"/>
      <c r="C182" s="49">
        <v>1</v>
      </c>
      <c r="D182" s="19" t="s">
        <v>48</v>
      </c>
      <c r="E182" s="44"/>
      <c r="F182" s="34">
        <f>C182*E182</f>
        <v>0</v>
      </c>
    </row>
    <row r="183" spans="1:6" x14ac:dyDescent="0.2">
      <c r="A183" s="109"/>
      <c r="B183" s="68"/>
      <c r="C183" s="50"/>
      <c r="D183" s="51"/>
      <c r="E183" s="52"/>
      <c r="F183" s="52"/>
    </row>
    <row r="184" spans="1:6" x14ac:dyDescent="0.2">
      <c r="A184" s="110"/>
      <c r="B184" s="67"/>
      <c r="C184" s="53"/>
      <c r="D184" s="47"/>
      <c r="E184" s="48"/>
      <c r="F184" s="48"/>
    </row>
    <row r="185" spans="1:6" x14ac:dyDescent="0.2">
      <c r="A185" s="103">
        <f>COUNT($A$8:A184)+1</f>
        <v>36</v>
      </c>
      <c r="B185" s="38" t="s">
        <v>160</v>
      </c>
      <c r="C185" s="49"/>
      <c r="D185" s="19"/>
      <c r="E185" s="34"/>
      <c r="F185" s="34"/>
    </row>
    <row r="186" spans="1:6" ht="76.5" x14ac:dyDescent="0.2">
      <c r="A186" s="108"/>
      <c r="B186" s="39" t="s">
        <v>161</v>
      </c>
      <c r="C186" s="49"/>
      <c r="D186" s="19"/>
      <c r="E186" s="34"/>
      <c r="F186" s="34"/>
    </row>
    <row r="187" spans="1:6" x14ac:dyDescent="0.2">
      <c r="A187" s="108"/>
      <c r="B187" s="38"/>
      <c r="C187" s="49">
        <v>1</v>
      </c>
      <c r="D187" s="19" t="s">
        <v>151</v>
      </c>
      <c r="E187" s="44"/>
      <c r="F187" s="34">
        <f>C187*E187</f>
        <v>0</v>
      </c>
    </row>
    <row r="188" spans="1:6" x14ac:dyDescent="0.2">
      <c r="A188" s="109"/>
      <c r="B188" s="68"/>
      <c r="C188" s="50"/>
      <c r="D188" s="51"/>
      <c r="E188" s="52"/>
      <c r="F188" s="52"/>
    </row>
    <row r="189" spans="1:6" x14ac:dyDescent="0.2">
      <c r="A189" s="110"/>
      <c r="B189" s="67"/>
      <c r="C189" s="53"/>
      <c r="D189" s="47"/>
      <c r="E189" s="48"/>
      <c r="F189" s="46"/>
    </row>
    <row r="190" spans="1:6" x14ac:dyDescent="0.2">
      <c r="A190" s="103">
        <f>COUNT($A$10:A189)+1</f>
        <v>37</v>
      </c>
      <c r="B190" s="38" t="s">
        <v>27</v>
      </c>
      <c r="C190" s="49"/>
      <c r="D190" s="19"/>
      <c r="E190" s="34"/>
      <c r="F190" s="35"/>
    </row>
    <row r="191" spans="1:6" ht="38.25" x14ac:dyDescent="0.2">
      <c r="A191" s="108"/>
      <c r="B191" s="39" t="s">
        <v>106</v>
      </c>
      <c r="C191" s="49"/>
      <c r="D191" s="19"/>
      <c r="E191" s="34"/>
      <c r="F191" s="35"/>
    </row>
    <row r="192" spans="1:6" x14ac:dyDescent="0.2">
      <c r="A192" s="108"/>
      <c r="B192" s="39"/>
      <c r="C192" s="49">
        <v>1</v>
      </c>
      <c r="D192" s="19" t="s">
        <v>1</v>
      </c>
      <c r="E192" s="44"/>
      <c r="F192" s="34">
        <f>C192*E192</f>
        <v>0</v>
      </c>
    </row>
    <row r="193" spans="1:6" x14ac:dyDescent="0.2">
      <c r="A193" s="109"/>
      <c r="B193" s="68"/>
      <c r="C193" s="50"/>
      <c r="D193" s="51"/>
      <c r="E193" s="52"/>
      <c r="F193" s="52"/>
    </row>
    <row r="194" spans="1:6" x14ac:dyDescent="0.2">
      <c r="A194" s="110"/>
      <c r="B194" s="67"/>
      <c r="C194" s="53"/>
      <c r="D194" s="47"/>
      <c r="E194" s="48"/>
      <c r="F194" s="46"/>
    </row>
    <row r="195" spans="1:6" x14ac:dyDescent="0.2">
      <c r="A195" s="103">
        <f>COUNT($A$8:A194)+1</f>
        <v>38</v>
      </c>
      <c r="B195" s="38" t="s">
        <v>424</v>
      </c>
      <c r="C195" s="49"/>
      <c r="D195" s="19"/>
      <c r="E195" s="34"/>
      <c r="F195" s="34"/>
    </row>
    <row r="196" spans="1:6" ht="25.5" x14ac:dyDescent="0.2">
      <c r="A196" s="108"/>
      <c r="B196" s="39" t="s">
        <v>425</v>
      </c>
      <c r="C196" s="49"/>
      <c r="D196" s="19"/>
      <c r="E196" s="34"/>
      <c r="F196" s="34"/>
    </row>
    <row r="197" spans="1:6" x14ac:dyDescent="0.2">
      <c r="A197" s="108"/>
      <c r="B197" s="39" t="s">
        <v>426</v>
      </c>
      <c r="C197" s="49">
        <v>1</v>
      </c>
      <c r="D197" s="19" t="s">
        <v>1</v>
      </c>
      <c r="E197" s="44"/>
      <c r="F197" s="34">
        <f t="shared" ref="F197:F198" si="2">C197*E197</f>
        <v>0</v>
      </c>
    </row>
    <row r="198" spans="1:6" x14ac:dyDescent="0.2">
      <c r="A198" s="108"/>
      <c r="B198" s="39" t="s">
        <v>427</v>
      </c>
      <c r="C198" s="49">
        <v>1</v>
      </c>
      <c r="D198" s="19" t="s">
        <v>1</v>
      </c>
      <c r="E198" s="44"/>
      <c r="F198" s="34">
        <f t="shared" si="2"/>
        <v>0</v>
      </c>
    </row>
    <row r="199" spans="1:6" x14ac:dyDescent="0.2">
      <c r="A199" s="109"/>
      <c r="B199" s="68"/>
      <c r="C199" s="50"/>
      <c r="D199" s="172"/>
      <c r="E199" s="52"/>
      <c r="F199" s="52"/>
    </row>
    <row r="200" spans="1:6" x14ac:dyDescent="0.2">
      <c r="A200" s="110"/>
      <c r="B200" s="72"/>
      <c r="C200" s="30"/>
      <c r="D200" s="31"/>
      <c r="E200" s="32"/>
      <c r="F200" s="30"/>
    </row>
    <row r="201" spans="1:6" x14ac:dyDescent="0.2">
      <c r="A201" s="103">
        <f>COUNT($A$10:A200)+1</f>
        <v>39</v>
      </c>
      <c r="B201" s="38" t="s">
        <v>33</v>
      </c>
      <c r="C201" s="35"/>
      <c r="D201" s="19"/>
      <c r="E201" s="61"/>
      <c r="F201" s="35"/>
    </row>
    <row r="202" spans="1:6" ht="76.5" x14ac:dyDescent="0.2">
      <c r="A202" s="106"/>
      <c r="B202" s="39" t="s">
        <v>102</v>
      </c>
      <c r="C202" s="35"/>
      <c r="D202" s="19"/>
      <c r="E202" s="34"/>
      <c r="F202" s="35"/>
    </row>
    <row r="203" spans="1:6" x14ac:dyDescent="0.2">
      <c r="A203" s="103"/>
      <c r="B203" s="97" t="s">
        <v>428</v>
      </c>
      <c r="C203" s="62"/>
      <c r="D203" s="63">
        <v>0.02</v>
      </c>
      <c r="E203" s="35"/>
      <c r="F203" s="34">
        <f>SUM(F12:F202)*D203</f>
        <v>0</v>
      </c>
    </row>
    <row r="204" spans="1:6" x14ac:dyDescent="0.2">
      <c r="A204" s="105"/>
      <c r="B204" s="98"/>
      <c r="C204" s="99"/>
      <c r="D204" s="100"/>
      <c r="E204" s="64"/>
      <c r="F204" s="52"/>
    </row>
    <row r="205" spans="1:6" x14ac:dyDescent="0.2">
      <c r="A205" s="107"/>
      <c r="B205" s="67"/>
      <c r="C205" s="46"/>
      <c r="D205" s="47"/>
      <c r="E205" s="101"/>
      <c r="F205" s="48"/>
    </row>
    <row r="206" spans="1:6" x14ac:dyDescent="0.2">
      <c r="A206" s="103">
        <f>COUNT($A$10:A205)+1</f>
        <v>40</v>
      </c>
      <c r="B206" s="38" t="s">
        <v>165</v>
      </c>
      <c r="C206" s="35"/>
      <c r="D206" s="19"/>
      <c r="E206" s="61"/>
      <c r="F206" s="34"/>
    </row>
    <row r="207" spans="1:6" ht="38.25" x14ac:dyDescent="0.2">
      <c r="A207" s="106"/>
      <c r="B207" s="39" t="s">
        <v>34</v>
      </c>
      <c r="C207" s="35"/>
      <c r="D207" s="19"/>
      <c r="E207" s="35"/>
      <c r="F207" s="34"/>
    </row>
    <row r="208" spans="1:6" x14ac:dyDescent="0.2">
      <c r="A208" s="106"/>
      <c r="B208" s="39"/>
      <c r="C208" s="62"/>
      <c r="D208" s="63">
        <v>0.05</v>
      </c>
      <c r="E208" s="35"/>
      <c r="F208" s="34">
        <f>SUM(F12:F202)*D208</f>
        <v>0</v>
      </c>
    </row>
    <row r="209" spans="1:6" x14ac:dyDescent="0.2">
      <c r="A209" s="111"/>
      <c r="B209" s="68"/>
      <c r="C209" s="64"/>
      <c r="D209" s="51"/>
      <c r="E209" s="64"/>
      <c r="F209" s="64"/>
    </row>
    <row r="210" spans="1:6" x14ac:dyDescent="0.2">
      <c r="A210" s="103">
        <f>COUNT($A$10:A209)+1</f>
        <v>41</v>
      </c>
      <c r="B210" s="38" t="s">
        <v>103</v>
      </c>
      <c r="C210" s="35"/>
      <c r="D210" s="19"/>
      <c r="E210" s="35"/>
      <c r="F210" s="35"/>
    </row>
    <row r="211" spans="1:6" ht="38.25" x14ac:dyDescent="0.2">
      <c r="A211" s="106"/>
      <c r="B211" s="39" t="s">
        <v>35</v>
      </c>
      <c r="C211" s="62"/>
      <c r="D211" s="63">
        <v>0.1</v>
      </c>
      <c r="E211" s="35"/>
      <c r="F211" s="34">
        <f>SUM(F12:F202)*D211</f>
        <v>0</v>
      </c>
    </row>
    <row r="212" spans="1:6" x14ac:dyDescent="0.2">
      <c r="A212" s="111"/>
      <c r="B212" s="69"/>
      <c r="C212" s="35"/>
      <c r="D212" s="19"/>
      <c r="E212" s="61"/>
      <c r="F212" s="35"/>
    </row>
    <row r="213" spans="1:6" x14ac:dyDescent="0.2">
      <c r="A213" s="40"/>
      <c r="B213" s="70" t="s">
        <v>2</v>
      </c>
      <c r="C213" s="41"/>
      <c r="D213" s="42"/>
      <c r="E213" s="43" t="s">
        <v>47</v>
      </c>
      <c r="F213" s="43">
        <f>SUM(F12:F212)</f>
        <v>0</v>
      </c>
    </row>
  </sheetData>
  <sheetProtection algorithmName="SHA-512" hashValue="gxrp3FpDfQhYlCnm+e8XWiR5+WJ4Y/bzG4vs54xKeUs/tQe5tiDkho3u0kboGLtMmrfx7FOeS5hS1V/IMU5R7Q==" saltValue="NHru3Cl45PvmRT4x/yvQ1g==" spinCount="100000" sheet="1" objects="1" scenarios="1"/>
  <mergeCells count="1">
    <mergeCell ref="B6:F7"/>
  </mergeCells>
  <pageMargins left="0.70866141732283472" right="0.70866141732283472" top="0.74803149606299213" bottom="0.74803149606299213" header="0.31496062992125984" footer="0.31496062992125984"/>
  <pageSetup paperSize="9" scale="95" orientation="portrait" useFirstPageNumber="1" r:id="rId1"/>
  <headerFooter>
    <oddHeader>&amp;LENERGETIKA LJUBLJANA d.o.o.&amp;RJPE-SIR-224/23</oddHeader>
    <oddFooter>&amp;C&amp;P / &amp;N</oddFooter>
  </headerFooter>
  <rowBreaks count="6" manualBreakCount="6">
    <brk id="37" max="16383" man="1"/>
    <brk id="68" max="16383" man="1"/>
    <brk id="99" max="16383" man="1"/>
    <brk id="134" max="16383" man="1"/>
    <brk id="168" max="16383" man="1"/>
    <brk id="20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topLeftCell="A4" zoomScaleNormal="100" zoomScaleSheetLayoutView="100" workbookViewId="0">
      <selection activeCell="G10" sqref="G10"/>
    </sheetView>
  </sheetViews>
  <sheetFormatPr defaultColWidth="8.85546875" defaultRowHeight="12.75" x14ac:dyDescent="0.2"/>
  <cols>
    <col min="1" max="1" width="6.140625" style="1" customWidth="1"/>
    <col min="2" max="2" width="5.5703125" style="1" customWidth="1"/>
    <col min="3" max="3" width="27.42578125" style="1" customWidth="1"/>
    <col min="4" max="4" width="10" style="1" customWidth="1"/>
    <col min="5" max="5" width="11.140625" style="1" bestFit="1" customWidth="1"/>
    <col min="6" max="6" width="10" style="1" bestFit="1" customWidth="1"/>
    <col min="7" max="7" width="16.42578125" style="16" bestFit="1" customWidth="1"/>
    <col min="8" max="16384" width="8.85546875" style="1"/>
  </cols>
  <sheetData>
    <row r="1" spans="1:7" ht="27" customHeight="1" x14ac:dyDescent="0.2">
      <c r="A1" s="23" t="s">
        <v>3</v>
      </c>
      <c r="B1" s="23"/>
      <c r="C1" s="23"/>
      <c r="D1" s="23"/>
      <c r="E1" s="23"/>
      <c r="F1" s="23"/>
      <c r="G1" s="23"/>
    </row>
    <row r="2" spans="1:7" ht="15" customHeight="1" x14ac:dyDescent="0.2">
      <c r="A2" s="293" t="s">
        <v>116</v>
      </c>
      <c r="B2" s="293"/>
      <c r="C2" s="293"/>
      <c r="D2" s="293"/>
      <c r="E2" s="293"/>
      <c r="F2" s="293"/>
      <c r="G2" s="293"/>
    </row>
    <row r="3" spans="1:7" ht="15" customHeight="1" x14ac:dyDescent="0.2">
      <c r="A3" s="294" t="s">
        <v>438</v>
      </c>
      <c r="B3" s="293"/>
      <c r="C3" s="293"/>
      <c r="D3" s="293"/>
      <c r="E3" s="293"/>
      <c r="F3" s="293"/>
      <c r="G3" s="293"/>
    </row>
    <row r="4" spans="1:7" ht="15" customHeight="1" x14ac:dyDescent="0.2">
      <c r="A4" s="293"/>
      <c r="B4" s="293"/>
      <c r="C4" s="293"/>
      <c r="D4" s="293"/>
      <c r="E4" s="293"/>
      <c r="F4" s="293"/>
      <c r="G4" s="293"/>
    </row>
    <row r="5" spans="1:7" ht="25.5" x14ac:dyDescent="0.2">
      <c r="A5" s="6" t="s">
        <v>109</v>
      </c>
      <c r="B5" s="303" t="s">
        <v>7</v>
      </c>
      <c r="C5" s="303"/>
      <c r="D5" s="303"/>
      <c r="E5" s="303"/>
      <c r="F5" s="303"/>
      <c r="G5" s="126" t="s">
        <v>112</v>
      </c>
    </row>
    <row r="6" spans="1:7" ht="12.95" customHeight="1" x14ac:dyDescent="0.2">
      <c r="A6" s="7"/>
      <c r="B6" s="127"/>
      <c r="C6" s="128"/>
      <c r="D6" s="128"/>
      <c r="E6" s="128"/>
      <c r="F6" s="129"/>
      <c r="G6" s="9"/>
    </row>
    <row r="7" spans="1:7" ht="12.95" customHeight="1" x14ac:dyDescent="0.2">
      <c r="A7" s="7" t="s">
        <v>111</v>
      </c>
      <c r="B7" s="304" t="s">
        <v>439</v>
      </c>
      <c r="C7" s="304"/>
      <c r="D7" s="304"/>
      <c r="E7" s="304"/>
      <c r="F7" s="304"/>
      <c r="G7" s="8">
        <f>+G18</f>
        <v>0</v>
      </c>
    </row>
    <row r="8" spans="1:7" ht="12.95" customHeight="1" x14ac:dyDescent="0.2">
      <c r="A8" s="137" t="s">
        <v>110</v>
      </c>
      <c r="B8" s="308" t="s">
        <v>440</v>
      </c>
      <c r="C8" s="309"/>
      <c r="D8" s="309"/>
      <c r="E8" s="309"/>
      <c r="F8" s="309"/>
      <c r="G8" s="8">
        <f>+G33</f>
        <v>125</v>
      </c>
    </row>
    <row r="9" spans="1:7" ht="12.95" customHeight="1" x14ac:dyDescent="0.2">
      <c r="A9" s="137"/>
      <c r="B9" s="308"/>
      <c r="C9" s="309"/>
      <c r="D9" s="309"/>
      <c r="E9" s="309"/>
      <c r="F9" s="309"/>
      <c r="G9" s="8"/>
    </row>
    <row r="10" spans="1:7" ht="12.95" customHeight="1" x14ac:dyDescent="0.2">
      <c r="A10" s="137"/>
      <c r="B10" s="308" t="s">
        <v>441</v>
      </c>
      <c r="C10" s="309"/>
      <c r="D10" s="309"/>
      <c r="E10" s="309"/>
      <c r="F10" s="310"/>
      <c r="G10" s="9">
        <f>+SUM(G7:G8)</f>
        <v>125</v>
      </c>
    </row>
    <row r="11" spans="1:7" ht="12.95" customHeight="1" thickBot="1" x14ac:dyDescent="0.25">
      <c r="A11" s="137"/>
      <c r="B11" s="127"/>
      <c r="C11" s="128"/>
      <c r="D11" s="128"/>
      <c r="E11" s="128"/>
      <c r="F11" s="128"/>
      <c r="G11" s="8"/>
    </row>
    <row r="12" spans="1:7" x14ac:dyDescent="0.2">
      <c r="A12" s="15"/>
      <c r="B12" s="15"/>
      <c r="C12" s="15"/>
      <c r="D12" s="15"/>
      <c r="E12" s="15"/>
      <c r="F12" s="15"/>
      <c r="G12" s="15"/>
    </row>
    <row r="13" spans="1:7" ht="15.75" x14ac:dyDescent="0.25">
      <c r="A13" s="22" t="s">
        <v>442</v>
      </c>
      <c r="B13" s="20"/>
      <c r="C13" s="21"/>
      <c r="D13" s="21"/>
      <c r="E13" s="20"/>
      <c r="F13" s="20"/>
      <c r="G13" s="19"/>
    </row>
    <row r="14" spans="1:7" x14ac:dyDescent="0.2">
      <c r="A14" s="295" t="s">
        <v>439</v>
      </c>
      <c r="B14" s="296"/>
      <c r="C14" s="296"/>
      <c r="D14" s="296"/>
      <c r="E14" s="296"/>
      <c r="F14" s="296"/>
      <c r="G14" s="297"/>
    </row>
    <row r="15" spans="1:7" ht="25.5" x14ac:dyDescent="0.2">
      <c r="A15" s="299" t="s">
        <v>50</v>
      </c>
      <c r="B15" s="287" t="s">
        <v>443</v>
      </c>
      <c r="C15" s="288"/>
      <c r="D15" s="299" t="s">
        <v>444</v>
      </c>
      <c r="E15" s="299" t="s">
        <v>445</v>
      </c>
      <c r="F15" s="125" t="s">
        <v>446</v>
      </c>
      <c r="G15" s="125" t="s">
        <v>4</v>
      </c>
    </row>
    <row r="16" spans="1:7" x14ac:dyDescent="0.2">
      <c r="A16" s="300"/>
      <c r="B16" s="289"/>
      <c r="C16" s="290"/>
      <c r="D16" s="300"/>
      <c r="E16" s="300"/>
      <c r="F16" s="2" t="s">
        <v>5</v>
      </c>
      <c r="G16" s="2" t="s">
        <v>46</v>
      </c>
    </row>
    <row r="17" spans="1:7" x14ac:dyDescent="0.2">
      <c r="A17" s="3" t="s">
        <v>447</v>
      </c>
      <c r="B17" s="301" t="s">
        <v>448</v>
      </c>
      <c r="C17" s="302"/>
      <c r="D17" s="145" t="s">
        <v>449</v>
      </c>
      <c r="E17" s="145" t="s">
        <v>450</v>
      </c>
      <c r="F17" s="17">
        <v>104</v>
      </c>
      <c r="G17" s="4">
        <f>+'N-14060_GD'!F95</f>
        <v>0</v>
      </c>
    </row>
    <row r="18" spans="1:7" x14ac:dyDescent="0.2">
      <c r="A18" s="298" t="s">
        <v>107</v>
      </c>
      <c r="B18" s="298"/>
      <c r="C18" s="298"/>
      <c r="D18" s="298"/>
      <c r="E18" s="298"/>
      <c r="F18" s="298"/>
      <c r="G18" s="5">
        <f>SUM(G17:G17)</f>
        <v>0</v>
      </c>
    </row>
    <row r="19" spans="1:7" x14ac:dyDescent="0.2">
      <c r="A19" s="18"/>
      <c r="B19" s="18"/>
      <c r="C19" s="18"/>
      <c r="D19" s="18"/>
      <c r="E19" s="18"/>
      <c r="F19" s="18"/>
      <c r="G19" s="10"/>
    </row>
    <row r="20" spans="1:7" x14ac:dyDescent="0.2">
      <c r="A20" s="18"/>
      <c r="B20" s="18"/>
      <c r="C20" s="18"/>
      <c r="D20" s="18"/>
      <c r="E20" s="18"/>
      <c r="F20" s="18"/>
      <c r="G20" s="10"/>
    </row>
    <row r="21" spans="1:7" x14ac:dyDescent="0.2">
      <c r="A21" s="295" t="s">
        <v>451</v>
      </c>
      <c r="B21" s="296"/>
      <c r="C21" s="296"/>
      <c r="D21" s="296"/>
      <c r="E21" s="296"/>
      <c r="F21" s="296"/>
      <c r="G21" s="297"/>
    </row>
    <row r="22" spans="1:7" ht="38.25" x14ac:dyDescent="0.2">
      <c r="A22" s="299" t="s">
        <v>50</v>
      </c>
      <c r="B22" s="287" t="s">
        <v>452</v>
      </c>
      <c r="C22" s="288"/>
      <c r="D22" s="316" t="s">
        <v>444</v>
      </c>
      <c r="E22" s="316" t="s">
        <v>445</v>
      </c>
      <c r="F22" s="125" t="s">
        <v>453</v>
      </c>
      <c r="G22" s="146" t="s">
        <v>4</v>
      </c>
    </row>
    <row r="23" spans="1:7" x14ac:dyDescent="0.2">
      <c r="A23" s="300"/>
      <c r="B23" s="289"/>
      <c r="C23" s="290"/>
      <c r="D23" s="317"/>
      <c r="E23" s="317"/>
      <c r="F23" s="2" t="s">
        <v>454</v>
      </c>
      <c r="G23" s="2" t="s">
        <v>46</v>
      </c>
    </row>
    <row r="24" spans="1:7" ht="36.950000000000003" customHeight="1" x14ac:dyDescent="0.2">
      <c r="A24" s="3" t="s">
        <v>455</v>
      </c>
      <c r="B24" s="314" t="s">
        <v>456</v>
      </c>
      <c r="C24" s="302"/>
      <c r="D24" s="145" t="s">
        <v>457</v>
      </c>
      <c r="E24" s="147" t="s">
        <v>458</v>
      </c>
      <c r="F24" s="17">
        <v>1</v>
      </c>
      <c r="G24" s="4">
        <f>'PRIKL. SON_PE 32_GD'!F10</f>
        <v>125</v>
      </c>
    </row>
    <row r="25" spans="1:7" ht="16.5" customHeight="1" x14ac:dyDescent="0.2">
      <c r="A25" s="3"/>
      <c r="B25" s="314" t="s">
        <v>459</v>
      </c>
      <c r="C25" s="302"/>
      <c r="D25" s="145" t="s">
        <v>457</v>
      </c>
      <c r="E25" s="147" t="s">
        <v>458</v>
      </c>
      <c r="F25" s="148">
        <v>1</v>
      </c>
      <c r="G25" s="149">
        <f>'PRIKL. SON_PE 32_GD'!F188-'PRIKL. SON_PE 32_GD'!F10</f>
        <v>0</v>
      </c>
    </row>
    <row r="26" spans="1:7" x14ac:dyDescent="0.2">
      <c r="A26" s="3"/>
      <c r="B26" s="150"/>
      <c r="C26" s="123"/>
      <c r="D26" s="145"/>
      <c r="E26" s="147"/>
      <c r="F26" s="148"/>
      <c r="G26" s="149"/>
    </row>
    <row r="27" spans="1:7" x14ac:dyDescent="0.2">
      <c r="A27" s="298" t="s">
        <v>460</v>
      </c>
      <c r="B27" s="298"/>
      <c r="C27" s="298"/>
      <c r="D27" s="298"/>
      <c r="E27" s="298"/>
      <c r="F27" s="298"/>
      <c r="G27" s="5">
        <f>SUM(G24:G26)</f>
        <v>125</v>
      </c>
    </row>
    <row r="28" spans="1:7" x14ac:dyDescent="0.2">
      <c r="A28" s="3"/>
      <c r="B28" s="150"/>
      <c r="C28" s="123"/>
      <c r="D28" s="145"/>
      <c r="E28" s="147"/>
      <c r="F28" s="148"/>
      <c r="G28" s="149"/>
    </row>
    <row r="29" spans="1:7" x14ac:dyDescent="0.2">
      <c r="A29" s="3" t="s">
        <v>461</v>
      </c>
      <c r="B29" s="314" t="s">
        <v>462</v>
      </c>
      <c r="C29" s="302"/>
      <c r="D29" s="145" t="s">
        <v>457</v>
      </c>
      <c r="E29" s="147" t="s">
        <v>463</v>
      </c>
      <c r="F29" s="148">
        <v>1</v>
      </c>
      <c r="G29" s="149">
        <f>+'PRIKL. SON_PE 63_GD'!F198</f>
        <v>0</v>
      </c>
    </row>
    <row r="30" spans="1:7" x14ac:dyDescent="0.2">
      <c r="A30" s="151"/>
      <c r="B30" s="152"/>
      <c r="C30" s="153"/>
      <c r="D30" s="154"/>
      <c r="E30" s="155"/>
      <c r="F30" s="148"/>
      <c r="G30" s="149"/>
    </row>
    <row r="31" spans="1:7" x14ac:dyDescent="0.2">
      <c r="A31" s="298" t="s">
        <v>464</v>
      </c>
      <c r="B31" s="298"/>
      <c r="C31" s="298"/>
      <c r="D31" s="298"/>
      <c r="E31" s="298"/>
      <c r="F31" s="298"/>
      <c r="G31" s="5">
        <f>SUM(G29:G30)</f>
        <v>0</v>
      </c>
    </row>
    <row r="32" spans="1:7" x14ac:dyDescent="0.2">
      <c r="A32" s="124"/>
      <c r="B32" s="124"/>
      <c r="C32" s="124"/>
      <c r="D32" s="124"/>
      <c r="E32" s="124"/>
      <c r="F32" s="124"/>
      <c r="G32" s="5"/>
    </row>
    <row r="33" spans="1:7" x14ac:dyDescent="0.2">
      <c r="A33" s="298" t="s">
        <v>405</v>
      </c>
      <c r="B33" s="298"/>
      <c r="C33" s="298"/>
      <c r="D33" s="298"/>
      <c r="E33" s="298"/>
      <c r="F33" s="298"/>
      <c r="G33" s="5">
        <f>+G27+G31</f>
        <v>125</v>
      </c>
    </row>
    <row r="34" spans="1:7" x14ac:dyDescent="0.2">
      <c r="A34" s="156"/>
      <c r="B34" s="156"/>
      <c r="C34" s="156"/>
      <c r="D34" s="156"/>
      <c r="E34" s="156"/>
      <c r="F34" s="156"/>
      <c r="G34" s="157"/>
    </row>
    <row r="35" spans="1:7" x14ac:dyDescent="0.2">
      <c r="A35" s="18"/>
      <c r="B35" s="18"/>
      <c r="C35" s="18"/>
      <c r="D35" s="18"/>
      <c r="E35" s="18"/>
      <c r="F35" s="18"/>
      <c r="G35" s="10"/>
    </row>
    <row r="36" spans="1:7" x14ac:dyDescent="0.2">
      <c r="A36" s="158" t="s">
        <v>123</v>
      </c>
      <c r="B36" s="158"/>
      <c r="C36" s="158"/>
      <c r="D36" s="158"/>
      <c r="E36" s="158"/>
      <c r="F36" s="158"/>
      <c r="G36" s="159"/>
    </row>
    <row r="37" spans="1:7" x14ac:dyDescent="0.2">
      <c r="A37" s="158" t="s">
        <v>465</v>
      </c>
      <c r="B37" s="158"/>
      <c r="C37" s="158"/>
      <c r="D37" s="158"/>
      <c r="E37" s="158"/>
      <c r="F37" s="158"/>
      <c r="G37" s="159"/>
    </row>
  </sheetData>
  <sheetProtection password="CFA5" sheet="1" objects="1" scenarios="1"/>
  <mergeCells count="25">
    <mergeCell ref="A33:F33"/>
    <mergeCell ref="B17:C17"/>
    <mergeCell ref="A18:F18"/>
    <mergeCell ref="A21:G21"/>
    <mergeCell ref="A22:A23"/>
    <mergeCell ref="B22:C23"/>
    <mergeCell ref="D22:D23"/>
    <mergeCell ref="E22:E23"/>
    <mergeCell ref="B24:C24"/>
    <mergeCell ref="B25:C25"/>
    <mergeCell ref="A27:F27"/>
    <mergeCell ref="B29:C29"/>
    <mergeCell ref="A31:F31"/>
    <mergeCell ref="B10:F10"/>
    <mergeCell ref="A14:G14"/>
    <mergeCell ref="A15:A16"/>
    <mergeCell ref="B15:C16"/>
    <mergeCell ref="D15:D16"/>
    <mergeCell ref="E15:E16"/>
    <mergeCell ref="B9:F9"/>
    <mergeCell ref="A2:G2"/>
    <mergeCell ref="A3:G4"/>
    <mergeCell ref="B5:F5"/>
    <mergeCell ref="B7:F7"/>
    <mergeCell ref="B8:F8"/>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topLeftCell="A9" zoomScaleNormal="100" zoomScaleSheetLayoutView="100" workbookViewId="0">
      <selection activeCell="E29" sqref="E29"/>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545</v>
      </c>
      <c r="B1" s="65" t="s">
        <v>6</v>
      </c>
      <c r="C1" s="25"/>
      <c r="D1" s="26"/>
    </row>
    <row r="2" spans="1:6" x14ac:dyDescent="0.2">
      <c r="A2" s="24" t="s">
        <v>546</v>
      </c>
      <c r="B2" s="65" t="s">
        <v>7</v>
      </c>
      <c r="C2" s="25"/>
      <c r="D2" s="26"/>
    </row>
    <row r="3" spans="1:6" x14ac:dyDescent="0.2">
      <c r="A3" s="24" t="s">
        <v>570</v>
      </c>
      <c r="B3" s="65" t="s">
        <v>466</v>
      </c>
      <c r="C3" s="25"/>
      <c r="D3" s="26"/>
    </row>
    <row r="4" spans="1:6" x14ac:dyDescent="0.2">
      <c r="A4" s="24"/>
      <c r="B4" s="65" t="s">
        <v>180</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03">
        <f>COUNT(A6+1)</f>
        <v>1</v>
      </c>
      <c r="B7" s="256" t="s">
        <v>10</v>
      </c>
      <c r="C7" s="160"/>
      <c r="D7" s="16"/>
      <c r="E7" s="161"/>
      <c r="F7" s="161"/>
    </row>
    <row r="8" spans="1:6" ht="38.25" x14ac:dyDescent="0.2">
      <c r="A8" s="103"/>
      <c r="B8" s="117" t="s">
        <v>51</v>
      </c>
      <c r="C8" s="160"/>
      <c r="D8" s="16"/>
      <c r="E8" s="161"/>
      <c r="F8" s="161"/>
    </row>
    <row r="9" spans="1:6" ht="14.25" x14ac:dyDescent="0.2">
      <c r="A9" s="103"/>
      <c r="B9" s="117"/>
      <c r="C9" s="162">
        <v>104</v>
      </c>
      <c r="D9" s="16" t="s">
        <v>43</v>
      </c>
      <c r="E9" s="44"/>
      <c r="F9" s="161">
        <f>C9*E9</f>
        <v>0</v>
      </c>
    </row>
    <row r="10" spans="1:6" x14ac:dyDescent="0.2">
      <c r="A10" s="105"/>
      <c r="B10" s="68"/>
      <c r="C10" s="50"/>
      <c r="D10" s="78"/>
      <c r="E10" s="79"/>
      <c r="F10" s="52"/>
    </row>
    <row r="11" spans="1:6" x14ac:dyDescent="0.2">
      <c r="A11" s="104"/>
      <c r="B11" s="67"/>
      <c r="C11" s="53"/>
      <c r="D11" s="47"/>
      <c r="E11" s="48"/>
      <c r="F11" s="46"/>
    </row>
    <row r="12" spans="1:6" x14ac:dyDescent="0.2">
      <c r="A12" s="103">
        <f>COUNT($A$7:A11)+1</f>
        <v>2</v>
      </c>
      <c r="B12" s="82" t="s">
        <v>61</v>
      </c>
      <c r="C12" s="49"/>
      <c r="D12" s="57"/>
      <c r="E12" s="58"/>
      <c r="F12" s="59"/>
    </row>
    <row r="13" spans="1:6" ht="51" x14ac:dyDescent="0.2">
      <c r="A13" s="103"/>
      <c r="B13" s="39" t="s">
        <v>62</v>
      </c>
      <c r="C13" s="49"/>
      <c r="D13" s="57"/>
      <c r="E13" s="58"/>
      <c r="F13" s="58"/>
    </row>
    <row r="14" spans="1:6" ht="14.25" x14ac:dyDescent="0.2">
      <c r="A14" s="103"/>
      <c r="B14" s="39"/>
      <c r="C14" s="49">
        <v>5</v>
      </c>
      <c r="D14" s="19" t="s">
        <v>43</v>
      </c>
      <c r="E14" s="44"/>
      <c r="F14" s="34">
        <f>+E14*C14</f>
        <v>0</v>
      </c>
    </row>
    <row r="15" spans="1:6" x14ac:dyDescent="0.2">
      <c r="A15" s="105"/>
      <c r="B15" s="68"/>
      <c r="C15" s="50"/>
      <c r="D15" s="51"/>
      <c r="E15" s="52"/>
      <c r="F15" s="52"/>
    </row>
    <row r="16" spans="1:6" x14ac:dyDescent="0.2">
      <c r="A16" s="104"/>
      <c r="B16" s="67"/>
      <c r="C16" s="53"/>
      <c r="D16" s="47"/>
      <c r="E16" s="48"/>
      <c r="F16" s="46"/>
    </row>
    <row r="17" spans="1:6" x14ac:dyDescent="0.2">
      <c r="A17" s="103">
        <f>COUNT($A$7:A16)+1</f>
        <v>3</v>
      </c>
      <c r="B17" s="84" t="s">
        <v>67</v>
      </c>
      <c r="C17" s="49"/>
      <c r="D17" s="19"/>
      <c r="E17" s="34"/>
      <c r="F17" s="35"/>
    </row>
    <row r="18" spans="1:6" ht="63.75" x14ac:dyDescent="0.2">
      <c r="A18" s="103"/>
      <c r="B18" s="39" t="s">
        <v>68</v>
      </c>
      <c r="C18" s="49"/>
      <c r="D18" s="19"/>
      <c r="E18" s="34"/>
      <c r="F18" s="35"/>
    </row>
    <row r="19" spans="1:6" ht="14.25" x14ac:dyDescent="0.2">
      <c r="A19" s="103"/>
      <c r="B19" s="85"/>
      <c r="C19" s="49">
        <v>6</v>
      </c>
      <c r="D19" s="19" t="s">
        <v>43</v>
      </c>
      <c r="E19" s="44"/>
      <c r="F19" s="34">
        <f>+E19*C19</f>
        <v>0</v>
      </c>
    </row>
    <row r="20" spans="1:6" x14ac:dyDescent="0.2">
      <c r="A20" s="105"/>
      <c r="B20" s="86"/>
      <c r="C20" s="50"/>
      <c r="D20" s="51"/>
      <c r="E20" s="52"/>
      <c r="F20" s="52"/>
    </row>
    <row r="21" spans="1:6" x14ac:dyDescent="0.2">
      <c r="A21" s="110"/>
      <c r="B21" s="67"/>
      <c r="C21" s="53"/>
      <c r="D21" s="47"/>
      <c r="E21" s="48"/>
      <c r="F21" s="48"/>
    </row>
    <row r="22" spans="1:6" x14ac:dyDescent="0.2">
      <c r="A22" s="103">
        <f>COUNT($A$7:A21)+1</f>
        <v>4</v>
      </c>
      <c r="B22" s="93" t="s">
        <v>80</v>
      </c>
      <c r="C22" s="49"/>
      <c r="D22" s="19"/>
      <c r="E22" s="34"/>
      <c r="F22" s="34"/>
    </row>
    <row r="23" spans="1:6" ht="25.5" x14ac:dyDescent="0.2">
      <c r="A23" s="108"/>
      <c r="B23" s="39" t="s">
        <v>81</v>
      </c>
      <c r="C23" s="49"/>
      <c r="D23" s="19"/>
      <c r="E23" s="34"/>
      <c r="F23" s="34"/>
    </row>
    <row r="24" spans="1:6" x14ac:dyDescent="0.2">
      <c r="A24" s="108"/>
      <c r="B24" s="94"/>
      <c r="C24" s="49">
        <v>1</v>
      </c>
      <c r="D24" s="19" t="s">
        <v>1</v>
      </c>
      <c r="E24" s="44"/>
      <c r="F24" s="34">
        <f>+E24*C24</f>
        <v>0</v>
      </c>
    </row>
    <row r="25" spans="1:6" x14ac:dyDescent="0.2">
      <c r="A25" s="109"/>
      <c r="B25" s="95"/>
      <c r="C25" s="50"/>
      <c r="D25" s="51"/>
      <c r="E25" s="52"/>
      <c r="F25" s="52"/>
    </row>
    <row r="26" spans="1:6" s="33" customFormat="1" x14ac:dyDescent="0.2">
      <c r="A26" s="107"/>
      <c r="B26" s="67"/>
      <c r="C26" s="53"/>
      <c r="D26" s="47"/>
      <c r="E26" s="48"/>
      <c r="F26" s="46"/>
    </row>
    <row r="27" spans="1:6" s="33" customFormat="1" x14ac:dyDescent="0.2">
      <c r="A27" s="103">
        <f>COUNT($A$7:A26)+1</f>
        <v>5</v>
      </c>
      <c r="B27" s="38" t="s">
        <v>15</v>
      </c>
      <c r="C27" s="49"/>
      <c r="D27" s="19"/>
      <c r="E27" s="34"/>
      <c r="F27" s="35"/>
    </row>
    <row r="28" spans="1:6" s="33" customFormat="1" ht="38.25" x14ac:dyDescent="0.2">
      <c r="A28" s="106"/>
      <c r="B28" s="39" t="s">
        <v>36</v>
      </c>
      <c r="C28" s="49"/>
      <c r="D28" s="19"/>
      <c r="E28" s="34"/>
      <c r="F28" s="35"/>
    </row>
    <row r="29" spans="1:6" s="33" customFormat="1" ht="14.25" x14ac:dyDescent="0.2">
      <c r="A29" s="106"/>
      <c r="B29" s="39"/>
      <c r="C29" s="49">
        <v>171</v>
      </c>
      <c r="D29" s="19" t="s">
        <v>49</v>
      </c>
      <c r="E29" s="44"/>
      <c r="F29" s="34">
        <f>C29*E29</f>
        <v>0</v>
      </c>
    </row>
    <row r="30" spans="1:6" s="33" customFormat="1" x14ac:dyDescent="0.2">
      <c r="A30" s="111"/>
      <c r="B30" s="68"/>
      <c r="C30" s="50"/>
      <c r="D30" s="51"/>
      <c r="E30" s="52"/>
      <c r="F30" s="52"/>
    </row>
    <row r="31" spans="1:6" x14ac:dyDescent="0.2">
      <c r="A31" s="110"/>
      <c r="B31" s="72"/>
      <c r="C31" s="53"/>
      <c r="D31" s="47"/>
      <c r="E31" s="48"/>
      <c r="F31" s="48"/>
    </row>
    <row r="32" spans="1:6" x14ac:dyDescent="0.2">
      <c r="A32" s="103">
        <f>COUNT($A$7:A31)+1</f>
        <v>6</v>
      </c>
      <c r="B32" s="38" t="s">
        <v>22</v>
      </c>
      <c r="C32" s="49"/>
      <c r="D32" s="19"/>
      <c r="E32" s="34"/>
      <c r="F32" s="34"/>
    </row>
    <row r="33" spans="1:6" x14ac:dyDescent="0.2">
      <c r="A33" s="108"/>
      <c r="B33" s="39" t="s">
        <v>21</v>
      </c>
      <c r="C33" s="49"/>
      <c r="D33" s="19"/>
      <c r="E33" s="34"/>
      <c r="F33" s="35"/>
    </row>
    <row r="34" spans="1:6" ht="14.25" x14ac:dyDescent="0.2">
      <c r="A34" s="108"/>
      <c r="B34" s="39"/>
      <c r="C34" s="49">
        <v>63</v>
      </c>
      <c r="D34" s="19" t="s">
        <v>49</v>
      </c>
      <c r="E34" s="44"/>
      <c r="F34" s="34">
        <f>C34*E34</f>
        <v>0</v>
      </c>
    </row>
    <row r="35" spans="1:6" x14ac:dyDescent="0.2">
      <c r="A35" s="109"/>
      <c r="B35" s="68"/>
      <c r="C35" s="50"/>
      <c r="D35" s="51"/>
      <c r="E35" s="52"/>
      <c r="F35" s="52"/>
    </row>
    <row r="36" spans="1:6" x14ac:dyDescent="0.2">
      <c r="A36" s="110"/>
      <c r="B36" s="67"/>
      <c r="C36" s="53"/>
      <c r="D36" s="47"/>
      <c r="E36" s="48"/>
      <c r="F36" s="48"/>
    </row>
    <row r="37" spans="1:6" x14ac:dyDescent="0.2">
      <c r="A37" s="103">
        <f>COUNT($A$7:A36)+1</f>
        <v>7</v>
      </c>
      <c r="B37" s="38" t="s">
        <v>97</v>
      </c>
      <c r="C37" s="49"/>
      <c r="D37" s="19"/>
      <c r="E37" s="34"/>
      <c r="F37" s="35"/>
    </row>
    <row r="38" spans="1:6" ht="39" customHeight="1" x14ac:dyDescent="0.2">
      <c r="A38" s="108"/>
      <c r="B38" s="39" t="s">
        <v>168</v>
      </c>
      <c r="C38" s="49"/>
      <c r="D38" s="19"/>
      <c r="E38" s="34"/>
      <c r="F38" s="35"/>
    </row>
    <row r="39" spans="1:6" ht="14.25" x14ac:dyDescent="0.2">
      <c r="A39" s="108"/>
      <c r="B39" s="39" t="s">
        <v>37</v>
      </c>
      <c r="C39" s="49">
        <v>184</v>
      </c>
      <c r="D39" s="19" t="s">
        <v>48</v>
      </c>
      <c r="E39" s="44"/>
      <c r="F39" s="34">
        <f>C39*E39</f>
        <v>0</v>
      </c>
    </row>
    <row r="40" spans="1:6" ht="14.25" x14ac:dyDescent="0.2">
      <c r="A40" s="108"/>
      <c r="B40" s="39" t="s">
        <v>38</v>
      </c>
      <c r="C40" s="49">
        <v>46</v>
      </c>
      <c r="D40" s="19" t="s">
        <v>48</v>
      </c>
      <c r="E40" s="44"/>
      <c r="F40" s="34">
        <f>C40*E40</f>
        <v>0</v>
      </c>
    </row>
    <row r="41" spans="1:6" x14ac:dyDescent="0.2">
      <c r="A41" s="109"/>
      <c r="B41" s="68"/>
      <c r="C41" s="50"/>
      <c r="D41" s="51"/>
      <c r="E41" s="52"/>
      <c r="F41" s="52"/>
    </row>
    <row r="42" spans="1:6" x14ac:dyDescent="0.2">
      <c r="A42" s="110"/>
      <c r="B42" s="67"/>
      <c r="C42" s="53"/>
      <c r="D42" s="47"/>
      <c r="E42" s="48"/>
      <c r="F42" s="48"/>
    </row>
    <row r="43" spans="1:6" x14ac:dyDescent="0.2">
      <c r="A43" s="103">
        <f>COUNT($A$7:A42)+1</f>
        <v>8</v>
      </c>
      <c r="B43" s="38" t="s">
        <v>467</v>
      </c>
      <c r="C43" s="49"/>
      <c r="D43" s="19"/>
      <c r="E43" s="34"/>
      <c r="F43" s="34"/>
    </row>
    <row r="44" spans="1:6" ht="51" x14ac:dyDescent="0.2">
      <c r="A44" s="108"/>
      <c r="B44" s="39" t="s">
        <v>468</v>
      </c>
      <c r="C44" s="49"/>
      <c r="D44" s="19"/>
      <c r="E44" s="34"/>
      <c r="F44" s="34"/>
    </row>
    <row r="45" spans="1:6" ht="14.25" x14ac:dyDescent="0.2">
      <c r="A45" s="108"/>
      <c r="B45" s="39"/>
      <c r="C45" s="49">
        <v>18</v>
      </c>
      <c r="D45" s="19" t="s">
        <v>48</v>
      </c>
      <c r="E45" s="44"/>
      <c r="F45" s="34">
        <f>C45*E45</f>
        <v>0</v>
      </c>
    </row>
    <row r="46" spans="1:6" x14ac:dyDescent="0.2">
      <c r="A46" s="109"/>
      <c r="B46" s="68"/>
      <c r="C46" s="50"/>
      <c r="D46" s="51"/>
      <c r="E46" s="52"/>
      <c r="F46" s="52"/>
    </row>
    <row r="47" spans="1:6" x14ac:dyDescent="0.2">
      <c r="A47" s="110"/>
      <c r="B47" s="67"/>
      <c r="C47" s="53"/>
      <c r="D47" s="47"/>
      <c r="E47" s="48"/>
      <c r="F47" s="48"/>
    </row>
    <row r="48" spans="1:6" x14ac:dyDescent="0.2">
      <c r="A48" s="103">
        <f>COUNT($A$7:A47)+1</f>
        <v>9</v>
      </c>
      <c r="B48" s="38" t="s">
        <v>98</v>
      </c>
      <c r="C48" s="49"/>
      <c r="D48" s="19"/>
      <c r="E48" s="34"/>
      <c r="F48" s="34"/>
    </row>
    <row r="49" spans="1:6" ht="63.75" x14ac:dyDescent="0.2">
      <c r="A49" s="108"/>
      <c r="B49" s="39" t="s">
        <v>114</v>
      </c>
      <c r="C49" s="49"/>
      <c r="D49" s="19"/>
      <c r="E49" s="34"/>
      <c r="F49" s="34"/>
    </row>
    <row r="50" spans="1:6" ht="14.25" x14ac:dyDescent="0.2">
      <c r="A50" s="108"/>
      <c r="B50" s="39"/>
      <c r="C50" s="49">
        <v>64</v>
      </c>
      <c r="D50" s="19" t="s">
        <v>48</v>
      </c>
      <c r="E50" s="44"/>
      <c r="F50" s="34">
        <f>C50*E50</f>
        <v>0</v>
      </c>
    </row>
    <row r="51" spans="1:6" x14ac:dyDescent="0.2">
      <c r="A51" s="109"/>
      <c r="B51" s="68"/>
      <c r="C51" s="50"/>
      <c r="D51" s="51"/>
      <c r="E51" s="52"/>
      <c r="F51" s="52"/>
    </row>
    <row r="52" spans="1:6" x14ac:dyDescent="0.2">
      <c r="A52" s="110"/>
      <c r="B52" s="67"/>
      <c r="C52" s="53"/>
      <c r="D52" s="47"/>
      <c r="E52" s="48"/>
      <c r="F52" s="48"/>
    </row>
    <row r="53" spans="1:6" x14ac:dyDescent="0.2">
      <c r="A53" s="103">
        <f>COUNT($A$7:A52)+1</f>
        <v>10</v>
      </c>
      <c r="B53" s="38" t="s">
        <v>99</v>
      </c>
      <c r="C53" s="49"/>
      <c r="D53" s="19"/>
      <c r="E53" s="34"/>
      <c r="F53" s="35"/>
    </row>
    <row r="54" spans="1:6" ht="51" x14ac:dyDescent="0.2">
      <c r="A54" s="108"/>
      <c r="B54" s="39" t="s">
        <v>115</v>
      </c>
      <c r="C54" s="49"/>
      <c r="D54" s="19"/>
      <c r="E54" s="34"/>
      <c r="F54" s="35"/>
    </row>
    <row r="55" spans="1:6" ht="14.25" x14ac:dyDescent="0.2">
      <c r="A55" s="108"/>
      <c r="B55" s="39"/>
      <c r="C55" s="49">
        <v>147</v>
      </c>
      <c r="D55" s="19" t="s">
        <v>48</v>
      </c>
      <c r="E55" s="44"/>
      <c r="F55" s="34">
        <f>C55*E55</f>
        <v>0</v>
      </c>
    </row>
    <row r="56" spans="1:6" x14ac:dyDescent="0.2">
      <c r="A56" s="109"/>
      <c r="B56" s="68"/>
      <c r="C56" s="50"/>
      <c r="D56" s="51"/>
      <c r="E56" s="52"/>
      <c r="F56" s="52"/>
    </row>
    <row r="57" spans="1:6" x14ac:dyDescent="0.2">
      <c r="A57" s="110"/>
      <c r="B57" s="67"/>
      <c r="C57" s="53"/>
      <c r="D57" s="47"/>
      <c r="E57" s="48"/>
      <c r="F57" s="48"/>
    </row>
    <row r="58" spans="1:6" x14ac:dyDescent="0.2">
      <c r="A58" s="103">
        <f>COUNT($A$7:A57)+1</f>
        <v>11</v>
      </c>
      <c r="B58" s="38" t="s">
        <v>26</v>
      </c>
      <c r="C58" s="49"/>
      <c r="D58" s="19"/>
      <c r="E58" s="34"/>
      <c r="F58" s="34"/>
    </row>
    <row r="59" spans="1:6" ht="25.5" x14ac:dyDescent="0.2">
      <c r="A59" s="103"/>
      <c r="B59" s="39" t="s">
        <v>469</v>
      </c>
      <c r="C59" s="49"/>
      <c r="D59" s="19"/>
      <c r="E59" s="34"/>
      <c r="F59" s="35"/>
    </row>
    <row r="60" spans="1:6" ht="14.25" x14ac:dyDescent="0.2">
      <c r="A60" s="103"/>
      <c r="B60" s="39"/>
      <c r="C60" s="49">
        <v>104</v>
      </c>
      <c r="D60" s="19" t="s">
        <v>43</v>
      </c>
      <c r="E60" s="44"/>
      <c r="F60" s="34">
        <f>C60*E60</f>
        <v>0</v>
      </c>
    </row>
    <row r="61" spans="1:6" x14ac:dyDescent="0.2">
      <c r="A61" s="105"/>
      <c r="B61" s="68"/>
      <c r="C61" s="50"/>
      <c r="D61" s="51"/>
      <c r="E61" s="52"/>
      <c r="F61" s="52"/>
    </row>
    <row r="62" spans="1:6" x14ac:dyDescent="0.2">
      <c r="A62" s="103"/>
      <c r="B62" s="39"/>
      <c r="C62" s="49"/>
      <c r="D62" s="19"/>
      <c r="E62" s="34"/>
      <c r="F62" s="34"/>
    </row>
    <row r="63" spans="1:6" x14ac:dyDescent="0.2">
      <c r="A63" s="103">
        <f>COUNT($A$7:A62)+1</f>
        <v>12</v>
      </c>
      <c r="B63" s="274" t="s">
        <v>470</v>
      </c>
      <c r="C63" s="160"/>
      <c r="D63" s="16"/>
      <c r="E63" s="161"/>
      <c r="F63" s="161"/>
    </row>
    <row r="64" spans="1:6" x14ac:dyDescent="0.2">
      <c r="A64" s="275"/>
      <c r="B64" s="117" t="s">
        <v>471</v>
      </c>
      <c r="C64" s="160"/>
      <c r="D64" s="16"/>
      <c r="E64" s="161"/>
      <c r="F64" s="161"/>
    </row>
    <row r="65" spans="1:6" x14ac:dyDescent="0.2">
      <c r="A65" s="275"/>
      <c r="B65" s="117" t="s">
        <v>472</v>
      </c>
      <c r="C65" s="160"/>
      <c r="D65" s="16"/>
      <c r="E65" s="161"/>
      <c r="F65" s="161"/>
    </row>
    <row r="66" spans="1:6" ht="51" x14ac:dyDescent="0.2">
      <c r="A66" s="275"/>
      <c r="B66" s="276" t="s">
        <v>473</v>
      </c>
    </row>
    <row r="67" spans="1:6" ht="38.25" x14ac:dyDescent="0.2">
      <c r="A67" s="275"/>
      <c r="B67" s="163" t="s">
        <v>474</v>
      </c>
      <c r="C67" s="164"/>
      <c r="D67" s="165"/>
      <c r="E67" s="166"/>
      <c r="F67" s="166"/>
    </row>
    <row r="68" spans="1:6" ht="25.5" x14ac:dyDescent="0.2">
      <c r="A68" s="191"/>
      <c r="B68" s="163" t="s">
        <v>475</v>
      </c>
    </row>
    <row r="69" spans="1:6" x14ac:dyDescent="0.2">
      <c r="A69" s="191"/>
      <c r="B69" s="163"/>
      <c r="C69" s="49">
        <v>11</v>
      </c>
      <c r="D69" s="16" t="s">
        <v>386</v>
      </c>
      <c r="E69" s="44"/>
      <c r="F69" s="34">
        <f>C69*E69</f>
        <v>0</v>
      </c>
    </row>
    <row r="70" spans="1:6" x14ac:dyDescent="0.2">
      <c r="A70" s="65"/>
      <c r="B70" s="235"/>
      <c r="C70" s="29"/>
      <c r="E70" s="29"/>
      <c r="F70" s="29"/>
    </row>
    <row r="71" spans="1:6" x14ac:dyDescent="0.2">
      <c r="A71" s="110"/>
      <c r="B71" s="67"/>
      <c r="C71" s="53"/>
      <c r="D71" s="47"/>
      <c r="E71" s="48"/>
      <c r="F71" s="48"/>
    </row>
    <row r="72" spans="1:6" x14ac:dyDescent="0.2">
      <c r="A72" s="103">
        <f>COUNT($A$7:A71)+1</f>
        <v>13</v>
      </c>
      <c r="B72" s="38" t="s">
        <v>476</v>
      </c>
      <c r="C72" s="49"/>
      <c r="D72" s="19"/>
      <c r="E72" s="34"/>
      <c r="F72" s="35"/>
    </row>
    <row r="73" spans="1:6" ht="25.5" x14ac:dyDescent="0.2">
      <c r="A73" s="108"/>
      <c r="B73" s="39" t="s">
        <v>477</v>
      </c>
      <c r="C73" s="49"/>
      <c r="D73" s="19"/>
      <c r="E73" s="34"/>
      <c r="F73" s="35"/>
    </row>
    <row r="74" spans="1:6" x14ac:dyDescent="0.2">
      <c r="A74" s="108"/>
      <c r="B74" s="39"/>
      <c r="C74" s="49">
        <v>5</v>
      </c>
      <c r="D74" s="19" t="s">
        <v>1</v>
      </c>
      <c r="E74" s="44"/>
      <c r="F74" s="34">
        <f>C74*E74</f>
        <v>0</v>
      </c>
    </row>
    <row r="75" spans="1:6" x14ac:dyDescent="0.2">
      <c r="A75" s="109"/>
      <c r="B75" s="68"/>
      <c r="C75" s="50"/>
      <c r="D75" s="51"/>
      <c r="E75" s="52"/>
      <c r="F75" s="52"/>
    </row>
    <row r="76" spans="1:6" x14ac:dyDescent="0.2">
      <c r="A76" s="110"/>
      <c r="B76" s="67"/>
      <c r="C76" s="53"/>
      <c r="D76" s="47"/>
      <c r="E76" s="48"/>
      <c r="F76" s="48"/>
    </row>
    <row r="77" spans="1:6" x14ac:dyDescent="0.2">
      <c r="A77" s="103">
        <f>COUNT($A$7:A76)+1</f>
        <v>14</v>
      </c>
      <c r="B77" s="38" t="s">
        <v>29</v>
      </c>
      <c r="C77" s="49"/>
      <c r="D77" s="19"/>
      <c r="E77" s="34"/>
      <c r="F77" s="34"/>
    </row>
    <row r="78" spans="1:6" x14ac:dyDescent="0.2">
      <c r="A78" s="108"/>
      <c r="B78" s="39" t="s">
        <v>478</v>
      </c>
      <c r="C78" s="49"/>
      <c r="D78" s="19"/>
      <c r="E78" s="34"/>
      <c r="F78" s="35"/>
    </row>
    <row r="79" spans="1:6" x14ac:dyDescent="0.2">
      <c r="A79" s="108"/>
      <c r="B79" s="39"/>
      <c r="C79" s="49">
        <v>5</v>
      </c>
      <c r="D79" s="19" t="s">
        <v>1</v>
      </c>
      <c r="E79" s="44"/>
      <c r="F79" s="34">
        <f>C79*E79</f>
        <v>0</v>
      </c>
    </row>
    <row r="80" spans="1:6" x14ac:dyDescent="0.2">
      <c r="A80" s="109"/>
      <c r="B80" s="68"/>
      <c r="C80" s="50"/>
      <c r="D80" s="51"/>
      <c r="E80" s="52"/>
      <c r="F80" s="52"/>
    </row>
    <row r="81" spans="1:6" x14ac:dyDescent="0.2">
      <c r="A81" s="110"/>
      <c r="B81" s="72"/>
      <c r="C81" s="30"/>
      <c r="D81" s="31"/>
      <c r="E81" s="32"/>
      <c r="F81" s="30"/>
    </row>
    <row r="82" spans="1:6" x14ac:dyDescent="0.2">
      <c r="A82" s="103">
        <f>COUNT($A$7:A81)+1</f>
        <v>15</v>
      </c>
      <c r="B82" s="38" t="s">
        <v>33</v>
      </c>
      <c r="C82" s="35"/>
      <c r="D82" s="19"/>
      <c r="E82" s="61"/>
      <c r="F82" s="35"/>
    </row>
    <row r="83" spans="1:6" ht="76.5" x14ac:dyDescent="0.2">
      <c r="A83" s="106"/>
      <c r="B83" s="39" t="s">
        <v>102</v>
      </c>
      <c r="C83" s="35"/>
      <c r="D83" s="19"/>
      <c r="E83" s="34"/>
      <c r="F83" s="35"/>
    </row>
    <row r="84" spans="1:6" x14ac:dyDescent="0.2">
      <c r="A84" s="103"/>
      <c r="B84" s="97" t="s">
        <v>428</v>
      </c>
      <c r="C84" s="62"/>
      <c r="D84" s="63">
        <v>0.02</v>
      </c>
      <c r="E84" s="35"/>
      <c r="F84" s="34">
        <f>SUM(F9:F83)*D84</f>
        <v>0</v>
      </c>
    </row>
    <row r="85" spans="1:6" x14ac:dyDescent="0.2">
      <c r="A85" s="105"/>
      <c r="B85" s="98"/>
      <c r="C85" s="99"/>
      <c r="D85" s="100"/>
      <c r="E85" s="64"/>
      <c r="F85" s="52"/>
    </row>
    <row r="86" spans="1:6" x14ac:dyDescent="0.2">
      <c r="A86" s="107"/>
      <c r="B86" s="67"/>
      <c r="C86" s="46"/>
      <c r="D86" s="47"/>
      <c r="E86" s="101"/>
      <c r="F86" s="48"/>
    </row>
    <row r="87" spans="1:6" x14ac:dyDescent="0.2">
      <c r="A87" s="103">
        <f>COUNT($A$7:A86)+1</f>
        <v>16</v>
      </c>
      <c r="B87" s="38" t="s">
        <v>479</v>
      </c>
      <c r="C87" s="35"/>
      <c r="D87" s="19"/>
      <c r="E87" s="61"/>
      <c r="F87" s="34"/>
    </row>
    <row r="88" spans="1:6" ht="38.25" x14ac:dyDescent="0.2">
      <c r="A88" s="106"/>
      <c r="B88" s="39" t="s">
        <v>34</v>
      </c>
      <c r="C88" s="35"/>
      <c r="D88" s="19"/>
      <c r="E88" s="35"/>
      <c r="F88" s="34"/>
    </row>
    <row r="89" spans="1:6" x14ac:dyDescent="0.2">
      <c r="A89" s="106"/>
      <c r="B89" s="39"/>
      <c r="C89" s="62"/>
      <c r="D89" s="63">
        <v>0.05</v>
      </c>
      <c r="E89" s="35"/>
      <c r="F89" s="34">
        <f>SUM(F9:F83)*D89</f>
        <v>0</v>
      </c>
    </row>
    <row r="90" spans="1:6" x14ac:dyDescent="0.2">
      <c r="A90" s="111"/>
      <c r="B90" s="68"/>
      <c r="C90" s="64"/>
      <c r="D90" s="51"/>
      <c r="E90" s="64"/>
      <c r="F90" s="64"/>
    </row>
    <row r="91" spans="1:6" x14ac:dyDescent="0.2">
      <c r="A91" s="106"/>
      <c r="B91" s="39"/>
      <c r="C91" s="35"/>
      <c r="D91" s="19"/>
      <c r="E91" s="35"/>
      <c r="F91" s="35"/>
    </row>
    <row r="92" spans="1:6" x14ac:dyDescent="0.2">
      <c r="A92" s="103">
        <f>COUNT($A$7:A90)+1</f>
        <v>17</v>
      </c>
      <c r="B92" s="38" t="s">
        <v>103</v>
      </c>
      <c r="C92" s="35"/>
      <c r="D92" s="19"/>
      <c r="E92" s="35"/>
      <c r="F92" s="35"/>
    </row>
    <row r="93" spans="1:6" ht="38.25" x14ac:dyDescent="0.2">
      <c r="A93" s="106"/>
      <c r="B93" s="39" t="s">
        <v>35</v>
      </c>
      <c r="C93" s="62"/>
      <c r="D93" s="63">
        <v>0.1</v>
      </c>
      <c r="E93" s="35"/>
      <c r="F93" s="34">
        <f>SUM(F9:F83)*D93</f>
        <v>0</v>
      </c>
    </row>
    <row r="94" spans="1:6" x14ac:dyDescent="0.2">
      <c r="A94" s="111"/>
      <c r="B94" s="69"/>
      <c r="C94" s="35"/>
      <c r="D94" s="19"/>
      <c r="E94" s="61"/>
      <c r="F94" s="35"/>
    </row>
    <row r="95" spans="1:6" x14ac:dyDescent="0.2">
      <c r="A95" s="40"/>
      <c r="B95" s="70" t="s">
        <v>2</v>
      </c>
      <c r="C95" s="41"/>
      <c r="D95" s="42"/>
      <c r="E95" s="43" t="s">
        <v>47</v>
      </c>
      <c r="F95" s="43">
        <f>SUM(F9:F94)</f>
        <v>0</v>
      </c>
    </row>
  </sheetData>
  <sheetProtection algorithmName="SHA-512" hashValue="k0YX3TkKF3xoemONM+TfW1yd9spQ1eWr9R07iA52R1qADtB4jfzlRutyqpQuLL3uK1mhZkvDyF/1yg4974P+ZQ==" saltValue="uYiNsBOmTp91pKA96mZ+4A==" spinCount="100000" sheet="1" objects="1" scenarios="1"/>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2" manualBreakCount="2">
    <brk id="41" max="16383" man="1"/>
    <brk id="75"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2"/>
  <sheetViews>
    <sheetView topLeftCell="A15" zoomScaleNormal="100" zoomScaleSheetLayoutView="100" workbookViewId="0">
      <selection activeCell="E35" sqref="E35"/>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545</v>
      </c>
      <c r="B1" s="65" t="s">
        <v>6</v>
      </c>
      <c r="C1" s="25"/>
      <c r="D1" s="26"/>
    </row>
    <row r="2" spans="1:6" x14ac:dyDescent="0.2">
      <c r="A2" s="24" t="s">
        <v>546</v>
      </c>
      <c r="B2" s="65" t="s">
        <v>7</v>
      </c>
      <c r="C2" s="25"/>
      <c r="D2" s="26"/>
    </row>
    <row r="3" spans="1:6" x14ac:dyDescent="0.2">
      <c r="A3" s="24" t="s">
        <v>571</v>
      </c>
      <c r="B3" s="132" t="s">
        <v>480</v>
      </c>
      <c r="C3" s="25" t="s">
        <v>481</v>
      </c>
      <c r="D3" s="26"/>
      <c r="E3" s="167">
        <v>1</v>
      </c>
      <c r="F3" s="71" t="s">
        <v>1</v>
      </c>
    </row>
    <row r="4" spans="1:6" x14ac:dyDescent="0.2">
      <c r="A4" s="24"/>
      <c r="B4" s="65" t="s">
        <v>482</v>
      </c>
      <c r="C4" s="25" t="s">
        <v>483</v>
      </c>
      <c r="D4" s="26"/>
      <c r="E4" s="167">
        <v>15</v>
      </c>
      <c r="F4" s="71" t="s">
        <v>187</v>
      </c>
    </row>
    <row r="5" spans="1:6" ht="76.5" x14ac:dyDescent="0.2">
      <c r="A5" s="118" t="s">
        <v>0</v>
      </c>
      <c r="B5" s="119" t="s">
        <v>39</v>
      </c>
      <c r="C5" s="120" t="s">
        <v>8</v>
      </c>
      <c r="D5" s="120" t="s">
        <v>9</v>
      </c>
      <c r="E5" s="121" t="s">
        <v>44</v>
      </c>
      <c r="F5" s="121" t="s">
        <v>45</v>
      </c>
    </row>
    <row r="6" spans="1:6" x14ac:dyDescent="0.2">
      <c r="A6" s="104"/>
      <c r="B6" s="67"/>
      <c r="C6" s="53"/>
      <c r="D6" s="47"/>
      <c r="E6" s="48"/>
      <c r="F6" s="46"/>
    </row>
    <row r="7" spans="1:6" x14ac:dyDescent="0.2">
      <c r="A7" s="104"/>
      <c r="B7" s="67"/>
      <c r="C7" s="53"/>
      <c r="D7" s="47"/>
      <c r="E7" s="48"/>
      <c r="F7" s="46"/>
    </row>
    <row r="8" spans="1:6" s="33" customFormat="1" ht="25.5" x14ac:dyDescent="0.2">
      <c r="A8" s="103">
        <v>1</v>
      </c>
      <c r="B8" s="38" t="s">
        <v>484</v>
      </c>
      <c r="C8" s="49"/>
      <c r="D8" s="19"/>
      <c r="E8" s="34"/>
      <c r="F8" s="34"/>
    </row>
    <row r="9" spans="1:6" s="33" customFormat="1" ht="165.75" x14ac:dyDescent="0.2">
      <c r="A9" s="106"/>
      <c r="B9" s="39" t="s">
        <v>485</v>
      </c>
      <c r="C9" s="103"/>
      <c r="D9" s="19"/>
      <c r="E9" s="34"/>
      <c r="F9" s="34"/>
    </row>
    <row r="10" spans="1:6" s="33" customFormat="1" x14ac:dyDescent="0.2">
      <c r="A10" s="106"/>
      <c r="B10" s="39" t="s">
        <v>486</v>
      </c>
      <c r="C10" s="162">
        <v>1</v>
      </c>
      <c r="D10" s="19" t="s">
        <v>1</v>
      </c>
      <c r="E10" s="186">
        <v>125</v>
      </c>
      <c r="F10" s="34">
        <f>C10*E10</f>
        <v>125</v>
      </c>
    </row>
    <row r="11" spans="1:6" s="33" customFormat="1" x14ac:dyDescent="0.2">
      <c r="A11" s="111"/>
      <c r="B11" s="68"/>
      <c r="C11" s="50"/>
      <c r="D11" s="51"/>
      <c r="E11" s="34"/>
      <c r="F11" s="52"/>
    </row>
    <row r="12" spans="1:6" s="33" customFormat="1" x14ac:dyDescent="0.2">
      <c r="A12" s="106"/>
      <c r="B12" s="39"/>
      <c r="C12" s="162"/>
      <c r="D12" s="19"/>
      <c r="E12" s="48"/>
      <c r="F12" s="34"/>
    </row>
    <row r="13" spans="1:6" s="33" customFormat="1" ht="25.5" x14ac:dyDescent="0.2">
      <c r="A13" s="103">
        <f>COUNT($A$7:A12)+1</f>
        <v>2</v>
      </c>
      <c r="B13" s="38" t="s">
        <v>487</v>
      </c>
      <c r="C13" s="49"/>
      <c r="D13" s="19"/>
      <c r="E13" s="34"/>
      <c r="F13" s="34"/>
    </row>
    <row r="14" spans="1:6" s="33" customFormat="1" ht="102" x14ac:dyDescent="0.2">
      <c r="A14" s="106"/>
      <c r="B14" s="39" t="s">
        <v>488</v>
      </c>
      <c r="C14" s="49"/>
      <c r="D14" s="19"/>
      <c r="E14" s="34"/>
      <c r="F14" s="34"/>
    </row>
    <row r="15" spans="1:6" s="33" customFormat="1" ht="14.25" x14ac:dyDescent="0.2">
      <c r="A15" s="106"/>
      <c r="B15" s="39"/>
      <c r="C15" s="162">
        <v>15</v>
      </c>
      <c r="D15" s="19" t="s">
        <v>43</v>
      </c>
      <c r="E15" s="44"/>
      <c r="F15" s="34">
        <f>C15*E15</f>
        <v>0</v>
      </c>
    </row>
    <row r="16" spans="1:6" s="33" customFormat="1" x14ac:dyDescent="0.2">
      <c r="A16" s="111"/>
      <c r="B16" s="68"/>
      <c r="C16" s="50"/>
      <c r="D16" s="51"/>
      <c r="E16" s="34"/>
      <c r="F16" s="52"/>
    </row>
    <row r="17" spans="1:6" s="33" customFormat="1" x14ac:dyDescent="0.2">
      <c r="A17" s="103"/>
      <c r="B17" s="39"/>
      <c r="C17" s="49"/>
      <c r="D17" s="19"/>
      <c r="E17" s="46"/>
      <c r="F17" s="35"/>
    </row>
    <row r="18" spans="1:6" s="33" customFormat="1" x14ac:dyDescent="0.2">
      <c r="A18" s="168">
        <f>COUNT($A$7:A17)+1</f>
        <v>3</v>
      </c>
      <c r="B18" s="38" t="s">
        <v>489</v>
      </c>
      <c r="C18" s="49"/>
      <c r="D18" s="19"/>
      <c r="E18" s="34"/>
      <c r="F18" s="34"/>
    </row>
    <row r="19" spans="1:6" s="33" customFormat="1" ht="114.75" x14ac:dyDescent="0.2">
      <c r="A19" s="106"/>
      <c r="B19" s="39" t="s">
        <v>490</v>
      </c>
      <c r="C19" s="49"/>
      <c r="D19" s="19"/>
      <c r="E19" s="34"/>
      <c r="F19" s="34"/>
    </row>
    <row r="20" spans="1:6" ht="14.25" x14ac:dyDescent="0.2">
      <c r="A20" s="108"/>
      <c r="B20" s="39"/>
      <c r="C20" s="162">
        <v>1</v>
      </c>
      <c r="D20" s="19" t="s">
        <v>43</v>
      </c>
      <c r="E20" s="44"/>
      <c r="F20" s="34">
        <f>C20*E20</f>
        <v>0</v>
      </c>
    </row>
    <row r="21" spans="1:6" x14ac:dyDescent="0.2">
      <c r="A21" s="169"/>
      <c r="B21" s="170"/>
      <c r="C21" s="171"/>
      <c r="D21" s="172"/>
      <c r="E21" s="55"/>
      <c r="F21" s="171"/>
    </row>
    <row r="22" spans="1:6" x14ac:dyDescent="0.2">
      <c r="A22" s="110"/>
      <c r="B22" s="67"/>
      <c r="C22" s="53"/>
      <c r="D22" s="47"/>
      <c r="E22" s="46"/>
      <c r="F22" s="48"/>
    </row>
    <row r="23" spans="1:6" ht="25.5" x14ac:dyDescent="0.2">
      <c r="A23" s="168">
        <f>COUNT($A$7:A22)+1</f>
        <v>4</v>
      </c>
      <c r="B23" s="60" t="s">
        <v>491</v>
      </c>
      <c r="C23" s="49"/>
      <c r="D23" s="173"/>
      <c r="E23" s="255"/>
      <c r="F23" s="34"/>
    </row>
    <row r="24" spans="1:6" ht="76.5" x14ac:dyDescent="0.2">
      <c r="A24" s="108"/>
      <c r="B24" s="174" t="s">
        <v>492</v>
      </c>
      <c r="C24" s="49"/>
      <c r="D24" s="54"/>
      <c r="E24" s="55"/>
      <c r="F24" s="56"/>
    </row>
    <row r="25" spans="1:6" ht="14.25" x14ac:dyDescent="0.2">
      <c r="A25" s="108"/>
      <c r="B25" s="174"/>
      <c r="C25" s="162">
        <v>1</v>
      </c>
      <c r="D25" s="19" t="s">
        <v>48</v>
      </c>
      <c r="E25" s="44"/>
      <c r="F25" s="34">
        <f>C25*E25</f>
        <v>0</v>
      </c>
    </row>
    <row r="26" spans="1:6" x14ac:dyDescent="0.2">
      <c r="A26" s="109"/>
      <c r="B26" s="175"/>
      <c r="C26" s="50"/>
      <c r="D26" s="51"/>
      <c r="E26" s="34"/>
      <c r="F26" s="52"/>
    </row>
    <row r="27" spans="1:6" x14ac:dyDescent="0.2">
      <c r="A27" s="103"/>
      <c r="B27" s="39"/>
      <c r="C27" s="49"/>
      <c r="D27" s="19"/>
      <c r="E27" s="46"/>
      <c r="F27" s="35"/>
    </row>
    <row r="28" spans="1:6" x14ac:dyDescent="0.2">
      <c r="A28" s="168">
        <f>COUNT($A$7:A27)+1</f>
        <v>5</v>
      </c>
      <c r="B28" s="38" t="s">
        <v>493</v>
      </c>
      <c r="C28" s="49"/>
      <c r="D28" s="19"/>
      <c r="E28" s="34"/>
      <c r="F28" s="35"/>
    </row>
    <row r="29" spans="1:6" ht="38.25" x14ac:dyDescent="0.2">
      <c r="A29" s="106"/>
      <c r="B29" s="39" t="s">
        <v>494</v>
      </c>
      <c r="C29" s="49"/>
      <c r="D29" s="19"/>
      <c r="E29" s="34"/>
      <c r="F29" s="35"/>
    </row>
    <row r="30" spans="1:6" ht="14.25" x14ac:dyDescent="0.2">
      <c r="A30" s="103"/>
      <c r="B30" s="39"/>
      <c r="C30" s="162">
        <v>1</v>
      </c>
      <c r="D30" s="19" t="s">
        <v>48</v>
      </c>
      <c r="E30" s="44"/>
      <c r="F30" s="34">
        <f>C30*E30</f>
        <v>0</v>
      </c>
    </row>
    <row r="31" spans="1:6" x14ac:dyDescent="0.2">
      <c r="A31" s="103"/>
      <c r="B31" s="39"/>
      <c r="C31" s="49"/>
      <c r="D31" s="19"/>
      <c r="E31" s="34"/>
      <c r="F31" s="35"/>
    </row>
    <row r="32" spans="1:6" x14ac:dyDescent="0.2">
      <c r="A32" s="104"/>
      <c r="B32" s="67"/>
      <c r="C32" s="53"/>
      <c r="D32" s="47"/>
      <c r="E32" s="46"/>
      <c r="F32" s="46"/>
    </row>
    <row r="33" spans="1:6" x14ac:dyDescent="0.2">
      <c r="A33" s="103">
        <f>COUNT($A$7:A29)+1</f>
        <v>6</v>
      </c>
      <c r="B33" s="38" t="s">
        <v>495</v>
      </c>
      <c r="C33" s="49"/>
      <c r="D33" s="19"/>
      <c r="E33" s="34"/>
      <c r="F33" s="35"/>
    </row>
    <row r="34" spans="1:6" ht="38.25" x14ac:dyDescent="0.2">
      <c r="A34" s="103"/>
      <c r="B34" s="39" t="s">
        <v>496</v>
      </c>
      <c r="C34" s="49"/>
      <c r="D34" s="19"/>
      <c r="E34" s="34"/>
      <c r="F34" s="35"/>
    </row>
    <row r="35" spans="1:6" ht="14.25" x14ac:dyDescent="0.2">
      <c r="A35" s="103"/>
      <c r="B35" s="39"/>
      <c r="C35" s="162">
        <v>1</v>
      </c>
      <c r="D35" s="19" t="s">
        <v>48</v>
      </c>
      <c r="E35" s="44"/>
      <c r="F35" s="34">
        <f>C35*E35</f>
        <v>0</v>
      </c>
    </row>
    <row r="36" spans="1:6" x14ac:dyDescent="0.2">
      <c r="A36" s="105"/>
      <c r="B36" s="68"/>
      <c r="C36" s="50"/>
      <c r="D36" s="51"/>
      <c r="E36" s="34"/>
      <c r="F36" s="64"/>
    </row>
    <row r="37" spans="1:6" x14ac:dyDescent="0.2">
      <c r="A37" s="104"/>
      <c r="B37" s="67"/>
      <c r="C37" s="53"/>
      <c r="D37" s="47"/>
      <c r="E37" s="46"/>
      <c r="F37" s="46"/>
    </row>
    <row r="38" spans="1:6" x14ac:dyDescent="0.2">
      <c r="A38" s="103">
        <f>COUNT($A$7:A34)+1</f>
        <v>7</v>
      </c>
      <c r="B38" s="38" t="s">
        <v>497</v>
      </c>
      <c r="C38" s="49"/>
      <c r="D38" s="19"/>
      <c r="E38" s="34"/>
      <c r="F38" s="35"/>
    </row>
    <row r="39" spans="1:6" ht="38.25" x14ac:dyDescent="0.2">
      <c r="A39" s="103"/>
      <c r="B39" s="39" t="s">
        <v>498</v>
      </c>
      <c r="C39" s="49"/>
      <c r="D39" s="19"/>
      <c r="E39" s="34"/>
      <c r="F39" s="35"/>
    </row>
    <row r="40" spans="1:6" ht="14.25" x14ac:dyDescent="0.2">
      <c r="A40" s="103"/>
      <c r="B40" s="39"/>
      <c r="C40" s="162">
        <v>1</v>
      </c>
      <c r="D40" s="19" t="s">
        <v>48</v>
      </c>
      <c r="E40" s="44"/>
      <c r="F40" s="34">
        <f>C40*E40</f>
        <v>0</v>
      </c>
    </row>
    <row r="41" spans="1:6" x14ac:dyDescent="0.2">
      <c r="A41" s="105"/>
      <c r="B41" s="68"/>
      <c r="C41" s="50"/>
      <c r="D41" s="51"/>
      <c r="E41" s="34"/>
      <c r="F41" s="52"/>
    </row>
    <row r="42" spans="1:6" x14ac:dyDescent="0.2">
      <c r="A42" s="107"/>
      <c r="B42" s="72"/>
      <c r="C42" s="53"/>
      <c r="D42" s="73"/>
      <c r="E42" s="46"/>
      <c r="F42" s="75"/>
    </row>
    <row r="43" spans="1:6" x14ac:dyDescent="0.2">
      <c r="A43" s="103">
        <f>COUNT($A$7:A42)+1</f>
        <v>8</v>
      </c>
      <c r="B43" s="38" t="s">
        <v>12</v>
      </c>
      <c r="C43" s="49"/>
      <c r="D43" s="19"/>
      <c r="E43" s="34"/>
      <c r="F43" s="35"/>
    </row>
    <row r="44" spans="1:6" ht="25.5" x14ac:dyDescent="0.2">
      <c r="A44" s="103"/>
      <c r="B44" s="39" t="s">
        <v>113</v>
      </c>
      <c r="C44" s="49"/>
      <c r="D44" s="19"/>
      <c r="E44" s="34"/>
      <c r="F44" s="35"/>
    </row>
    <row r="45" spans="1:6" x14ac:dyDescent="0.2">
      <c r="A45" s="103"/>
      <c r="B45" s="39"/>
      <c r="C45" s="162">
        <v>1</v>
      </c>
      <c r="D45" s="19" t="s">
        <v>1</v>
      </c>
      <c r="E45" s="44"/>
      <c r="F45" s="34">
        <f>C45*E45</f>
        <v>0</v>
      </c>
    </row>
    <row r="46" spans="1:6" x14ac:dyDescent="0.2">
      <c r="A46" s="103"/>
      <c r="B46" s="39"/>
      <c r="C46" s="49"/>
      <c r="D46" s="19"/>
      <c r="E46" s="34"/>
      <c r="F46" s="34"/>
    </row>
    <row r="47" spans="1:6" x14ac:dyDescent="0.2">
      <c r="A47" s="104"/>
      <c r="B47" s="67"/>
      <c r="C47" s="67"/>
      <c r="D47" s="67"/>
      <c r="E47" s="46"/>
      <c r="F47" s="67"/>
    </row>
    <row r="48" spans="1:6" x14ac:dyDescent="0.2">
      <c r="A48" s="103">
        <f>COUNT($A$7:A47)+1</f>
        <v>9</v>
      </c>
      <c r="B48" s="38" t="s">
        <v>499</v>
      </c>
      <c r="C48" s="49"/>
      <c r="D48" s="19"/>
      <c r="E48" s="34"/>
      <c r="F48" s="34"/>
    </row>
    <row r="49" spans="1:6" ht="25.5" x14ac:dyDescent="0.2">
      <c r="A49" s="103"/>
      <c r="B49" s="39" t="s">
        <v>500</v>
      </c>
      <c r="C49" s="49"/>
      <c r="D49" s="19"/>
      <c r="E49" s="34"/>
      <c r="F49" s="34"/>
    </row>
    <row r="50" spans="1:6" ht="14.25" x14ac:dyDescent="0.2">
      <c r="A50" s="103"/>
      <c r="B50" s="39"/>
      <c r="C50" s="162">
        <v>1</v>
      </c>
      <c r="D50" s="19" t="s">
        <v>43</v>
      </c>
      <c r="E50" s="44"/>
      <c r="F50" s="34">
        <f>+E50*C50</f>
        <v>0</v>
      </c>
    </row>
    <row r="51" spans="1:6" x14ac:dyDescent="0.2">
      <c r="A51" s="103"/>
      <c r="B51" s="39"/>
      <c r="C51" s="49"/>
      <c r="D51" s="19"/>
      <c r="E51" s="34"/>
      <c r="F51" s="34"/>
    </row>
    <row r="52" spans="1:6" x14ac:dyDescent="0.2">
      <c r="A52" s="104"/>
      <c r="B52" s="67"/>
      <c r="C52" s="53"/>
      <c r="D52" s="76"/>
      <c r="E52" s="46"/>
      <c r="F52" s="77"/>
    </row>
    <row r="53" spans="1:6" x14ac:dyDescent="0.2">
      <c r="A53" s="103">
        <f>COUNT($A$7:A52)+1</f>
        <v>10</v>
      </c>
      <c r="B53" s="38" t="s">
        <v>501</v>
      </c>
      <c r="C53" s="49"/>
      <c r="D53" s="36"/>
      <c r="E53" s="37"/>
      <c r="F53" s="37"/>
    </row>
    <row r="54" spans="1:6" ht="38.25" x14ac:dyDescent="0.2">
      <c r="A54" s="103"/>
      <c r="B54" s="39" t="s">
        <v>502</v>
      </c>
      <c r="C54" s="49"/>
      <c r="D54" s="36"/>
      <c r="E54" s="37"/>
      <c r="F54" s="37"/>
    </row>
    <row r="55" spans="1:6" x14ac:dyDescent="0.2">
      <c r="A55" s="103"/>
      <c r="B55" s="39"/>
      <c r="C55" s="162">
        <v>1</v>
      </c>
      <c r="D55" s="36" t="s">
        <v>503</v>
      </c>
      <c r="E55" s="44"/>
      <c r="F55" s="37">
        <f>+E55*C55</f>
        <v>0</v>
      </c>
    </row>
    <row r="56" spans="1:6" x14ac:dyDescent="0.2">
      <c r="A56" s="105"/>
      <c r="B56" s="68"/>
      <c r="C56" s="50"/>
      <c r="D56" s="78"/>
      <c r="E56" s="37"/>
      <c r="F56" s="79"/>
    </row>
    <row r="57" spans="1:6" x14ac:dyDescent="0.2">
      <c r="A57" s="104"/>
      <c r="B57" s="67"/>
      <c r="C57" s="53"/>
      <c r="D57" s="47"/>
      <c r="E57" s="46"/>
      <c r="F57" s="46"/>
    </row>
    <row r="58" spans="1:6" x14ac:dyDescent="0.2">
      <c r="A58" s="103">
        <f>COUNT($A$7:A57)+1</f>
        <v>11</v>
      </c>
      <c r="B58" s="38" t="s">
        <v>504</v>
      </c>
      <c r="C58" s="49"/>
      <c r="D58" s="19"/>
      <c r="E58" s="34"/>
      <c r="F58" s="35"/>
    </row>
    <row r="59" spans="1:6" ht="51" x14ac:dyDescent="0.2">
      <c r="A59" s="103"/>
      <c r="B59" s="39" t="s">
        <v>505</v>
      </c>
      <c r="C59" s="49"/>
      <c r="D59" s="19"/>
      <c r="E59" s="34"/>
      <c r="F59" s="35"/>
    </row>
    <row r="60" spans="1:6" ht="14.25" x14ac:dyDescent="0.2">
      <c r="A60" s="103"/>
      <c r="B60" s="39"/>
      <c r="C60" s="162">
        <v>1</v>
      </c>
      <c r="D60" s="19" t="s">
        <v>43</v>
      </c>
      <c r="E60" s="44"/>
      <c r="F60" s="34">
        <f>C60*E60</f>
        <v>0</v>
      </c>
    </row>
    <row r="61" spans="1:6" x14ac:dyDescent="0.2">
      <c r="A61" s="105"/>
      <c r="B61" s="68"/>
      <c r="C61" s="50"/>
      <c r="D61" s="51"/>
      <c r="E61" s="34"/>
      <c r="F61" s="52"/>
    </row>
    <row r="62" spans="1:6" x14ac:dyDescent="0.2">
      <c r="A62" s="104"/>
      <c r="B62" s="67"/>
      <c r="C62" s="53"/>
      <c r="D62" s="47"/>
      <c r="E62" s="46"/>
      <c r="F62" s="46"/>
    </row>
    <row r="63" spans="1:6" ht="25.5" x14ac:dyDescent="0.2">
      <c r="A63" s="103">
        <f>COUNT($A$7:A62)+1</f>
        <v>12</v>
      </c>
      <c r="B63" s="38" t="s">
        <v>431</v>
      </c>
      <c r="C63" s="49"/>
      <c r="D63" s="19"/>
      <c r="E63" s="34"/>
      <c r="F63" s="34"/>
    </row>
    <row r="64" spans="1:6" ht="51" x14ac:dyDescent="0.2">
      <c r="A64" s="103"/>
      <c r="B64" s="39" t="s">
        <v>432</v>
      </c>
      <c r="C64" s="49"/>
      <c r="D64" s="19"/>
      <c r="E64" s="34"/>
      <c r="F64" s="35"/>
    </row>
    <row r="65" spans="1:6" ht="14.25" x14ac:dyDescent="0.2">
      <c r="A65" s="103"/>
      <c r="B65" s="39"/>
      <c r="C65" s="162">
        <v>1</v>
      </c>
      <c r="D65" s="19" t="s">
        <v>49</v>
      </c>
      <c r="E65" s="44"/>
      <c r="F65" s="34">
        <f>C65*E65</f>
        <v>0</v>
      </c>
    </row>
    <row r="66" spans="1:6" x14ac:dyDescent="0.2">
      <c r="A66" s="105"/>
      <c r="B66" s="68"/>
      <c r="C66" s="50"/>
      <c r="D66" s="51"/>
      <c r="E66" s="34"/>
      <c r="F66" s="52"/>
    </row>
    <row r="67" spans="1:6" x14ac:dyDescent="0.2">
      <c r="A67" s="103"/>
      <c r="B67" s="39"/>
      <c r="C67" s="49"/>
      <c r="D67" s="19"/>
      <c r="E67" s="46"/>
      <c r="F67" s="34"/>
    </row>
    <row r="68" spans="1:6" x14ac:dyDescent="0.2">
      <c r="A68" s="103">
        <f>COUNT($A$7:A67)+1</f>
        <v>13</v>
      </c>
      <c r="B68" s="38" t="s">
        <v>433</v>
      </c>
      <c r="C68" s="49"/>
      <c r="D68" s="19"/>
      <c r="E68" s="34"/>
      <c r="F68" s="34"/>
    </row>
    <row r="69" spans="1:6" ht="51" x14ac:dyDescent="0.2">
      <c r="A69" s="103"/>
      <c r="B69" s="39" t="s">
        <v>434</v>
      </c>
      <c r="C69" s="49"/>
      <c r="D69" s="19"/>
      <c r="E69" s="34"/>
      <c r="F69" s="35"/>
    </row>
    <row r="70" spans="1:6" ht="14.25" x14ac:dyDescent="0.2">
      <c r="A70" s="103"/>
      <c r="B70" s="39"/>
      <c r="C70" s="162">
        <v>1</v>
      </c>
      <c r="D70" s="19" t="s">
        <v>49</v>
      </c>
      <c r="E70" s="44"/>
      <c r="F70" s="34">
        <f>C70*E70</f>
        <v>0</v>
      </c>
    </row>
    <row r="71" spans="1:6" x14ac:dyDescent="0.2">
      <c r="A71" s="105"/>
      <c r="B71" s="81"/>
      <c r="C71" s="50"/>
      <c r="D71" s="51"/>
      <c r="E71" s="34"/>
      <c r="F71" s="52"/>
    </row>
    <row r="72" spans="1:6" x14ac:dyDescent="0.2">
      <c r="A72" s="104"/>
      <c r="B72" s="67"/>
      <c r="C72" s="53"/>
      <c r="D72" s="47"/>
      <c r="E72" s="46"/>
      <c r="F72" s="46"/>
    </row>
    <row r="73" spans="1:6" ht="25.5" x14ac:dyDescent="0.2">
      <c r="A73" s="103">
        <f>COUNT($A$7:A72)+1</f>
        <v>14</v>
      </c>
      <c r="B73" s="38" t="s">
        <v>53</v>
      </c>
      <c r="C73" s="49"/>
      <c r="D73" s="19"/>
      <c r="E73" s="34"/>
      <c r="F73" s="35"/>
    </row>
    <row r="74" spans="1:6" ht="51" x14ac:dyDescent="0.2">
      <c r="A74" s="103"/>
      <c r="B74" s="39" t="s">
        <v>54</v>
      </c>
      <c r="C74" s="49"/>
      <c r="D74" s="19"/>
      <c r="E74" s="34"/>
      <c r="F74" s="35"/>
    </row>
    <row r="75" spans="1:6" ht="14.25" x14ac:dyDescent="0.2">
      <c r="A75" s="103"/>
      <c r="B75" s="80"/>
      <c r="C75" s="162">
        <v>1</v>
      </c>
      <c r="D75" s="19" t="s">
        <v>49</v>
      </c>
      <c r="E75" s="44"/>
      <c r="F75" s="34">
        <f>C75*E75</f>
        <v>0</v>
      </c>
    </row>
    <row r="76" spans="1:6" x14ac:dyDescent="0.2">
      <c r="A76" s="105"/>
      <c r="B76" s="81"/>
      <c r="C76" s="50"/>
      <c r="D76" s="51"/>
      <c r="E76" s="34"/>
      <c r="F76" s="52"/>
    </row>
    <row r="77" spans="1:6" x14ac:dyDescent="0.2">
      <c r="A77" s="103"/>
      <c r="B77" s="80"/>
      <c r="C77" s="49"/>
      <c r="D77" s="19"/>
      <c r="E77" s="46"/>
      <c r="F77" s="34"/>
    </row>
    <row r="78" spans="1:6" x14ac:dyDescent="0.2">
      <c r="A78" s="168">
        <f>COUNT($A$7:A77)+1</f>
        <v>15</v>
      </c>
      <c r="B78" s="38" t="s">
        <v>506</v>
      </c>
      <c r="C78" s="49"/>
      <c r="D78" s="19"/>
      <c r="E78" s="34"/>
      <c r="F78" s="35"/>
    </row>
    <row r="79" spans="1:6" ht="38.25" x14ac:dyDescent="0.2">
      <c r="A79" s="106"/>
      <c r="B79" s="39" t="s">
        <v>507</v>
      </c>
      <c r="C79" s="49"/>
      <c r="D79" s="19"/>
      <c r="E79" s="34"/>
      <c r="F79" s="35"/>
    </row>
    <row r="80" spans="1:6" ht="14.25" x14ac:dyDescent="0.2">
      <c r="A80" s="103"/>
      <c r="B80" s="39"/>
      <c r="C80" s="162">
        <v>1</v>
      </c>
      <c r="D80" s="19" t="s">
        <v>48</v>
      </c>
      <c r="E80" s="44"/>
      <c r="F80" s="34">
        <f>C80*E80</f>
        <v>0</v>
      </c>
    </row>
    <row r="81" spans="1:6" x14ac:dyDescent="0.2">
      <c r="A81" s="105"/>
      <c r="B81" s="68"/>
      <c r="C81" s="50"/>
      <c r="D81" s="51"/>
      <c r="E81" s="34"/>
      <c r="F81" s="52"/>
    </row>
    <row r="82" spans="1:6" x14ac:dyDescent="0.2">
      <c r="A82" s="103"/>
      <c r="B82" s="39"/>
      <c r="C82" s="49"/>
      <c r="D82" s="19"/>
      <c r="E82" s="46"/>
      <c r="F82" s="34"/>
    </row>
    <row r="83" spans="1:6" x14ac:dyDescent="0.2">
      <c r="A83" s="168">
        <f>COUNT($A$7:A82)+1</f>
        <v>16</v>
      </c>
      <c r="B83" s="38" t="s">
        <v>508</v>
      </c>
      <c r="C83" s="49"/>
      <c r="D83" s="19"/>
      <c r="E83" s="34"/>
      <c r="F83" s="35"/>
    </row>
    <row r="84" spans="1:6" ht="38.25" x14ac:dyDescent="0.2">
      <c r="A84" s="106"/>
      <c r="B84" s="39" t="s">
        <v>509</v>
      </c>
      <c r="C84" s="49"/>
      <c r="D84" s="19"/>
      <c r="E84" s="34"/>
      <c r="F84" s="35"/>
    </row>
    <row r="85" spans="1:6" ht="14.25" x14ac:dyDescent="0.2">
      <c r="A85" s="103"/>
      <c r="B85" s="39"/>
      <c r="C85" s="162">
        <v>1</v>
      </c>
      <c r="D85" s="19" t="s">
        <v>48</v>
      </c>
      <c r="E85" s="44"/>
      <c r="F85" s="34">
        <f>C85*E85</f>
        <v>0</v>
      </c>
    </row>
    <row r="86" spans="1:6" x14ac:dyDescent="0.2">
      <c r="A86" s="105"/>
      <c r="B86" s="68"/>
      <c r="C86" s="50"/>
      <c r="D86" s="51"/>
      <c r="E86" s="34"/>
      <c r="F86" s="52"/>
    </row>
    <row r="87" spans="1:6" x14ac:dyDescent="0.2">
      <c r="A87" s="104"/>
      <c r="B87" s="176"/>
      <c r="C87" s="53"/>
      <c r="D87" s="47"/>
      <c r="E87" s="46"/>
      <c r="F87" s="48"/>
    </row>
    <row r="88" spans="1:6" x14ac:dyDescent="0.2">
      <c r="A88" s="103">
        <f>COUNT($A$7:A87)+1</f>
        <v>17</v>
      </c>
      <c r="B88" s="38" t="s">
        <v>510</v>
      </c>
      <c r="C88" s="49"/>
      <c r="D88" s="19"/>
      <c r="E88" s="34"/>
      <c r="F88" s="35"/>
    </row>
    <row r="89" spans="1:6" ht="63.75" x14ac:dyDescent="0.2">
      <c r="A89" s="103"/>
      <c r="B89" s="39" t="s">
        <v>511</v>
      </c>
      <c r="C89" s="49"/>
      <c r="D89" s="19"/>
      <c r="E89" s="34"/>
      <c r="F89" s="35"/>
    </row>
    <row r="90" spans="1:6" ht="14.25" x14ac:dyDescent="0.2">
      <c r="A90" s="103"/>
      <c r="B90" s="38"/>
      <c r="C90" s="162">
        <v>1</v>
      </c>
      <c r="D90" s="19" t="s">
        <v>49</v>
      </c>
      <c r="E90" s="44"/>
      <c r="F90" s="34">
        <f>C90*E90</f>
        <v>0</v>
      </c>
    </row>
    <row r="91" spans="1:6" x14ac:dyDescent="0.2">
      <c r="A91" s="105"/>
      <c r="B91" s="177"/>
      <c r="C91" s="50"/>
      <c r="D91" s="51"/>
      <c r="E91" s="34"/>
      <c r="F91" s="52"/>
    </row>
    <row r="92" spans="1:6" x14ac:dyDescent="0.2">
      <c r="A92" s="103"/>
      <c r="B92" s="38"/>
      <c r="C92" s="49"/>
      <c r="D92" s="19"/>
      <c r="E92" s="46"/>
      <c r="F92" s="34"/>
    </row>
    <row r="93" spans="1:6" x14ac:dyDescent="0.2">
      <c r="A93" s="103">
        <f>COUNT($A$7:A92)+1</f>
        <v>18</v>
      </c>
      <c r="B93" s="38" t="s">
        <v>512</v>
      </c>
      <c r="C93" s="49"/>
      <c r="D93" s="19"/>
      <c r="E93" s="34"/>
      <c r="F93" s="34"/>
    </row>
    <row r="94" spans="1:6" ht="89.25" x14ac:dyDescent="0.2">
      <c r="A94" s="103"/>
      <c r="B94" s="39" t="s">
        <v>513</v>
      </c>
      <c r="C94" s="49"/>
      <c r="D94" s="19"/>
      <c r="E94" s="34"/>
      <c r="F94" s="34"/>
    </row>
    <row r="95" spans="1:6" ht="14.25" x14ac:dyDescent="0.2">
      <c r="A95" s="103"/>
      <c r="B95" s="38"/>
      <c r="C95" s="162">
        <v>1</v>
      </c>
      <c r="D95" s="19" t="s">
        <v>49</v>
      </c>
      <c r="E95" s="44"/>
      <c r="F95" s="34">
        <f>C95*E95</f>
        <v>0</v>
      </c>
    </row>
    <row r="96" spans="1:6" x14ac:dyDescent="0.2">
      <c r="A96" s="103"/>
      <c r="B96" s="38"/>
      <c r="C96" s="49"/>
      <c r="D96" s="19"/>
      <c r="E96" s="34"/>
      <c r="F96" s="34"/>
    </row>
    <row r="97" spans="1:6" x14ac:dyDescent="0.2">
      <c r="A97" s="104"/>
      <c r="B97" s="72"/>
      <c r="C97" s="53"/>
      <c r="D97" s="31"/>
      <c r="E97" s="46"/>
      <c r="F97" s="30"/>
    </row>
    <row r="98" spans="1:6" x14ac:dyDescent="0.2">
      <c r="A98" s="103">
        <f>COUNT($A$7:A97)+1</f>
        <v>19</v>
      </c>
      <c r="B98" s="38" t="s">
        <v>514</v>
      </c>
      <c r="C98" s="49"/>
      <c r="D98" s="19"/>
      <c r="E98" s="34"/>
      <c r="F98" s="35"/>
    </row>
    <row r="99" spans="1:6" ht="63.75" x14ac:dyDescent="0.2">
      <c r="A99" s="103"/>
      <c r="B99" s="39" t="s">
        <v>515</v>
      </c>
      <c r="C99" s="49"/>
      <c r="D99" s="19"/>
      <c r="E99" s="34"/>
      <c r="F99" s="35"/>
    </row>
    <row r="100" spans="1:6" ht="14.25" x14ac:dyDescent="0.2">
      <c r="A100" s="103"/>
      <c r="B100" s="39"/>
      <c r="C100" s="162">
        <v>1</v>
      </c>
      <c r="D100" s="19" t="s">
        <v>49</v>
      </c>
      <c r="E100" s="44"/>
      <c r="F100" s="34">
        <f>C100*E100</f>
        <v>0</v>
      </c>
    </row>
    <row r="101" spans="1:6" x14ac:dyDescent="0.2">
      <c r="A101" s="105"/>
      <c r="B101" s="68"/>
      <c r="C101" s="50"/>
      <c r="D101" s="51"/>
      <c r="E101" s="34"/>
      <c r="F101" s="52"/>
    </row>
    <row r="102" spans="1:6" x14ac:dyDescent="0.2">
      <c r="A102" s="104"/>
      <c r="B102" s="176"/>
      <c r="C102" s="53"/>
      <c r="D102" s="47"/>
      <c r="E102" s="46"/>
      <c r="F102" s="48"/>
    </row>
    <row r="103" spans="1:6" x14ac:dyDescent="0.2">
      <c r="A103" s="103">
        <f>COUNT($A$7:A102)+1</f>
        <v>20</v>
      </c>
      <c r="B103" s="38" t="s">
        <v>516</v>
      </c>
      <c r="C103" s="49"/>
      <c r="D103" s="19"/>
      <c r="E103" s="34"/>
      <c r="F103" s="35"/>
    </row>
    <row r="104" spans="1:6" ht="76.5" x14ac:dyDescent="0.2">
      <c r="A104" s="103"/>
      <c r="B104" s="39" t="s">
        <v>517</v>
      </c>
      <c r="C104" s="49"/>
      <c r="D104" s="19"/>
      <c r="E104" s="34"/>
      <c r="F104" s="35"/>
    </row>
    <row r="105" spans="1:6" ht="14.25" x14ac:dyDescent="0.2">
      <c r="A105" s="103"/>
      <c r="B105" s="39"/>
      <c r="C105" s="162">
        <v>1</v>
      </c>
      <c r="D105" s="19" t="s">
        <v>49</v>
      </c>
      <c r="E105" s="44"/>
      <c r="F105" s="34">
        <f>C105*E105</f>
        <v>0</v>
      </c>
    </row>
    <row r="106" spans="1:6" x14ac:dyDescent="0.2">
      <c r="A106" s="105"/>
      <c r="B106" s="68"/>
      <c r="C106" s="50"/>
      <c r="D106" s="51"/>
      <c r="E106" s="34"/>
      <c r="F106" s="52"/>
    </row>
    <row r="107" spans="1:6" x14ac:dyDescent="0.2">
      <c r="A107" s="104"/>
      <c r="B107" s="67"/>
      <c r="C107" s="53"/>
      <c r="D107" s="47"/>
      <c r="E107" s="46"/>
      <c r="F107" s="46"/>
    </row>
    <row r="108" spans="1:6" x14ac:dyDescent="0.2">
      <c r="A108" s="103">
        <f>COUNT($A$7:A107)+1</f>
        <v>21</v>
      </c>
      <c r="B108" s="38" t="s">
        <v>518</v>
      </c>
      <c r="C108" s="49"/>
      <c r="D108" s="19"/>
      <c r="E108" s="34"/>
      <c r="F108" s="35"/>
    </row>
    <row r="109" spans="1:6" ht="76.5" x14ac:dyDescent="0.2">
      <c r="A109" s="103"/>
      <c r="B109" s="39" t="s">
        <v>519</v>
      </c>
      <c r="C109" s="49"/>
      <c r="D109" s="19"/>
      <c r="E109" s="34"/>
      <c r="F109" s="35"/>
    </row>
    <row r="110" spans="1:6" ht="14.25" x14ac:dyDescent="0.2">
      <c r="A110" s="103"/>
      <c r="B110" s="39"/>
      <c r="C110" s="162">
        <v>1</v>
      </c>
      <c r="D110" s="19" t="s">
        <v>49</v>
      </c>
      <c r="E110" s="44"/>
      <c r="F110" s="34">
        <f>C110*E110</f>
        <v>0</v>
      </c>
    </row>
    <row r="111" spans="1:6" x14ac:dyDescent="0.2">
      <c r="A111" s="105"/>
      <c r="B111" s="68"/>
      <c r="C111" s="50"/>
      <c r="D111" s="51"/>
      <c r="E111" s="34"/>
      <c r="F111" s="52"/>
    </row>
    <row r="112" spans="1:6" x14ac:dyDescent="0.2">
      <c r="A112" s="104"/>
      <c r="B112" s="67"/>
      <c r="C112" s="53"/>
      <c r="D112" s="47"/>
      <c r="E112" s="46"/>
      <c r="F112" s="46"/>
    </row>
    <row r="113" spans="1:6" x14ac:dyDescent="0.2">
      <c r="A113" s="103">
        <f>COUNT($A$7:A112)+1</f>
        <v>22</v>
      </c>
      <c r="B113" s="92" t="s">
        <v>73</v>
      </c>
      <c r="C113" s="49"/>
      <c r="D113" s="19"/>
      <c r="E113" s="34"/>
      <c r="F113" s="35"/>
    </row>
    <row r="114" spans="1:6" ht="51" x14ac:dyDescent="0.2">
      <c r="A114" s="103"/>
      <c r="B114" s="39" t="s">
        <v>74</v>
      </c>
      <c r="C114" s="49"/>
      <c r="D114" s="19"/>
      <c r="E114" s="34"/>
      <c r="F114" s="35"/>
    </row>
    <row r="115" spans="1:6" ht="14.25" x14ac:dyDescent="0.2">
      <c r="A115" s="103"/>
      <c r="B115" s="39"/>
      <c r="C115" s="162">
        <v>1</v>
      </c>
      <c r="D115" s="19" t="s">
        <v>49</v>
      </c>
      <c r="E115" s="44"/>
      <c r="F115" s="34">
        <f>C115*E115</f>
        <v>0</v>
      </c>
    </row>
    <row r="116" spans="1:6" x14ac:dyDescent="0.2">
      <c r="A116" s="105"/>
      <c r="B116" s="68"/>
      <c r="C116" s="50"/>
      <c r="D116" s="51"/>
      <c r="E116" s="34"/>
      <c r="F116" s="52"/>
    </row>
    <row r="117" spans="1:6" x14ac:dyDescent="0.2">
      <c r="A117" s="104"/>
      <c r="B117" s="67"/>
      <c r="C117" s="53"/>
      <c r="D117" s="47"/>
      <c r="E117" s="46"/>
      <c r="F117" s="48"/>
    </row>
    <row r="118" spans="1:6" x14ac:dyDescent="0.2">
      <c r="A118" s="103">
        <f>COUNT($A$7:A117)+1</f>
        <v>23</v>
      </c>
      <c r="B118" s="92" t="s">
        <v>435</v>
      </c>
      <c r="C118" s="49"/>
      <c r="D118" s="19"/>
      <c r="E118" s="34"/>
      <c r="F118" s="34"/>
    </row>
    <row r="119" spans="1:6" ht="63.75" x14ac:dyDescent="0.2">
      <c r="A119" s="103"/>
      <c r="B119" s="39" t="s">
        <v>436</v>
      </c>
      <c r="C119" s="49"/>
      <c r="D119" s="19"/>
      <c r="E119" s="34"/>
      <c r="F119" s="34"/>
    </row>
    <row r="120" spans="1:6" ht="14.25" x14ac:dyDescent="0.2">
      <c r="A120" s="103"/>
      <c r="B120" s="39"/>
      <c r="C120" s="162">
        <v>1</v>
      </c>
      <c r="D120" s="19" t="s">
        <v>49</v>
      </c>
      <c r="E120" s="44"/>
      <c r="F120" s="34">
        <f>C120*E120</f>
        <v>0</v>
      </c>
    </row>
    <row r="121" spans="1:6" x14ac:dyDescent="0.2">
      <c r="A121" s="105"/>
      <c r="B121" s="68"/>
      <c r="C121" s="50"/>
      <c r="D121" s="51"/>
      <c r="E121" s="34"/>
      <c r="F121" s="52"/>
    </row>
    <row r="122" spans="1:6" x14ac:dyDescent="0.2">
      <c r="A122" s="104"/>
      <c r="B122" s="67"/>
      <c r="C122" s="53"/>
      <c r="D122" s="47"/>
      <c r="E122" s="46"/>
      <c r="F122" s="48"/>
    </row>
    <row r="123" spans="1:6" x14ac:dyDescent="0.2">
      <c r="A123" s="103">
        <f>COUNT($A$7:A122)+1</f>
        <v>24</v>
      </c>
      <c r="B123" s="38" t="s">
        <v>19</v>
      </c>
      <c r="C123" s="49"/>
      <c r="D123" s="19"/>
      <c r="E123" s="34"/>
      <c r="F123" s="34"/>
    </row>
    <row r="124" spans="1:6" ht="63.75" x14ac:dyDescent="0.2">
      <c r="A124" s="103"/>
      <c r="B124" s="39" t="s">
        <v>75</v>
      </c>
      <c r="C124" s="49"/>
      <c r="D124" s="19"/>
      <c r="E124" s="34"/>
      <c r="F124" s="34"/>
    </row>
    <row r="125" spans="1:6" ht="14.25" x14ac:dyDescent="0.2">
      <c r="A125" s="103"/>
      <c r="B125" s="39"/>
      <c r="C125" s="162">
        <v>1</v>
      </c>
      <c r="D125" s="19" t="s">
        <v>49</v>
      </c>
      <c r="E125" s="44"/>
      <c r="F125" s="34">
        <f>C125*E125</f>
        <v>0</v>
      </c>
    </row>
    <row r="126" spans="1:6" x14ac:dyDescent="0.2">
      <c r="A126" s="105"/>
      <c r="B126" s="68"/>
      <c r="C126" s="50"/>
      <c r="D126" s="51"/>
      <c r="E126" s="34"/>
      <c r="F126" s="52"/>
    </row>
    <row r="127" spans="1:6" x14ac:dyDescent="0.2">
      <c r="A127" s="104"/>
      <c r="B127" s="67"/>
      <c r="C127" s="53"/>
      <c r="D127" s="47"/>
      <c r="E127" s="46"/>
      <c r="F127" s="48"/>
    </row>
    <row r="128" spans="1:6" x14ac:dyDescent="0.2">
      <c r="A128" s="103">
        <f>COUNT($A$7:A127)+1</f>
        <v>25</v>
      </c>
      <c r="B128" s="38" t="s">
        <v>520</v>
      </c>
      <c r="C128" s="49"/>
      <c r="D128" s="19"/>
      <c r="E128" s="34"/>
      <c r="F128" s="34"/>
    </row>
    <row r="129" spans="1:6" ht="38.25" x14ac:dyDescent="0.2">
      <c r="A129" s="103"/>
      <c r="B129" s="39" t="s">
        <v>521</v>
      </c>
      <c r="C129" s="49"/>
      <c r="D129" s="19"/>
      <c r="E129" s="34"/>
      <c r="F129" s="34"/>
    </row>
    <row r="130" spans="1:6" ht="14.25" x14ac:dyDescent="0.2">
      <c r="A130" s="108"/>
      <c r="B130" s="39"/>
      <c r="C130" s="162">
        <v>1</v>
      </c>
      <c r="D130" s="19" t="s">
        <v>43</v>
      </c>
      <c r="E130" s="44"/>
      <c r="F130" s="34">
        <f>C130*E130</f>
        <v>0</v>
      </c>
    </row>
    <row r="131" spans="1:6" x14ac:dyDescent="0.2">
      <c r="A131" s="109"/>
      <c r="B131" s="68"/>
      <c r="C131" s="50"/>
      <c r="D131" s="51"/>
      <c r="E131" s="34"/>
      <c r="F131" s="52"/>
    </row>
    <row r="132" spans="1:6" x14ac:dyDescent="0.2">
      <c r="A132" s="110"/>
      <c r="B132" s="67"/>
      <c r="C132" s="53"/>
      <c r="D132" s="47"/>
      <c r="E132" s="46"/>
      <c r="F132" s="46"/>
    </row>
    <row r="133" spans="1:6" x14ac:dyDescent="0.2">
      <c r="A133" s="103">
        <f>COUNT($A$7:A132)+1</f>
        <v>26</v>
      </c>
      <c r="B133" s="38" t="s">
        <v>522</v>
      </c>
      <c r="C133" s="49"/>
      <c r="D133" s="19"/>
      <c r="E133" s="34"/>
      <c r="F133" s="35"/>
    </row>
    <row r="134" spans="1:6" ht="38.25" x14ac:dyDescent="0.2">
      <c r="A134" s="108"/>
      <c r="B134" s="39" t="s">
        <v>523</v>
      </c>
      <c r="C134" s="49"/>
      <c r="D134" s="19"/>
      <c r="E134" s="34"/>
      <c r="F134" s="35"/>
    </row>
    <row r="135" spans="1:6" ht="14.25" x14ac:dyDescent="0.2">
      <c r="A135" s="108"/>
      <c r="B135" s="39"/>
      <c r="C135" s="162">
        <v>1</v>
      </c>
      <c r="D135" s="19" t="s">
        <v>49</v>
      </c>
      <c r="E135" s="44"/>
      <c r="F135" s="34">
        <f>C135*E135</f>
        <v>0</v>
      </c>
    </row>
    <row r="136" spans="1:6" x14ac:dyDescent="0.2">
      <c r="A136" s="109"/>
      <c r="B136" s="68"/>
      <c r="C136" s="50"/>
      <c r="D136" s="51"/>
      <c r="E136" s="34"/>
      <c r="F136" s="52"/>
    </row>
    <row r="137" spans="1:6" x14ac:dyDescent="0.2">
      <c r="A137" s="110"/>
      <c r="B137" s="67"/>
      <c r="C137" s="53"/>
      <c r="D137" s="47"/>
      <c r="E137" s="46"/>
      <c r="F137" s="46"/>
    </row>
    <row r="138" spans="1:6" x14ac:dyDescent="0.2">
      <c r="A138" s="103">
        <f>COUNT($A$7:A137)+1</f>
        <v>27</v>
      </c>
      <c r="B138" s="38" t="s">
        <v>524</v>
      </c>
      <c r="C138" s="49"/>
      <c r="D138" s="19"/>
      <c r="E138" s="34"/>
      <c r="F138" s="35"/>
    </row>
    <row r="139" spans="1:6" ht="63.75" x14ac:dyDescent="0.2">
      <c r="A139" s="108"/>
      <c r="B139" s="39" t="s">
        <v>525</v>
      </c>
      <c r="C139" s="49"/>
      <c r="D139" s="19"/>
      <c r="E139" s="34"/>
      <c r="F139" s="35"/>
    </row>
    <row r="140" spans="1:6" ht="14.25" x14ac:dyDescent="0.2">
      <c r="A140" s="108"/>
      <c r="B140" s="178" t="s">
        <v>526</v>
      </c>
      <c r="C140" s="162">
        <v>1</v>
      </c>
      <c r="D140" s="36" t="s">
        <v>49</v>
      </c>
      <c r="E140" s="44"/>
      <c r="F140" s="37">
        <f>C140*E140</f>
        <v>0</v>
      </c>
    </row>
    <row r="141" spans="1:6" ht="14.25" x14ac:dyDescent="0.2">
      <c r="A141" s="108"/>
      <c r="B141" s="178" t="s">
        <v>527</v>
      </c>
      <c r="C141" s="162">
        <v>1</v>
      </c>
      <c r="D141" s="36" t="s">
        <v>49</v>
      </c>
      <c r="E141" s="44"/>
      <c r="F141" s="37">
        <f>C141*E141</f>
        <v>0</v>
      </c>
    </row>
    <row r="142" spans="1:6" x14ac:dyDescent="0.2">
      <c r="A142" s="109"/>
      <c r="B142" s="179"/>
      <c r="C142" s="50"/>
      <c r="D142" s="78"/>
      <c r="E142" s="37"/>
      <c r="F142" s="79"/>
    </row>
    <row r="143" spans="1:6" x14ac:dyDescent="0.2">
      <c r="A143" s="110"/>
      <c r="B143" s="67"/>
      <c r="C143" s="53"/>
      <c r="D143" s="47"/>
      <c r="E143" s="46"/>
      <c r="F143" s="77"/>
    </row>
    <row r="144" spans="1:6" x14ac:dyDescent="0.2">
      <c r="A144" s="103">
        <f>COUNT($A$7:A143)+1</f>
        <v>28</v>
      </c>
      <c r="B144" s="38" t="s">
        <v>17</v>
      </c>
      <c r="C144" s="49"/>
      <c r="D144" s="19"/>
      <c r="E144" s="34"/>
      <c r="F144" s="35"/>
    </row>
    <row r="145" spans="1:6" ht="63.75" x14ac:dyDescent="0.2">
      <c r="A145" s="108"/>
      <c r="B145" s="39" t="s">
        <v>414</v>
      </c>
      <c r="C145" s="49"/>
      <c r="D145" s="19"/>
      <c r="E145" s="34"/>
      <c r="F145" s="35"/>
    </row>
    <row r="146" spans="1:6" ht="14.25" x14ac:dyDescent="0.2">
      <c r="A146" s="108"/>
      <c r="B146" s="39"/>
      <c r="C146" s="162">
        <v>1</v>
      </c>
      <c r="D146" s="19" t="s">
        <v>49</v>
      </c>
      <c r="E146" s="44"/>
      <c r="F146" s="34">
        <f>C146*E146</f>
        <v>0</v>
      </c>
    </row>
    <row r="147" spans="1:6" x14ac:dyDescent="0.2">
      <c r="A147" s="109"/>
      <c r="B147" s="179"/>
      <c r="C147" s="50"/>
      <c r="D147" s="78"/>
      <c r="E147" s="37"/>
      <c r="F147" s="79"/>
    </row>
    <row r="148" spans="1:6" x14ac:dyDescent="0.2">
      <c r="A148" s="110"/>
      <c r="B148" s="67"/>
      <c r="C148" s="53"/>
      <c r="D148" s="47"/>
      <c r="E148" s="46"/>
      <c r="F148" s="46"/>
    </row>
    <row r="149" spans="1:6" x14ac:dyDescent="0.2">
      <c r="A149" s="103">
        <f>COUNT($A$7:A148)+1</f>
        <v>29</v>
      </c>
      <c r="B149" s="38" t="s">
        <v>18</v>
      </c>
      <c r="C149" s="49"/>
      <c r="D149" s="19"/>
      <c r="E149" s="34"/>
      <c r="F149" s="35"/>
    </row>
    <row r="150" spans="1:6" ht="38.25" x14ac:dyDescent="0.2">
      <c r="A150" s="108"/>
      <c r="B150" s="39" t="s">
        <v>528</v>
      </c>
      <c r="C150" s="49"/>
      <c r="D150" s="19"/>
      <c r="E150" s="34"/>
      <c r="F150" s="35"/>
    </row>
    <row r="151" spans="1:6" ht="14.25" x14ac:dyDescent="0.2">
      <c r="A151" s="108"/>
      <c r="B151" s="39"/>
      <c r="C151" s="162">
        <v>1</v>
      </c>
      <c r="D151" s="19" t="s">
        <v>43</v>
      </c>
      <c r="E151" s="44"/>
      <c r="F151" s="34">
        <f>C151*E151</f>
        <v>0</v>
      </c>
    </row>
    <row r="152" spans="1:6" x14ac:dyDescent="0.2">
      <c r="A152" s="109"/>
      <c r="B152" s="68"/>
      <c r="C152" s="50"/>
      <c r="D152" s="51"/>
      <c r="E152" s="34"/>
      <c r="F152" s="52"/>
    </row>
    <row r="153" spans="1:6" x14ac:dyDescent="0.2">
      <c r="A153" s="110"/>
      <c r="B153" s="67"/>
      <c r="C153" s="53"/>
      <c r="D153" s="47"/>
      <c r="E153" s="46"/>
      <c r="F153" s="46"/>
    </row>
    <row r="154" spans="1:6" x14ac:dyDescent="0.2">
      <c r="A154" s="103">
        <f>COUNT($A$7:A153)+1</f>
        <v>30</v>
      </c>
      <c r="B154" s="38" t="s">
        <v>92</v>
      </c>
      <c r="C154" s="49"/>
      <c r="D154" s="19"/>
      <c r="E154" s="34"/>
      <c r="F154" s="34"/>
    </row>
    <row r="155" spans="1:6" ht="51" x14ac:dyDescent="0.2">
      <c r="A155" s="108"/>
      <c r="B155" s="39" t="s">
        <v>93</v>
      </c>
      <c r="C155" s="49"/>
      <c r="D155" s="19"/>
      <c r="E155" s="34"/>
      <c r="F155" s="35"/>
    </row>
    <row r="156" spans="1:6" ht="14.25" x14ac:dyDescent="0.2">
      <c r="A156" s="108"/>
      <c r="B156" s="39"/>
      <c r="C156" s="162">
        <v>1</v>
      </c>
      <c r="D156" s="19" t="s">
        <v>43</v>
      </c>
      <c r="E156" s="44"/>
      <c r="F156" s="34">
        <f>C156*E156</f>
        <v>0</v>
      </c>
    </row>
    <row r="157" spans="1:6" x14ac:dyDescent="0.2">
      <c r="A157" s="109"/>
      <c r="B157" s="68"/>
      <c r="C157" s="50"/>
      <c r="D157" s="51"/>
      <c r="E157" s="34"/>
      <c r="F157" s="52"/>
    </row>
    <row r="158" spans="1:6" x14ac:dyDescent="0.2">
      <c r="A158" s="110"/>
      <c r="B158" s="67"/>
      <c r="C158" s="53"/>
      <c r="D158" s="47"/>
      <c r="E158" s="46"/>
      <c r="F158" s="48"/>
    </row>
    <row r="159" spans="1:6" x14ac:dyDescent="0.2">
      <c r="A159" s="103">
        <f>COUNT($A$7:A158)+1</f>
        <v>31</v>
      </c>
      <c r="B159" s="38" t="s">
        <v>94</v>
      </c>
      <c r="C159" s="49"/>
      <c r="D159" s="19"/>
      <c r="E159" s="34"/>
      <c r="F159" s="34"/>
    </row>
    <row r="160" spans="1:6" ht="63.75" x14ac:dyDescent="0.2">
      <c r="A160" s="108"/>
      <c r="B160" s="39" t="s">
        <v>95</v>
      </c>
      <c r="C160" s="49"/>
      <c r="D160" s="19"/>
      <c r="E160" s="34"/>
      <c r="F160" s="35"/>
    </row>
    <row r="161" spans="1:6" ht="14.25" x14ac:dyDescent="0.2">
      <c r="A161" s="108"/>
      <c r="B161" s="39"/>
      <c r="C161" s="162">
        <v>1</v>
      </c>
      <c r="D161" s="19" t="s">
        <v>43</v>
      </c>
      <c r="E161" s="44"/>
      <c r="F161" s="34">
        <f>C161*E161</f>
        <v>0</v>
      </c>
    </row>
    <row r="162" spans="1:6" x14ac:dyDescent="0.2">
      <c r="A162" s="109"/>
      <c r="B162" s="68"/>
      <c r="C162" s="50"/>
      <c r="D162" s="51"/>
      <c r="E162" s="34"/>
      <c r="F162" s="52"/>
    </row>
    <row r="163" spans="1:6" x14ac:dyDescent="0.2">
      <c r="A163" s="110"/>
      <c r="B163" s="67"/>
      <c r="C163" s="53"/>
      <c r="D163" s="47"/>
      <c r="E163" s="46"/>
      <c r="F163" s="48"/>
    </row>
    <row r="164" spans="1:6" x14ac:dyDescent="0.2">
      <c r="A164" s="103">
        <f>COUNT($A$7:A163)+1</f>
        <v>32</v>
      </c>
      <c r="B164" s="38" t="s">
        <v>41</v>
      </c>
      <c r="C164" s="49"/>
      <c r="D164" s="19"/>
      <c r="E164" s="34"/>
      <c r="F164" s="34"/>
    </row>
    <row r="165" spans="1:6" ht="51" x14ac:dyDescent="0.2">
      <c r="A165" s="108"/>
      <c r="B165" s="39" t="s">
        <v>96</v>
      </c>
      <c r="C165" s="49"/>
      <c r="D165" s="19"/>
      <c r="E165" s="34"/>
      <c r="F165" s="34"/>
    </row>
    <row r="166" spans="1:6" ht="14.25" x14ac:dyDescent="0.2">
      <c r="A166" s="108"/>
      <c r="B166" s="39"/>
      <c r="C166" s="162">
        <v>1</v>
      </c>
      <c r="D166" s="19" t="s">
        <v>43</v>
      </c>
      <c r="E166" s="44"/>
      <c r="F166" s="34">
        <f>C166*E166</f>
        <v>0</v>
      </c>
    </row>
    <row r="167" spans="1:6" x14ac:dyDescent="0.2">
      <c r="A167" s="109"/>
      <c r="B167" s="68"/>
      <c r="C167" s="50"/>
      <c r="D167" s="51"/>
      <c r="E167" s="34"/>
      <c r="F167" s="52"/>
    </row>
    <row r="168" spans="1:6" x14ac:dyDescent="0.2">
      <c r="A168" s="110"/>
      <c r="B168" s="67"/>
      <c r="C168" s="53"/>
      <c r="D168" s="47"/>
      <c r="E168" s="46"/>
      <c r="F168" s="48"/>
    </row>
    <row r="169" spans="1:6" x14ac:dyDescent="0.2">
      <c r="A169" s="103">
        <f>COUNT($A$7:A168)+1</f>
        <v>33</v>
      </c>
      <c r="B169" s="38" t="s">
        <v>529</v>
      </c>
      <c r="C169" s="49"/>
      <c r="D169" s="19"/>
      <c r="E169" s="34"/>
      <c r="F169" s="34"/>
    </row>
    <row r="170" spans="1:6" ht="27" x14ac:dyDescent="0.2">
      <c r="A170" s="108"/>
      <c r="B170" s="39" t="s">
        <v>530</v>
      </c>
      <c r="C170" s="49"/>
      <c r="D170" s="19"/>
      <c r="E170" s="34"/>
      <c r="F170" s="34"/>
    </row>
    <row r="171" spans="1:6" ht="14.25" x14ac:dyDescent="0.2">
      <c r="A171" s="108"/>
      <c r="B171" s="39"/>
      <c r="C171" s="162">
        <v>1</v>
      </c>
      <c r="D171" s="19" t="s">
        <v>49</v>
      </c>
      <c r="E171" s="44"/>
      <c r="F171" s="34">
        <f>C171*E171</f>
        <v>0</v>
      </c>
    </row>
    <row r="172" spans="1:6" x14ac:dyDescent="0.2">
      <c r="A172" s="109"/>
      <c r="B172" s="68"/>
      <c r="C172" s="50"/>
      <c r="D172" s="51"/>
      <c r="E172" s="34"/>
      <c r="F172" s="52"/>
    </row>
    <row r="173" spans="1:6" x14ac:dyDescent="0.2">
      <c r="A173" s="110"/>
      <c r="B173" s="72"/>
      <c r="C173" s="53"/>
      <c r="D173" s="96"/>
      <c r="E173" s="46"/>
      <c r="F173" s="73"/>
    </row>
    <row r="174" spans="1:6" x14ac:dyDescent="0.2">
      <c r="A174" s="103">
        <f>COUNT($A$7:A173)+1</f>
        <v>34</v>
      </c>
      <c r="B174" s="38" t="s">
        <v>531</v>
      </c>
      <c r="C174" s="49"/>
      <c r="D174" s="19"/>
      <c r="E174" s="34"/>
      <c r="F174" s="34"/>
    </row>
    <row r="175" spans="1:6" ht="38.25" x14ac:dyDescent="0.2">
      <c r="A175" s="108"/>
      <c r="B175" s="39" t="s">
        <v>532</v>
      </c>
      <c r="C175" s="49"/>
      <c r="D175" s="19"/>
      <c r="E175" s="34"/>
      <c r="F175" s="34"/>
    </row>
    <row r="176" spans="1:6" x14ac:dyDescent="0.2">
      <c r="A176" s="108"/>
      <c r="B176" s="39"/>
      <c r="C176" s="162">
        <v>1</v>
      </c>
      <c r="D176" s="19" t="s">
        <v>371</v>
      </c>
      <c r="E176" s="44"/>
      <c r="F176" s="34">
        <f>C176*E176</f>
        <v>0</v>
      </c>
    </row>
    <row r="177" spans="1:6" x14ac:dyDescent="0.2">
      <c r="A177" s="109"/>
      <c r="B177" s="68"/>
      <c r="C177" s="50"/>
      <c r="D177" s="51"/>
      <c r="E177" s="34"/>
      <c r="F177" s="52"/>
    </row>
    <row r="178" spans="1:6" x14ac:dyDescent="0.2">
      <c r="A178" s="110"/>
      <c r="B178" s="67"/>
      <c r="C178" s="53"/>
      <c r="D178" s="47"/>
      <c r="E178" s="46"/>
      <c r="F178" s="46"/>
    </row>
    <row r="179" spans="1:6" x14ac:dyDescent="0.2">
      <c r="A179" s="103">
        <f>COUNT($A$7:A178)+1</f>
        <v>35</v>
      </c>
      <c r="B179" s="38" t="s">
        <v>533</v>
      </c>
      <c r="C179" s="49"/>
      <c r="D179" s="19"/>
      <c r="E179" s="34"/>
      <c r="F179" s="35"/>
    </row>
    <row r="180" spans="1:6" ht="51" x14ac:dyDescent="0.2">
      <c r="A180" s="108"/>
      <c r="B180" s="39" t="s">
        <v>534</v>
      </c>
      <c r="C180" s="49"/>
      <c r="D180" s="19"/>
      <c r="E180" s="34"/>
      <c r="F180" s="35"/>
    </row>
    <row r="181" spans="1:6" ht="14.25" x14ac:dyDescent="0.2">
      <c r="A181" s="108"/>
      <c r="B181" s="39" t="s">
        <v>535</v>
      </c>
      <c r="C181" s="162">
        <v>1</v>
      </c>
      <c r="D181" s="19" t="s">
        <v>43</v>
      </c>
      <c r="E181" s="44"/>
      <c r="F181" s="34">
        <f>+E181*C181</f>
        <v>0</v>
      </c>
    </row>
    <row r="182" spans="1:6" x14ac:dyDescent="0.2">
      <c r="A182" s="109"/>
      <c r="B182" s="68"/>
      <c r="C182" s="50"/>
      <c r="D182" s="51"/>
      <c r="E182" s="34"/>
      <c r="F182" s="52"/>
    </row>
    <row r="183" spans="1:6" x14ac:dyDescent="0.2">
      <c r="A183" s="110"/>
      <c r="B183" s="67"/>
      <c r="C183" s="53"/>
      <c r="D183" s="47"/>
      <c r="E183" s="46"/>
      <c r="F183" s="46"/>
    </row>
    <row r="184" spans="1:6" x14ac:dyDescent="0.2">
      <c r="A184" s="103">
        <f>COUNT($A$7:A183)+1</f>
        <v>36</v>
      </c>
      <c r="B184" s="38" t="s">
        <v>536</v>
      </c>
      <c r="C184" s="49"/>
      <c r="D184" s="19"/>
      <c r="E184" s="34"/>
      <c r="F184" s="35"/>
    </row>
    <row r="185" spans="1:6" ht="51" x14ac:dyDescent="0.2">
      <c r="A185" s="108"/>
      <c r="B185" s="39" t="s">
        <v>537</v>
      </c>
      <c r="C185" s="49"/>
      <c r="D185" s="19"/>
      <c r="E185" s="34"/>
      <c r="F185" s="35"/>
    </row>
    <row r="186" spans="1:6" ht="25.5" x14ac:dyDescent="0.2">
      <c r="A186" s="108"/>
      <c r="B186" s="39" t="s">
        <v>538</v>
      </c>
      <c r="C186" s="49">
        <v>1</v>
      </c>
      <c r="D186" s="19" t="s">
        <v>1</v>
      </c>
      <c r="E186" s="44"/>
      <c r="F186" s="34">
        <f t="shared" ref="F186" si="0">C186*E186</f>
        <v>0</v>
      </c>
    </row>
    <row r="187" spans="1:6" x14ac:dyDescent="0.2">
      <c r="A187" s="109"/>
      <c r="B187" s="68"/>
      <c r="C187" s="50"/>
      <c r="D187" s="51"/>
      <c r="E187" s="34"/>
      <c r="F187" s="52"/>
    </row>
    <row r="188" spans="1:6" x14ac:dyDescent="0.2">
      <c r="A188" s="40"/>
      <c r="B188" s="70" t="s">
        <v>2</v>
      </c>
      <c r="C188" s="41"/>
      <c r="D188" s="42"/>
      <c r="E188" s="186" t="s">
        <v>47</v>
      </c>
      <c r="F188" s="43">
        <f>SUM(F9:F187)</f>
        <v>125</v>
      </c>
    </row>
    <row r="189" spans="1:6" x14ac:dyDescent="0.2">
      <c r="A189" s="180"/>
      <c r="B189" s="181"/>
      <c r="C189" s="182"/>
      <c r="D189" s="183"/>
      <c r="E189" s="184"/>
      <c r="F189" s="184"/>
    </row>
    <row r="191" spans="1:6" x14ac:dyDescent="0.2">
      <c r="B191" s="65" t="s">
        <v>123</v>
      </c>
    </row>
    <row r="192" spans="1:6" ht="42" customHeight="1" x14ac:dyDescent="0.2">
      <c r="B192" s="185" t="s">
        <v>539</v>
      </c>
    </row>
  </sheetData>
  <sheetProtection password="CFA5" sheet="1" objects="1" scenarios="1"/>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6" manualBreakCount="6">
    <brk id="21" max="16383" man="1"/>
    <brk id="56" max="16383" man="1"/>
    <brk id="86" max="16383" man="1"/>
    <brk id="111" max="16383" man="1"/>
    <brk id="142" max="16383" man="1"/>
    <brk id="177"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2"/>
  <sheetViews>
    <sheetView topLeftCell="A10" zoomScaleNormal="100" zoomScaleSheetLayoutView="100" workbookViewId="0">
      <selection activeCell="E25" sqref="E25"/>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545</v>
      </c>
      <c r="B1" s="65" t="s">
        <v>6</v>
      </c>
      <c r="C1" s="25"/>
      <c r="D1" s="26"/>
    </row>
    <row r="2" spans="1:6" x14ac:dyDescent="0.2">
      <c r="A2" s="24" t="s">
        <v>546</v>
      </c>
      <c r="B2" s="65" t="s">
        <v>7</v>
      </c>
      <c r="C2" s="25"/>
      <c r="D2" s="26"/>
    </row>
    <row r="3" spans="1:6" x14ac:dyDescent="0.2">
      <c r="A3" s="24" t="s">
        <v>572</v>
      </c>
      <c r="B3" s="132" t="s">
        <v>540</v>
      </c>
      <c r="C3" s="25" t="s">
        <v>481</v>
      </c>
      <c r="D3" s="26"/>
      <c r="E3" s="167">
        <v>1</v>
      </c>
      <c r="F3" s="71" t="s">
        <v>1</v>
      </c>
    </row>
    <row r="4" spans="1:6" x14ac:dyDescent="0.2">
      <c r="A4" s="24"/>
      <c r="B4" s="65"/>
      <c r="C4" s="25" t="s">
        <v>483</v>
      </c>
      <c r="D4" s="26"/>
      <c r="E4" s="167">
        <v>11</v>
      </c>
      <c r="F4" s="71" t="s">
        <v>187</v>
      </c>
    </row>
    <row r="5" spans="1:6" ht="76.5" x14ac:dyDescent="0.2">
      <c r="A5" s="118" t="s">
        <v>0</v>
      </c>
      <c r="B5" s="119" t="s">
        <v>39</v>
      </c>
      <c r="C5" s="120" t="s">
        <v>8</v>
      </c>
      <c r="D5" s="120" t="s">
        <v>9</v>
      </c>
      <c r="E5" s="121" t="s">
        <v>44</v>
      </c>
      <c r="F5" s="121" t="s">
        <v>45</v>
      </c>
    </row>
    <row r="6" spans="1:6" x14ac:dyDescent="0.2">
      <c r="A6" s="104"/>
      <c r="B6" s="67"/>
      <c r="C6" s="53"/>
      <c r="D6" s="47"/>
      <c r="E6" s="48"/>
      <c r="F6" s="46"/>
    </row>
    <row r="7" spans="1:6" x14ac:dyDescent="0.2">
      <c r="A7" s="104"/>
      <c r="B7" s="67"/>
      <c r="C7" s="53"/>
      <c r="D7" s="47"/>
      <c r="E7" s="48"/>
      <c r="F7" s="46"/>
    </row>
    <row r="8" spans="1:6" ht="25.5" x14ac:dyDescent="0.2">
      <c r="A8" s="103">
        <v>1</v>
      </c>
      <c r="B8" s="38" t="s">
        <v>541</v>
      </c>
      <c r="C8" s="49"/>
      <c r="D8" s="19"/>
      <c r="E8" s="34"/>
      <c r="F8" s="34"/>
    </row>
    <row r="9" spans="1:6" ht="165.75" x14ac:dyDescent="0.2">
      <c r="A9" s="108"/>
      <c r="B9" s="39" t="s">
        <v>485</v>
      </c>
      <c r="C9" s="103"/>
      <c r="D9" s="19"/>
      <c r="E9" s="34"/>
      <c r="F9" s="34"/>
    </row>
    <row r="10" spans="1:6" x14ac:dyDescent="0.2">
      <c r="A10" s="108"/>
      <c r="B10" s="39" t="s">
        <v>486</v>
      </c>
      <c r="C10" s="162">
        <v>1</v>
      </c>
      <c r="D10" s="19" t="s">
        <v>1</v>
      </c>
      <c r="E10" s="44"/>
      <c r="F10" s="34">
        <f>C10*E10</f>
        <v>0</v>
      </c>
    </row>
    <row r="11" spans="1:6" x14ac:dyDescent="0.2">
      <c r="A11" s="109"/>
      <c r="B11" s="68"/>
      <c r="C11" s="50"/>
      <c r="D11" s="51"/>
      <c r="E11" s="34"/>
      <c r="F11" s="52"/>
    </row>
    <row r="12" spans="1:6" x14ac:dyDescent="0.2">
      <c r="A12" s="108"/>
      <c r="B12" s="39"/>
      <c r="C12" s="162"/>
      <c r="D12" s="19"/>
      <c r="E12" s="48"/>
      <c r="F12" s="34"/>
    </row>
    <row r="13" spans="1:6" ht="25.5" x14ac:dyDescent="0.2">
      <c r="A13" s="103">
        <f>COUNT($A$7:A12)+1</f>
        <v>2</v>
      </c>
      <c r="B13" s="38" t="s">
        <v>487</v>
      </c>
      <c r="C13" s="49"/>
      <c r="D13" s="19"/>
      <c r="E13" s="34"/>
      <c r="F13" s="34"/>
    </row>
    <row r="14" spans="1:6" ht="102" x14ac:dyDescent="0.2">
      <c r="A14" s="108"/>
      <c r="B14" s="39" t="s">
        <v>488</v>
      </c>
      <c r="C14" s="49"/>
      <c r="D14" s="19"/>
      <c r="E14" s="34"/>
      <c r="F14" s="34"/>
    </row>
    <row r="15" spans="1:6" ht="14.25" x14ac:dyDescent="0.2">
      <c r="A15" s="108"/>
      <c r="B15" s="39"/>
      <c r="C15" s="162">
        <v>1</v>
      </c>
      <c r="D15" s="19" t="s">
        <v>43</v>
      </c>
      <c r="E15" s="44"/>
      <c r="F15" s="34">
        <f>C15*E15</f>
        <v>0</v>
      </c>
    </row>
    <row r="16" spans="1:6" x14ac:dyDescent="0.2">
      <c r="A16" s="109"/>
      <c r="B16" s="68"/>
      <c r="C16" s="50"/>
      <c r="D16" s="51"/>
      <c r="E16" s="34"/>
      <c r="F16" s="52"/>
    </row>
    <row r="17" spans="1:6" x14ac:dyDescent="0.2">
      <c r="A17" s="103"/>
      <c r="B17" s="39"/>
      <c r="C17" s="49"/>
      <c r="D17" s="19"/>
      <c r="E17" s="48"/>
      <c r="F17" s="35"/>
    </row>
    <row r="18" spans="1:6" x14ac:dyDescent="0.2">
      <c r="A18" s="168">
        <f>COUNT($A$7:A17)+1</f>
        <v>3</v>
      </c>
      <c r="B18" s="38" t="s">
        <v>489</v>
      </c>
      <c r="C18" s="49"/>
      <c r="D18" s="19"/>
      <c r="E18" s="34"/>
      <c r="F18" s="34"/>
    </row>
    <row r="19" spans="1:6" ht="114.75" x14ac:dyDescent="0.2">
      <c r="A19" s="108"/>
      <c r="B19" s="39" t="s">
        <v>490</v>
      </c>
      <c r="C19" s="49"/>
      <c r="D19" s="19"/>
      <c r="E19" s="34"/>
      <c r="F19" s="34"/>
    </row>
    <row r="20" spans="1:6" ht="14.25" x14ac:dyDescent="0.2">
      <c r="A20" s="108"/>
      <c r="B20" s="39"/>
      <c r="C20" s="162">
        <v>11</v>
      </c>
      <c r="D20" s="19" t="s">
        <v>43</v>
      </c>
      <c r="E20" s="44"/>
      <c r="F20" s="34">
        <f>C20*E20</f>
        <v>0</v>
      </c>
    </row>
    <row r="21" spans="1:6" x14ac:dyDescent="0.2">
      <c r="A21" s="169"/>
      <c r="B21" s="170"/>
      <c r="C21" s="171"/>
      <c r="D21" s="172"/>
      <c r="E21" s="55"/>
      <c r="F21" s="171"/>
    </row>
    <row r="22" spans="1:6" x14ac:dyDescent="0.2">
      <c r="A22" s="110"/>
      <c r="B22" s="67"/>
      <c r="C22" s="53"/>
      <c r="D22" s="47"/>
      <c r="E22" s="48"/>
      <c r="F22" s="48"/>
    </row>
    <row r="23" spans="1:6" ht="25.5" x14ac:dyDescent="0.2">
      <c r="A23" s="168">
        <f>COUNT($A$7:A22)+1</f>
        <v>4</v>
      </c>
      <c r="B23" s="60" t="s">
        <v>491</v>
      </c>
      <c r="C23" s="49"/>
      <c r="D23" s="173"/>
      <c r="E23" s="255"/>
      <c r="F23" s="34"/>
    </row>
    <row r="24" spans="1:6" ht="76.5" x14ac:dyDescent="0.2">
      <c r="A24" s="108"/>
      <c r="B24" s="174" t="s">
        <v>492</v>
      </c>
      <c r="C24" s="49"/>
      <c r="D24" s="54"/>
      <c r="E24" s="55"/>
      <c r="F24" s="56"/>
    </row>
    <row r="25" spans="1:6" ht="14.25" x14ac:dyDescent="0.2">
      <c r="A25" s="108"/>
      <c r="B25" s="174"/>
      <c r="C25" s="162">
        <v>1</v>
      </c>
      <c r="D25" s="19" t="s">
        <v>48</v>
      </c>
      <c r="E25" s="44"/>
      <c r="F25" s="34">
        <f>C25*E25</f>
        <v>0</v>
      </c>
    </row>
    <row r="26" spans="1:6" x14ac:dyDescent="0.2">
      <c r="A26" s="109"/>
      <c r="B26" s="175"/>
      <c r="C26" s="50"/>
      <c r="D26" s="51"/>
      <c r="E26" s="34"/>
      <c r="F26" s="52"/>
    </row>
    <row r="27" spans="1:6" x14ac:dyDescent="0.2">
      <c r="A27" s="103"/>
      <c r="B27" s="39"/>
      <c r="C27" s="49"/>
      <c r="D27" s="19"/>
      <c r="E27" s="48"/>
      <c r="F27" s="35"/>
    </row>
    <row r="28" spans="1:6" x14ac:dyDescent="0.2">
      <c r="A28" s="168">
        <f>COUNT($A$7:A27)+1</f>
        <v>5</v>
      </c>
      <c r="B28" s="38" t="s">
        <v>493</v>
      </c>
      <c r="C28" s="49"/>
      <c r="D28" s="19"/>
      <c r="E28" s="34"/>
      <c r="F28" s="35"/>
    </row>
    <row r="29" spans="1:6" ht="38.25" x14ac:dyDescent="0.2">
      <c r="A29" s="106"/>
      <c r="B29" s="39" t="s">
        <v>494</v>
      </c>
      <c r="C29" s="49"/>
      <c r="D29" s="19"/>
      <c r="E29" s="34"/>
      <c r="F29" s="35"/>
    </row>
    <row r="30" spans="1:6" ht="14.25" x14ac:dyDescent="0.2">
      <c r="A30" s="103"/>
      <c r="B30" s="39"/>
      <c r="C30" s="162">
        <v>1</v>
      </c>
      <c r="D30" s="19" t="s">
        <v>48</v>
      </c>
      <c r="E30" s="44"/>
      <c r="F30" s="34">
        <f>C30*E30</f>
        <v>0</v>
      </c>
    </row>
    <row r="31" spans="1:6" x14ac:dyDescent="0.2">
      <c r="A31" s="103"/>
      <c r="B31" s="39"/>
      <c r="C31" s="49"/>
      <c r="D31" s="19"/>
      <c r="E31" s="34"/>
      <c r="F31" s="35"/>
    </row>
    <row r="32" spans="1:6" x14ac:dyDescent="0.2">
      <c r="A32" s="104"/>
      <c r="B32" s="67"/>
      <c r="C32" s="53"/>
      <c r="D32" s="47"/>
      <c r="E32" s="48"/>
      <c r="F32" s="46"/>
    </row>
    <row r="33" spans="1:6" x14ac:dyDescent="0.2">
      <c r="A33" s="103">
        <f>COUNT($A$7:A29)+1</f>
        <v>6</v>
      </c>
      <c r="B33" s="38" t="s">
        <v>495</v>
      </c>
      <c r="C33" s="49"/>
      <c r="D33" s="19"/>
      <c r="E33" s="34"/>
      <c r="F33" s="35"/>
    </row>
    <row r="34" spans="1:6" ht="38.25" x14ac:dyDescent="0.2">
      <c r="A34" s="103"/>
      <c r="B34" s="39" t="s">
        <v>496</v>
      </c>
      <c r="C34" s="49"/>
      <c r="D34" s="19"/>
      <c r="E34" s="34"/>
      <c r="F34" s="35"/>
    </row>
    <row r="35" spans="1:6" ht="14.25" x14ac:dyDescent="0.2">
      <c r="A35" s="103"/>
      <c r="B35" s="39"/>
      <c r="C35" s="162">
        <v>1</v>
      </c>
      <c r="D35" s="19" t="s">
        <v>48</v>
      </c>
      <c r="E35" s="44"/>
      <c r="F35" s="34">
        <f>C35*E35</f>
        <v>0</v>
      </c>
    </row>
    <row r="36" spans="1:6" x14ac:dyDescent="0.2">
      <c r="A36" s="105"/>
      <c r="B36" s="68"/>
      <c r="C36" s="50"/>
      <c r="D36" s="51"/>
      <c r="E36" s="34"/>
      <c r="F36" s="64"/>
    </row>
    <row r="37" spans="1:6" x14ac:dyDescent="0.2">
      <c r="A37" s="104"/>
      <c r="B37" s="67"/>
      <c r="C37" s="53"/>
      <c r="D37" s="47"/>
      <c r="E37" s="48"/>
      <c r="F37" s="46"/>
    </row>
    <row r="38" spans="1:6" x14ac:dyDescent="0.2">
      <c r="A38" s="103">
        <f>COUNT($A$7:A34)+1</f>
        <v>7</v>
      </c>
      <c r="B38" s="38" t="s">
        <v>497</v>
      </c>
      <c r="C38" s="49"/>
      <c r="D38" s="19"/>
      <c r="E38" s="34"/>
      <c r="F38" s="35"/>
    </row>
    <row r="39" spans="1:6" ht="38.25" x14ac:dyDescent="0.2">
      <c r="A39" s="103"/>
      <c r="B39" s="39" t="s">
        <v>498</v>
      </c>
      <c r="C39" s="49"/>
      <c r="D39" s="19"/>
      <c r="E39" s="34"/>
      <c r="F39" s="35"/>
    </row>
    <row r="40" spans="1:6" ht="14.25" x14ac:dyDescent="0.2">
      <c r="A40" s="103"/>
      <c r="B40" s="39"/>
      <c r="C40" s="162">
        <v>1</v>
      </c>
      <c r="D40" s="19" t="s">
        <v>48</v>
      </c>
      <c r="E40" s="44"/>
      <c r="F40" s="34">
        <f>C40*E40</f>
        <v>0</v>
      </c>
    </row>
    <row r="41" spans="1:6" x14ac:dyDescent="0.2">
      <c r="A41" s="105"/>
      <c r="B41" s="68"/>
      <c r="C41" s="50"/>
      <c r="D41" s="51"/>
      <c r="E41" s="34"/>
      <c r="F41" s="52"/>
    </row>
    <row r="42" spans="1:6" x14ac:dyDescent="0.2">
      <c r="A42" s="107"/>
      <c r="B42" s="72"/>
      <c r="C42" s="53"/>
      <c r="D42" s="73"/>
      <c r="E42" s="48"/>
      <c r="F42" s="75"/>
    </row>
    <row r="43" spans="1:6" x14ac:dyDescent="0.2">
      <c r="A43" s="103">
        <f>COUNT($A$7:A42)+1</f>
        <v>8</v>
      </c>
      <c r="B43" s="38" t="s">
        <v>12</v>
      </c>
      <c r="C43" s="49"/>
      <c r="D43" s="19"/>
      <c r="E43" s="34"/>
      <c r="F43" s="35"/>
    </row>
    <row r="44" spans="1:6" ht="25.5" x14ac:dyDescent="0.2">
      <c r="A44" s="103"/>
      <c r="B44" s="39" t="s">
        <v>113</v>
      </c>
      <c r="C44" s="49"/>
      <c r="D44" s="19"/>
      <c r="E44" s="34"/>
      <c r="F44" s="35"/>
    </row>
    <row r="45" spans="1:6" x14ac:dyDescent="0.2">
      <c r="A45" s="103"/>
      <c r="B45" s="39"/>
      <c r="C45" s="162">
        <v>1</v>
      </c>
      <c r="D45" s="19" t="s">
        <v>1</v>
      </c>
      <c r="E45" s="44"/>
      <c r="F45" s="34">
        <f>C45*E45</f>
        <v>0</v>
      </c>
    </row>
    <row r="46" spans="1:6" x14ac:dyDescent="0.2">
      <c r="A46" s="103"/>
      <c r="B46" s="39"/>
      <c r="C46" s="49"/>
      <c r="D46" s="19"/>
      <c r="E46" s="34"/>
      <c r="F46" s="34"/>
    </row>
    <row r="47" spans="1:6" x14ac:dyDescent="0.2">
      <c r="A47" s="104"/>
      <c r="B47" s="67"/>
      <c r="C47" s="67"/>
      <c r="D47" s="67"/>
      <c r="E47" s="48"/>
      <c r="F47" s="67"/>
    </row>
    <row r="48" spans="1:6" x14ac:dyDescent="0.2">
      <c r="A48" s="103">
        <f>COUNT($A$7:A47)+1</f>
        <v>9</v>
      </c>
      <c r="B48" s="38" t="s">
        <v>499</v>
      </c>
      <c r="C48" s="49"/>
      <c r="D48" s="19"/>
      <c r="E48" s="34"/>
      <c r="F48" s="34"/>
    </row>
    <row r="49" spans="1:6" ht="25.5" x14ac:dyDescent="0.2">
      <c r="A49" s="103"/>
      <c r="B49" s="39" t="s">
        <v>500</v>
      </c>
      <c r="C49" s="49"/>
      <c r="D49" s="19"/>
      <c r="E49" s="34"/>
      <c r="F49" s="34"/>
    </row>
    <row r="50" spans="1:6" ht="14.25" x14ac:dyDescent="0.2">
      <c r="A50" s="103"/>
      <c r="B50" s="39"/>
      <c r="C50" s="162">
        <v>1</v>
      </c>
      <c r="D50" s="19" t="s">
        <v>43</v>
      </c>
      <c r="E50" s="44"/>
      <c r="F50" s="34">
        <f>+E50*C50</f>
        <v>0</v>
      </c>
    </row>
    <row r="51" spans="1:6" x14ac:dyDescent="0.2">
      <c r="A51" s="103"/>
      <c r="B51" s="39"/>
      <c r="C51" s="49"/>
      <c r="D51" s="19"/>
      <c r="E51" s="34"/>
      <c r="F51" s="34"/>
    </row>
    <row r="52" spans="1:6" x14ac:dyDescent="0.2">
      <c r="A52" s="104"/>
      <c r="B52" s="67"/>
      <c r="C52" s="53"/>
      <c r="D52" s="76"/>
      <c r="E52" s="48"/>
      <c r="F52" s="77"/>
    </row>
    <row r="53" spans="1:6" x14ac:dyDescent="0.2">
      <c r="A53" s="103">
        <f>COUNT($A$7:A52)+1</f>
        <v>10</v>
      </c>
      <c r="B53" s="38" t="s">
        <v>501</v>
      </c>
      <c r="C53" s="49"/>
      <c r="D53" s="36"/>
      <c r="E53" s="37"/>
      <c r="F53" s="37"/>
    </row>
    <row r="54" spans="1:6" ht="38.25" x14ac:dyDescent="0.2">
      <c r="A54" s="103"/>
      <c r="B54" s="39" t="s">
        <v>502</v>
      </c>
      <c r="C54" s="49"/>
      <c r="D54" s="36"/>
      <c r="E54" s="37"/>
      <c r="F54" s="37"/>
    </row>
    <row r="55" spans="1:6" x14ac:dyDescent="0.2">
      <c r="A55" s="103"/>
      <c r="B55" s="39"/>
      <c r="C55" s="162">
        <v>1</v>
      </c>
      <c r="D55" s="36" t="s">
        <v>503</v>
      </c>
      <c r="E55" s="44"/>
      <c r="F55" s="37">
        <f>+E55*C55</f>
        <v>0</v>
      </c>
    </row>
    <row r="56" spans="1:6" x14ac:dyDescent="0.2">
      <c r="A56" s="105"/>
      <c r="B56" s="68"/>
      <c r="C56" s="50"/>
      <c r="D56" s="78"/>
      <c r="E56" s="37"/>
      <c r="F56" s="79"/>
    </row>
    <row r="57" spans="1:6" x14ac:dyDescent="0.2">
      <c r="A57" s="104"/>
      <c r="B57" s="67"/>
      <c r="C57" s="53"/>
      <c r="D57" s="47"/>
      <c r="E57" s="48"/>
      <c r="F57" s="46"/>
    </row>
    <row r="58" spans="1:6" x14ac:dyDescent="0.2">
      <c r="A58" s="103">
        <f>COUNT($A$7:A57)+1</f>
        <v>11</v>
      </c>
      <c r="B58" s="38" t="s">
        <v>504</v>
      </c>
      <c r="C58" s="49"/>
      <c r="D58" s="19"/>
      <c r="E58" s="34"/>
      <c r="F58" s="35"/>
    </row>
    <row r="59" spans="1:6" ht="51" x14ac:dyDescent="0.2">
      <c r="A59" s="103"/>
      <c r="B59" s="39" t="s">
        <v>505</v>
      </c>
      <c r="C59" s="49"/>
      <c r="D59" s="19"/>
      <c r="E59" s="34"/>
      <c r="F59" s="35"/>
    </row>
    <row r="60" spans="1:6" ht="14.25" x14ac:dyDescent="0.2">
      <c r="A60" s="103"/>
      <c r="B60" s="39"/>
      <c r="C60" s="162">
        <v>1</v>
      </c>
      <c r="D60" s="19" t="s">
        <v>43</v>
      </c>
      <c r="E60" s="44"/>
      <c r="F60" s="34">
        <f>C60*E60</f>
        <v>0</v>
      </c>
    </row>
    <row r="61" spans="1:6" x14ac:dyDescent="0.2">
      <c r="A61" s="105"/>
      <c r="B61" s="68"/>
      <c r="C61" s="50"/>
      <c r="D61" s="51"/>
      <c r="E61" s="34"/>
      <c r="F61" s="52"/>
    </row>
    <row r="62" spans="1:6" x14ac:dyDescent="0.2">
      <c r="A62" s="104"/>
      <c r="B62" s="67"/>
      <c r="C62" s="53"/>
      <c r="D62" s="47"/>
      <c r="E62" s="48"/>
      <c r="F62" s="46"/>
    </row>
    <row r="63" spans="1:6" ht="25.5" x14ac:dyDescent="0.2">
      <c r="A63" s="103">
        <f>COUNT($A$7:A62)+1</f>
        <v>12</v>
      </c>
      <c r="B63" s="38" t="s">
        <v>431</v>
      </c>
      <c r="C63" s="49"/>
      <c r="D63" s="19"/>
      <c r="E63" s="34"/>
      <c r="F63" s="34"/>
    </row>
    <row r="64" spans="1:6" ht="51" x14ac:dyDescent="0.2">
      <c r="A64" s="103"/>
      <c r="B64" s="39" t="s">
        <v>432</v>
      </c>
      <c r="C64" s="49"/>
      <c r="D64" s="19"/>
      <c r="E64" s="34"/>
      <c r="F64" s="35"/>
    </row>
    <row r="65" spans="1:6" ht="14.25" x14ac:dyDescent="0.2">
      <c r="A65" s="103"/>
      <c r="B65" s="39"/>
      <c r="C65" s="162">
        <v>1</v>
      </c>
      <c r="D65" s="19" t="s">
        <v>49</v>
      </c>
      <c r="E65" s="44"/>
      <c r="F65" s="34">
        <f>C65*E65</f>
        <v>0</v>
      </c>
    </row>
    <row r="66" spans="1:6" x14ac:dyDescent="0.2">
      <c r="A66" s="105"/>
      <c r="B66" s="68"/>
      <c r="C66" s="50"/>
      <c r="D66" s="51"/>
      <c r="E66" s="34"/>
      <c r="F66" s="52"/>
    </row>
    <row r="67" spans="1:6" x14ac:dyDescent="0.2">
      <c r="A67" s="103"/>
      <c r="B67" s="39"/>
      <c r="C67" s="49"/>
      <c r="D67" s="19"/>
      <c r="E67" s="48"/>
      <c r="F67" s="34"/>
    </row>
    <row r="68" spans="1:6" x14ac:dyDescent="0.2">
      <c r="A68" s="103">
        <f>COUNT($A$7:A67)+1</f>
        <v>13</v>
      </c>
      <c r="B68" s="38" t="s">
        <v>433</v>
      </c>
      <c r="C68" s="49"/>
      <c r="D68" s="19"/>
      <c r="E68" s="34"/>
      <c r="F68" s="34"/>
    </row>
    <row r="69" spans="1:6" ht="51" x14ac:dyDescent="0.2">
      <c r="A69" s="103"/>
      <c r="B69" s="39" t="s">
        <v>434</v>
      </c>
      <c r="C69" s="49"/>
      <c r="D69" s="19"/>
      <c r="E69" s="34"/>
      <c r="F69" s="35"/>
    </row>
    <row r="70" spans="1:6" ht="14.25" x14ac:dyDescent="0.2">
      <c r="A70" s="103"/>
      <c r="B70" s="39"/>
      <c r="C70" s="162">
        <v>1</v>
      </c>
      <c r="D70" s="19" t="s">
        <v>49</v>
      </c>
      <c r="E70" s="44"/>
      <c r="F70" s="34">
        <f>C70*E70</f>
        <v>0</v>
      </c>
    </row>
    <row r="71" spans="1:6" x14ac:dyDescent="0.2">
      <c r="A71" s="105"/>
      <c r="B71" s="81"/>
      <c r="C71" s="50"/>
      <c r="D71" s="51"/>
      <c r="E71" s="34"/>
      <c r="F71" s="52"/>
    </row>
    <row r="72" spans="1:6" x14ac:dyDescent="0.2">
      <c r="A72" s="104"/>
      <c r="B72" s="67"/>
      <c r="C72" s="53"/>
      <c r="D72" s="47"/>
      <c r="E72" s="48"/>
      <c r="F72" s="46"/>
    </row>
    <row r="73" spans="1:6" ht="25.5" x14ac:dyDescent="0.2">
      <c r="A73" s="103">
        <f>COUNT($A$7:A72)+1</f>
        <v>14</v>
      </c>
      <c r="B73" s="38" t="s">
        <v>53</v>
      </c>
      <c r="C73" s="49"/>
      <c r="D73" s="19"/>
      <c r="E73" s="34"/>
      <c r="F73" s="35"/>
    </row>
    <row r="74" spans="1:6" ht="51" x14ac:dyDescent="0.2">
      <c r="A74" s="103"/>
      <c r="B74" s="39" t="s">
        <v>54</v>
      </c>
      <c r="C74" s="49"/>
      <c r="D74" s="19"/>
      <c r="E74" s="34"/>
      <c r="F74" s="35"/>
    </row>
    <row r="75" spans="1:6" ht="14.25" x14ac:dyDescent="0.2">
      <c r="A75" s="103"/>
      <c r="B75" s="80"/>
      <c r="C75" s="162">
        <v>1</v>
      </c>
      <c r="D75" s="19" t="s">
        <v>49</v>
      </c>
      <c r="E75" s="44"/>
      <c r="F75" s="34">
        <f>C75*E75</f>
        <v>0</v>
      </c>
    </row>
    <row r="76" spans="1:6" x14ac:dyDescent="0.2">
      <c r="A76" s="105"/>
      <c r="B76" s="81"/>
      <c r="C76" s="50"/>
      <c r="D76" s="51"/>
      <c r="E76" s="34"/>
      <c r="F76" s="52"/>
    </row>
    <row r="77" spans="1:6" x14ac:dyDescent="0.2">
      <c r="A77" s="103"/>
      <c r="B77" s="80"/>
      <c r="C77" s="49"/>
      <c r="D77" s="19"/>
      <c r="E77" s="48"/>
      <c r="F77" s="34"/>
    </row>
    <row r="78" spans="1:6" x14ac:dyDescent="0.2">
      <c r="A78" s="168">
        <f>COUNT($A$7:A77)+1</f>
        <v>15</v>
      </c>
      <c r="B78" s="38" t="s">
        <v>506</v>
      </c>
      <c r="C78" s="49"/>
      <c r="D78" s="19"/>
      <c r="E78" s="34"/>
      <c r="F78" s="35"/>
    </row>
    <row r="79" spans="1:6" ht="38.25" x14ac:dyDescent="0.2">
      <c r="A79" s="106"/>
      <c r="B79" s="39" t="s">
        <v>507</v>
      </c>
      <c r="C79" s="49"/>
      <c r="D79" s="19"/>
      <c r="E79" s="34"/>
      <c r="F79" s="35"/>
    </row>
    <row r="80" spans="1:6" ht="14.25" x14ac:dyDescent="0.2">
      <c r="A80" s="103"/>
      <c r="B80" s="39"/>
      <c r="C80" s="162">
        <v>1</v>
      </c>
      <c r="D80" s="19" t="s">
        <v>48</v>
      </c>
      <c r="E80" s="44"/>
      <c r="F80" s="34">
        <f>C80*E80</f>
        <v>0</v>
      </c>
    </row>
    <row r="81" spans="1:6" x14ac:dyDescent="0.2">
      <c r="A81" s="105"/>
      <c r="B81" s="68"/>
      <c r="C81" s="50"/>
      <c r="D81" s="51"/>
      <c r="E81" s="34"/>
      <c r="F81" s="52"/>
    </row>
    <row r="82" spans="1:6" x14ac:dyDescent="0.2">
      <c r="A82" s="103"/>
      <c r="B82" s="39"/>
      <c r="C82" s="49"/>
      <c r="D82" s="19"/>
      <c r="E82" s="48"/>
      <c r="F82" s="34"/>
    </row>
    <row r="83" spans="1:6" x14ac:dyDescent="0.2">
      <c r="A83" s="168">
        <f>COUNT($A$7:A82)+1</f>
        <v>16</v>
      </c>
      <c r="B83" s="38" t="s">
        <v>508</v>
      </c>
      <c r="C83" s="49"/>
      <c r="D83" s="19"/>
      <c r="E83" s="34"/>
      <c r="F83" s="35"/>
    </row>
    <row r="84" spans="1:6" ht="38.25" x14ac:dyDescent="0.2">
      <c r="A84" s="106"/>
      <c r="B84" s="39" t="s">
        <v>509</v>
      </c>
      <c r="C84" s="49"/>
      <c r="D84" s="19"/>
      <c r="E84" s="34"/>
      <c r="F84" s="35"/>
    </row>
    <row r="85" spans="1:6" ht="14.25" x14ac:dyDescent="0.2">
      <c r="A85" s="103"/>
      <c r="B85" s="39"/>
      <c r="C85" s="162">
        <v>1</v>
      </c>
      <c r="D85" s="19" t="s">
        <v>48</v>
      </c>
      <c r="E85" s="44"/>
      <c r="F85" s="34">
        <f>C85*E85</f>
        <v>0</v>
      </c>
    </row>
    <row r="86" spans="1:6" x14ac:dyDescent="0.2">
      <c r="A86" s="105"/>
      <c r="B86" s="68"/>
      <c r="C86" s="50"/>
      <c r="D86" s="51"/>
      <c r="E86" s="34"/>
      <c r="F86" s="52"/>
    </row>
    <row r="87" spans="1:6" x14ac:dyDescent="0.2">
      <c r="A87" s="104"/>
      <c r="B87" s="176"/>
      <c r="C87" s="53"/>
      <c r="D87" s="47"/>
      <c r="E87" s="48"/>
      <c r="F87" s="48"/>
    </row>
    <row r="88" spans="1:6" x14ac:dyDescent="0.2">
      <c r="A88" s="103">
        <f>COUNT($A$7:A87)+1</f>
        <v>17</v>
      </c>
      <c r="B88" s="38" t="s">
        <v>510</v>
      </c>
      <c r="C88" s="49"/>
      <c r="D88" s="19"/>
      <c r="E88" s="34"/>
      <c r="F88" s="35"/>
    </row>
    <row r="89" spans="1:6" ht="63.75" x14ac:dyDescent="0.2">
      <c r="A89" s="103"/>
      <c r="B89" s="39" t="s">
        <v>511</v>
      </c>
      <c r="C89" s="49"/>
      <c r="D89" s="19"/>
      <c r="E89" s="34"/>
      <c r="F89" s="35"/>
    </row>
    <row r="90" spans="1:6" ht="14.25" x14ac:dyDescent="0.2">
      <c r="A90" s="103"/>
      <c r="B90" s="38"/>
      <c r="C90" s="162">
        <v>1</v>
      </c>
      <c r="D90" s="19" t="s">
        <v>49</v>
      </c>
      <c r="E90" s="44"/>
      <c r="F90" s="34">
        <f>C90*E90</f>
        <v>0</v>
      </c>
    </row>
    <row r="91" spans="1:6" x14ac:dyDescent="0.2">
      <c r="A91" s="105"/>
      <c r="B91" s="177"/>
      <c r="C91" s="50"/>
      <c r="D91" s="51"/>
      <c r="E91" s="34"/>
      <c r="F91" s="52"/>
    </row>
    <row r="92" spans="1:6" x14ac:dyDescent="0.2">
      <c r="A92" s="103"/>
      <c r="B92" s="38"/>
      <c r="C92" s="49"/>
      <c r="D92" s="19"/>
      <c r="E92" s="48"/>
      <c r="F92" s="34"/>
    </row>
    <row r="93" spans="1:6" x14ac:dyDescent="0.2">
      <c r="A93" s="103">
        <f>COUNT($A$7:A92)+1</f>
        <v>18</v>
      </c>
      <c r="B93" s="38" t="s">
        <v>512</v>
      </c>
      <c r="C93" s="49"/>
      <c r="D93" s="19"/>
      <c r="E93" s="34"/>
      <c r="F93" s="34"/>
    </row>
    <row r="94" spans="1:6" ht="89.25" x14ac:dyDescent="0.2">
      <c r="A94" s="103"/>
      <c r="B94" s="39" t="s">
        <v>513</v>
      </c>
      <c r="C94" s="49"/>
      <c r="D94" s="19"/>
      <c r="E94" s="34"/>
      <c r="F94" s="34"/>
    </row>
    <row r="95" spans="1:6" ht="14.25" x14ac:dyDescent="0.2">
      <c r="A95" s="103"/>
      <c r="B95" s="38"/>
      <c r="C95" s="162">
        <v>1</v>
      </c>
      <c r="D95" s="19" t="s">
        <v>49</v>
      </c>
      <c r="E95" s="44"/>
      <c r="F95" s="34">
        <f>C95*E95</f>
        <v>0</v>
      </c>
    </row>
    <row r="96" spans="1:6" x14ac:dyDescent="0.2">
      <c r="A96" s="103"/>
      <c r="B96" s="38"/>
      <c r="C96" s="49"/>
      <c r="D96" s="19"/>
      <c r="E96" s="34"/>
      <c r="F96" s="34"/>
    </row>
    <row r="97" spans="1:6" x14ac:dyDescent="0.2">
      <c r="A97" s="104"/>
      <c r="B97" s="72"/>
      <c r="C97" s="53"/>
      <c r="D97" s="31"/>
      <c r="E97" s="48"/>
      <c r="F97" s="30"/>
    </row>
    <row r="98" spans="1:6" x14ac:dyDescent="0.2">
      <c r="A98" s="103">
        <f>COUNT($A$7:A97)+1</f>
        <v>19</v>
      </c>
      <c r="B98" s="38" t="s">
        <v>514</v>
      </c>
      <c r="C98" s="49"/>
      <c r="D98" s="19"/>
      <c r="E98" s="34"/>
      <c r="F98" s="35"/>
    </row>
    <row r="99" spans="1:6" ht="63.75" x14ac:dyDescent="0.2">
      <c r="A99" s="103"/>
      <c r="B99" s="39" t="s">
        <v>515</v>
      </c>
      <c r="C99" s="49"/>
      <c r="D99" s="19"/>
      <c r="E99" s="34"/>
      <c r="F99" s="35"/>
    </row>
    <row r="100" spans="1:6" ht="14.25" x14ac:dyDescent="0.2">
      <c r="A100" s="103"/>
      <c r="B100" s="39"/>
      <c r="C100" s="162">
        <v>1</v>
      </c>
      <c r="D100" s="19" t="s">
        <v>49</v>
      </c>
      <c r="E100" s="44"/>
      <c r="F100" s="34">
        <f>C100*E100</f>
        <v>0</v>
      </c>
    </row>
    <row r="101" spans="1:6" x14ac:dyDescent="0.2">
      <c r="A101" s="105"/>
      <c r="B101" s="68"/>
      <c r="C101" s="50"/>
      <c r="D101" s="51"/>
      <c r="E101" s="34"/>
      <c r="F101" s="52"/>
    </row>
    <row r="102" spans="1:6" x14ac:dyDescent="0.2">
      <c r="A102" s="104"/>
      <c r="B102" s="176"/>
      <c r="C102" s="53"/>
      <c r="D102" s="47"/>
      <c r="E102" s="48"/>
      <c r="F102" s="48"/>
    </row>
    <row r="103" spans="1:6" x14ac:dyDescent="0.2">
      <c r="A103" s="103">
        <f>COUNT($A$7:A102)+1</f>
        <v>20</v>
      </c>
      <c r="B103" s="38" t="s">
        <v>516</v>
      </c>
      <c r="C103" s="49"/>
      <c r="D103" s="19"/>
      <c r="E103" s="34"/>
      <c r="F103" s="35"/>
    </row>
    <row r="104" spans="1:6" ht="76.5" x14ac:dyDescent="0.2">
      <c r="A104" s="103"/>
      <c r="B104" s="39" t="s">
        <v>517</v>
      </c>
      <c r="C104" s="49"/>
      <c r="D104" s="19"/>
      <c r="E104" s="34"/>
      <c r="F104" s="35"/>
    </row>
    <row r="105" spans="1:6" ht="14.25" x14ac:dyDescent="0.2">
      <c r="A105" s="103"/>
      <c r="B105" s="39"/>
      <c r="C105" s="162">
        <v>1</v>
      </c>
      <c r="D105" s="19" t="s">
        <v>49</v>
      </c>
      <c r="E105" s="44"/>
      <c r="F105" s="34">
        <f>C105*E105</f>
        <v>0</v>
      </c>
    </row>
    <row r="106" spans="1:6" x14ac:dyDescent="0.2">
      <c r="A106" s="105"/>
      <c r="B106" s="68"/>
      <c r="C106" s="50"/>
      <c r="D106" s="51"/>
      <c r="E106" s="34"/>
      <c r="F106" s="52"/>
    </row>
    <row r="107" spans="1:6" x14ac:dyDescent="0.2">
      <c r="A107" s="104"/>
      <c r="B107" s="67"/>
      <c r="C107" s="53"/>
      <c r="D107" s="47"/>
      <c r="E107" s="48"/>
      <c r="F107" s="46"/>
    </row>
    <row r="108" spans="1:6" x14ac:dyDescent="0.2">
      <c r="A108" s="103">
        <f>COUNT($A$7:A107)+1</f>
        <v>21</v>
      </c>
      <c r="B108" s="38" t="s">
        <v>518</v>
      </c>
      <c r="C108" s="49"/>
      <c r="D108" s="19"/>
      <c r="E108" s="34"/>
      <c r="F108" s="35"/>
    </row>
    <row r="109" spans="1:6" ht="76.5" x14ac:dyDescent="0.2">
      <c r="A109" s="103"/>
      <c r="B109" s="39" t="s">
        <v>519</v>
      </c>
      <c r="C109" s="49"/>
      <c r="D109" s="19"/>
      <c r="E109" s="34"/>
      <c r="F109" s="35"/>
    </row>
    <row r="110" spans="1:6" ht="14.25" x14ac:dyDescent="0.2">
      <c r="A110" s="103"/>
      <c r="B110" s="39"/>
      <c r="C110" s="162">
        <v>1</v>
      </c>
      <c r="D110" s="19" t="s">
        <v>49</v>
      </c>
      <c r="E110" s="44"/>
      <c r="F110" s="34">
        <f>C110*E110</f>
        <v>0</v>
      </c>
    </row>
    <row r="111" spans="1:6" x14ac:dyDescent="0.2">
      <c r="A111" s="105"/>
      <c r="B111" s="68"/>
      <c r="C111" s="50"/>
      <c r="D111" s="51"/>
      <c r="E111" s="34"/>
      <c r="F111" s="52"/>
    </row>
    <row r="112" spans="1:6" x14ac:dyDescent="0.2">
      <c r="A112" s="104"/>
      <c r="B112" s="67"/>
      <c r="C112" s="53"/>
      <c r="D112" s="47"/>
      <c r="E112" s="48"/>
      <c r="F112" s="46"/>
    </row>
    <row r="113" spans="1:6" x14ac:dyDescent="0.2">
      <c r="A113" s="103">
        <f>COUNT($A$7:A112)+1</f>
        <v>22</v>
      </c>
      <c r="B113" s="92" t="s">
        <v>73</v>
      </c>
      <c r="C113" s="49"/>
      <c r="D113" s="19"/>
      <c r="E113" s="34"/>
      <c r="F113" s="35"/>
    </row>
    <row r="114" spans="1:6" ht="51" x14ac:dyDescent="0.2">
      <c r="A114" s="103"/>
      <c r="B114" s="39" t="s">
        <v>74</v>
      </c>
      <c r="C114" s="49"/>
      <c r="D114" s="19"/>
      <c r="E114" s="34"/>
      <c r="F114" s="35"/>
    </row>
    <row r="115" spans="1:6" ht="14.25" x14ac:dyDescent="0.2">
      <c r="A115" s="103"/>
      <c r="B115" s="39"/>
      <c r="C115" s="162">
        <v>1</v>
      </c>
      <c r="D115" s="19" t="s">
        <v>49</v>
      </c>
      <c r="E115" s="44"/>
      <c r="F115" s="34">
        <f>C115*E115</f>
        <v>0</v>
      </c>
    </row>
    <row r="116" spans="1:6" x14ac:dyDescent="0.2">
      <c r="A116" s="105"/>
      <c r="B116" s="68"/>
      <c r="C116" s="50"/>
      <c r="D116" s="51"/>
      <c r="E116" s="34"/>
      <c r="F116" s="52"/>
    </row>
    <row r="117" spans="1:6" x14ac:dyDescent="0.2">
      <c r="A117" s="104"/>
      <c r="B117" s="67"/>
      <c r="C117" s="53"/>
      <c r="D117" s="47"/>
      <c r="E117" s="48"/>
      <c r="F117" s="48"/>
    </row>
    <row r="118" spans="1:6" x14ac:dyDescent="0.2">
      <c r="A118" s="103">
        <f>COUNT($A$7:A117)+1</f>
        <v>23</v>
      </c>
      <c r="B118" s="92" t="s">
        <v>435</v>
      </c>
      <c r="C118" s="49"/>
      <c r="D118" s="19"/>
      <c r="E118" s="34"/>
      <c r="F118" s="34"/>
    </row>
    <row r="119" spans="1:6" ht="63.75" x14ac:dyDescent="0.2">
      <c r="A119" s="103"/>
      <c r="B119" s="39" t="s">
        <v>436</v>
      </c>
      <c r="C119" s="49"/>
      <c r="D119" s="19"/>
      <c r="E119" s="34"/>
      <c r="F119" s="34"/>
    </row>
    <row r="120" spans="1:6" ht="14.25" x14ac:dyDescent="0.2">
      <c r="A120" s="103"/>
      <c r="B120" s="39"/>
      <c r="C120" s="162">
        <v>1</v>
      </c>
      <c r="D120" s="19" t="s">
        <v>49</v>
      </c>
      <c r="E120" s="44"/>
      <c r="F120" s="34">
        <f>C120*E120</f>
        <v>0</v>
      </c>
    </row>
    <row r="121" spans="1:6" x14ac:dyDescent="0.2">
      <c r="A121" s="105"/>
      <c r="B121" s="68"/>
      <c r="C121" s="50"/>
      <c r="D121" s="51"/>
      <c r="E121" s="34"/>
      <c r="F121" s="52"/>
    </row>
    <row r="122" spans="1:6" x14ac:dyDescent="0.2">
      <c r="A122" s="104"/>
      <c r="B122" s="67"/>
      <c r="C122" s="53"/>
      <c r="D122" s="47"/>
      <c r="E122" s="48"/>
      <c r="F122" s="48"/>
    </row>
    <row r="123" spans="1:6" x14ac:dyDescent="0.2">
      <c r="A123" s="103">
        <f>COUNT($A$7:A122)+1</f>
        <v>24</v>
      </c>
      <c r="B123" s="38" t="s">
        <v>19</v>
      </c>
      <c r="C123" s="49"/>
      <c r="D123" s="19"/>
      <c r="E123" s="34"/>
      <c r="F123" s="34"/>
    </row>
    <row r="124" spans="1:6" ht="63.75" x14ac:dyDescent="0.2">
      <c r="A124" s="103"/>
      <c r="B124" s="39" t="s">
        <v>75</v>
      </c>
      <c r="C124" s="49"/>
      <c r="D124" s="19"/>
      <c r="E124" s="34"/>
      <c r="F124" s="34"/>
    </row>
    <row r="125" spans="1:6" ht="14.25" x14ac:dyDescent="0.2">
      <c r="A125" s="103"/>
      <c r="B125" s="39"/>
      <c r="C125" s="162">
        <v>1</v>
      </c>
      <c r="D125" s="19" t="s">
        <v>49</v>
      </c>
      <c r="E125" s="44"/>
      <c r="F125" s="34">
        <f>C125*E125</f>
        <v>0</v>
      </c>
    </row>
    <row r="126" spans="1:6" x14ac:dyDescent="0.2">
      <c r="A126" s="105"/>
      <c r="B126" s="68"/>
      <c r="C126" s="50"/>
      <c r="D126" s="51"/>
      <c r="E126" s="34"/>
      <c r="F126" s="52"/>
    </row>
    <row r="127" spans="1:6" x14ac:dyDescent="0.2">
      <c r="A127" s="104"/>
      <c r="B127" s="67"/>
      <c r="C127" s="53"/>
      <c r="D127" s="47"/>
      <c r="E127" s="48"/>
      <c r="F127" s="48"/>
    </row>
    <row r="128" spans="1:6" x14ac:dyDescent="0.2">
      <c r="A128" s="103">
        <f>COUNT($A$7:A127)+1</f>
        <v>25</v>
      </c>
      <c r="B128" s="38" t="s">
        <v>520</v>
      </c>
      <c r="C128" s="49"/>
      <c r="D128" s="19"/>
      <c r="E128" s="34"/>
      <c r="F128" s="34"/>
    </row>
    <row r="129" spans="1:6" ht="38.25" x14ac:dyDescent="0.2">
      <c r="A129" s="103"/>
      <c r="B129" s="39" t="s">
        <v>521</v>
      </c>
      <c r="C129" s="49"/>
      <c r="D129" s="19"/>
      <c r="E129" s="34"/>
      <c r="F129" s="34"/>
    </row>
    <row r="130" spans="1:6" ht="14.25" x14ac:dyDescent="0.2">
      <c r="A130" s="108"/>
      <c r="B130" s="39"/>
      <c r="C130" s="162">
        <v>1</v>
      </c>
      <c r="D130" s="19" t="s">
        <v>43</v>
      </c>
      <c r="E130" s="44"/>
      <c r="F130" s="34">
        <f>C130*E130</f>
        <v>0</v>
      </c>
    </row>
    <row r="131" spans="1:6" x14ac:dyDescent="0.2">
      <c r="A131" s="109"/>
      <c r="B131" s="68"/>
      <c r="C131" s="50"/>
      <c r="D131" s="51"/>
      <c r="E131" s="34"/>
      <c r="F131" s="52"/>
    </row>
    <row r="132" spans="1:6" x14ac:dyDescent="0.2">
      <c r="A132" s="110"/>
      <c r="B132" s="67"/>
      <c r="C132" s="53"/>
      <c r="D132" s="47"/>
      <c r="E132" s="48"/>
      <c r="F132" s="46"/>
    </row>
    <row r="133" spans="1:6" x14ac:dyDescent="0.2">
      <c r="A133" s="103">
        <f>COUNT($A$7:A132)+1</f>
        <v>26</v>
      </c>
      <c r="B133" s="38" t="s">
        <v>522</v>
      </c>
      <c r="C133" s="49"/>
      <c r="D133" s="19"/>
      <c r="E133" s="34"/>
      <c r="F133" s="35"/>
    </row>
    <row r="134" spans="1:6" ht="38.25" x14ac:dyDescent="0.2">
      <c r="A134" s="108"/>
      <c r="B134" s="39" t="s">
        <v>523</v>
      </c>
      <c r="C134" s="49"/>
      <c r="D134" s="19"/>
      <c r="E134" s="34"/>
      <c r="F134" s="35"/>
    </row>
    <row r="135" spans="1:6" ht="14.25" x14ac:dyDescent="0.2">
      <c r="A135" s="108"/>
      <c r="B135" s="39"/>
      <c r="C135" s="162">
        <v>1</v>
      </c>
      <c r="D135" s="19" t="s">
        <v>49</v>
      </c>
      <c r="E135" s="44"/>
      <c r="F135" s="34">
        <f>C135*E135</f>
        <v>0</v>
      </c>
    </row>
    <row r="136" spans="1:6" x14ac:dyDescent="0.2">
      <c r="A136" s="109"/>
      <c r="B136" s="68"/>
      <c r="C136" s="50"/>
      <c r="D136" s="51"/>
      <c r="E136" s="34"/>
      <c r="F136" s="52"/>
    </row>
    <row r="137" spans="1:6" x14ac:dyDescent="0.2">
      <c r="A137" s="110"/>
      <c r="B137" s="67"/>
      <c r="C137" s="53"/>
      <c r="D137" s="47"/>
      <c r="E137" s="48"/>
      <c r="F137" s="46"/>
    </row>
    <row r="138" spans="1:6" x14ac:dyDescent="0.2">
      <c r="A138" s="103">
        <f>COUNT($A$7:A137)+1</f>
        <v>27</v>
      </c>
      <c r="B138" s="38" t="s">
        <v>524</v>
      </c>
      <c r="C138" s="49"/>
      <c r="D138" s="19"/>
      <c r="E138" s="34"/>
      <c r="F138" s="35"/>
    </row>
    <row r="139" spans="1:6" ht="63.75" x14ac:dyDescent="0.2">
      <c r="A139" s="108"/>
      <c r="B139" s="39" t="s">
        <v>525</v>
      </c>
      <c r="C139" s="49"/>
      <c r="D139" s="19"/>
      <c r="E139" s="34"/>
      <c r="F139" s="35"/>
    </row>
    <row r="140" spans="1:6" ht="14.25" x14ac:dyDescent="0.2">
      <c r="A140" s="108"/>
      <c r="B140" s="178" t="s">
        <v>526</v>
      </c>
      <c r="C140" s="162">
        <v>1</v>
      </c>
      <c r="D140" s="36" t="s">
        <v>49</v>
      </c>
      <c r="E140" s="44"/>
      <c r="F140" s="37">
        <f>C140*E140</f>
        <v>0</v>
      </c>
    </row>
    <row r="141" spans="1:6" ht="14.25" x14ac:dyDescent="0.2">
      <c r="A141" s="108"/>
      <c r="B141" s="178" t="s">
        <v>527</v>
      </c>
      <c r="C141" s="162">
        <v>1</v>
      </c>
      <c r="D141" s="36" t="s">
        <v>49</v>
      </c>
      <c r="E141" s="44"/>
      <c r="F141" s="37">
        <f>C141*E141</f>
        <v>0</v>
      </c>
    </row>
    <row r="142" spans="1:6" x14ac:dyDescent="0.2">
      <c r="A142" s="109"/>
      <c r="B142" s="179"/>
      <c r="C142" s="50"/>
      <c r="D142" s="78"/>
      <c r="E142" s="37"/>
      <c r="F142" s="79"/>
    </row>
    <row r="143" spans="1:6" x14ac:dyDescent="0.2">
      <c r="A143" s="110"/>
      <c r="B143" s="67"/>
      <c r="C143" s="53"/>
      <c r="D143" s="47"/>
      <c r="E143" s="48"/>
      <c r="F143" s="77"/>
    </row>
    <row r="144" spans="1:6" x14ac:dyDescent="0.2">
      <c r="A144" s="103">
        <f>COUNT($A$7:A143)+1</f>
        <v>28</v>
      </c>
      <c r="B144" s="38" t="s">
        <v>17</v>
      </c>
      <c r="C144" s="49"/>
      <c r="D144" s="19"/>
      <c r="E144" s="34"/>
      <c r="F144" s="35"/>
    </row>
    <row r="145" spans="1:6" ht="63.75" x14ac:dyDescent="0.2">
      <c r="A145" s="108"/>
      <c r="B145" s="39" t="s">
        <v>414</v>
      </c>
      <c r="C145" s="49"/>
      <c r="D145" s="19"/>
      <c r="E145" s="34"/>
      <c r="F145" s="35"/>
    </row>
    <row r="146" spans="1:6" ht="14.25" x14ac:dyDescent="0.2">
      <c r="A146" s="108"/>
      <c r="B146" s="39"/>
      <c r="C146" s="162">
        <v>1</v>
      </c>
      <c r="D146" s="19" t="s">
        <v>49</v>
      </c>
      <c r="E146" s="44"/>
      <c r="F146" s="34">
        <f>C146*E146</f>
        <v>0</v>
      </c>
    </row>
    <row r="147" spans="1:6" x14ac:dyDescent="0.2">
      <c r="A147" s="109"/>
      <c r="B147" s="179"/>
      <c r="C147" s="50"/>
      <c r="D147" s="78"/>
      <c r="E147" s="37"/>
      <c r="F147" s="79"/>
    </row>
    <row r="148" spans="1:6" x14ac:dyDescent="0.2">
      <c r="A148" s="110"/>
      <c r="B148" s="67"/>
      <c r="C148" s="53"/>
      <c r="D148" s="47"/>
      <c r="E148" s="48"/>
      <c r="F148" s="46"/>
    </row>
    <row r="149" spans="1:6" x14ac:dyDescent="0.2">
      <c r="A149" s="103">
        <f>COUNT($A$7:A148)+1</f>
        <v>29</v>
      </c>
      <c r="B149" s="38" t="s">
        <v>18</v>
      </c>
      <c r="C149" s="49"/>
      <c r="D149" s="19"/>
      <c r="E149" s="34"/>
      <c r="F149" s="35"/>
    </row>
    <row r="150" spans="1:6" ht="38.25" x14ac:dyDescent="0.2">
      <c r="A150" s="108"/>
      <c r="B150" s="39" t="s">
        <v>528</v>
      </c>
      <c r="C150" s="49"/>
      <c r="D150" s="19"/>
      <c r="E150" s="34"/>
      <c r="F150" s="35"/>
    </row>
    <row r="151" spans="1:6" ht="14.25" x14ac:dyDescent="0.2">
      <c r="A151" s="108"/>
      <c r="B151" s="39"/>
      <c r="C151" s="162">
        <v>1</v>
      </c>
      <c r="D151" s="19" t="s">
        <v>43</v>
      </c>
      <c r="E151" s="44"/>
      <c r="F151" s="34">
        <f>C151*E151</f>
        <v>0</v>
      </c>
    </row>
    <row r="152" spans="1:6" x14ac:dyDescent="0.2">
      <c r="A152" s="109"/>
      <c r="B152" s="68"/>
      <c r="C152" s="50"/>
      <c r="D152" s="51"/>
      <c r="E152" s="34"/>
      <c r="F152" s="52"/>
    </row>
    <row r="153" spans="1:6" x14ac:dyDescent="0.2">
      <c r="A153" s="110"/>
      <c r="B153" s="67"/>
      <c r="C153" s="53"/>
      <c r="D153" s="47"/>
      <c r="E153" s="48"/>
      <c r="F153" s="46"/>
    </row>
    <row r="154" spans="1:6" x14ac:dyDescent="0.2">
      <c r="A154" s="103">
        <f>COUNT($A$7:A153)+1</f>
        <v>30</v>
      </c>
      <c r="B154" s="38" t="s">
        <v>92</v>
      </c>
      <c r="C154" s="49"/>
      <c r="D154" s="19"/>
      <c r="E154" s="34"/>
      <c r="F154" s="34"/>
    </row>
    <row r="155" spans="1:6" ht="51" x14ac:dyDescent="0.2">
      <c r="A155" s="108"/>
      <c r="B155" s="39" t="s">
        <v>93</v>
      </c>
      <c r="C155" s="49"/>
      <c r="D155" s="19"/>
      <c r="E155" s="34"/>
      <c r="F155" s="35"/>
    </row>
    <row r="156" spans="1:6" ht="14.25" x14ac:dyDescent="0.2">
      <c r="A156" s="108"/>
      <c r="B156" s="39"/>
      <c r="C156" s="162">
        <v>1</v>
      </c>
      <c r="D156" s="19" t="s">
        <v>43</v>
      </c>
      <c r="E156" s="44"/>
      <c r="F156" s="34">
        <f>C156*E156</f>
        <v>0</v>
      </c>
    </row>
    <row r="157" spans="1:6" x14ac:dyDescent="0.2">
      <c r="A157" s="109"/>
      <c r="B157" s="68"/>
      <c r="C157" s="50"/>
      <c r="D157" s="51"/>
      <c r="E157" s="34"/>
      <c r="F157" s="52"/>
    </row>
    <row r="158" spans="1:6" x14ac:dyDescent="0.2">
      <c r="A158" s="110"/>
      <c r="B158" s="67"/>
      <c r="C158" s="53"/>
      <c r="D158" s="47"/>
      <c r="E158" s="48"/>
      <c r="F158" s="48"/>
    </row>
    <row r="159" spans="1:6" x14ac:dyDescent="0.2">
      <c r="A159" s="103">
        <f>COUNT($A$7:A158)+1</f>
        <v>31</v>
      </c>
      <c r="B159" s="38" t="s">
        <v>94</v>
      </c>
      <c r="C159" s="49"/>
      <c r="D159" s="19"/>
      <c r="E159" s="34"/>
      <c r="F159" s="34"/>
    </row>
    <row r="160" spans="1:6" ht="63.75" x14ac:dyDescent="0.2">
      <c r="A160" s="108"/>
      <c r="B160" s="39" t="s">
        <v>95</v>
      </c>
      <c r="C160" s="49"/>
      <c r="D160" s="19"/>
      <c r="E160" s="34"/>
      <c r="F160" s="35"/>
    </row>
    <row r="161" spans="1:6" ht="14.25" x14ac:dyDescent="0.2">
      <c r="A161" s="108"/>
      <c r="B161" s="39"/>
      <c r="C161" s="162">
        <v>1</v>
      </c>
      <c r="D161" s="19" t="s">
        <v>43</v>
      </c>
      <c r="E161" s="44"/>
      <c r="F161" s="34">
        <f>C161*E161</f>
        <v>0</v>
      </c>
    </row>
    <row r="162" spans="1:6" x14ac:dyDescent="0.2">
      <c r="A162" s="109"/>
      <c r="B162" s="68"/>
      <c r="C162" s="50"/>
      <c r="D162" s="51"/>
      <c r="E162" s="34"/>
      <c r="F162" s="52"/>
    </row>
    <row r="163" spans="1:6" x14ac:dyDescent="0.2">
      <c r="A163" s="110"/>
      <c r="B163" s="67"/>
      <c r="C163" s="53"/>
      <c r="D163" s="47"/>
      <c r="E163" s="48"/>
      <c r="F163" s="48"/>
    </row>
    <row r="164" spans="1:6" x14ac:dyDescent="0.2">
      <c r="A164" s="103">
        <f>COUNT($A$7:A163)+1</f>
        <v>32</v>
      </c>
      <c r="B164" s="38" t="s">
        <v>41</v>
      </c>
      <c r="C164" s="49"/>
      <c r="D164" s="19"/>
      <c r="E164" s="34"/>
      <c r="F164" s="34"/>
    </row>
    <row r="165" spans="1:6" ht="51" x14ac:dyDescent="0.2">
      <c r="A165" s="108"/>
      <c r="B165" s="39" t="s">
        <v>96</v>
      </c>
      <c r="C165" s="49"/>
      <c r="D165" s="19"/>
      <c r="E165" s="34"/>
      <c r="F165" s="34"/>
    </row>
    <row r="166" spans="1:6" ht="14.25" x14ac:dyDescent="0.2">
      <c r="A166" s="108"/>
      <c r="B166" s="39"/>
      <c r="C166" s="162">
        <v>1</v>
      </c>
      <c r="D166" s="19" t="s">
        <v>43</v>
      </c>
      <c r="E166" s="44"/>
      <c r="F166" s="34">
        <f>C166*E166</f>
        <v>0</v>
      </c>
    </row>
    <row r="167" spans="1:6" x14ac:dyDescent="0.2">
      <c r="A167" s="109"/>
      <c r="B167" s="68"/>
      <c r="C167" s="50"/>
      <c r="D167" s="51"/>
      <c r="E167" s="34"/>
      <c r="F167" s="52"/>
    </row>
    <row r="168" spans="1:6" x14ac:dyDescent="0.2">
      <c r="A168" s="110"/>
      <c r="B168" s="67"/>
      <c r="C168" s="53"/>
      <c r="D168" s="47"/>
      <c r="E168" s="48"/>
      <c r="F168" s="48"/>
    </row>
    <row r="169" spans="1:6" x14ac:dyDescent="0.2">
      <c r="A169" s="103">
        <f>COUNT($A$7:A168)+1</f>
        <v>33</v>
      </c>
      <c r="B169" s="38" t="s">
        <v>529</v>
      </c>
      <c r="C169" s="49"/>
      <c r="D169" s="19"/>
      <c r="E169" s="34"/>
      <c r="F169" s="34"/>
    </row>
    <row r="170" spans="1:6" ht="27" x14ac:dyDescent="0.2">
      <c r="A170" s="108"/>
      <c r="B170" s="39" t="s">
        <v>530</v>
      </c>
      <c r="C170" s="49"/>
      <c r="D170" s="19"/>
      <c r="E170" s="34"/>
      <c r="F170" s="34"/>
    </row>
    <row r="171" spans="1:6" ht="14.25" x14ac:dyDescent="0.2">
      <c r="A171" s="108"/>
      <c r="B171" s="39"/>
      <c r="C171" s="162">
        <v>1</v>
      </c>
      <c r="D171" s="19" t="s">
        <v>49</v>
      </c>
      <c r="E171" s="44"/>
      <c r="F171" s="34">
        <f>C171*E171</f>
        <v>0</v>
      </c>
    </row>
    <row r="172" spans="1:6" x14ac:dyDescent="0.2">
      <c r="A172" s="109"/>
      <c r="B172" s="68"/>
      <c r="C172" s="50"/>
      <c r="D172" s="51"/>
      <c r="E172" s="34"/>
      <c r="F172" s="52"/>
    </row>
    <row r="173" spans="1:6" x14ac:dyDescent="0.2">
      <c r="A173" s="110"/>
      <c r="B173" s="72"/>
      <c r="C173" s="53"/>
      <c r="D173" s="96"/>
      <c r="E173" s="48"/>
      <c r="F173" s="73"/>
    </row>
    <row r="174" spans="1:6" x14ac:dyDescent="0.2">
      <c r="A174" s="103">
        <f>COUNT($A$7:A173)+1</f>
        <v>34</v>
      </c>
      <c r="B174" s="38" t="s">
        <v>531</v>
      </c>
      <c r="C174" s="49"/>
      <c r="D174" s="19"/>
      <c r="E174" s="34"/>
      <c r="F174" s="34"/>
    </row>
    <row r="175" spans="1:6" ht="38.25" x14ac:dyDescent="0.2">
      <c r="A175" s="108"/>
      <c r="B175" s="39" t="s">
        <v>532</v>
      </c>
      <c r="C175" s="49"/>
      <c r="D175" s="19"/>
      <c r="E175" s="34"/>
      <c r="F175" s="34"/>
    </row>
    <row r="176" spans="1:6" x14ac:dyDescent="0.2">
      <c r="A176" s="108"/>
      <c r="B176" s="39"/>
      <c r="C176" s="162">
        <v>1</v>
      </c>
      <c r="D176" s="19" t="s">
        <v>371</v>
      </c>
      <c r="E176" s="44"/>
      <c r="F176" s="34">
        <f>C176*E176</f>
        <v>0</v>
      </c>
    </row>
    <row r="177" spans="1:6" x14ac:dyDescent="0.2">
      <c r="A177" s="109"/>
      <c r="B177" s="68"/>
      <c r="C177" s="50"/>
      <c r="D177" s="51"/>
      <c r="E177" s="34"/>
      <c r="F177" s="52"/>
    </row>
    <row r="178" spans="1:6" x14ac:dyDescent="0.2">
      <c r="A178" s="110"/>
      <c r="B178" s="67"/>
      <c r="C178" s="53"/>
      <c r="D178" s="47"/>
      <c r="E178" s="48"/>
      <c r="F178" s="48"/>
    </row>
    <row r="179" spans="1:6" x14ac:dyDescent="0.2">
      <c r="A179" s="103">
        <f>COUNT($A$7:A178)+1</f>
        <v>35</v>
      </c>
      <c r="B179" s="38" t="s">
        <v>542</v>
      </c>
      <c r="C179" s="49"/>
      <c r="D179" s="19"/>
      <c r="E179" s="34"/>
      <c r="F179" s="35"/>
    </row>
    <row r="180" spans="1:6" ht="25.5" x14ac:dyDescent="0.2">
      <c r="A180" s="108"/>
      <c r="B180" s="39" t="s">
        <v>477</v>
      </c>
      <c r="C180" s="49"/>
      <c r="D180" s="19"/>
      <c r="E180" s="34"/>
      <c r="F180" s="35"/>
    </row>
    <row r="181" spans="1:6" x14ac:dyDescent="0.2">
      <c r="A181" s="108"/>
      <c r="B181" s="39"/>
      <c r="C181" s="162">
        <v>1</v>
      </c>
      <c r="D181" s="19" t="s">
        <v>1</v>
      </c>
      <c r="E181" s="44"/>
      <c r="F181" s="34">
        <f>C181*E181</f>
        <v>0</v>
      </c>
    </row>
    <row r="182" spans="1:6" x14ac:dyDescent="0.2">
      <c r="A182" s="109"/>
      <c r="B182" s="68"/>
      <c r="C182" s="50"/>
      <c r="D182" s="51"/>
      <c r="E182" s="34"/>
      <c r="F182" s="52"/>
    </row>
    <row r="183" spans="1:6" x14ac:dyDescent="0.2">
      <c r="A183" s="110"/>
      <c r="B183" s="67"/>
      <c r="C183" s="53"/>
      <c r="D183" s="47"/>
      <c r="E183" s="48"/>
      <c r="F183" s="48"/>
    </row>
    <row r="184" spans="1:6" x14ac:dyDescent="0.2">
      <c r="A184" s="103">
        <f>COUNT($A$7:A183)+1</f>
        <v>36</v>
      </c>
      <c r="B184" s="38" t="s">
        <v>543</v>
      </c>
      <c r="C184" s="49"/>
      <c r="D184" s="19"/>
      <c r="E184" s="34"/>
      <c r="F184" s="34"/>
    </row>
    <row r="185" spans="1:6" x14ac:dyDescent="0.2">
      <c r="A185" s="108"/>
      <c r="B185" s="39" t="s">
        <v>478</v>
      </c>
      <c r="C185" s="49"/>
      <c r="D185" s="19"/>
      <c r="E185" s="34"/>
      <c r="F185" s="35"/>
    </row>
    <row r="186" spans="1:6" x14ac:dyDescent="0.2">
      <c r="A186" s="108"/>
      <c r="B186" s="39"/>
      <c r="C186" s="162">
        <v>1</v>
      </c>
      <c r="D186" s="19" t="s">
        <v>1</v>
      </c>
      <c r="E186" s="44"/>
      <c r="F186" s="34">
        <f>C186*E186</f>
        <v>0</v>
      </c>
    </row>
    <row r="187" spans="1:6" x14ac:dyDescent="0.2">
      <c r="A187" s="109"/>
      <c r="B187" s="68"/>
      <c r="C187" s="50"/>
      <c r="D187" s="51"/>
      <c r="E187" s="34"/>
      <c r="F187" s="52"/>
    </row>
    <row r="188" spans="1:6" x14ac:dyDescent="0.2">
      <c r="A188" s="110"/>
      <c r="B188" s="67"/>
      <c r="C188" s="53"/>
      <c r="D188" s="47"/>
      <c r="E188" s="48"/>
      <c r="F188" s="46"/>
    </row>
    <row r="189" spans="1:6" x14ac:dyDescent="0.2">
      <c r="A189" s="103">
        <f>COUNT($A$7:A188)+1</f>
        <v>37</v>
      </c>
      <c r="B189" s="38" t="s">
        <v>533</v>
      </c>
      <c r="C189" s="49"/>
      <c r="D189" s="19"/>
      <c r="E189" s="34"/>
      <c r="F189" s="35"/>
    </row>
    <row r="190" spans="1:6" ht="51" x14ac:dyDescent="0.2">
      <c r="A190" s="108"/>
      <c r="B190" s="39" t="s">
        <v>534</v>
      </c>
      <c r="C190" s="49"/>
      <c r="D190" s="19"/>
      <c r="E190" s="34"/>
      <c r="F190" s="35"/>
    </row>
    <row r="191" spans="1:6" ht="14.25" x14ac:dyDescent="0.2">
      <c r="A191" s="108"/>
      <c r="B191" s="39" t="s">
        <v>535</v>
      </c>
      <c r="C191" s="162">
        <v>1</v>
      </c>
      <c r="D191" s="19" t="s">
        <v>43</v>
      </c>
      <c r="E191" s="44"/>
      <c r="F191" s="34">
        <f>+E191*C191</f>
        <v>0</v>
      </c>
    </row>
    <row r="192" spans="1:6" x14ac:dyDescent="0.2">
      <c r="A192" s="109"/>
      <c r="B192" s="68"/>
      <c r="C192" s="50"/>
      <c r="D192" s="51"/>
      <c r="E192" s="34"/>
      <c r="F192" s="52"/>
    </row>
    <row r="193" spans="1:6" x14ac:dyDescent="0.2">
      <c r="A193" s="110"/>
      <c r="B193" s="67"/>
      <c r="C193" s="53"/>
      <c r="D193" s="47"/>
      <c r="E193" s="48"/>
      <c r="F193" s="46"/>
    </row>
    <row r="194" spans="1:6" x14ac:dyDescent="0.2">
      <c r="A194" s="103">
        <f>COUNT($A$7:A193)+1</f>
        <v>38</v>
      </c>
      <c r="B194" s="38" t="s">
        <v>536</v>
      </c>
      <c r="C194" s="49"/>
      <c r="D194" s="19"/>
      <c r="E194" s="34"/>
      <c r="F194" s="35"/>
    </row>
    <row r="195" spans="1:6" ht="51" x14ac:dyDescent="0.2">
      <c r="A195" s="108"/>
      <c r="B195" s="39" t="s">
        <v>537</v>
      </c>
      <c r="C195" s="49"/>
      <c r="D195" s="19"/>
      <c r="E195" s="34"/>
      <c r="F195" s="35"/>
    </row>
    <row r="196" spans="1:6" ht="25.5" x14ac:dyDescent="0.2">
      <c r="A196" s="108"/>
      <c r="B196" s="39" t="s">
        <v>544</v>
      </c>
      <c r="C196" s="49">
        <v>1</v>
      </c>
      <c r="D196" s="19" t="s">
        <v>1</v>
      </c>
      <c r="E196" s="44"/>
      <c r="F196" s="34">
        <f>C196*E196</f>
        <v>0</v>
      </c>
    </row>
    <row r="197" spans="1:6" x14ac:dyDescent="0.2">
      <c r="A197" s="109"/>
      <c r="B197" s="68"/>
      <c r="C197" s="50"/>
      <c r="D197" s="51"/>
      <c r="E197" s="34"/>
      <c r="F197" s="52"/>
    </row>
    <row r="198" spans="1:6" x14ac:dyDescent="0.2">
      <c r="A198" s="40"/>
      <c r="B198" s="70" t="s">
        <v>2</v>
      </c>
      <c r="C198" s="41"/>
      <c r="D198" s="42"/>
      <c r="E198" s="43" t="s">
        <v>47</v>
      </c>
      <c r="F198" s="43">
        <f>SUM(F10:F197)</f>
        <v>0</v>
      </c>
    </row>
    <row r="199" spans="1:6" x14ac:dyDescent="0.2">
      <c r="A199" s="180"/>
      <c r="B199" s="181"/>
      <c r="C199" s="182"/>
      <c r="D199" s="183"/>
      <c r="E199" s="184"/>
      <c r="F199" s="184"/>
    </row>
    <row r="201" spans="1:6" x14ac:dyDescent="0.2">
      <c r="B201" s="65" t="s">
        <v>123</v>
      </c>
    </row>
    <row r="202" spans="1:6" ht="42" customHeight="1" x14ac:dyDescent="0.2">
      <c r="B202" s="185" t="s">
        <v>539</v>
      </c>
    </row>
  </sheetData>
  <sheetProtection algorithmName="SHA-512" hashValue="nUUK6zi8sV2wtFFHvyzQnA6/SnHdvAv6sVMPOTqy2KKPOTk4lQJo/IgsJUpDbFkWq9IyWjIx94ABvWaVtkOyQQ==" saltValue="H/cu+sgUEFmWvLbQiHvbVw==" spinCount="100000" sheet="1" objects="1" scenarios="1"/>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6" manualBreakCount="6">
    <brk id="21" max="5" man="1"/>
    <brk id="56" max="5" man="1"/>
    <brk id="86" max="5" man="1"/>
    <brk id="111" max="5" man="1"/>
    <brk id="142" max="5" man="1"/>
    <brk id="17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7"/>
  <sheetViews>
    <sheetView topLeftCell="A13" zoomScaleNormal="100" zoomScaleSheetLayoutView="100" workbookViewId="0">
      <selection activeCell="E23" sqref="E23"/>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545</v>
      </c>
      <c r="B1" s="65" t="s">
        <v>6</v>
      </c>
      <c r="C1" s="25"/>
      <c r="D1" s="26"/>
    </row>
    <row r="2" spans="1:6" x14ac:dyDescent="0.2">
      <c r="A2" s="24" t="s">
        <v>546</v>
      </c>
      <c r="B2" s="65" t="s">
        <v>7</v>
      </c>
      <c r="C2" s="25"/>
      <c r="D2" s="26"/>
    </row>
    <row r="3" spans="1:6" x14ac:dyDescent="0.2">
      <c r="A3" s="24" t="s">
        <v>547</v>
      </c>
      <c r="B3" s="65" t="s">
        <v>177</v>
      </c>
      <c r="C3" s="25"/>
      <c r="D3" s="26"/>
    </row>
    <row r="4" spans="1:6" x14ac:dyDescent="0.2">
      <c r="A4" s="24"/>
      <c r="B4" s="65" t="s">
        <v>178</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122</v>
      </c>
      <c r="C8" s="305"/>
      <c r="D8" s="305"/>
      <c r="E8" s="305"/>
      <c r="F8" s="305"/>
    </row>
    <row r="9" spans="1:6" x14ac:dyDescent="0.2">
      <c r="A9" s="112"/>
      <c r="B9" s="113"/>
      <c r="C9" s="56"/>
      <c r="D9" s="54"/>
      <c r="E9" s="55"/>
      <c r="F9" s="56"/>
    </row>
    <row r="10" spans="1:6" x14ac:dyDescent="0.2">
      <c r="A10" s="102"/>
      <c r="B10" s="66"/>
      <c r="C10" s="30"/>
      <c r="D10" s="31"/>
      <c r="E10" s="32"/>
      <c r="F10" s="30"/>
    </row>
    <row r="11" spans="1:6" x14ac:dyDescent="0.2">
      <c r="A11" s="103">
        <f>COUNT(A6+1)</f>
        <v>1</v>
      </c>
      <c r="B11" s="38" t="s">
        <v>10</v>
      </c>
      <c r="C11" s="35"/>
      <c r="D11" s="19"/>
      <c r="E11" s="34"/>
      <c r="F11" s="34"/>
    </row>
    <row r="12" spans="1:6" ht="38.25" x14ac:dyDescent="0.2">
      <c r="A12" s="103"/>
      <c r="B12" s="39" t="s">
        <v>51</v>
      </c>
      <c r="C12" s="35"/>
      <c r="D12" s="19"/>
      <c r="E12" s="34"/>
      <c r="F12" s="34"/>
    </row>
    <row r="13" spans="1:6" ht="14.25" x14ac:dyDescent="0.2">
      <c r="A13" s="103"/>
      <c r="B13" s="39"/>
      <c r="C13" s="49">
        <v>54</v>
      </c>
      <c r="D13" s="19" t="s">
        <v>43</v>
      </c>
      <c r="E13" s="44"/>
      <c r="F13" s="34">
        <f>C13*E13</f>
        <v>0</v>
      </c>
    </row>
    <row r="14" spans="1:6" x14ac:dyDescent="0.2">
      <c r="A14" s="105"/>
      <c r="B14" s="68"/>
      <c r="C14" s="50"/>
      <c r="D14" s="51"/>
      <c r="E14" s="52"/>
      <c r="F14" s="52"/>
    </row>
    <row r="15" spans="1:6" x14ac:dyDescent="0.2">
      <c r="A15" s="104"/>
      <c r="B15" s="67"/>
      <c r="C15" s="53"/>
      <c r="D15" s="47"/>
      <c r="E15" s="48"/>
      <c r="F15" s="48"/>
    </row>
    <row r="16" spans="1:6" x14ac:dyDescent="0.2">
      <c r="A16" s="103">
        <f>COUNT($A$11:A15)+1</f>
        <v>2</v>
      </c>
      <c r="B16" s="38" t="s">
        <v>11</v>
      </c>
      <c r="C16" s="49"/>
      <c r="D16" s="19"/>
      <c r="E16" s="34"/>
      <c r="F16" s="34"/>
    </row>
    <row r="17" spans="1:6" ht="38.25" x14ac:dyDescent="0.2">
      <c r="A17" s="103"/>
      <c r="B17" s="39" t="s">
        <v>127</v>
      </c>
      <c r="C17" s="49"/>
      <c r="D17" s="19"/>
      <c r="E17" s="34"/>
      <c r="F17" s="34"/>
    </row>
    <row r="18" spans="1:6" x14ac:dyDescent="0.2">
      <c r="A18" s="103"/>
      <c r="B18" s="39"/>
      <c r="C18" s="49">
        <v>1</v>
      </c>
      <c r="D18" s="19" t="s">
        <v>1</v>
      </c>
      <c r="E18" s="44"/>
      <c r="F18" s="34">
        <f>C18*E18</f>
        <v>0</v>
      </c>
    </row>
    <row r="19" spans="1:6" x14ac:dyDescent="0.2">
      <c r="A19" s="105"/>
      <c r="B19" s="68"/>
      <c r="C19" s="50"/>
      <c r="D19" s="51"/>
      <c r="E19" s="52"/>
      <c r="F19" s="52"/>
    </row>
    <row r="20" spans="1:6" s="33" customFormat="1" x14ac:dyDescent="0.2">
      <c r="A20" s="107"/>
      <c r="B20" s="72"/>
      <c r="C20" s="53"/>
      <c r="D20" s="73"/>
      <c r="E20" s="74"/>
      <c r="F20" s="75"/>
    </row>
    <row r="21" spans="1:6" x14ac:dyDescent="0.2">
      <c r="A21" s="103">
        <f>COUNT($A$11:A20)+1</f>
        <v>3</v>
      </c>
      <c r="B21" s="38" t="s">
        <v>12</v>
      </c>
      <c r="C21" s="49"/>
      <c r="D21" s="19"/>
      <c r="E21" s="34"/>
      <c r="F21" s="35"/>
    </row>
    <row r="22" spans="1:6" ht="25.5" x14ac:dyDescent="0.2">
      <c r="A22" s="103"/>
      <c r="B22" s="39" t="s">
        <v>113</v>
      </c>
      <c r="C22" s="49"/>
      <c r="D22" s="19"/>
      <c r="E22" s="34"/>
      <c r="F22" s="35"/>
    </row>
    <row r="23" spans="1:6" x14ac:dyDescent="0.2">
      <c r="A23" s="103"/>
      <c r="B23" s="39"/>
      <c r="C23" s="49">
        <v>7</v>
      </c>
      <c r="D23" s="19" t="s">
        <v>1</v>
      </c>
      <c r="E23" s="44"/>
      <c r="F23" s="34">
        <f>C23*E23</f>
        <v>0</v>
      </c>
    </row>
    <row r="24" spans="1:6" x14ac:dyDescent="0.2">
      <c r="A24" s="103"/>
      <c r="B24" s="39"/>
      <c r="C24" s="49"/>
      <c r="D24" s="19"/>
      <c r="E24" s="34"/>
      <c r="F24" s="34"/>
    </row>
    <row r="25" spans="1:6" x14ac:dyDescent="0.2">
      <c r="A25" s="104"/>
      <c r="B25" s="67"/>
      <c r="C25" s="53"/>
      <c r="D25" s="76"/>
      <c r="E25" s="77"/>
      <c r="F25" s="77"/>
    </row>
    <row r="26" spans="1:6" x14ac:dyDescent="0.2">
      <c r="A26" s="103">
        <f>COUNT($A$11:A25)+1</f>
        <v>4</v>
      </c>
      <c r="B26" s="38" t="s">
        <v>52</v>
      </c>
      <c r="C26" s="49"/>
      <c r="D26" s="19"/>
      <c r="E26" s="34"/>
      <c r="F26" s="35"/>
    </row>
    <row r="27" spans="1:6" ht="38.25" x14ac:dyDescent="0.2">
      <c r="A27" s="103"/>
      <c r="B27" s="39" t="s">
        <v>13</v>
      </c>
      <c r="C27" s="49"/>
      <c r="D27" s="19"/>
      <c r="E27" s="34"/>
      <c r="F27" s="35"/>
    </row>
    <row r="28" spans="1:6" ht="14.25" x14ac:dyDescent="0.2">
      <c r="A28" s="103"/>
      <c r="B28" s="39"/>
      <c r="C28" s="49">
        <v>40</v>
      </c>
      <c r="D28" s="19" t="s">
        <v>49</v>
      </c>
      <c r="E28" s="44"/>
      <c r="F28" s="34">
        <f>C28*E28</f>
        <v>0</v>
      </c>
    </row>
    <row r="29" spans="1:6" x14ac:dyDescent="0.2">
      <c r="A29" s="103"/>
      <c r="B29" s="39"/>
      <c r="C29" s="49"/>
      <c r="D29" s="19"/>
      <c r="E29" s="48"/>
      <c r="F29" s="34"/>
    </row>
    <row r="30" spans="1:6" x14ac:dyDescent="0.2">
      <c r="A30" s="104"/>
      <c r="B30" s="67"/>
      <c r="C30" s="53"/>
      <c r="D30" s="47"/>
      <c r="E30" s="48"/>
      <c r="F30" s="48"/>
    </row>
    <row r="31" spans="1:6" x14ac:dyDescent="0.2">
      <c r="A31" s="103">
        <f>COUNT($A$11:A30)+1</f>
        <v>5</v>
      </c>
      <c r="B31" s="38" t="s">
        <v>188</v>
      </c>
      <c r="C31" s="49"/>
      <c r="D31" s="19"/>
      <c r="E31" s="34"/>
      <c r="F31" s="34"/>
    </row>
    <row r="32" spans="1:6" ht="69" customHeight="1" x14ac:dyDescent="0.2">
      <c r="A32" s="103"/>
      <c r="B32" s="39" t="s">
        <v>189</v>
      </c>
      <c r="C32" s="49"/>
      <c r="D32" s="19"/>
      <c r="E32" s="34"/>
      <c r="F32" s="34"/>
    </row>
    <row r="33" spans="1:6" x14ac:dyDescent="0.2">
      <c r="A33" s="103"/>
      <c r="B33" s="39"/>
      <c r="C33" s="49">
        <v>1</v>
      </c>
      <c r="D33" s="19" t="s">
        <v>1</v>
      </c>
      <c r="E33" s="44"/>
      <c r="F33" s="34">
        <f>E33*C33</f>
        <v>0</v>
      </c>
    </row>
    <row r="34" spans="1:6" x14ac:dyDescent="0.2">
      <c r="A34" s="105"/>
      <c r="B34" s="68"/>
      <c r="C34" s="50"/>
      <c r="D34" s="51"/>
      <c r="E34" s="52"/>
      <c r="F34" s="64"/>
    </row>
    <row r="35" spans="1:6" x14ac:dyDescent="0.2">
      <c r="A35" s="104"/>
      <c r="B35" s="67"/>
      <c r="C35" s="53"/>
      <c r="D35" s="47"/>
      <c r="E35" s="48"/>
      <c r="F35" s="46"/>
    </row>
    <row r="36" spans="1:6" x14ac:dyDescent="0.2">
      <c r="A36" s="103">
        <f>COUNT($A$11:A35)+1</f>
        <v>6</v>
      </c>
      <c r="B36" s="38" t="s">
        <v>184</v>
      </c>
      <c r="C36" s="49"/>
      <c r="D36" s="19"/>
      <c r="E36" s="34"/>
      <c r="F36" s="35"/>
    </row>
    <row r="37" spans="1:6" ht="51" x14ac:dyDescent="0.2">
      <c r="A37" s="103"/>
      <c r="B37" s="39" t="s">
        <v>185</v>
      </c>
      <c r="C37" s="49"/>
      <c r="D37" s="19"/>
      <c r="E37" s="34"/>
      <c r="F37" s="35"/>
    </row>
    <row r="38" spans="1:6" ht="14.25" x14ac:dyDescent="0.2">
      <c r="A38" s="103"/>
      <c r="B38" s="80"/>
      <c r="C38" s="49">
        <v>4</v>
      </c>
      <c r="D38" s="19" t="s">
        <v>49</v>
      </c>
      <c r="E38" s="44"/>
      <c r="F38" s="34">
        <f>C38*E38</f>
        <v>0</v>
      </c>
    </row>
    <row r="39" spans="1:6" x14ac:dyDescent="0.2">
      <c r="A39" s="105"/>
      <c r="B39" s="81"/>
      <c r="C39" s="50"/>
      <c r="D39" s="51"/>
      <c r="E39" s="52"/>
      <c r="F39" s="52"/>
    </row>
    <row r="40" spans="1:6" x14ac:dyDescent="0.2">
      <c r="A40" s="104"/>
      <c r="B40" s="67"/>
      <c r="C40" s="53"/>
      <c r="D40" s="47"/>
      <c r="E40" s="48"/>
      <c r="F40" s="46"/>
    </row>
    <row r="41" spans="1:6" x14ac:dyDescent="0.2">
      <c r="A41" s="103">
        <f>COUNT($A$11:A40)+1</f>
        <v>7</v>
      </c>
      <c r="B41" s="38" t="s">
        <v>186</v>
      </c>
      <c r="C41" s="49"/>
      <c r="D41" s="19"/>
      <c r="E41" s="34"/>
      <c r="F41" s="35"/>
    </row>
    <row r="42" spans="1:6" ht="51" x14ac:dyDescent="0.2">
      <c r="A42" s="103"/>
      <c r="B42" s="39" t="s">
        <v>185</v>
      </c>
      <c r="C42" s="49"/>
      <c r="D42" s="19"/>
      <c r="E42" s="34"/>
      <c r="F42" s="35"/>
    </row>
    <row r="43" spans="1:6" ht="14.25" x14ac:dyDescent="0.2">
      <c r="A43" s="103"/>
      <c r="B43" s="80"/>
      <c r="C43" s="49">
        <v>4</v>
      </c>
      <c r="D43" s="19" t="s">
        <v>49</v>
      </c>
      <c r="E43" s="44"/>
      <c r="F43" s="34">
        <f>C43*E43</f>
        <v>0</v>
      </c>
    </row>
    <row r="44" spans="1:6" x14ac:dyDescent="0.2">
      <c r="A44" s="105"/>
      <c r="B44" s="81"/>
      <c r="C44" s="50"/>
      <c r="D44" s="51"/>
      <c r="E44" s="52"/>
      <c r="F44" s="52"/>
    </row>
    <row r="45" spans="1:6" x14ac:dyDescent="0.2">
      <c r="A45" s="104"/>
      <c r="B45" s="67"/>
      <c r="C45" s="53"/>
      <c r="D45" s="47"/>
      <c r="E45" s="48"/>
      <c r="F45" s="46"/>
    </row>
    <row r="46" spans="1:6" x14ac:dyDescent="0.2">
      <c r="A46" s="103">
        <f>COUNT($A$11:A45)+1</f>
        <v>8</v>
      </c>
      <c r="B46" s="38" t="s">
        <v>20</v>
      </c>
      <c r="C46" s="49"/>
      <c r="D46" s="19"/>
      <c r="E46" s="34"/>
      <c r="F46" s="35"/>
    </row>
    <row r="47" spans="1:6" ht="38.25" x14ac:dyDescent="0.2">
      <c r="A47" s="103"/>
      <c r="B47" s="39" t="s">
        <v>42</v>
      </c>
      <c r="C47" s="49"/>
      <c r="D47" s="19"/>
      <c r="E47" s="34"/>
      <c r="F47" s="35"/>
    </row>
    <row r="48" spans="1:6" ht="14.25" x14ac:dyDescent="0.2">
      <c r="A48" s="103"/>
      <c r="B48" s="39"/>
      <c r="C48" s="49">
        <v>15</v>
      </c>
      <c r="D48" s="19" t="s">
        <v>43</v>
      </c>
      <c r="E48" s="44"/>
      <c r="F48" s="34">
        <f>C48*E48</f>
        <v>0</v>
      </c>
    </row>
    <row r="49" spans="1:6" x14ac:dyDescent="0.2">
      <c r="A49" s="105"/>
      <c r="B49" s="68"/>
      <c r="C49" s="50"/>
      <c r="D49" s="51"/>
      <c r="E49" s="52"/>
      <c r="F49" s="52"/>
    </row>
    <row r="50" spans="1:6" x14ac:dyDescent="0.2">
      <c r="A50" s="104"/>
      <c r="B50" s="67"/>
      <c r="C50" s="53"/>
      <c r="D50" s="47"/>
      <c r="E50" s="48"/>
      <c r="F50" s="46"/>
    </row>
    <row r="51" spans="1:6" x14ac:dyDescent="0.2">
      <c r="A51" s="103">
        <f>COUNT($A$11:A50)+1</f>
        <v>9</v>
      </c>
      <c r="B51" s="38" t="s">
        <v>55</v>
      </c>
      <c r="C51" s="49"/>
      <c r="D51" s="19"/>
      <c r="E51" s="34"/>
      <c r="F51" s="35"/>
    </row>
    <row r="52" spans="1:6" ht="63.75" x14ac:dyDescent="0.2">
      <c r="A52" s="103"/>
      <c r="B52" s="39" t="s">
        <v>56</v>
      </c>
      <c r="C52" s="49"/>
      <c r="D52" s="19"/>
      <c r="E52" s="34"/>
      <c r="F52" s="35"/>
    </row>
    <row r="53" spans="1:6" x14ac:dyDescent="0.2">
      <c r="A53" s="103"/>
      <c r="B53" s="39"/>
      <c r="C53" s="49">
        <v>2</v>
      </c>
      <c r="D53" s="19" t="s">
        <v>1</v>
      </c>
      <c r="E53" s="44"/>
      <c r="F53" s="34">
        <f>C53*E53</f>
        <v>0</v>
      </c>
    </row>
    <row r="54" spans="1:6" x14ac:dyDescent="0.2">
      <c r="A54" s="105"/>
      <c r="B54" s="68"/>
      <c r="C54" s="50"/>
      <c r="D54" s="51"/>
      <c r="E54" s="52"/>
      <c r="F54" s="52"/>
    </row>
    <row r="55" spans="1:6" x14ac:dyDescent="0.2">
      <c r="A55" s="104"/>
      <c r="B55" s="67"/>
      <c r="C55" s="53"/>
      <c r="D55" s="47"/>
      <c r="E55" s="48"/>
      <c r="F55" s="46"/>
    </row>
    <row r="56" spans="1:6" ht="25.5" x14ac:dyDescent="0.2">
      <c r="A56" s="103">
        <f>COUNT($A$11:A55)+1</f>
        <v>10</v>
      </c>
      <c r="B56" s="38" t="s">
        <v>59</v>
      </c>
      <c r="C56" s="49"/>
      <c r="D56" s="19"/>
      <c r="E56" s="34"/>
      <c r="F56" s="35"/>
    </row>
    <row r="57" spans="1:6" ht="51" x14ac:dyDescent="0.2">
      <c r="A57" s="103"/>
      <c r="B57" s="39" t="s">
        <v>60</v>
      </c>
      <c r="C57" s="49"/>
      <c r="D57" s="19"/>
      <c r="E57" s="34"/>
      <c r="F57" s="35"/>
    </row>
    <row r="58" spans="1:6" ht="14.25" x14ac:dyDescent="0.2">
      <c r="A58" s="103"/>
      <c r="B58" s="39"/>
      <c r="C58" s="49">
        <v>188</v>
      </c>
      <c r="D58" s="36" t="s">
        <v>49</v>
      </c>
      <c r="E58" s="45"/>
      <c r="F58" s="34">
        <f>C58*E58</f>
        <v>0</v>
      </c>
    </row>
    <row r="59" spans="1:6" x14ac:dyDescent="0.2">
      <c r="A59" s="105"/>
      <c r="B59" s="68"/>
      <c r="C59" s="50"/>
      <c r="D59" s="78"/>
      <c r="E59" s="79"/>
      <c r="F59" s="52"/>
    </row>
    <row r="60" spans="1:6" x14ac:dyDescent="0.2">
      <c r="A60" s="104"/>
      <c r="B60" s="67"/>
      <c r="C60" s="53"/>
      <c r="D60" s="47"/>
      <c r="E60" s="48"/>
      <c r="F60" s="46"/>
    </row>
    <row r="61" spans="1:6" x14ac:dyDescent="0.2">
      <c r="A61" s="103">
        <f>COUNT($A$11:A60)+1</f>
        <v>11</v>
      </c>
      <c r="B61" s="38" t="s">
        <v>166</v>
      </c>
      <c r="C61" s="49"/>
      <c r="D61" s="19"/>
      <c r="E61" s="34"/>
      <c r="F61" s="35"/>
    </row>
    <row r="62" spans="1:6" ht="51" x14ac:dyDescent="0.2">
      <c r="A62" s="103"/>
      <c r="B62" s="39" t="s">
        <v>167</v>
      </c>
      <c r="C62" s="49"/>
      <c r="D62" s="19"/>
      <c r="E62" s="34"/>
      <c r="F62" s="35"/>
    </row>
    <row r="63" spans="1:6" x14ac:dyDescent="0.2">
      <c r="A63" s="103"/>
      <c r="B63" s="39"/>
      <c r="C63" s="49">
        <v>116</v>
      </c>
      <c r="D63" s="36" t="s">
        <v>187</v>
      </c>
      <c r="E63" s="45"/>
      <c r="F63" s="34">
        <f>C63*E63</f>
        <v>0</v>
      </c>
    </row>
    <row r="64" spans="1:6" x14ac:dyDescent="0.2">
      <c r="A64" s="105"/>
      <c r="B64" s="68"/>
      <c r="C64" s="50"/>
      <c r="D64" s="78"/>
      <c r="E64" s="79"/>
      <c r="F64" s="52"/>
    </row>
    <row r="65" spans="1:6" x14ac:dyDescent="0.2">
      <c r="A65" s="104"/>
      <c r="B65" s="67"/>
      <c r="C65" s="53"/>
      <c r="D65" s="47"/>
      <c r="E65" s="48"/>
      <c r="F65" s="46"/>
    </row>
    <row r="66" spans="1:6" x14ac:dyDescent="0.2">
      <c r="A66" s="103">
        <f>COUNT($A$11:A65)+1</f>
        <v>12</v>
      </c>
      <c r="B66" s="82" t="s">
        <v>61</v>
      </c>
      <c r="C66" s="49"/>
      <c r="D66" s="57"/>
      <c r="E66" s="58"/>
      <c r="F66" s="59"/>
    </row>
    <row r="67" spans="1:6" ht="51" x14ac:dyDescent="0.2">
      <c r="A67" s="103"/>
      <c r="B67" s="39" t="s">
        <v>62</v>
      </c>
      <c r="C67" s="49"/>
      <c r="D67" s="57"/>
      <c r="E67" s="58"/>
      <c r="F67" s="58"/>
    </row>
    <row r="68" spans="1:6" ht="14.25" x14ac:dyDescent="0.2">
      <c r="A68" s="103"/>
      <c r="B68" s="39"/>
      <c r="C68" s="49">
        <v>54</v>
      </c>
      <c r="D68" s="19" t="s">
        <v>43</v>
      </c>
      <c r="E68" s="44"/>
      <c r="F68" s="34">
        <f>E68*C68</f>
        <v>0</v>
      </c>
    </row>
    <row r="69" spans="1:6" x14ac:dyDescent="0.2">
      <c r="A69" s="105"/>
      <c r="B69" s="68"/>
      <c r="C69" s="50"/>
      <c r="D69" s="51"/>
      <c r="E69" s="52"/>
      <c r="F69" s="52"/>
    </row>
    <row r="70" spans="1:6" x14ac:dyDescent="0.2">
      <c r="A70" s="104"/>
      <c r="B70" s="67"/>
      <c r="C70" s="53"/>
      <c r="D70" s="47"/>
      <c r="E70" s="48"/>
      <c r="F70" s="48"/>
    </row>
    <row r="71" spans="1:6" x14ac:dyDescent="0.2">
      <c r="A71" s="103">
        <f>COUNT($A$11:A69)+1</f>
        <v>13</v>
      </c>
      <c r="B71" s="60" t="s">
        <v>65</v>
      </c>
      <c r="C71" s="49"/>
      <c r="D71" s="19"/>
      <c r="E71" s="34"/>
      <c r="F71" s="35"/>
    </row>
    <row r="72" spans="1:6" ht="38.25" x14ac:dyDescent="0.2">
      <c r="A72" s="103"/>
      <c r="B72" s="39" t="s">
        <v>66</v>
      </c>
      <c r="C72" s="49"/>
      <c r="D72" s="19"/>
      <c r="E72" s="34"/>
      <c r="F72" s="35"/>
    </row>
    <row r="73" spans="1:6" ht="14.25" x14ac:dyDescent="0.2">
      <c r="A73" s="103"/>
      <c r="B73" s="39"/>
      <c r="C73" s="49">
        <v>4</v>
      </c>
      <c r="D73" s="19" t="s">
        <v>43</v>
      </c>
      <c r="E73" s="44"/>
      <c r="F73" s="34">
        <f>E73*C73</f>
        <v>0</v>
      </c>
    </row>
    <row r="74" spans="1:6" x14ac:dyDescent="0.2">
      <c r="A74" s="105"/>
      <c r="B74" s="68"/>
      <c r="C74" s="50"/>
      <c r="D74" s="51"/>
      <c r="E74" s="52"/>
      <c r="F74" s="52"/>
    </row>
    <row r="75" spans="1:6" x14ac:dyDescent="0.2">
      <c r="A75" s="104"/>
      <c r="B75" s="67"/>
      <c r="C75" s="53"/>
      <c r="D75" s="47"/>
      <c r="E75" s="48"/>
      <c r="F75" s="46"/>
    </row>
    <row r="76" spans="1:6" x14ac:dyDescent="0.2">
      <c r="A76" s="103">
        <f>COUNT($A$11:A75)+1</f>
        <v>14</v>
      </c>
      <c r="B76" s="84" t="s">
        <v>67</v>
      </c>
      <c r="C76" s="49"/>
      <c r="D76" s="19"/>
      <c r="E76" s="34"/>
      <c r="F76" s="35"/>
    </row>
    <row r="77" spans="1:6" ht="63.75" x14ac:dyDescent="0.2">
      <c r="A77" s="103"/>
      <c r="B77" s="39" t="s">
        <v>68</v>
      </c>
      <c r="C77" s="49"/>
      <c r="D77" s="19"/>
      <c r="E77" s="34"/>
      <c r="F77" s="35"/>
    </row>
    <row r="78" spans="1:6" ht="14.25" x14ac:dyDescent="0.2">
      <c r="A78" s="103"/>
      <c r="B78" s="85"/>
      <c r="C78" s="49">
        <v>10</v>
      </c>
      <c r="D78" s="19" t="s">
        <v>43</v>
      </c>
      <c r="E78" s="44"/>
      <c r="F78" s="34">
        <f>E78*C78</f>
        <v>0</v>
      </c>
    </row>
    <row r="79" spans="1:6" x14ac:dyDescent="0.2">
      <c r="A79" s="105"/>
      <c r="B79" s="86"/>
      <c r="C79" s="50"/>
      <c r="D79" s="51"/>
      <c r="E79" s="52"/>
      <c r="F79" s="52"/>
    </row>
    <row r="80" spans="1:6" x14ac:dyDescent="0.2">
      <c r="A80" s="104"/>
      <c r="B80" s="87"/>
      <c r="C80" s="53"/>
      <c r="D80" s="47"/>
      <c r="E80" s="48"/>
      <c r="F80" s="48"/>
    </row>
    <row r="81" spans="1:6" x14ac:dyDescent="0.2">
      <c r="A81" s="103">
        <f>COUNT($A$11:A80)+1</f>
        <v>15</v>
      </c>
      <c r="B81" s="88" t="s">
        <v>69</v>
      </c>
      <c r="C81" s="49"/>
      <c r="D81" s="19"/>
      <c r="E81" s="34"/>
      <c r="F81" s="34"/>
    </row>
    <row r="82" spans="1:6" ht="63.75" x14ac:dyDescent="0.2">
      <c r="A82" s="103"/>
      <c r="B82" s="39" t="s">
        <v>70</v>
      </c>
      <c r="C82" s="49"/>
      <c r="D82" s="19"/>
      <c r="E82" s="34"/>
      <c r="F82" s="34"/>
    </row>
    <row r="83" spans="1:6" ht="14.25" x14ac:dyDescent="0.2">
      <c r="A83" s="103"/>
      <c r="B83" s="85"/>
      <c r="C83" s="49">
        <v>10</v>
      </c>
      <c r="D83" s="19" t="s">
        <v>43</v>
      </c>
      <c r="E83" s="44"/>
      <c r="F83" s="34">
        <f>E83*C83</f>
        <v>0</v>
      </c>
    </row>
    <row r="84" spans="1:6" x14ac:dyDescent="0.2">
      <c r="A84" s="105"/>
      <c r="B84" s="86"/>
      <c r="C84" s="50"/>
      <c r="D84" s="51"/>
      <c r="E84" s="52"/>
      <c r="F84" s="52"/>
    </row>
    <row r="85" spans="1:6" x14ac:dyDescent="0.2">
      <c r="A85" s="104"/>
      <c r="B85" s="67"/>
      <c r="C85" s="53"/>
      <c r="D85" s="47"/>
      <c r="E85" s="48"/>
      <c r="F85" s="46"/>
    </row>
    <row r="86" spans="1:6" x14ac:dyDescent="0.2">
      <c r="A86" s="103">
        <f>COUNT($A$11:A85)+1</f>
        <v>16</v>
      </c>
      <c r="B86" s="92" t="s">
        <v>73</v>
      </c>
      <c r="C86" s="49"/>
      <c r="D86" s="19"/>
      <c r="E86" s="34"/>
      <c r="F86" s="35"/>
    </row>
    <row r="87" spans="1:6" ht="51" x14ac:dyDescent="0.2">
      <c r="A87" s="103"/>
      <c r="B87" s="39" t="s">
        <v>74</v>
      </c>
      <c r="C87" s="49"/>
      <c r="D87" s="19"/>
      <c r="E87" s="34"/>
      <c r="F87" s="35"/>
    </row>
    <row r="88" spans="1:6" ht="14.25" x14ac:dyDescent="0.2">
      <c r="A88" s="103"/>
      <c r="B88" s="39"/>
      <c r="C88" s="49">
        <v>10</v>
      </c>
      <c r="D88" s="19" t="s">
        <v>49</v>
      </c>
      <c r="E88" s="44"/>
      <c r="F88" s="34">
        <f>C88*E88</f>
        <v>0</v>
      </c>
    </row>
    <row r="89" spans="1:6" x14ac:dyDescent="0.2">
      <c r="A89" s="105"/>
      <c r="B89" s="68"/>
      <c r="C89" s="50"/>
      <c r="D89" s="51"/>
      <c r="E89" s="52"/>
      <c r="F89" s="52"/>
    </row>
    <row r="90" spans="1:6" x14ac:dyDescent="0.2">
      <c r="A90" s="104"/>
      <c r="B90" s="67"/>
      <c r="C90" s="53"/>
      <c r="D90" s="47"/>
      <c r="E90" s="48"/>
      <c r="F90" s="48"/>
    </row>
    <row r="91" spans="1:6" x14ac:dyDescent="0.2">
      <c r="A91" s="103">
        <f>COUNT($A$11:A90)+1</f>
        <v>17</v>
      </c>
      <c r="B91" s="38" t="s">
        <v>19</v>
      </c>
      <c r="C91" s="49"/>
      <c r="D91" s="19"/>
      <c r="E91" s="34"/>
      <c r="F91" s="34"/>
    </row>
    <row r="92" spans="1:6" ht="63.75" x14ac:dyDescent="0.2">
      <c r="A92" s="103"/>
      <c r="B92" s="39" t="s">
        <v>75</v>
      </c>
      <c r="C92" s="49"/>
      <c r="D92" s="19"/>
      <c r="E92" s="34"/>
      <c r="F92" s="34"/>
    </row>
    <row r="93" spans="1:6" ht="14.25" x14ac:dyDescent="0.2">
      <c r="A93" s="103"/>
      <c r="B93" s="39"/>
      <c r="C93" s="49">
        <v>10</v>
      </c>
      <c r="D93" s="19" t="s">
        <v>49</v>
      </c>
      <c r="E93" s="44"/>
      <c r="F93" s="34">
        <f>C93*E93</f>
        <v>0</v>
      </c>
    </row>
    <row r="94" spans="1:6" x14ac:dyDescent="0.2">
      <c r="A94" s="105"/>
      <c r="B94" s="68"/>
      <c r="C94" s="50"/>
      <c r="D94" s="51"/>
      <c r="E94" s="52"/>
      <c r="F94" s="52"/>
    </row>
    <row r="95" spans="1:6" x14ac:dyDescent="0.2">
      <c r="A95" s="110"/>
      <c r="B95" s="67"/>
      <c r="C95" s="53"/>
      <c r="D95" s="47"/>
      <c r="E95" s="48"/>
      <c r="F95" s="48"/>
    </row>
    <row r="96" spans="1:6" x14ac:dyDescent="0.2">
      <c r="A96" s="103">
        <f>COUNT($A$11:A95)+1</f>
        <v>18</v>
      </c>
      <c r="B96" s="93" t="s">
        <v>80</v>
      </c>
      <c r="C96" s="49"/>
      <c r="D96" s="19"/>
      <c r="E96" s="34"/>
      <c r="F96" s="34"/>
    </row>
    <row r="97" spans="1:6" ht="25.5" x14ac:dyDescent="0.2">
      <c r="A97" s="108"/>
      <c r="B97" s="39" t="s">
        <v>81</v>
      </c>
      <c r="C97" s="49"/>
      <c r="D97" s="19"/>
      <c r="E97" s="34"/>
      <c r="F97" s="34"/>
    </row>
    <row r="98" spans="1:6" x14ac:dyDescent="0.2">
      <c r="A98" s="108"/>
      <c r="B98" s="94"/>
      <c r="C98" s="49">
        <v>5</v>
      </c>
      <c r="D98" s="19" t="s">
        <v>1</v>
      </c>
      <c r="E98" s="44"/>
      <c r="F98" s="34">
        <f>+E98*C98</f>
        <v>0</v>
      </c>
    </row>
    <row r="99" spans="1:6" x14ac:dyDescent="0.2">
      <c r="A99" s="109"/>
      <c r="B99" s="95"/>
      <c r="C99" s="50"/>
      <c r="D99" s="51"/>
      <c r="E99" s="52"/>
      <c r="F99" s="52"/>
    </row>
    <row r="100" spans="1:6" x14ac:dyDescent="0.2">
      <c r="A100" s="110"/>
      <c r="B100" s="67"/>
      <c r="C100" s="53"/>
      <c r="D100" s="47"/>
      <c r="E100" s="48"/>
      <c r="F100" s="46"/>
    </row>
    <row r="101" spans="1:6" x14ac:dyDescent="0.2">
      <c r="A101" s="103">
        <f>COUNT($A$11:A100)+1</f>
        <v>19</v>
      </c>
      <c r="B101" s="38" t="s">
        <v>14</v>
      </c>
      <c r="C101" s="49"/>
      <c r="D101" s="19"/>
      <c r="E101" s="34"/>
      <c r="F101" s="35"/>
    </row>
    <row r="102" spans="1:6" ht="38.25" x14ac:dyDescent="0.2">
      <c r="A102" s="108"/>
      <c r="B102" s="39" t="s">
        <v>16</v>
      </c>
      <c r="C102" s="49"/>
      <c r="D102" s="19"/>
      <c r="E102" s="34"/>
      <c r="F102" s="35"/>
    </row>
    <row r="103" spans="1:6" ht="14.25" x14ac:dyDescent="0.2">
      <c r="A103" s="108"/>
      <c r="B103" s="39"/>
      <c r="C103" s="49">
        <v>32</v>
      </c>
      <c r="D103" s="19" t="s">
        <v>49</v>
      </c>
      <c r="E103" s="44"/>
      <c r="F103" s="34">
        <f>C103*E103</f>
        <v>0</v>
      </c>
    </row>
    <row r="104" spans="1:6" x14ac:dyDescent="0.2">
      <c r="A104" s="109"/>
      <c r="B104" s="68"/>
      <c r="C104" s="50"/>
      <c r="D104" s="51"/>
      <c r="E104" s="52"/>
      <c r="F104" s="52"/>
    </row>
    <row r="105" spans="1:6" x14ac:dyDescent="0.2">
      <c r="A105" s="110"/>
      <c r="B105" s="67"/>
      <c r="C105" s="53"/>
      <c r="D105" s="47"/>
      <c r="E105" s="48"/>
      <c r="F105" s="46"/>
    </row>
    <row r="106" spans="1:6" x14ac:dyDescent="0.2">
      <c r="A106" s="103">
        <f>COUNT($A$11:A105)+1</f>
        <v>20</v>
      </c>
      <c r="B106" s="38" t="s">
        <v>15</v>
      </c>
      <c r="C106" s="49"/>
      <c r="D106" s="19"/>
      <c r="E106" s="34"/>
      <c r="F106" s="35"/>
    </row>
    <row r="107" spans="1:6" ht="38.25" x14ac:dyDescent="0.2">
      <c r="A107" s="108"/>
      <c r="B107" s="39" t="s">
        <v>36</v>
      </c>
      <c r="C107" s="49"/>
      <c r="D107" s="19"/>
      <c r="E107" s="34"/>
      <c r="F107" s="35"/>
    </row>
    <row r="108" spans="1:6" ht="14.25" x14ac:dyDescent="0.2">
      <c r="A108" s="108"/>
      <c r="B108" s="39"/>
      <c r="C108" s="49">
        <v>176</v>
      </c>
      <c r="D108" s="19" t="s">
        <v>49</v>
      </c>
      <c r="E108" s="44"/>
      <c r="F108" s="34">
        <f>C108*E108</f>
        <v>0</v>
      </c>
    </row>
    <row r="109" spans="1:6" x14ac:dyDescent="0.2">
      <c r="A109" s="109"/>
      <c r="B109" s="68"/>
      <c r="C109" s="50"/>
      <c r="D109" s="51"/>
      <c r="E109" s="52"/>
      <c r="F109" s="52"/>
    </row>
    <row r="110" spans="1:6" x14ac:dyDescent="0.2">
      <c r="A110" s="110"/>
      <c r="B110" s="67"/>
      <c r="C110" s="53"/>
      <c r="D110" s="47"/>
      <c r="E110" s="48"/>
      <c r="F110" s="46"/>
    </row>
    <row r="111" spans="1:6" x14ac:dyDescent="0.2">
      <c r="A111" s="103">
        <f>COUNT($A$11:A110)+1</f>
        <v>21</v>
      </c>
      <c r="B111" s="38" t="s">
        <v>82</v>
      </c>
      <c r="C111" s="49"/>
      <c r="D111" s="19"/>
      <c r="E111" s="34"/>
      <c r="F111" s="34"/>
    </row>
    <row r="112" spans="1:6" ht="38.25" x14ac:dyDescent="0.2">
      <c r="A112" s="108"/>
      <c r="B112" s="39" t="s">
        <v>83</v>
      </c>
      <c r="C112" s="49"/>
      <c r="D112" s="19"/>
      <c r="E112" s="34"/>
      <c r="F112" s="34"/>
    </row>
    <row r="113" spans="1:6" x14ac:dyDescent="0.2">
      <c r="A113" s="108"/>
      <c r="B113" s="39"/>
      <c r="C113" s="49">
        <v>4</v>
      </c>
      <c r="D113" s="19" t="s">
        <v>40</v>
      </c>
      <c r="E113" s="44"/>
      <c r="F113" s="34">
        <f>C113*E113</f>
        <v>0</v>
      </c>
    </row>
    <row r="114" spans="1:6" x14ac:dyDescent="0.2">
      <c r="A114" s="109"/>
      <c r="B114" s="68"/>
      <c r="C114" s="50"/>
      <c r="D114" s="51"/>
      <c r="E114" s="52"/>
      <c r="F114" s="52"/>
    </row>
    <row r="115" spans="1:6" x14ac:dyDescent="0.2">
      <c r="A115" s="110"/>
      <c r="B115" s="67"/>
      <c r="C115" s="53"/>
      <c r="D115" s="47"/>
      <c r="E115" s="48"/>
      <c r="F115" s="48"/>
    </row>
    <row r="116" spans="1:6" x14ac:dyDescent="0.2">
      <c r="A116" s="103">
        <f>COUNT($A$11:A115)+1</f>
        <v>22</v>
      </c>
      <c r="B116" s="38" t="s">
        <v>84</v>
      </c>
      <c r="C116" s="49"/>
      <c r="D116" s="19"/>
      <c r="E116" s="34"/>
      <c r="F116" s="34"/>
    </row>
    <row r="117" spans="1:6" ht="25.5" x14ac:dyDescent="0.2">
      <c r="A117" s="108"/>
      <c r="B117" s="39" t="s">
        <v>85</v>
      </c>
      <c r="C117" s="49"/>
      <c r="D117" s="19"/>
      <c r="E117" s="34"/>
      <c r="F117" s="34"/>
    </row>
    <row r="118" spans="1:6" ht="14.25" x14ac:dyDescent="0.2">
      <c r="A118" s="108"/>
      <c r="B118" s="39"/>
      <c r="C118" s="49">
        <v>40</v>
      </c>
      <c r="D118" s="19" t="s">
        <v>43</v>
      </c>
      <c r="E118" s="44"/>
      <c r="F118" s="34">
        <f>C118*E118</f>
        <v>0</v>
      </c>
    </row>
    <row r="119" spans="1:6" x14ac:dyDescent="0.2">
      <c r="A119" s="109"/>
      <c r="B119" s="68"/>
      <c r="C119" s="50"/>
      <c r="D119" s="51"/>
      <c r="E119" s="52"/>
      <c r="F119" s="52"/>
    </row>
    <row r="120" spans="1:6" x14ac:dyDescent="0.2">
      <c r="A120" s="110"/>
      <c r="B120" s="67"/>
      <c r="C120" s="53"/>
      <c r="D120" s="47"/>
      <c r="E120" s="48"/>
      <c r="F120" s="46"/>
    </row>
    <row r="121" spans="1:6" x14ac:dyDescent="0.2">
      <c r="A121" s="103">
        <f>COUNT($A$11:A120)+1</f>
        <v>23</v>
      </c>
      <c r="B121" s="38" t="s">
        <v>86</v>
      </c>
      <c r="C121" s="49"/>
      <c r="D121" s="19"/>
      <c r="E121" s="34"/>
      <c r="F121" s="35"/>
    </row>
    <row r="122" spans="1:6" ht="63.75" x14ac:dyDescent="0.2">
      <c r="A122" s="108"/>
      <c r="B122" s="39" t="s">
        <v>104</v>
      </c>
      <c r="C122" s="49"/>
      <c r="D122" s="19"/>
      <c r="E122" s="34"/>
      <c r="F122" s="35"/>
    </row>
    <row r="123" spans="1:6" x14ac:dyDescent="0.2">
      <c r="A123" s="108"/>
      <c r="B123" s="38" t="s">
        <v>87</v>
      </c>
      <c r="C123" s="49"/>
      <c r="D123" s="19"/>
      <c r="E123" s="34"/>
      <c r="F123" s="35"/>
    </row>
    <row r="124" spans="1:6" ht="25.5" x14ac:dyDescent="0.2">
      <c r="A124" s="108"/>
      <c r="B124" s="39" t="s">
        <v>88</v>
      </c>
      <c r="C124" s="49">
        <v>30</v>
      </c>
      <c r="D124" s="36" t="s">
        <v>49</v>
      </c>
      <c r="E124" s="45"/>
      <c r="F124" s="37">
        <f>C124*E124</f>
        <v>0</v>
      </c>
    </row>
    <row r="125" spans="1:6" ht="25.5" x14ac:dyDescent="0.2">
      <c r="A125" s="108"/>
      <c r="B125" s="39" t="s">
        <v>105</v>
      </c>
      <c r="C125" s="49">
        <v>30</v>
      </c>
      <c r="D125" s="36" t="s">
        <v>49</v>
      </c>
      <c r="E125" s="45"/>
      <c r="F125" s="37">
        <f>C125*E125</f>
        <v>0</v>
      </c>
    </row>
    <row r="126" spans="1:6" x14ac:dyDescent="0.2">
      <c r="A126" s="109"/>
      <c r="B126" s="68"/>
      <c r="C126" s="50"/>
      <c r="D126" s="78"/>
      <c r="E126" s="79"/>
      <c r="F126" s="79"/>
    </row>
    <row r="127" spans="1:6" x14ac:dyDescent="0.2">
      <c r="A127" s="110"/>
      <c r="B127" s="67"/>
      <c r="C127" s="53"/>
      <c r="D127" s="47"/>
      <c r="E127" s="48"/>
      <c r="F127" s="46"/>
    </row>
    <row r="128" spans="1:6" x14ac:dyDescent="0.2">
      <c r="A128" s="103">
        <f>COUNT($A$11:A127)+1</f>
        <v>24</v>
      </c>
      <c r="B128" s="38" t="s">
        <v>89</v>
      </c>
      <c r="C128" s="49"/>
      <c r="D128" s="19"/>
      <c r="E128" s="34"/>
      <c r="F128" s="35"/>
    </row>
    <row r="129" spans="1:6" ht="63.75" x14ac:dyDescent="0.2">
      <c r="A129" s="108"/>
      <c r="B129" s="39" t="s">
        <v>104</v>
      </c>
      <c r="C129" s="49"/>
      <c r="D129" s="19"/>
      <c r="E129" s="34"/>
      <c r="F129" s="35"/>
    </row>
    <row r="130" spans="1:6" x14ac:dyDescent="0.2">
      <c r="A130" s="108"/>
      <c r="B130" s="38" t="s">
        <v>90</v>
      </c>
      <c r="C130" s="49"/>
      <c r="D130" s="19"/>
      <c r="E130" s="34"/>
      <c r="F130" s="35"/>
    </row>
    <row r="131" spans="1:6" ht="25.5" x14ac:dyDescent="0.2">
      <c r="A131" s="108"/>
      <c r="B131" s="39" t="s">
        <v>91</v>
      </c>
      <c r="C131" s="49">
        <v>32</v>
      </c>
      <c r="D131" s="36" t="s">
        <v>49</v>
      </c>
      <c r="E131" s="45"/>
      <c r="F131" s="37">
        <f>C131*E131</f>
        <v>0</v>
      </c>
    </row>
    <row r="132" spans="1:6" ht="25.5" x14ac:dyDescent="0.2">
      <c r="A132" s="108"/>
      <c r="B132" s="39" t="s">
        <v>105</v>
      </c>
      <c r="C132" s="49">
        <v>32</v>
      </c>
      <c r="D132" s="36" t="s">
        <v>49</v>
      </c>
      <c r="E132" s="45"/>
      <c r="F132" s="37">
        <f>C132*E132</f>
        <v>0</v>
      </c>
    </row>
    <row r="133" spans="1:6" x14ac:dyDescent="0.2">
      <c r="A133" s="109"/>
      <c r="B133" s="68"/>
      <c r="C133" s="50"/>
      <c r="D133" s="78"/>
      <c r="E133" s="79"/>
      <c r="F133" s="79"/>
    </row>
    <row r="134" spans="1:6" x14ac:dyDescent="0.2">
      <c r="A134" s="110"/>
      <c r="B134" s="67"/>
      <c r="C134" s="53"/>
      <c r="D134" s="47"/>
      <c r="E134" s="48"/>
      <c r="F134" s="77"/>
    </row>
    <row r="135" spans="1:6" x14ac:dyDescent="0.2">
      <c r="A135" s="103">
        <f>COUNT($A$11:A134)+1</f>
        <v>25</v>
      </c>
      <c r="B135" s="38" t="s">
        <v>17</v>
      </c>
      <c r="C135" s="49"/>
      <c r="D135" s="19"/>
      <c r="E135" s="34"/>
      <c r="F135" s="35"/>
    </row>
    <row r="136" spans="1:6" ht="25.5" x14ac:dyDescent="0.2">
      <c r="A136" s="108"/>
      <c r="B136" s="39" t="s">
        <v>216</v>
      </c>
      <c r="C136" s="49"/>
      <c r="D136" s="19"/>
      <c r="E136" s="34"/>
      <c r="F136" s="35"/>
    </row>
    <row r="137" spans="1:6" ht="14.25" x14ac:dyDescent="0.2">
      <c r="A137" s="108"/>
      <c r="B137" s="39"/>
      <c r="C137" s="49">
        <v>22</v>
      </c>
      <c r="D137" s="19" t="s">
        <v>49</v>
      </c>
      <c r="E137" s="44"/>
      <c r="F137" s="34">
        <f>C137*E137</f>
        <v>0</v>
      </c>
    </row>
    <row r="138" spans="1:6" x14ac:dyDescent="0.2">
      <c r="A138" s="109"/>
      <c r="B138" s="68"/>
      <c r="C138" s="50"/>
      <c r="D138" s="51"/>
      <c r="E138" s="52"/>
      <c r="F138" s="52"/>
    </row>
    <row r="139" spans="1:6" x14ac:dyDescent="0.2">
      <c r="A139" s="110"/>
      <c r="B139" s="67"/>
      <c r="C139" s="53"/>
      <c r="D139" s="47"/>
      <c r="E139" s="48"/>
      <c r="F139" s="46"/>
    </row>
    <row r="140" spans="1:6" x14ac:dyDescent="0.2">
      <c r="A140" s="103">
        <f>COUNT($A$11:A139)+1</f>
        <v>26</v>
      </c>
      <c r="B140" s="38" t="s">
        <v>92</v>
      </c>
      <c r="C140" s="49"/>
      <c r="D140" s="19"/>
      <c r="E140" s="34"/>
      <c r="F140" s="34"/>
    </row>
    <row r="141" spans="1:6" ht="38.25" x14ac:dyDescent="0.2">
      <c r="A141" s="108"/>
      <c r="B141" s="39" t="s">
        <v>190</v>
      </c>
      <c r="C141" s="49"/>
      <c r="D141" s="19"/>
      <c r="E141" s="34"/>
      <c r="F141" s="35"/>
    </row>
    <row r="142" spans="1:6" ht="14.25" x14ac:dyDescent="0.2">
      <c r="A142" s="108"/>
      <c r="B142" s="39"/>
      <c r="C142" s="49">
        <v>40</v>
      </c>
      <c r="D142" s="19" t="s">
        <v>43</v>
      </c>
      <c r="E142" s="44"/>
      <c r="F142" s="34">
        <f>C142*E142</f>
        <v>0</v>
      </c>
    </row>
    <row r="143" spans="1:6" x14ac:dyDescent="0.2">
      <c r="A143" s="109"/>
      <c r="B143" s="68"/>
      <c r="C143" s="50"/>
      <c r="D143" s="51"/>
      <c r="E143" s="52"/>
      <c r="F143" s="52"/>
    </row>
    <row r="144" spans="1:6" x14ac:dyDescent="0.2">
      <c r="A144" s="110"/>
      <c r="B144" s="67"/>
      <c r="C144" s="53"/>
      <c r="D144" s="47"/>
      <c r="E144" s="48"/>
      <c r="F144" s="48"/>
    </row>
    <row r="145" spans="1:6" x14ac:dyDescent="0.2">
      <c r="A145" s="103">
        <f>COUNT($A$11:A144)+1</f>
        <v>27</v>
      </c>
      <c r="B145" s="38" t="s">
        <v>97</v>
      </c>
      <c r="C145" s="49"/>
      <c r="D145" s="19"/>
      <c r="E145" s="34"/>
      <c r="F145" s="35"/>
    </row>
    <row r="146" spans="1:6" ht="51" x14ac:dyDescent="0.2">
      <c r="A146" s="108"/>
      <c r="B146" s="39" t="s">
        <v>168</v>
      </c>
      <c r="C146" s="49"/>
      <c r="D146" s="19"/>
      <c r="E146" s="34"/>
      <c r="F146" s="35"/>
    </row>
    <row r="147" spans="1:6" ht="14.25" x14ac:dyDescent="0.2">
      <c r="A147" s="108"/>
      <c r="B147" s="39" t="s">
        <v>37</v>
      </c>
      <c r="C147" s="49">
        <v>151</v>
      </c>
      <c r="D147" s="19" t="s">
        <v>48</v>
      </c>
      <c r="E147" s="44"/>
      <c r="F147" s="34">
        <f>C147*E147</f>
        <v>0</v>
      </c>
    </row>
    <row r="148" spans="1:6" ht="14.25" x14ac:dyDescent="0.2">
      <c r="A148" s="108"/>
      <c r="B148" s="39" t="s">
        <v>38</v>
      </c>
      <c r="C148" s="49">
        <v>38</v>
      </c>
      <c r="D148" s="19" t="s">
        <v>48</v>
      </c>
      <c r="E148" s="44"/>
      <c r="F148" s="34">
        <f>C148*E148</f>
        <v>0</v>
      </c>
    </row>
    <row r="149" spans="1:6" x14ac:dyDescent="0.2">
      <c r="A149" s="109"/>
      <c r="B149" s="68"/>
      <c r="C149" s="50"/>
      <c r="D149" s="51"/>
      <c r="E149" s="52"/>
      <c r="F149" s="52"/>
    </row>
    <row r="150" spans="1:6" x14ac:dyDescent="0.2">
      <c r="A150" s="110"/>
      <c r="B150" s="67"/>
      <c r="C150" s="53"/>
      <c r="D150" s="47"/>
      <c r="E150" s="48"/>
      <c r="F150" s="48"/>
    </row>
    <row r="151" spans="1:6" x14ac:dyDescent="0.2">
      <c r="A151" s="103">
        <f>COUNT($A$11:A150)+1</f>
        <v>28</v>
      </c>
      <c r="B151" s="38" t="s">
        <v>28</v>
      </c>
      <c r="C151" s="49"/>
      <c r="D151" s="19"/>
      <c r="E151" s="34"/>
      <c r="F151" s="34"/>
    </row>
    <row r="152" spans="1:6" ht="51" x14ac:dyDescent="0.2">
      <c r="A152" s="108"/>
      <c r="B152" s="39" t="s">
        <v>164</v>
      </c>
      <c r="C152" s="49"/>
      <c r="D152" s="19"/>
      <c r="E152" s="34"/>
      <c r="F152" s="34"/>
    </row>
    <row r="153" spans="1:6" ht="14.25" x14ac:dyDescent="0.2">
      <c r="A153" s="108"/>
      <c r="B153" s="39"/>
      <c r="C153" s="49">
        <v>82</v>
      </c>
      <c r="D153" s="19" t="s">
        <v>48</v>
      </c>
      <c r="E153" s="44"/>
      <c r="F153" s="34">
        <f>C153*E153</f>
        <v>0</v>
      </c>
    </row>
    <row r="154" spans="1:6" x14ac:dyDescent="0.2">
      <c r="A154" s="109"/>
      <c r="B154" s="68"/>
      <c r="C154" s="50"/>
      <c r="D154" s="51"/>
      <c r="E154" s="52"/>
      <c r="F154" s="52"/>
    </row>
    <row r="155" spans="1:6" x14ac:dyDescent="0.2">
      <c r="A155" s="110"/>
      <c r="B155" s="67"/>
      <c r="C155" s="53"/>
      <c r="D155" s="47"/>
      <c r="E155" s="48"/>
      <c r="F155" s="48"/>
    </row>
    <row r="156" spans="1:6" x14ac:dyDescent="0.2">
      <c r="A156" s="103">
        <f>COUNT($A$11:A155)+1</f>
        <v>29</v>
      </c>
      <c r="B156" s="38" t="s">
        <v>98</v>
      </c>
      <c r="C156" s="49"/>
      <c r="D156" s="19"/>
      <c r="E156" s="34"/>
      <c r="F156" s="34"/>
    </row>
    <row r="157" spans="1:6" ht="63.75" x14ac:dyDescent="0.2">
      <c r="A157" s="108"/>
      <c r="B157" s="39" t="s">
        <v>114</v>
      </c>
      <c r="C157" s="49"/>
      <c r="D157" s="19"/>
      <c r="E157" s="34"/>
      <c r="F157" s="34"/>
    </row>
    <row r="158" spans="1:6" ht="14.25" x14ac:dyDescent="0.2">
      <c r="A158" s="108"/>
      <c r="B158" s="39"/>
      <c r="C158" s="49">
        <v>18</v>
      </c>
      <c r="D158" s="19" t="s">
        <v>48</v>
      </c>
      <c r="E158" s="44"/>
      <c r="F158" s="34">
        <f>C158*E158</f>
        <v>0</v>
      </c>
    </row>
    <row r="159" spans="1:6" x14ac:dyDescent="0.2">
      <c r="A159" s="109"/>
      <c r="B159" s="68"/>
      <c r="C159" s="50"/>
      <c r="D159" s="51"/>
      <c r="E159" s="52"/>
      <c r="F159" s="52"/>
    </row>
    <row r="160" spans="1:6" x14ac:dyDescent="0.2">
      <c r="A160" s="110"/>
      <c r="B160" s="67"/>
      <c r="C160" s="53"/>
      <c r="D160" s="47"/>
      <c r="E160" s="48"/>
      <c r="F160" s="48"/>
    </row>
    <row r="161" spans="1:6" x14ac:dyDescent="0.2">
      <c r="A161" s="103">
        <f>COUNT($A$11:A160)+1</f>
        <v>30</v>
      </c>
      <c r="B161" s="38" t="s">
        <v>99</v>
      </c>
      <c r="C161" s="49"/>
      <c r="D161" s="19"/>
      <c r="E161" s="34"/>
      <c r="F161" s="35"/>
    </row>
    <row r="162" spans="1:6" ht="51" x14ac:dyDescent="0.2">
      <c r="A162" s="108"/>
      <c r="B162" s="39" t="s">
        <v>115</v>
      </c>
      <c r="C162" s="49"/>
      <c r="D162" s="19"/>
      <c r="E162" s="34"/>
      <c r="F162" s="35"/>
    </row>
    <row r="163" spans="1:6" ht="14.25" x14ac:dyDescent="0.2">
      <c r="A163" s="108"/>
      <c r="B163" s="39"/>
      <c r="C163" s="49">
        <v>16</v>
      </c>
      <c r="D163" s="19" t="s">
        <v>48</v>
      </c>
      <c r="E163" s="44"/>
      <c r="F163" s="34">
        <f>C163*E163</f>
        <v>0</v>
      </c>
    </row>
    <row r="164" spans="1:6" x14ac:dyDescent="0.2">
      <c r="A164" s="109"/>
      <c r="B164" s="68"/>
      <c r="C164" s="50"/>
      <c r="D164" s="51"/>
      <c r="E164" s="52"/>
      <c r="F164" s="52"/>
    </row>
    <row r="165" spans="1:6" x14ac:dyDescent="0.2">
      <c r="A165" s="110"/>
      <c r="B165" s="67"/>
      <c r="C165" s="53"/>
      <c r="D165" s="47"/>
      <c r="E165" s="48"/>
      <c r="F165" s="48"/>
    </row>
    <row r="166" spans="1:6" x14ac:dyDescent="0.2">
      <c r="A166" s="103">
        <f>COUNT($A$11:A165)+1</f>
        <v>31</v>
      </c>
      <c r="B166" s="38" t="s">
        <v>23</v>
      </c>
      <c r="C166" s="49"/>
      <c r="D166" s="19"/>
      <c r="E166" s="34"/>
      <c r="F166" s="35"/>
    </row>
    <row r="167" spans="1:6" ht="38.25" x14ac:dyDescent="0.2">
      <c r="A167" s="108"/>
      <c r="B167" s="39" t="s">
        <v>100</v>
      </c>
      <c r="C167" s="49"/>
      <c r="D167" s="19"/>
      <c r="E167" s="34"/>
      <c r="F167" s="35"/>
    </row>
    <row r="168" spans="1:6" ht="14.25" x14ac:dyDescent="0.2">
      <c r="A168" s="108"/>
      <c r="B168" s="39"/>
      <c r="C168" s="49">
        <v>70</v>
      </c>
      <c r="D168" s="19" t="s">
        <v>48</v>
      </c>
      <c r="E168" s="44"/>
      <c r="F168" s="34">
        <f>C168*E168</f>
        <v>0</v>
      </c>
    </row>
    <row r="169" spans="1:6" x14ac:dyDescent="0.2">
      <c r="A169" s="109"/>
      <c r="B169" s="68"/>
      <c r="C169" s="50"/>
      <c r="D169" s="51"/>
      <c r="E169" s="52"/>
      <c r="F169" s="52"/>
    </row>
    <row r="170" spans="1:6" x14ac:dyDescent="0.2">
      <c r="A170" s="110"/>
      <c r="B170" s="72"/>
      <c r="C170" s="53"/>
      <c r="D170" s="96"/>
      <c r="E170" s="73"/>
      <c r="F170" s="73"/>
    </row>
    <row r="171" spans="1:6" x14ac:dyDescent="0.2">
      <c r="A171" s="103">
        <f>COUNT($A$11:A170)+1</f>
        <v>32</v>
      </c>
      <c r="B171" s="38" t="s">
        <v>25</v>
      </c>
      <c r="C171" s="49"/>
      <c r="D171" s="19"/>
      <c r="E171" s="34"/>
      <c r="F171" s="34"/>
    </row>
    <row r="172" spans="1:6" ht="25.5" x14ac:dyDescent="0.2">
      <c r="A172" s="108"/>
      <c r="B172" s="39" t="s">
        <v>24</v>
      </c>
      <c r="C172" s="49"/>
      <c r="D172" s="19"/>
      <c r="E172" s="34"/>
      <c r="F172" s="35"/>
    </row>
    <row r="173" spans="1:6" ht="14.25" x14ac:dyDescent="0.2">
      <c r="A173" s="108"/>
      <c r="B173" s="39"/>
      <c r="C173" s="49">
        <v>106</v>
      </c>
      <c r="D173" s="19" t="s">
        <v>48</v>
      </c>
      <c r="E173" s="44"/>
      <c r="F173" s="34">
        <f>C173*E173</f>
        <v>0</v>
      </c>
    </row>
    <row r="174" spans="1:6" x14ac:dyDescent="0.2">
      <c r="A174" s="109"/>
      <c r="B174" s="68"/>
      <c r="C174" s="50"/>
      <c r="D174" s="51"/>
      <c r="E174" s="52"/>
      <c r="F174" s="52"/>
    </row>
    <row r="175" spans="1:6" x14ac:dyDescent="0.2">
      <c r="A175" s="110"/>
      <c r="B175" s="67"/>
      <c r="C175" s="53"/>
      <c r="D175" s="47"/>
      <c r="E175" s="48"/>
      <c r="F175" s="48"/>
    </row>
    <row r="176" spans="1:6" x14ac:dyDescent="0.2">
      <c r="A176" s="103">
        <f>COUNT($A$11:A175)+1</f>
        <v>33</v>
      </c>
      <c r="B176" s="38" t="s">
        <v>26</v>
      </c>
      <c r="C176" s="49"/>
      <c r="D176" s="19"/>
      <c r="E176" s="34"/>
      <c r="F176" s="34"/>
    </row>
    <row r="177" spans="1:6" x14ac:dyDescent="0.2">
      <c r="A177" s="108"/>
      <c r="B177" s="39" t="s">
        <v>128</v>
      </c>
      <c r="C177" s="49"/>
      <c r="D177" s="19"/>
      <c r="E177" s="34"/>
      <c r="F177" s="35"/>
    </row>
    <row r="178" spans="1:6" ht="14.25" x14ac:dyDescent="0.2">
      <c r="A178" s="108"/>
      <c r="B178" s="39"/>
      <c r="C178" s="49">
        <v>110</v>
      </c>
      <c r="D178" s="19" t="s">
        <v>43</v>
      </c>
      <c r="E178" s="44"/>
      <c r="F178" s="34">
        <f>C178*E178</f>
        <v>0</v>
      </c>
    </row>
    <row r="179" spans="1:6" x14ac:dyDescent="0.2">
      <c r="A179" s="109"/>
      <c r="B179" s="68"/>
      <c r="C179" s="50"/>
      <c r="D179" s="51"/>
      <c r="E179" s="52"/>
      <c r="F179" s="52"/>
    </row>
    <row r="180" spans="1:6" x14ac:dyDescent="0.2">
      <c r="A180" s="110"/>
      <c r="B180" s="67"/>
      <c r="C180" s="53"/>
      <c r="D180" s="47"/>
      <c r="E180" s="48"/>
      <c r="F180" s="48"/>
    </row>
    <row r="181" spans="1:6" x14ac:dyDescent="0.2">
      <c r="A181" s="103">
        <f>COUNT($A$11:A180)+1</f>
        <v>34</v>
      </c>
      <c r="B181" s="38" t="s">
        <v>129</v>
      </c>
      <c r="C181" s="49"/>
      <c r="D181" s="19"/>
      <c r="E181" s="34"/>
      <c r="F181" s="34"/>
    </row>
    <row r="182" spans="1:6" ht="191.25" x14ac:dyDescent="0.2">
      <c r="A182" s="108"/>
      <c r="B182" s="39" t="s">
        <v>130</v>
      </c>
      <c r="C182" s="49"/>
      <c r="D182" s="19"/>
      <c r="E182" s="34"/>
      <c r="F182" s="34"/>
    </row>
    <row r="183" spans="1:6" x14ac:dyDescent="0.2">
      <c r="A183" s="108"/>
      <c r="B183" s="39" t="s">
        <v>131</v>
      </c>
      <c r="C183" s="49"/>
      <c r="D183" s="19"/>
      <c r="E183" s="34"/>
      <c r="F183" s="34"/>
    </row>
    <row r="184" spans="1:6" ht="14.25" x14ac:dyDescent="0.2">
      <c r="A184" s="108"/>
      <c r="B184" s="39" t="s">
        <v>191</v>
      </c>
      <c r="C184" s="49">
        <v>54</v>
      </c>
      <c r="D184" s="19" t="s">
        <v>43</v>
      </c>
      <c r="E184" s="44"/>
      <c r="F184" s="34">
        <f>+E184*C184</f>
        <v>0</v>
      </c>
    </row>
    <row r="185" spans="1:6" x14ac:dyDescent="0.2">
      <c r="A185" s="109"/>
      <c r="B185" s="68"/>
      <c r="C185" s="50"/>
      <c r="D185" s="51"/>
      <c r="E185" s="52"/>
      <c r="F185" s="52"/>
    </row>
    <row r="186" spans="1:6" x14ac:dyDescent="0.2">
      <c r="A186" s="110"/>
      <c r="B186" s="67"/>
      <c r="C186" s="53"/>
      <c r="D186" s="47"/>
      <c r="E186" s="48"/>
      <c r="F186" s="48"/>
    </row>
    <row r="187" spans="1:6" x14ac:dyDescent="0.2">
      <c r="A187" s="103">
        <f>COUNT($A$11:A186)+1</f>
        <v>35</v>
      </c>
      <c r="B187" s="38" t="s">
        <v>133</v>
      </c>
      <c r="C187" s="49"/>
      <c r="D187" s="19"/>
      <c r="E187" s="34"/>
      <c r="F187" s="34"/>
    </row>
    <row r="188" spans="1:6" ht="38.25" x14ac:dyDescent="0.2">
      <c r="A188" s="108"/>
      <c r="B188" s="39" t="s">
        <v>134</v>
      </c>
      <c r="C188" s="49"/>
      <c r="D188" s="19"/>
      <c r="E188" s="34"/>
      <c r="F188" s="34"/>
    </row>
    <row r="189" spans="1:6" x14ac:dyDescent="0.2">
      <c r="A189" s="108"/>
      <c r="B189" s="39" t="s">
        <v>132</v>
      </c>
      <c r="C189" s="49">
        <v>27</v>
      </c>
      <c r="D189" s="19" t="s">
        <v>1</v>
      </c>
      <c r="E189" s="44"/>
      <c r="F189" s="34">
        <f>+E189*C189</f>
        <v>0</v>
      </c>
    </row>
    <row r="190" spans="1:6" x14ac:dyDescent="0.2">
      <c r="A190" s="109"/>
      <c r="B190" s="68"/>
      <c r="C190" s="50"/>
      <c r="D190" s="51"/>
      <c r="E190" s="52"/>
      <c r="F190" s="52"/>
    </row>
    <row r="191" spans="1:6" x14ac:dyDescent="0.2">
      <c r="A191" s="110"/>
      <c r="B191" s="67"/>
      <c r="C191" s="53"/>
      <c r="D191" s="47"/>
      <c r="E191" s="48"/>
      <c r="F191" s="48"/>
    </row>
    <row r="192" spans="1:6" x14ac:dyDescent="0.2">
      <c r="A192" s="103">
        <f>COUNT($A$11:A191)+1</f>
        <v>36</v>
      </c>
      <c r="B192" s="38" t="s">
        <v>135</v>
      </c>
      <c r="C192" s="49"/>
      <c r="D192" s="19"/>
      <c r="E192" s="34"/>
      <c r="F192" s="34"/>
    </row>
    <row r="193" spans="1:6" ht="141.19999999999999" customHeight="1" x14ac:dyDescent="0.2">
      <c r="A193" s="108"/>
      <c r="B193" s="39" t="s">
        <v>136</v>
      </c>
      <c r="C193" s="49"/>
      <c r="D193" s="19"/>
      <c r="E193" s="34"/>
      <c r="F193" s="34"/>
    </row>
    <row r="194" spans="1:6" x14ac:dyDescent="0.2">
      <c r="A194" s="108"/>
      <c r="B194" s="39" t="s">
        <v>132</v>
      </c>
      <c r="C194" s="49">
        <v>27</v>
      </c>
      <c r="D194" s="19" t="s">
        <v>1</v>
      </c>
      <c r="E194" s="44"/>
      <c r="F194" s="34">
        <f>+E194*C194</f>
        <v>0</v>
      </c>
    </row>
    <row r="195" spans="1:6" x14ac:dyDescent="0.2">
      <c r="A195" s="109"/>
      <c r="B195" s="68"/>
      <c r="C195" s="50"/>
      <c r="D195" s="51"/>
      <c r="E195" s="52"/>
      <c r="F195" s="52"/>
    </row>
    <row r="196" spans="1:6" x14ac:dyDescent="0.2">
      <c r="A196" s="110"/>
      <c r="B196" s="67"/>
      <c r="C196" s="53"/>
      <c r="D196" s="47"/>
      <c r="E196" s="48"/>
      <c r="F196" s="48"/>
    </row>
    <row r="197" spans="1:6" x14ac:dyDescent="0.2">
      <c r="A197" s="103">
        <f>COUNT($A$11:A196)+1</f>
        <v>37</v>
      </c>
      <c r="B197" s="38" t="s">
        <v>137</v>
      </c>
      <c r="C197" s="49"/>
      <c r="D197" s="19"/>
      <c r="E197" s="34"/>
      <c r="F197" s="34"/>
    </row>
    <row r="198" spans="1:6" ht="89.25" x14ac:dyDescent="0.2">
      <c r="A198" s="108"/>
      <c r="B198" s="39" t="s">
        <v>138</v>
      </c>
      <c r="C198" s="49"/>
      <c r="D198" s="19"/>
      <c r="E198" s="34"/>
      <c r="F198" s="34"/>
    </row>
    <row r="199" spans="1:6" x14ac:dyDescent="0.2">
      <c r="A199" s="108"/>
      <c r="B199" s="38"/>
      <c r="C199" s="49">
        <v>54</v>
      </c>
      <c r="D199" s="19" t="s">
        <v>1</v>
      </c>
      <c r="E199" s="44"/>
      <c r="F199" s="34">
        <f>+E199*C199</f>
        <v>0</v>
      </c>
    </row>
    <row r="200" spans="1:6" x14ac:dyDescent="0.2">
      <c r="A200" s="109"/>
      <c r="B200" s="68"/>
      <c r="C200" s="50"/>
      <c r="D200" s="51"/>
      <c r="E200" s="52"/>
      <c r="F200" s="52"/>
    </row>
    <row r="201" spans="1:6" x14ac:dyDescent="0.2">
      <c r="A201" s="110"/>
      <c r="B201" s="67"/>
      <c r="C201" s="53"/>
      <c r="D201" s="47"/>
      <c r="E201" s="48"/>
      <c r="F201" s="48"/>
    </row>
    <row r="202" spans="1:6" x14ac:dyDescent="0.2">
      <c r="A202" s="103">
        <f>COUNT($A$11:A201)+1</f>
        <v>38</v>
      </c>
      <c r="B202" s="38" t="s">
        <v>139</v>
      </c>
      <c r="C202" s="49"/>
      <c r="D202" s="19"/>
      <c r="E202" s="34"/>
      <c r="F202" s="34"/>
    </row>
    <row r="203" spans="1:6" ht="51" x14ac:dyDescent="0.2">
      <c r="A203" s="108"/>
      <c r="B203" s="39" t="s">
        <v>140</v>
      </c>
      <c r="C203" s="49"/>
      <c r="D203" s="19"/>
      <c r="E203" s="34"/>
      <c r="F203" s="34"/>
    </row>
    <row r="204" spans="1:6" x14ac:dyDescent="0.2">
      <c r="A204" s="108"/>
      <c r="B204" s="38"/>
      <c r="C204" s="49">
        <v>1</v>
      </c>
      <c r="D204" s="19" t="s">
        <v>1</v>
      </c>
      <c r="E204" s="44"/>
      <c r="F204" s="34">
        <f>+E204*C204</f>
        <v>0</v>
      </c>
    </row>
    <row r="205" spans="1:6" x14ac:dyDescent="0.2">
      <c r="A205" s="109"/>
      <c r="B205" s="68"/>
      <c r="C205" s="50"/>
      <c r="D205" s="51"/>
      <c r="E205" s="52"/>
      <c r="F205" s="52"/>
    </row>
    <row r="206" spans="1:6" x14ac:dyDescent="0.2">
      <c r="A206" s="110"/>
      <c r="B206" s="67"/>
      <c r="C206" s="53"/>
      <c r="D206" s="47"/>
      <c r="E206" s="48"/>
      <c r="F206" s="48"/>
    </row>
    <row r="207" spans="1:6" ht="38.25" x14ac:dyDescent="0.2">
      <c r="A207" s="103">
        <f>COUNT($A$9:A206)+1</f>
        <v>39</v>
      </c>
      <c r="B207" s="38" t="s">
        <v>192</v>
      </c>
      <c r="C207" s="49"/>
      <c r="D207" s="19"/>
      <c r="E207" s="34"/>
      <c r="F207" s="34"/>
    </row>
    <row r="208" spans="1:6" ht="38.25" x14ac:dyDescent="0.2">
      <c r="A208" s="108"/>
      <c r="B208" s="39" t="s">
        <v>218</v>
      </c>
      <c r="C208" s="49"/>
      <c r="D208" s="19"/>
      <c r="E208" s="34"/>
      <c r="F208" s="34"/>
    </row>
    <row r="209" spans="1:6" ht="14.25" x14ac:dyDescent="0.2">
      <c r="A209" s="108"/>
      <c r="B209" s="38"/>
      <c r="C209" s="49">
        <v>1</v>
      </c>
      <c r="D209" s="19" t="s">
        <v>48</v>
      </c>
      <c r="E209" s="44"/>
      <c r="F209" s="34">
        <f>C209*E209</f>
        <v>0</v>
      </c>
    </row>
    <row r="210" spans="1:6" x14ac:dyDescent="0.2">
      <c r="A210" s="109"/>
      <c r="B210" s="68"/>
      <c r="C210" s="50"/>
      <c r="D210" s="51"/>
      <c r="E210" s="52"/>
      <c r="F210" s="52"/>
    </row>
    <row r="211" spans="1:6" x14ac:dyDescent="0.2">
      <c r="A211" s="110"/>
      <c r="B211" s="67"/>
      <c r="C211" s="53"/>
      <c r="D211" s="47"/>
      <c r="E211" s="48"/>
      <c r="F211" s="48"/>
    </row>
    <row r="212" spans="1:6" ht="31.35" customHeight="1" x14ac:dyDescent="0.2">
      <c r="A212" s="103">
        <f>COUNT($A$9:A211)+1</f>
        <v>40</v>
      </c>
      <c r="B212" s="38" t="s">
        <v>143</v>
      </c>
      <c r="C212" s="49"/>
      <c r="D212" s="19"/>
      <c r="E212" s="34"/>
      <c r="F212" s="34"/>
    </row>
    <row r="213" spans="1:6" ht="38.25" x14ac:dyDescent="0.2">
      <c r="A213" s="108"/>
      <c r="B213" s="39" t="s">
        <v>144</v>
      </c>
      <c r="C213" s="49"/>
      <c r="D213" s="19"/>
      <c r="E213" s="34"/>
      <c r="F213" s="34"/>
    </row>
    <row r="214" spans="1:6" ht="14.25" x14ac:dyDescent="0.2">
      <c r="A214" s="108"/>
      <c r="B214" s="38"/>
      <c r="C214" s="49">
        <v>1.5</v>
      </c>
      <c r="D214" s="19" t="s">
        <v>48</v>
      </c>
      <c r="E214" s="44"/>
      <c r="F214" s="34">
        <f>C214*E214</f>
        <v>0</v>
      </c>
    </row>
    <row r="215" spans="1:6" x14ac:dyDescent="0.2">
      <c r="A215" s="109"/>
      <c r="B215" s="68"/>
      <c r="C215" s="50"/>
      <c r="D215" s="51"/>
      <c r="E215" s="52"/>
      <c r="F215" s="52"/>
    </row>
    <row r="216" spans="1:6" x14ac:dyDescent="0.2">
      <c r="A216" s="110"/>
      <c r="B216" s="67"/>
      <c r="C216" s="53"/>
      <c r="D216" s="47"/>
      <c r="E216" s="48"/>
      <c r="F216" s="48"/>
    </row>
    <row r="217" spans="1:6" x14ac:dyDescent="0.2">
      <c r="A217" s="103">
        <f>COUNT($A$9:A216)+1</f>
        <v>41</v>
      </c>
      <c r="B217" s="38" t="s">
        <v>145</v>
      </c>
      <c r="C217" s="49"/>
      <c r="D217" s="19"/>
      <c r="E217" s="34"/>
      <c r="F217" s="34"/>
    </row>
    <row r="218" spans="1:6" ht="89.25" x14ac:dyDescent="0.2">
      <c r="A218" s="108"/>
      <c r="B218" s="39" t="s">
        <v>193</v>
      </c>
      <c r="C218" s="49"/>
      <c r="D218" s="19"/>
      <c r="E218" s="34"/>
      <c r="F218" s="34"/>
    </row>
    <row r="219" spans="1:6" ht="14.25" x14ac:dyDescent="0.2">
      <c r="A219" s="108"/>
      <c r="B219" s="38"/>
      <c r="C219" s="49">
        <v>5</v>
      </c>
      <c r="D219" s="19" t="s">
        <v>43</v>
      </c>
      <c r="E219" s="44"/>
      <c r="F219" s="34">
        <f>C219*E219</f>
        <v>0</v>
      </c>
    </row>
    <row r="220" spans="1:6" x14ac:dyDescent="0.2">
      <c r="A220" s="109"/>
      <c r="B220" s="68"/>
      <c r="C220" s="50"/>
      <c r="D220" s="51"/>
      <c r="E220" s="52"/>
      <c r="F220" s="52"/>
    </row>
    <row r="221" spans="1:6" x14ac:dyDescent="0.2">
      <c r="A221" s="110"/>
      <c r="B221" s="67"/>
      <c r="C221" s="53"/>
      <c r="D221" s="47"/>
      <c r="E221" s="48"/>
      <c r="F221" s="48"/>
    </row>
    <row r="222" spans="1:6" x14ac:dyDescent="0.2">
      <c r="A222" s="103">
        <f>COUNT($A$9:A221)+1</f>
        <v>42</v>
      </c>
      <c r="B222" s="38" t="s">
        <v>147</v>
      </c>
      <c r="C222" s="49"/>
      <c r="D222" s="19"/>
      <c r="E222" s="34"/>
      <c r="F222" s="34"/>
    </row>
    <row r="223" spans="1:6" ht="89.25" x14ac:dyDescent="0.2">
      <c r="A223" s="108"/>
      <c r="B223" s="39" t="s">
        <v>148</v>
      </c>
      <c r="C223" s="49"/>
      <c r="D223" s="19"/>
      <c r="E223" s="34"/>
      <c r="F223" s="34"/>
    </row>
    <row r="224" spans="1:6" ht="14.25" x14ac:dyDescent="0.2">
      <c r="A224" s="108"/>
      <c r="B224" s="38"/>
      <c r="C224" s="49">
        <v>5</v>
      </c>
      <c r="D224" s="19" t="s">
        <v>43</v>
      </c>
      <c r="E224" s="44"/>
      <c r="F224" s="34">
        <f>C224*E224</f>
        <v>0</v>
      </c>
    </row>
    <row r="225" spans="1:6" x14ac:dyDescent="0.2">
      <c r="A225" s="109"/>
      <c r="B225" s="68"/>
      <c r="C225" s="50"/>
      <c r="D225" s="51"/>
      <c r="E225" s="52"/>
      <c r="F225" s="52"/>
    </row>
    <row r="226" spans="1:6" x14ac:dyDescent="0.2">
      <c r="A226" s="108"/>
      <c r="B226" s="39"/>
      <c r="C226" s="49"/>
      <c r="D226" s="19"/>
      <c r="E226" s="34"/>
      <c r="F226" s="34"/>
    </row>
    <row r="227" spans="1:6" x14ac:dyDescent="0.2">
      <c r="A227" s="103">
        <f>COUNT($A$9:A225)+1</f>
        <v>43</v>
      </c>
      <c r="B227" s="38" t="s">
        <v>154</v>
      </c>
      <c r="C227" s="49"/>
      <c r="D227" s="19"/>
      <c r="E227" s="34"/>
      <c r="F227" s="34"/>
    </row>
    <row r="228" spans="1:6" ht="63.75" x14ac:dyDescent="0.2">
      <c r="A228" s="108"/>
      <c r="B228" s="39" t="s">
        <v>155</v>
      </c>
      <c r="C228" s="49"/>
      <c r="D228" s="19"/>
      <c r="E228" s="34"/>
      <c r="F228" s="34"/>
    </row>
    <row r="229" spans="1:6" ht="14.25" x14ac:dyDescent="0.2">
      <c r="A229" s="108"/>
      <c r="B229" s="38"/>
      <c r="C229" s="49">
        <v>57</v>
      </c>
      <c r="D229" s="19" t="s">
        <v>43</v>
      </c>
      <c r="E229" s="44"/>
      <c r="F229" s="34">
        <f>C229*E229</f>
        <v>0</v>
      </c>
    </row>
    <row r="230" spans="1:6" x14ac:dyDescent="0.2">
      <c r="A230" s="109"/>
      <c r="B230" s="68"/>
      <c r="C230" s="50"/>
      <c r="D230" s="51"/>
      <c r="E230" s="52"/>
      <c r="F230" s="52"/>
    </row>
    <row r="231" spans="1:6" x14ac:dyDescent="0.2">
      <c r="A231" s="110"/>
      <c r="B231" s="67"/>
      <c r="C231" s="53"/>
      <c r="D231" s="47"/>
      <c r="E231" s="48"/>
      <c r="F231" s="48"/>
    </row>
    <row r="232" spans="1:6" x14ac:dyDescent="0.2">
      <c r="A232" s="103">
        <f>COUNT($A$9:A231)+1</f>
        <v>44</v>
      </c>
      <c r="B232" s="38" t="s">
        <v>156</v>
      </c>
      <c r="C232" s="49"/>
      <c r="D232" s="19"/>
      <c r="E232" s="34"/>
      <c r="F232" s="34"/>
    </row>
    <row r="233" spans="1:6" ht="25.5" x14ac:dyDescent="0.2">
      <c r="A233" s="108"/>
      <c r="B233" s="39" t="s">
        <v>157</v>
      </c>
      <c r="C233" s="49"/>
      <c r="D233" s="19"/>
      <c r="E233" s="34"/>
      <c r="F233" s="34"/>
    </row>
    <row r="234" spans="1:6" ht="14.25" x14ac:dyDescent="0.2">
      <c r="A234" s="108"/>
      <c r="B234" s="38"/>
      <c r="C234" s="49">
        <v>54</v>
      </c>
      <c r="D234" s="19" t="s">
        <v>43</v>
      </c>
      <c r="E234" s="44"/>
      <c r="F234" s="34">
        <f>C234*E234</f>
        <v>0</v>
      </c>
    </row>
    <row r="235" spans="1:6" x14ac:dyDescent="0.2">
      <c r="A235" s="109"/>
      <c r="B235" s="68"/>
      <c r="C235" s="50"/>
      <c r="D235" s="51"/>
      <c r="E235" s="52"/>
      <c r="F235" s="52"/>
    </row>
    <row r="236" spans="1:6" x14ac:dyDescent="0.2">
      <c r="A236" s="110"/>
      <c r="B236" s="67"/>
      <c r="C236" s="53"/>
      <c r="D236" s="47"/>
      <c r="E236" s="48"/>
      <c r="F236" s="48"/>
    </row>
    <row r="237" spans="1:6" x14ac:dyDescent="0.2">
      <c r="A237" s="103">
        <f>COUNT($A$9:A236)+1</f>
        <v>45</v>
      </c>
      <c r="B237" s="38" t="s">
        <v>158</v>
      </c>
      <c r="C237" s="49"/>
      <c r="D237" s="19"/>
      <c r="E237" s="34"/>
      <c r="F237" s="34"/>
    </row>
    <row r="238" spans="1:6" ht="38.25" x14ac:dyDescent="0.2">
      <c r="A238" s="108"/>
      <c r="B238" s="39" t="s">
        <v>159</v>
      </c>
      <c r="C238" s="49"/>
      <c r="D238" s="19"/>
      <c r="E238" s="34"/>
      <c r="F238" s="34"/>
    </row>
    <row r="239" spans="1:6" ht="14.25" x14ac:dyDescent="0.2">
      <c r="A239" s="108"/>
      <c r="B239" s="38"/>
      <c r="C239" s="49">
        <v>2</v>
      </c>
      <c r="D239" s="19" t="s">
        <v>48</v>
      </c>
      <c r="E239" s="44"/>
      <c r="F239" s="34">
        <f>C239*E239</f>
        <v>0</v>
      </c>
    </row>
    <row r="240" spans="1:6" x14ac:dyDescent="0.2">
      <c r="A240" s="109"/>
      <c r="B240" s="68"/>
      <c r="C240" s="50"/>
      <c r="D240" s="51"/>
      <c r="E240" s="52"/>
      <c r="F240" s="52"/>
    </row>
    <row r="241" spans="1:6" x14ac:dyDescent="0.2">
      <c r="A241" s="110"/>
      <c r="B241" s="67"/>
      <c r="C241" s="53"/>
      <c r="D241" s="47"/>
      <c r="E241" s="48"/>
      <c r="F241" s="46"/>
    </row>
    <row r="242" spans="1:6" x14ac:dyDescent="0.2">
      <c r="A242" s="103">
        <f>COUNT($A$11:A241)+1</f>
        <v>46</v>
      </c>
      <c r="B242" s="38" t="s">
        <v>27</v>
      </c>
      <c r="C242" s="49"/>
      <c r="D242" s="19"/>
      <c r="E242" s="34"/>
      <c r="F242" s="35"/>
    </row>
    <row r="243" spans="1:6" ht="38.25" x14ac:dyDescent="0.2">
      <c r="A243" s="108"/>
      <c r="B243" s="39" t="s">
        <v>106</v>
      </c>
      <c r="C243" s="49"/>
      <c r="D243" s="19"/>
      <c r="E243" s="34"/>
      <c r="F243" s="35"/>
    </row>
    <row r="244" spans="1:6" x14ac:dyDescent="0.2">
      <c r="A244" s="108"/>
      <c r="B244" s="39"/>
      <c r="C244" s="49">
        <v>2</v>
      </c>
      <c r="D244" s="19" t="s">
        <v>1</v>
      </c>
      <c r="E244" s="44"/>
      <c r="F244" s="34">
        <f>C244*E244</f>
        <v>0</v>
      </c>
    </row>
    <row r="245" spans="1:6" x14ac:dyDescent="0.2">
      <c r="A245" s="109"/>
      <c r="B245" s="68"/>
      <c r="C245" s="50"/>
      <c r="D245" s="51"/>
      <c r="E245" s="52"/>
      <c r="F245" s="52"/>
    </row>
    <row r="246" spans="1:6" x14ac:dyDescent="0.2">
      <c r="A246" s="110"/>
      <c r="B246" s="67"/>
      <c r="C246" s="53"/>
      <c r="D246" s="47"/>
      <c r="E246" s="48"/>
      <c r="F246" s="46"/>
    </row>
    <row r="247" spans="1:6" x14ac:dyDescent="0.2">
      <c r="A247" s="103">
        <f>COUNT($A$11:A246)+1</f>
        <v>47</v>
      </c>
      <c r="B247" s="38" t="s">
        <v>30</v>
      </c>
      <c r="C247" s="49"/>
      <c r="D247" s="19"/>
      <c r="E247" s="34"/>
      <c r="F247" s="35"/>
    </row>
    <row r="248" spans="1:6" ht="51" x14ac:dyDescent="0.2">
      <c r="A248" s="108"/>
      <c r="B248" s="39" t="s">
        <v>101</v>
      </c>
      <c r="C248" s="49"/>
      <c r="D248" s="19"/>
      <c r="E248" s="34"/>
      <c r="F248" s="35"/>
    </row>
    <row r="249" spans="1:6" ht="14.25" x14ac:dyDescent="0.2">
      <c r="A249" s="108"/>
      <c r="B249" s="39"/>
      <c r="C249" s="49">
        <v>9</v>
      </c>
      <c r="D249" s="19" t="s">
        <v>48</v>
      </c>
      <c r="E249" s="44"/>
      <c r="F249" s="34">
        <f>C249*E249</f>
        <v>0</v>
      </c>
    </row>
    <row r="250" spans="1:6" x14ac:dyDescent="0.2">
      <c r="A250" s="109"/>
      <c r="B250" s="68"/>
      <c r="C250" s="50"/>
      <c r="D250" s="51"/>
      <c r="E250" s="52"/>
      <c r="F250" s="52"/>
    </row>
    <row r="251" spans="1:6" x14ac:dyDescent="0.2">
      <c r="A251" s="110"/>
      <c r="B251" s="67"/>
      <c r="C251" s="53"/>
      <c r="D251" s="47"/>
      <c r="E251" s="48"/>
      <c r="F251" s="46"/>
    </row>
    <row r="252" spans="1:6" x14ac:dyDescent="0.2">
      <c r="A252" s="103">
        <f>COUNT($A$11:A251)+1</f>
        <v>48</v>
      </c>
      <c r="B252" s="38" t="s">
        <v>32</v>
      </c>
      <c r="C252" s="49"/>
      <c r="D252" s="19"/>
      <c r="E252" s="34"/>
      <c r="F252" s="35"/>
    </row>
    <row r="253" spans="1:6" ht="38.25" x14ac:dyDescent="0.2">
      <c r="A253" s="108"/>
      <c r="B253" s="39" t="s">
        <v>31</v>
      </c>
      <c r="C253" s="49"/>
      <c r="D253" s="19"/>
      <c r="E253" s="34"/>
      <c r="F253" s="35"/>
    </row>
    <row r="254" spans="1:6" ht="14.25" x14ac:dyDescent="0.2">
      <c r="A254" s="108"/>
      <c r="B254" s="39"/>
      <c r="C254" s="49">
        <v>4</v>
      </c>
      <c r="D254" s="19" t="s">
        <v>48</v>
      </c>
      <c r="E254" s="44"/>
      <c r="F254" s="34">
        <f>C254*E254</f>
        <v>0</v>
      </c>
    </row>
    <row r="255" spans="1:6" x14ac:dyDescent="0.2">
      <c r="A255" s="109"/>
      <c r="B255" s="68"/>
      <c r="C255" s="50"/>
      <c r="D255" s="51"/>
      <c r="E255" s="52"/>
      <c r="F255" s="52"/>
    </row>
    <row r="256" spans="1:6" x14ac:dyDescent="0.2">
      <c r="A256" s="102"/>
      <c r="B256" s="66"/>
      <c r="C256" s="30"/>
      <c r="D256" s="31"/>
      <c r="E256" s="32"/>
      <c r="F256" s="30"/>
    </row>
    <row r="257" spans="1:6" x14ac:dyDescent="0.2">
      <c r="A257" s="103">
        <v>49</v>
      </c>
      <c r="B257" s="38" t="s">
        <v>223</v>
      </c>
      <c r="C257" s="35"/>
      <c r="D257" s="19"/>
      <c r="E257" s="34"/>
      <c r="F257" s="34"/>
    </row>
    <row r="258" spans="1:6" ht="38.25" x14ac:dyDescent="0.2">
      <c r="A258" s="103"/>
      <c r="B258" s="39" t="s">
        <v>225</v>
      </c>
      <c r="C258" s="49"/>
      <c r="D258" s="19"/>
      <c r="E258" s="34"/>
      <c r="F258" s="34"/>
    </row>
    <row r="259" spans="1:6" x14ac:dyDescent="0.2">
      <c r="A259" s="103"/>
      <c r="B259" s="39" t="s">
        <v>224</v>
      </c>
      <c r="C259" s="49">
        <v>1</v>
      </c>
      <c r="D259" s="19" t="s">
        <v>151</v>
      </c>
      <c r="E259" s="44"/>
      <c r="F259" s="34">
        <f>C259*E259</f>
        <v>0</v>
      </c>
    </row>
    <row r="260" spans="1:6" x14ac:dyDescent="0.2">
      <c r="A260" s="105"/>
      <c r="B260" s="68"/>
      <c r="C260" s="50"/>
      <c r="D260" s="51"/>
      <c r="E260" s="52"/>
      <c r="F260" s="52"/>
    </row>
    <row r="261" spans="1:6" x14ac:dyDescent="0.2">
      <c r="A261" s="110"/>
      <c r="B261" s="72"/>
      <c r="C261" s="30"/>
      <c r="D261" s="31"/>
      <c r="E261" s="32"/>
      <c r="F261" s="30"/>
    </row>
    <row r="262" spans="1:6" x14ac:dyDescent="0.2">
      <c r="A262" s="103">
        <f>COUNT($A$11:A261)+1</f>
        <v>50</v>
      </c>
      <c r="B262" s="38" t="s">
        <v>33</v>
      </c>
      <c r="C262" s="35"/>
      <c r="D262" s="19"/>
      <c r="E262" s="61"/>
      <c r="F262" s="35"/>
    </row>
    <row r="263" spans="1:6" ht="76.5" x14ac:dyDescent="0.2">
      <c r="A263" s="106"/>
      <c r="B263" s="39" t="s">
        <v>102</v>
      </c>
      <c r="C263" s="35"/>
      <c r="D263" s="19"/>
      <c r="E263" s="34"/>
      <c r="F263" s="35"/>
    </row>
    <row r="264" spans="1:6" x14ac:dyDescent="0.2">
      <c r="A264" s="103"/>
      <c r="B264" s="97"/>
      <c r="C264" s="62"/>
      <c r="D264" s="63">
        <v>0.04</v>
      </c>
      <c r="E264" s="35"/>
      <c r="F264" s="34">
        <f>SUM(F13:F263)*D264</f>
        <v>0</v>
      </c>
    </row>
    <row r="265" spans="1:6" x14ac:dyDescent="0.2">
      <c r="A265" s="105"/>
      <c r="B265" s="98"/>
      <c r="C265" s="99"/>
      <c r="D265" s="100"/>
      <c r="E265" s="64"/>
      <c r="F265" s="52"/>
    </row>
    <row r="266" spans="1:6" x14ac:dyDescent="0.2">
      <c r="A266" s="107"/>
      <c r="B266" s="67"/>
      <c r="C266" s="46"/>
      <c r="D266" s="47"/>
      <c r="E266" s="101"/>
      <c r="F266" s="48"/>
    </row>
    <row r="267" spans="1:6" x14ac:dyDescent="0.2">
      <c r="A267" s="103">
        <f>COUNT($A$11:A266)+1</f>
        <v>51</v>
      </c>
      <c r="B267" s="38" t="s">
        <v>165</v>
      </c>
      <c r="C267" s="35"/>
      <c r="D267" s="19"/>
      <c r="E267" s="61"/>
      <c r="F267" s="34"/>
    </row>
    <row r="268" spans="1:6" ht="38.25" x14ac:dyDescent="0.2">
      <c r="A268" s="106"/>
      <c r="B268" s="39" t="s">
        <v>34</v>
      </c>
      <c r="C268" s="35"/>
      <c r="D268" s="19"/>
      <c r="E268" s="35"/>
      <c r="F268" s="34"/>
    </row>
    <row r="269" spans="1:6" x14ac:dyDescent="0.2">
      <c r="A269" s="106"/>
      <c r="B269" s="39"/>
      <c r="C269" s="62"/>
      <c r="D269" s="63">
        <v>0.05</v>
      </c>
      <c r="E269" s="35"/>
      <c r="F269" s="34">
        <f>SUM(F13:F263)*D269</f>
        <v>0</v>
      </c>
    </row>
    <row r="270" spans="1:6" x14ac:dyDescent="0.2">
      <c r="A270" s="111"/>
      <c r="B270" s="68"/>
      <c r="C270" s="64"/>
      <c r="D270" s="51"/>
      <c r="E270" s="64"/>
      <c r="F270" s="64"/>
    </row>
    <row r="271" spans="1:6" x14ac:dyDescent="0.2">
      <c r="A271" s="106"/>
      <c r="B271" s="39"/>
      <c r="C271" s="35"/>
      <c r="D271" s="19"/>
      <c r="E271" s="35"/>
      <c r="F271" s="35"/>
    </row>
    <row r="272" spans="1:6" x14ac:dyDescent="0.2">
      <c r="A272" s="103">
        <f>COUNT($A$11:A270)+1</f>
        <v>52</v>
      </c>
      <c r="B272" s="38" t="s">
        <v>103</v>
      </c>
      <c r="C272" s="35"/>
      <c r="D272" s="19"/>
      <c r="E272" s="35"/>
      <c r="F272" s="35"/>
    </row>
    <row r="273" spans="1:6" ht="38.25" x14ac:dyDescent="0.2">
      <c r="A273" s="106"/>
      <c r="B273" s="39" t="s">
        <v>35</v>
      </c>
      <c r="C273" s="62"/>
      <c r="D273" s="63">
        <v>0.1</v>
      </c>
      <c r="E273" s="35"/>
      <c r="F273" s="34">
        <f>SUM(F13:F263)*D273</f>
        <v>0</v>
      </c>
    </row>
    <row r="274" spans="1:6" x14ac:dyDescent="0.2">
      <c r="A274" s="111"/>
      <c r="B274" s="69"/>
      <c r="C274" s="35"/>
      <c r="D274" s="19"/>
      <c r="E274" s="61"/>
      <c r="F274" s="35"/>
    </row>
    <row r="275" spans="1:6" x14ac:dyDescent="0.2">
      <c r="A275" s="40"/>
      <c r="B275" s="70" t="s">
        <v>2</v>
      </c>
      <c r="C275" s="41"/>
      <c r="D275" s="42"/>
      <c r="E275" s="43" t="s">
        <v>47</v>
      </c>
      <c r="F275" s="43">
        <f>SUM(F13:F274)</f>
        <v>0</v>
      </c>
    </row>
    <row r="277" spans="1:6" ht="76.5" x14ac:dyDescent="0.2">
      <c r="B277" s="122" t="s">
        <v>226</v>
      </c>
    </row>
  </sheetData>
  <sheetProtection algorithmName="SHA-512" hashValue="Ti386+b0G9njq8lWZ85F8sQBG+rMi/C2KhhFcJbP2AQWfP0qa/xFQOKgDUqsIyQanA3J3tKpA6H+ULNcVGlWLg==" saltValue="pdBq5+PSKlm0rp0q8Buvow==" spinCount="100000" sheet="1" objects="1" scenarios="1"/>
  <mergeCells count="1">
    <mergeCell ref="B8:F8"/>
  </mergeCells>
  <phoneticPr fontId="0" type="noConversion"/>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8" manualBreakCount="8">
    <brk id="39" max="5" man="1"/>
    <brk id="73" max="16383" man="1"/>
    <brk id="108" max="16383" man="1"/>
    <brk id="143" max="16383" man="1"/>
    <brk id="179" max="16383" man="1"/>
    <brk id="200" max="16383" man="1"/>
    <brk id="229" max="16383" man="1"/>
    <brk id="26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5"/>
  <sheetViews>
    <sheetView topLeftCell="A13" zoomScaleNormal="100" zoomScaleSheetLayoutView="100" workbookViewId="0">
      <selection activeCell="E28" sqref="E28"/>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545</v>
      </c>
      <c r="B1" s="65" t="s">
        <v>6</v>
      </c>
      <c r="C1" s="25"/>
      <c r="D1" s="26"/>
    </row>
    <row r="2" spans="1:6" x14ac:dyDescent="0.2">
      <c r="A2" s="24" t="s">
        <v>546</v>
      </c>
      <c r="B2" s="65" t="s">
        <v>7</v>
      </c>
      <c r="C2" s="25"/>
      <c r="D2" s="26"/>
    </row>
    <row r="3" spans="1:6" x14ac:dyDescent="0.2">
      <c r="A3" s="24" t="s">
        <v>548</v>
      </c>
      <c r="B3" s="65" t="s">
        <v>179</v>
      </c>
      <c r="C3" s="25"/>
      <c r="D3" s="26"/>
    </row>
    <row r="4" spans="1:6" x14ac:dyDescent="0.2">
      <c r="A4" s="24"/>
      <c r="B4" s="65" t="s">
        <v>180</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122</v>
      </c>
      <c r="C8" s="305"/>
      <c r="D8" s="305"/>
      <c r="E8" s="305"/>
      <c r="F8" s="305"/>
    </row>
    <row r="9" spans="1:6" x14ac:dyDescent="0.2">
      <c r="A9" s="112"/>
      <c r="B9" s="113"/>
      <c r="C9" s="56"/>
      <c r="D9" s="54"/>
      <c r="E9" s="55"/>
      <c r="F9" s="56"/>
    </row>
    <row r="10" spans="1:6" x14ac:dyDescent="0.2">
      <c r="A10" s="102"/>
      <c r="B10" s="66"/>
      <c r="C10" s="30"/>
      <c r="D10" s="31"/>
      <c r="E10" s="32"/>
      <c r="F10" s="30"/>
    </row>
    <row r="11" spans="1:6" x14ac:dyDescent="0.2">
      <c r="A11" s="103">
        <f>COUNT(A6+1)</f>
        <v>1</v>
      </c>
      <c r="B11" s="38" t="s">
        <v>10</v>
      </c>
      <c r="C11" s="35"/>
      <c r="D11" s="19"/>
      <c r="E11" s="34"/>
      <c r="F11" s="34"/>
    </row>
    <row r="12" spans="1:6" ht="38.25" x14ac:dyDescent="0.2">
      <c r="A12" s="103"/>
      <c r="B12" s="39" t="s">
        <v>51</v>
      </c>
      <c r="C12" s="35"/>
      <c r="D12" s="19"/>
      <c r="E12" s="34"/>
      <c r="F12" s="34"/>
    </row>
    <row r="13" spans="1:6" ht="14.25" x14ac:dyDescent="0.2">
      <c r="A13" s="103"/>
      <c r="B13" s="39"/>
      <c r="C13" s="49">
        <v>155</v>
      </c>
      <c r="D13" s="19" t="s">
        <v>43</v>
      </c>
      <c r="E13" s="44"/>
      <c r="F13" s="34">
        <f>C13*E13</f>
        <v>0</v>
      </c>
    </row>
    <row r="14" spans="1:6" x14ac:dyDescent="0.2">
      <c r="A14" s="105"/>
      <c r="B14" s="68"/>
      <c r="C14" s="50"/>
      <c r="D14" s="51"/>
      <c r="E14" s="52"/>
      <c r="F14" s="52"/>
    </row>
    <row r="15" spans="1:6" x14ac:dyDescent="0.2">
      <c r="A15" s="104"/>
      <c r="B15" s="67"/>
      <c r="C15" s="53"/>
      <c r="D15" s="47"/>
      <c r="E15" s="48"/>
      <c r="F15" s="48"/>
    </row>
    <row r="16" spans="1:6" x14ac:dyDescent="0.2">
      <c r="A16" s="103">
        <f>COUNT($A$11:A15)+1</f>
        <v>2</v>
      </c>
      <c r="B16" s="38" t="s">
        <v>11</v>
      </c>
      <c r="C16" s="49"/>
      <c r="D16" s="19"/>
      <c r="E16" s="34"/>
      <c r="F16" s="34"/>
    </row>
    <row r="17" spans="1:6" ht="38.25" x14ac:dyDescent="0.2">
      <c r="A17" s="103"/>
      <c r="B17" s="39" t="s">
        <v>127</v>
      </c>
      <c r="C17" s="49"/>
      <c r="D17" s="19"/>
      <c r="E17" s="34"/>
      <c r="F17" s="34"/>
    </row>
    <row r="18" spans="1:6" x14ac:dyDescent="0.2">
      <c r="A18" s="103"/>
      <c r="B18" s="39"/>
      <c r="C18" s="49">
        <v>1</v>
      </c>
      <c r="D18" s="19" t="s">
        <v>1</v>
      </c>
      <c r="E18" s="44"/>
      <c r="F18" s="34">
        <f>C18*E18</f>
        <v>0</v>
      </c>
    </row>
    <row r="19" spans="1:6" x14ac:dyDescent="0.2">
      <c r="A19" s="105"/>
      <c r="B19" s="68"/>
      <c r="C19" s="50"/>
      <c r="D19" s="51"/>
      <c r="E19" s="52"/>
      <c r="F19" s="52"/>
    </row>
    <row r="20" spans="1:6" s="33" customFormat="1" x14ac:dyDescent="0.2">
      <c r="A20" s="107"/>
      <c r="B20" s="72"/>
      <c r="C20" s="53"/>
      <c r="D20" s="73"/>
      <c r="E20" s="74"/>
      <c r="F20" s="75"/>
    </row>
    <row r="21" spans="1:6" x14ac:dyDescent="0.2">
      <c r="A21" s="103">
        <f>COUNT($A$11:A20)+1</f>
        <v>3</v>
      </c>
      <c r="B21" s="38" t="s">
        <v>12</v>
      </c>
      <c r="C21" s="49"/>
      <c r="D21" s="19"/>
      <c r="E21" s="34"/>
      <c r="F21" s="35"/>
    </row>
    <row r="22" spans="1:6" ht="25.5" x14ac:dyDescent="0.2">
      <c r="A22" s="103"/>
      <c r="B22" s="39" t="s">
        <v>113</v>
      </c>
      <c r="C22" s="49"/>
      <c r="D22" s="19"/>
      <c r="E22" s="34"/>
      <c r="F22" s="35"/>
    </row>
    <row r="23" spans="1:6" x14ac:dyDescent="0.2">
      <c r="A23" s="103"/>
      <c r="B23" s="39"/>
      <c r="C23" s="49">
        <v>16</v>
      </c>
      <c r="D23" s="19" t="s">
        <v>1</v>
      </c>
      <c r="E23" s="44"/>
      <c r="F23" s="34">
        <f>C23*E23</f>
        <v>0</v>
      </c>
    </row>
    <row r="24" spans="1:6" x14ac:dyDescent="0.2">
      <c r="A24" s="103"/>
      <c r="B24" s="39"/>
      <c r="C24" s="49"/>
      <c r="D24" s="19"/>
      <c r="E24" s="34"/>
      <c r="F24" s="34"/>
    </row>
    <row r="25" spans="1:6" x14ac:dyDescent="0.2">
      <c r="A25" s="104"/>
      <c r="B25" s="67"/>
      <c r="C25" s="53"/>
      <c r="D25" s="47"/>
      <c r="E25" s="48"/>
      <c r="F25" s="46"/>
    </row>
    <row r="26" spans="1:6" ht="12.75" customHeight="1" x14ac:dyDescent="0.2">
      <c r="A26" s="103">
        <f>COUNT($A$11:A25)+1</f>
        <v>4</v>
      </c>
      <c r="B26" s="38" t="s">
        <v>53</v>
      </c>
      <c r="C26" s="49"/>
      <c r="D26" s="19"/>
      <c r="E26" s="34"/>
      <c r="F26" s="35"/>
    </row>
    <row r="27" spans="1:6" ht="51" x14ac:dyDescent="0.2">
      <c r="A27" s="103"/>
      <c r="B27" s="39" t="s">
        <v>54</v>
      </c>
      <c r="C27" s="49"/>
      <c r="D27" s="19"/>
      <c r="E27" s="34"/>
      <c r="F27" s="35"/>
    </row>
    <row r="28" spans="1:6" ht="14.25" x14ac:dyDescent="0.2">
      <c r="A28" s="103"/>
      <c r="B28" s="80"/>
      <c r="C28" s="49">
        <v>10</v>
      </c>
      <c r="D28" s="19" t="s">
        <v>49</v>
      </c>
      <c r="E28" s="44"/>
      <c r="F28" s="34">
        <f>C28*E28</f>
        <v>0</v>
      </c>
    </row>
    <row r="29" spans="1:6" x14ac:dyDescent="0.2">
      <c r="A29" s="105"/>
      <c r="B29" s="81"/>
      <c r="C29" s="50"/>
      <c r="D29" s="51"/>
      <c r="E29" s="52"/>
      <c r="F29" s="52"/>
    </row>
    <row r="30" spans="1:6" x14ac:dyDescent="0.2">
      <c r="A30" s="104"/>
      <c r="B30" s="67"/>
      <c r="C30" s="53"/>
      <c r="D30" s="47"/>
      <c r="E30" s="48"/>
      <c r="F30" s="46"/>
    </row>
    <row r="31" spans="1:6" x14ac:dyDescent="0.2">
      <c r="A31" s="103">
        <f>COUNT($A$11:A30)+1</f>
        <v>5</v>
      </c>
      <c r="B31" s="38" t="s">
        <v>20</v>
      </c>
      <c r="C31" s="49"/>
      <c r="D31" s="19"/>
      <c r="E31" s="34"/>
      <c r="F31" s="35"/>
    </row>
    <row r="32" spans="1:6" ht="38.25" x14ac:dyDescent="0.2">
      <c r="A32" s="103"/>
      <c r="B32" s="39" t="s">
        <v>42</v>
      </c>
      <c r="C32" s="49"/>
      <c r="D32" s="19"/>
      <c r="E32" s="34"/>
      <c r="F32" s="35"/>
    </row>
    <row r="33" spans="1:6" ht="14.25" x14ac:dyDescent="0.2">
      <c r="A33" s="103"/>
      <c r="B33" s="39"/>
      <c r="C33" s="49">
        <v>25</v>
      </c>
      <c r="D33" s="19" t="s">
        <v>43</v>
      </c>
      <c r="E33" s="44"/>
      <c r="F33" s="34">
        <f>C33*E33</f>
        <v>0</v>
      </c>
    </row>
    <row r="34" spans="1:6" x14ac:dyDescent="0.2">
      <c r="A34" s="105"/>
      <c r="B34" s="68"/>
      <c r="C34" s="50"/>
      <c r="D34" s="51"/>
      <c r="E34" s="52"/>
      <c r="F34" s="52"/>
    </row>
    <row r="35" spans="1:6" x14ac:dyDescent="0.2">
      <c r="A35" s="104"/>
      <c r="B35" s="67"/>
      <c r="C35" s="53"/>
      <c r="D35" s="47"/>
      <c r="E35" s="48"/>
      <c r="F35" s="46"/>
    </row>
    <row r="36" spans="1:6" x14ac:dyDescent="0.2">
      <c r="A36" s="103">
        <f>COUNT($A$11:A35)+1</f>
        <v>6</v>
      </c>
      <c r="B36" s="38" t="s">
        <v>55</v>
      </c>
      <c r="C36" s="49"/>
      <c r="D36" s="19"/>
      <c r="E36" s="34"/>
      <c r="F36" s="35"/>
    </row>
    <row r="37" spans="1:6" ht="63.75" x14ac:dyDescent="0.2">
      <c r="A37" s="103"/>
      <c r="B37" s="39" t="s">
        <v>56</v>
      </c>
      <c r="C37" s="49"/>
      <c r="D37" s="19"/>
      <c r="E37" s="34"/>
      <c r="F37" s="35"/>
    </row>
    <row r="38" spans="1:6" x14ac:dyDescent="0.2">
      <c r="A38" s="103"/>
      <c r="B38" s="39"/>
      <c r="C38" s="49">
        <v>3</v>
      </c>
      <c r="D38" s="19" t="s">
        <v>1</v>
      </c>
      <c r="E38" s="44"/>
      <c r="F38" s="34">
        <f>C38*E38</f>
        <v>0</v>
      </c>
    </row>
    <row r="39" spans="1:6" x14ac:dyDescent="0.2">
      <c r="A39" s="105"/>
      <c r="B39" s="68"/>
      <c r="C39" s="50"/>
      <c r="D39" s="51"/>
      <c r="E39" s="52"/>
      <c r="F39" s="52"/>
    </row>
    <row r="40" spans="1:6" x14ac:dyDescent="0.2">
      <c r="A40" s="104"/>
      <c r="B40" s="67"/>
      <c r="C40" s="53"/>
      <c r="D40" s="47"/>
      <c r="E40" s="48"/>
      <c r="F40" s="46"/>
    </row>
    <row r="41" spans="1:6" x14ac:dyDescent="0.2">
      <c r="A41" s="103">
        <f>COUNT($A$11:A40)+1</f>
        <v>7</v>
      </c>
      <c r="B41" s="38" t="s">
        <v>57</v>
      </c>
      <c r="C41" s="49"/>
      <c r="D41" s="36"/>
      <c r="E41" s="37"/>
      <c r="F41" s="35"/>
    </row>
    <row r="42" spans="1:6" ht="51" x14ac:dyDescent="0.2">
      <c r="A42" s="103"/>
      <c r="B42" s="39" t="s">
        <v>58</v>
      </c>
      <c r="C42" s="49"/>
      <c r="D42" s="36"/>
      <c r="E42" s="37"/>
      <c r="F42" s="35"/>
    </row>
    <row r="43" spans="1:6" ht="14.25" x14ac:dyDescent="0.2">
      <c r="A43" s="103"/>
      <c r="B43" s="39"/>
      <c r="C43" s="49">
        <v>100</v>
      </c>
      <c r="D43" s="36" t="s">
        <v>49</v>
      </c>
      <c r="E43" s="45"/>
      <c r="F43" s="34">
        <f>C43*E43</f>
        <v>0</v>
      </c>
    </row>
    <row r="44" spans="1:6" x14ac:dyDescent="0.2">
      <c r="A44" s="105"/>
      <c r="B44" s="68"/>
      <c r="C44" s="50"/>
      <c r="D44" s="78"/>
      <c r="E44" s="79"/>
      <c r="F44" s="52"/>
    </row>
    <row r="45" spans="1:6" x14ac:dyDescent="0.2">
      <c r="A45" s="104"/>
      <c r="B45" s="67"/>
      <c r="C45" s="53"/>
      <c r="D45" s="47"/>
      <c r="E45" s="48"/>
      <c r="F45" s="46"/>
    </row>
    <row r="46" spans="1:6" ht="25.5" x14ac:dyDescent="0.2">
      <c r="A46" s="103">
        <f>COUNT($A$11:A45)+1</f>
        <v>8</v>
      </c>
      <c r="B46" s="38" t="s">
        <v>59</v>
      </c>
      <c r="C46" s="49"/>
      <c r="D46" s="19"/>
      <c r="E46" s="34"/>
      <c r="F46" s="35"/>
    </row>
    <row r="47" spans="1:6" ht="51" x14ac:dyDescent="0.2">
      <c r="A47" s="103"/>
      <c r="B47" s="39" t="s">
        <v>60</v>
      </c>
      <c r="C47" s="49"/>
      <c r="D47" s="19"/>
      <c r="E47" s="34"/>
      <c r="F47" s="35"/>
    </row>
    <row r="48" spans="1:6" ht="14.25" x14ac:dyDescent="0.2">
      <c r="A48" s="103"/>
      <c r="B48" s="39"/>
      <c r="C48" s="49">
        <v>720</v>
      </c>
      <c r="D48" s="36" t="s">
        <v>49</v>
      </c>
      <c r="E48" s="45"/>
      <c r="F48" s="34">
        <f>C48*E48</f>
        <v>0</v>
      </c>
    </row>
    <row r="49" spans="1:6" x14ac:dyDescent="0.2">
      <c r="A49" s="105"/>
      <c r="B49" s="68"/>
      <c r="C49" s="50"/>
      <c r="D49" s="78"/>
      <c r="E49" s="79"/>
      <c r="F49" s="52"/>
    </row>
    <row r="50" spans="1:6" x14ac:dyDescent="0.2">
      <c r="A50" s="104"/>
      <c r="B50" s="67"/>
      <c r="C50" s="53"/>
      <c r="D50" s="47"/>
      <c r="E50" s="48"/>
      <c r="F50" s="46"/>
    </row>
    <row r="51" spans="1:6" x14ac:dyDescent="0.2">
      <c r="A51" s="103">
        <f>COUNT($A$11:A50)+1</f>
        <v>9</v>
      </c>
      <c r="B51" s="38" t="s">
        <v>166</v>
      </c>
      <c r="C51" s="49"/>
      <c r="D51" s="19"/>
      <c r="E51" s="34"/>
      <c r="F51" s="35"/>
    </row>
    <row r="52" spans="1:6" ht="51" x14ac:dyDescent="0.2">
      <c r="A52" s="103"/>
      <c r="B52" s="39" t="s">
        <v>167</v>
      </c>
      <c r="C52" s="49"/>
      <c r="D52" s="19"/>
      <c r="E52" s="34"/>
      <c r="F52" s="35"/>
    </row>
    <row r="53" spans="1:6" x14ac:dyDescent="0.2">
      <c r="A53" s="103"/>
      <c r="B53" s="39"/>
      <c r="C53" s="49">
        <v>320</v>
      </c>
      <c r="D53" s="36" t="s">
        <v>187</v>
      </c>
      <c r="E53" s="45"/>
      <c r="F53" s="34">
        <f>C53*E53</f>
        <v>0</v>
      </c>
    </row>
    <row r="54" spans="1:6" x14ac:dyDescent="0.2">
      <c r="A54" s="105"/>
      <c r="B54" s="68"/>
      <c r="C54" s="50"/>
      <c r="D54" s="78"/>
      <c r="E54" s="79"/>
      <c r="F54" s="52"/>
    </row>
    <row r="55" spans="1:6" x14ac:dyDescent="0.2">
      <c r="A55" s="104"/>
      <c r="B55" s="67"/>
      <c r="C55" s="53"/>
      <c r="D55" s="47"/>
      <c r="E55" s="48"/>
      <c r="F55" s="46"/>
    </row>
    <row r="56" spans="1:6" x14ac:dyDescent="0.2">
      <c r="A56" s="103">
        <f>COUNT($A$11:A55)+1</f>
        <v>10</v>
      </c>
      <c r="B56" s="82" t="s">
        <v>61</v>
      </c>
      <c r="C56" s="49"/>
      <c r="D56" s="57"/>
      <c r="E56" s="58"/>
      <c r="F56" s="59"/>
    </row>
    <row r="57" spans="1:6" ht="51" x14ac:dyDescent="0.2">
      <c r="A57" s="103"/>
      <c r="B57" s="39" t="s">
        <v>62</v>
      </c>
      <c r="C57" s="49"/>
      <c r="D57" s="57"/>
      <c r="E57" s="58"/>
      <c r="F57" s="58"/>
    </row>
    <row r="58" spans="1:6" ht="14.25" x14ac:dyDescent="0.2">
      <c r="A58" s="103"/>
      <c r="B58" s="39"/>
      <c r="C58" s="49">
        <v>110</v>
      </c>
      <c r="D58" s="19" t="s">
        <v>43</v>
      </c>
      <c r="E58" s="44"/>
      <c r="F58" s="34">
        <f>E58*C58</f>
        <v>0</v>
      </c>
    </row>
    <row r="59" spans="1:6" x14ac:dyDescent="0.2">
      <c r="A59" s="105"/>
      <c r="B59" s="68"/>
      <c r="C59" s="50"/>
      <c r="D59" s="51"/>
      <c r="E59" s="52"/>
      <c r="F59" s="52"/>
    </row>
    <row r="60" spans="1:6" x14ac:dyDescent="0.2">
      <c r="A60" s="104"/>
      <c r="B60" s="67"/>
      <c r="C60" s="53"/>
      <c r="D60" s="47"/>
      <c r="E60" s="48"/>
      <c r="F60" s="46"/>
    </row>
    <row r="61" spans="1:6" x14ac:dyDescent="0.2">
      <c r="A61" s="103">
        <f>COUNT($A$11:A60)+1</f>
        <v>11</v>
      </c>
      <c r="B61" s="83" t="s">
        <v>63</v>
      </c>
      <c r="C61" s="49"/>
      <c r="D61" s="19"/>
      <c r="E61" s="34"/>
      <c r="F61" s="35"/>
    </row>
    <row r="62" spans="1:6" ht="63.75" x14ac:dyDescent="0.2">
      <c r="A62" s="103"/>
      <c r="B62" s="39" t="s">
        <v>64</v>
      </c>
      <c r="C62" s="49"/>
      <c r="D62" s="19"/>
      <c r="E62" s="34"/>
      <c r="F62" s="35"/>
    </row>
    <row r="63" spans="1:6" ht="14.25" x14ac:dyDescent="0.2">
      <c r="A63" s="103"/>
      <c r="B63" s="39"/>
      <c r="C63" s="49">
        <v>10</v>
      </c>
      <c r="D63" s="19" t="s">
        <v>43</v>
      </c>
      <c r="E63" s="44"/>
      <c r="F63" s="34">
        <f>E63*C63</f>
        <v>0</v>
      </c>
    </row>
    <row r="64" spans="1:6" x14ac:dyDescent="0.2">
      <c r="A64" s="105"/>
      <c r="B64" s="68"/>
      <c r="C64" s="50"/>
      <c r="D64" s="51"/>
      <c r="E64" s="52"/>
      <c r="F64" s="52"/>
    </row>
    <row r="65" spans="1:6" x14ac:dyDescent="0.2">
      <c r="A65" s="104"/>
      <c r="B65" s="67"/>
      <c r="C65" s="53"/>
      <c r="D65" s="47"/>
      <c r="E65" s="48"/>
      <c r="F65" s="48"/>
    </row>
    <row r="66" spans="1:6" x14ac:dyDescent="0.2">
      <c r="A66" s="103">
        <f>COUNT($A$11:A63)+1</f>
        <v>12</v>
      </c>
      <c r="B66" s="60" t="s">
        <v>65</v>
      </c>
      <c r="C66" s="49"/>
      <c r="D66" s="19"/>
      <c r="E66" s="34"/>
      <c r="F66" s="35"/>
    </row>
    <row r="67" spans="1:6" ht="38.25" x14ac:dyDescent="0.2">
      <c r="A67" s="103"/>
      <c r="B67" s="39" t="s">
        <v>66</v>
      </c>
      <c r="C67" s="49"/>
      <c r="D67" s="19"/>
      <c r="E67" s="34"/>
      <c r="F67" s="35"/>
    </row>
    <row r="68" spans="1:6" ht="14.25" x14ac:dyDescent="0.2">
      <c r="A68" s="103"/>
      <c r="B68" s="39"/>
      <c r="C68" s="49">
        <v>8</v>
      </c>
      <c r="D68" s="19" t="s">
        <v>43</v>
      </c>
      <c r="E68" s="44"/>
      <c r="F68" s="34">
        <f>E68*C68</f>
        <v>0</v>
      </c>
    </row>
    <row r="69" spans="1:6" x14ac:dyDescent="0.2">
      <c r="A69" s="105"/>
      <c r="B69" s="68"/>
      <c r="C69" s="50"/>
      <c r="D69" s="51"/>
      <c r="E69" s="52"/>
      <c r="F69" s="52"/>
    </row>
    <row r="70" spans="1:6" x14ac:dyDescent="0.2">
      <c r="A70" s="104"/>
      <c r="B70" s="67"/>
      <c r="C70" s="53"/>
      <c r="D70" s="47"/>
      <c r="E70" s="48"/>
      <c r="F70" s="46"/>
    </row>
    <row r="71" spans="1:6" x14ac:dyDescent="0.2">
      <c r="A71" s="103">
        <f>COUNT($A$11:A70)+1</f>
        <v>13</v>
      </c>
      <c r="B71" s="84" t="s">
        <v>67</v>
      </c>
      <c r="C71" s="49"/>
      <c r="D71" s="19"/>
      <c r="E71" s="34"/>
      <c r="F71" s="35"/>
    </row>
    <row r="72" spans="1:6" ht="63.75" x14ac:dyDescent="0.2">
      <c r="A72" s="103"/>
      <c r="B72" s="39" t="s">
        <v>68</v>
      </c>
      <c r="C72" s="49"/>
      <c r="D72" s="19"/>
      <c r="E72" s="34"/>
      <c r="F72" s="35"/>
    </row>
    <row r="73" spans="1:6" ht="14.25" x14ac:dyDescent="0.2">
      <c r="A73" s="103"/>
      <c r="B73" s="85"/>
      <c r="C73" s="49">
        <v>35</v>
      </c>
      <c r="D73" s="19" t="s">
        <v>43</v>
      </c>
      <c r="E73" s="44"/>
      <c r="F73" s="34">
        <f>E73*C73</f>
        <v>0</v>
      </c>
    </row>
    <row r="74" spans="1:6" x14ac:dyDescent="0.2">
      <c r="A74" s="105"/>
      <c r="B74" s="86"/>
      <c r="C74" s="50"/>
      <c r="D74" s="51"/>
      <c r="E74" s="52"/>
      <c r="F74" s="52"/>
    </row>
    <row r="75" spans="1:6" x14ac:dyDescent="0.2">
      <c r="A75" s="104"/>
      <c r="B75" s="87"/>
      <c r="C75" s="53"/>
      <c r="D75" s="47"/>
      <c r="E75" s="48"/>
      <c r="F75" s="48"/>
    </row>
    <row r="76" spans="1:6" x14ac:dyDescent="0.2">
      <c r="A76" s="103">
        <f>COUNT($A$11:A75)+1</f>
        <v>14</v>
      </c>
      <c r="B76" s="88" t="s">
        <v>69</v>
      </c>
      <c r="C76" s="49"/>
      <c r="D76" s="19"/>
      <c r="E76" s="34"/>
      <c r="F76" s="34"/>
    </row>
    <row r="77" spans="1:6" ht="63.75" x14ac:dyDescent="0.2">
      <c r="A77" s="103"/>
      <c r="B77" s="39" t="s">
        <v>70</v>
      </c>
      <c r="C77" s="49"/>
      <c r="D77" s="19"/>
      <c r="E77" s="34"/>
      <c r="F77" s="34"/>
    </row>
    <row r="78" spans="1:6" ht="14.25" x14ac:dyDescent="0.2">
      <c r="A78" s="103"/>
      <c r="B78" s="85"/>
      <c r="C78" s="49">
        <v>30</v>
      </c>
      <c r="D78" s="19" t="s">
        <v>43</v>
      </c>
      <c r="E78" s="44"/>
      <c r="F78" s="34">
        <f>E78*C78</f>
        <v>0</v>
      </c>
    </row>
    <row r="79" spans="1:6" x14ac:dyDescent="0.2">
      <c r="A79" s="105"/>
      <c r="B79" s="86"/>
      <c r="C79" s="50"/>
      <c r="D79" s="51"/>
      <c r="E79" s="52"/>
      <c r="F79" s="52"/>
    </row>
    <row r="80" spans="1:6" x14ac:dyDescent="0.2">
      <c r="A80" s="104"/>
      <c r="B80" s="67"/>
      <c r="C80" s="53"/>
      <c r="D80" s="47"/>
      <c r="E80" s="48"/>
      <c r="F80" s="46"/>
    </row>
    <row r="81" spans="1:6" x14ac:dyDescent="0.2">
      <c r="A81" s="103">
        <f>COUNT($A$11:A80)+1</f>
        <v>15</v>
      </c>
      <c r="B81" s="92" t="s">
        <v>73</v>
      </c>
      <c r="C81" s="49"/>
      <c r="D81" s="19"/>
      <c r="E81" s="34"/>
      <c r="F81" s="35"/>
    </row>
    <row r="82" spans="1:6" ht="51" x14ac:dyDescent="0.2">
      <c r="A82" s="103"/>
      <c r="B82" s="39" t="s">
        <v>74</v>
      </c>
      <c r="C82" s="49"/>
      <c r="D82" s="19"/>
      <c r="E82" s="34"/>
      <c r="F82" s="35"/>
    </row>
    <row r="83" spans="1:6" ht="14.25" x14ac:dyDescent="0.2">
      <c r="A83" s="103"/>
      <c r="B83" s="39"/>
      <c r="C83" s="49">
        <v>10</v>
      </c>
      <c r="D83" s="19" t="s">
        <v>49</v>
      </c>
      <c r="E83" s="44"/>
      <c r="F83" s="34">
        <f>C83*E83</f>
        <v>0</v>
      </c>
    </row>
    <row r="84" spans="1:6" x14ac:dyDescent="0.2">
      <c r="A84" s="105"/>
      <c r="B84" s="68"/>
      <c r="C84" s="50"/>
      <c r="D84" s="51"/>
      <c r="E84" s="52"/>
      <c r="F84" s="52"/>
    </row>
    <row r="85" spans="1:6" x14ac:dyDescent="0.2">
      <c r="A85" s="104"/>
      <c r="B85" s="67"/>
      <c r="C85" s="53"/>
      <c r="D85" s="47"/>
      <c r="E85" s="48"/>
      <c r="F85" s="48"/>
    </row>
    <row r="86" spans="1:6" x14ac:dyDescent="0.2">
      <c r="A86" s="103">
        <f>COUNT($A$11:A85)+1</f>
        <v>16</v>
      </c>
      <c r="B86" s="38" t="s">
        <v>19</v>
      </c>
      <c r="C86" s="49"/>
      <c r="D86" s="19"/>
      <c r="E86" s="34"/>
      <c r="F86" s="34"/>
    </row>
    <row r="87" spans="1:6" ht="63.75" x14ac:dyDescent="0.2">
      <c r="A87" s="103"/>
      <c r="B87" s="39" t="s">
        <v>75</v>
      </c>
      <c r="C87" s="49"/>
      <c r="D87" s="19"/>
      <c r="E87" s="34"/>
      <c r="F87" s="34"/>
    </row>
    <row r="88" spans="1:6" ht="14.25" x14ac:dyDescent="0.2">
      <c r="A88" s="103"/>
      <c r="B88" s="39"/>
      <c r="C88" s="49">
        <v>3</v>
      </c>
      <c r="D88" s="19" t="s">
        <v>49</v>
      </c>
      <c r="E88" s="44"/>
      <c r="F88" s="34">
        <f>C88*E88</f>
        <v>0</v>
      </c>
    </row>
    <row r="89" spans="1:6" x14ac:dyDescent="0.2">
      <c r="A89" s="105"/>
      <c r="B89" s="68"/>
      <c r="C89" s="50"/>
      <c r="D89" s="51"/>
      <c r="E89" s="52"/>
      <c r="F89" s="52"/>
    </row>
    <row r="90" spans="1:6" x14ac:dyDescent="0.2">
      <c r="A90" s="110"/>
      <c r="B90" s="67"/>
      <c r="C90" s="53"/>
      <c r="D90" s="47"/>
      <c r="E90" s="48"/>
      <c r="F90" s="46"/>
    </row>
    <row r="91" spans="1:6" x14ac:dyDescent="0.2">
      <c r="A91" s="103">
        <f>COUNT($A$11:A90)+1</f>
        <v>17</v>
      </c>
      <c r="B91" s="38" t="s">
        <v>76</v>
      </c>
      <c r="C91" s="49"/>
      <c r="D91" s="19"/>
      <c r="E91" s="34"/>
      <c r="F91" s="35"/>
    </row>
    <row r="92" spans="1:6" ht="114.75" x14ac:dyDescent="0.2">
      <c r="A92" s="108"/>
      <c r="B92" s="39" t="s">
        <v>77</v>
      </c>
      <c r="C92" s="49"/>
      <c r="D92" s="19"/>
      <c r="E92" s="34"/>
      <c r="F92" s="35"/>
    </row>
    <row r="93" spans="1:6" x14ac:dyDescent="0.2">
      <c r="A93" s="108"/>
      <c r="B93" s="39" t="s">
        <v>78</v>
      </c>
      <c r="C93" s="49">
        <v>1</v>
      </c>
      <c r="D93" s="19" t="s">
        <v>1</v>
      </c>
      <c r="E93" s="44"/>
      <c r="F93" s="34">
        <f>+E93*C93</f>
        <v>0</v>
      </c>
    </row>
    <row r="94" spans="1:6" x14ac:dyDescent="0.2">
      <c r="A94" s="109"/>
      <c r="B94" s="68"/>
      <c r="C94" s="50"/>
      <c r="D94" s="51"/>
      <c r="E94" s="52"/>
      <c r="F94" s="52"/>
    </row>
    <row r="95" spans="1:6" x14ac:dyDescent="0.2">
      <c r="A95" s="110"/>
      <c r="B95" s="67"/>
      <c r="C95" s="53"/>
      <c r="D95" s="47"/>
      <c r="E95" s="48"/>
      <c r="F95" s="48"/>
    </row>
    <row r="96" spans="1:6" x14ac:dyDescent="0.2">
      <c r="A96" s="103">
        <f>COUNT($A$11:A95)+1</f>
        <v>18</v>
      </c>
      <c r="B96" s="93" t="s">
        <v>80</v>
      </c>
      <c r="C96" s="49"/>
      <c r="D96" s="19"/>
      <c r="E96" s="34"/>
      <c r="F96" s="34"/>
    </row>
    <row r="97" spans="1:6" ht="25.5" x14ac:dyDescent="0.2">
      <c r="A97" s="108"/>
      <c r="B97" s="39" t="s">
        <v>81</v>
      </c>
      <c r="C97" s="49"/>
      <c r="D97" s="19"/>
      <c r="E97" s="34"/>
      <c r="F97" s="34"/>
    </row>
    <row r="98" spans="1:6" x14ac:dyDescent="0.2">
      <c r="A98" s="108"/>
      <c r="B98" s="94"/>
      <c r="C98" s="49">
        <v>14</v>
      </c>
      <c r="D98" s="19" t="s">
        <v>1</v>
      </c>
      <c r="E98" s="44"/>
      <c r="F98" s="34">
        <f>+E98*C98</f>
        <v>0</v>
      </c>
    </row>
    <row r="99" spans="1:6" x14ac:dyDescent="0.2">
      <c r="A99" s="109"/>
      <c r="B99" s="95"/>
      <c r="C99" s="50"/>
      <c r="D99" s="51"/>
      <c r="E99" s="52"/>
      <c r="F99" s="52"/>
    </row>
    <row r="100" spans="1:6" x14ac:dyDescent="0.2">
      <c r="A100" s="110"/>
      <c r="B100" s="67"/>
      <c r="C100" s="53"/>
      <c r="D100" s="47"/>
      <c r="E100" s="48"/>
      <c r="F100" s="46"/>
    </row>
    <row r="101" spans="1:6" x14ac:dyDescent="0.2">
      <c r="A101" s="103">
        <f>COUNT($A$11:A100)+1</f>
        <v>19</v>
      </c>
      <c r="B101" s="38" t="s">
        <v>14</v>
      </c>
      <c r="C101" s="49"/>
      <c r="D101" s="19"/>
      <c r="E101" s="34"/>
      <c r="F101" s="35"/>
    </row>
    <row r="102" spans="1:6" ht="38.25" x14ac:dyDescent="0.2">
      <c r="A102" s="108"/>
      <c r="B102" s="39" t="s">
        <v>16</v>
      </c>
      <c r="C102" s="49"/>
      <c r="D102" s="19"/>
      <c r="E102" s="34"/>
      <c r="F102" s="35"/>
    </row>
    <row r="103" spans="1:6" ht="14.25" x14ac:dyDescent="0.2">
      <c r="A103" s="108"/>
      <c r="B103" s="39"/>
      <c r="C103" s="49">
        <v>48</v>
      </c>
      <c r="D103" s="19" t="s">
        <v>49</v>
      </c>
      <c r="E103" s="44"/>
      <c r="F103" s="34">
        <f>C103*E103</f>
        <v>0</v>
      </c>
    </row>
    <row r="104" spans="1:6" x14ac:dyDescent="0.2">
      <c r="A104" s="109"/>
      <c r="B104" s="68"/>
      <c r="C104" s="50"/>
      <c r="D104" s="51"/>
      <c r="E104" s="52"/>
      <c r="F104" s="52"/>
    </row>
    <row r="105" spans="1:6" x14ac:dyDescent="0.2">
      <c r="A105" s="110"/>
      <c r="B105" s="67"/>
      <c r="C105" s="53"/>
      <c r="D105" s="47"/>
      <c r="E105" s="48"/>
      <c r="F105" s="46"/>
    </row>
    <row r="106" spans="1:6" x14ac:dyDescent="0.2">
      <c r="A106" s="103">
        <f>COUNT($A$11:A105)+1</f>
        <v>20</v>
      </c>
      <c r="B106" s="38" t="s">
        <v>15</v>
      </c>
      <c r="C106" s="49"/>
      <c r="D106" s="19"/>
      <c r="E106" s="34"/>
      <c r="F106" s="35"/>
    </row>
    <row r="107" spans="1:6" ht="38.25" x14ac:dyDescent="0.2">
      <c r="A107" s="108"/>
      <c r="B107" s="39" t="s">
        <v>36</v>
      </c>
      <c r="C107" s="49"/>
      <c r="D107" s="19"/>
      <c r="E107" s="34"/>
      <c r="F107" s="35"/>
    </row>
    <row r="108" spans="1:6" ht="14.25" x14ac:dyDescent="0.2">
      <c r="A108" s="108"/>
      <c r="B108" s="39"/>
      <c r="C108" s="49">
        <v>52</v>
      </c>
      <c r="D108" s="19" t="s">
        <v>49</v>
      </c>
      <c r="E108" s="44"/>
      <c r="F108" s="34">
        <f>C108*E108</f>
        <v>0</v>
      </c>
    </row>
    <row r="109" spans="1:6" x14ac:dyDescent="0.2">
      <c r="A109" s="109"/>
      <c r="B109" s="68"/>
      <c r="C109" s="50"/>
      <c r="D109" s="51"/>
      <c r="E109" s="52"/>
      <c r="F109" s="52"/>
    </row>
    <row r="110" spans="1:6" x14ac:dyDescent="0.2">
      <c r="A110" s="110"/>
      <c r="B110" s="67"/>
      <c r="C110" s="53"/>
      <c r="D110" s="47"/>
      <c r="E110" s="48"/>
      <c r="F110" s="46"/>
    </row>
    <row r="111" spans="1:6" x14ac:dyDescent="0.2">
      <c r="A111" s="103">
        <f>COUNT($A$11:A110)+1</f>
        <v>21</v>
      </c>
      <c r="B111" s="38" t="s">
        <v>82</v>
      </c>
      <c r="C111" s="49"/>
      <c r="D111" s="19"/>
      <c r="E111" s="34"/>
      <c r="F111" s="34"/>
    </row>
    <row r="112" spans="1:6" ht="38.25" x14ac:dyDescent="0.2">
      <c r="A112" s="108"/>
      <c r="B112" s="39" t="s">
        <v>83</v>
      </c>
      <c r="C112" s="49"/>
      <c r="D112" s="19"/>
      <c r="E112" s="34"/>
      <c r="F112" s="34"/>
    </row>
    <row r="113" spans="1:6" x14ac:dyDescent="0.2">
      <c r="A113" s="108"/>
      <c r="B113" s="39"/>
      <c r="C113" s="49">
        <v>3</v>
      </c>
      <c r="D113" s="19" t="s">
        <v>40</v>
      </c>
      <c r="E113" s="44"/>
      <c r="F113" s="34">
        <f>C113*E113</f>
        <v>0</v>
      </c>
    </row>
    <row r="114" spans="1:6" x14ac:dyDescent="0.2">
      <c r="A114" s="109"/>
      <c r="B114" s="68"/>
      <c r="C114" s="50"/>
      <c r="D114" s="51"/>
      <c r="E114" s="52"/>
      <c r="F114" s="52"/>
    </row>
    <row r="115" spans="1:6" x14ac:dyDescent="0.2">
      <c r="A115" s="110"/>
      <c r="B115" s="67"/>
      <c r="C115" s="53"/>
      <c r="D115" s="47"/>
      <c r="E115" s="48"/>
      <c r="F115" s="48"/>
    </row>
    <row r="116" spans="1:6" x14ac:dyDescent="0.2">
      <c r="A116" s="103">
        <f>COUNT($A$11:A115)+1</f>
        <v>22</v>
      </c>
      <c r="B116" s="38" t="s">
        <v>84</v>
      </c>
      <c r="C116" s="49"/>
      <c r="D116" s="19"/>
      <c r="E116" s="34"/>
      <c r="F116" s="34"/>
    </row>
    <row r="117" spans="1:6" ht="25.5" x14ac:dyDescent="0.2">
      <c r="A117" s="108"/>
      <c r="B117" s="39" t="s">
        <v>85</v>
      </c>
      <c r="C117" s="49"/>
      <c r="D117" s="19"/>
      <c r="E117" s="34"/>
      <c r="F117" s="34"/>
    </row>
    <row r="118" spans="1:6" ht="14.25" x14ac:dyDescent="0.2">
      <c r="A118" s="108"/>
      <c r="B118" s="39"/>
      <c r="C118" s="49">
        <v>45</v>
      </c>
      <c r="D118" s="19" t="s">
        <v>43</v>
      </c>
      <c r="E118" s="44"/>
      <c r="F118" s="34">
        <f>C118*E118</f>
        <v>0</v>
      </c>
    </row>
    <row r="119" spans="1:6" x14ac:dyDescent="0.2">
      <c r="A119" s="109"/>
      <c r="B119" s="68"/>
      <c r="C119" s="50"/>
      <c r="D119" s="51"/>
      <c r="E119" s="52"/>
      <c r="F119" s="52"/>
    </row>
    <row r="120" spans="1:6" x14ac:dyDescent="0.2">
      <c r="A120" s="110"/>
      <c r="B120" s="67"/>
      <c r="C120" s="53"/>
      <c r="D120" s="47"/>
      <c r="E120" s="48"/>
      <c r="F120" s="46"/>
    </row>
    <row r="121" spans="1:6" x14ac:dyDescent="0.2">
      <c r="A121" s="103">
        <f>COUNT($A$11:A120)+1</f>
        <v>23</v>
      </c>
      <c r="B121" s="38" t="s">
        <v>86</v>
      </c>
      <c r="C121" s="49"/>
      <c r="D121" s="19"/>
      <c r="E121" s="34"/>
      <c r="F121" s="35"/>
    </row>
    <row r="122" spans="1:6" ht="63.75" x14ac:dyDescent="0.2">
      <c r="A122" s="108"/>
      <c r="B122" s="39" t="s">
        <v>104</v>
      </c>
      <c r="C122" s="49"/>
      <c r="D122" s="19"/>
      <c r="E122" s="34"/>
      <c r="F122" s="35"/>
    </row>
    <row r="123" spans="1:6" x14ac:dyDescent="0.2">
      <c r="A123" s="108"/>
      <c r="B123" s="38" t="s">
        <v>87</v>
      </c>
      <c r="C123" s="49"/>
      <c r="D123" s="19"/>
      <c r="E123" s="34"/>
      <c r="F123" s="35"/>
    </row>
    <row r="124" spans="1:6" ht="25.5" x14ac:dyDescent="0.2">
      <c r="A124" s="108"/>
      <c r="B124" s="39" t="s">
        <v>88</v>
      </c>
      <c r="C124" s="49">
        <v>52</v>
      </c>
      <c r="D124" s="36" t="s">
        <v>49</v>
      </c>
      <c r="E124" s="45"/>
      <c r="F124" s="37">
        <f>C124*E124</f>
        <v>0</v>
      </c>
    </row>
    <row r="125" spans="1:6" ht="25.5" x14ac:dyDescent="0.2">
      <c r="A125" s="108"/>
      <c r="B125" s="39" t="s">
        <v>105</v>
      </c>
      <c r="C125" s="49">
        <v>52</v>
      </c>
      <c r="D125" s="36" t="s">
        <v>49</v>
      </c>
      <c r="E125" s="45"/>
      <c r="F125" s="37">
        <f>C125*E125</f>
        <v>0</v>
      </c>
    </row>
    <row r="126" spans="1:6" x14ac:dyDescent="0.2">
      <c r="A126" s="109"/>
      <c r="B126" s="68"/>
      <c r="C126" s="50"/>
      <c r="D126" s="78"/>
      <c r="E126" s="79"/>
      <c r="F126" s="79"/>
    </row>
    <row r="127" spans="1:6" x14ac:dyDescent="0.2">
      <c r="A127" s="110"/>
      <c r="B127" s="67"/>
      <c r="C127" s="53"/>
      <c r="D127" s="47"/>
      <c r="E127" s="48"/>
      <c r="F127" s="46"/>
    </row>
    <row r="128" spans="1:6" x14ac:dyDescent="0.2">
      <c r="A128" s="103">
        <f>COUNT($A$11:A127)+1</f>
        <v>24</v>
      </c>
      <c r="B128" s="38" t="s">
        <v>89</v>
      </c>
      <c r="C128" s="49"/>
      <c r="D128" s="19"/>
      <c r="E128" s="34"/>
      <c r="F128" s="35"/>
    </row>
    <row r="129" spans="1:6" ht="63.75" x14ac:dyDescent="0.2">
      <c r="A129" s="108"/>
      <c r="B129" s="39" t="s">
        <v>104</v>
      </c>
      <c r="C129" s="49"/>
      <c r="D129" s="19"/>
      <c r="E129" s="34"/>
      <c r="F129" s="35"/>
    </row>
    <row r="130" spans="1:6" x14ac:dyDescent="0.2">
      <c r="A130" s="108"/>
      <c r="B130" s="38" t="s">
        <v>90</v>
      </c>
      <c r="C130" s="49"/>
      <c r="D130" s="19"/>
      <c r="E130" s="34"/>
      <c r="F130" s="35"/>
    </row>
    <row r="131" spans="1:6" ht="25.5" x14ac:dyDescent="0.2">
      <c r="A131" s="108"/>
      <c r="B131" s="39" t="s">
        <v>91</v>
      </c>
      <c r="C131" s="49">
        <v>48</v>
      </c>
      <c r="D131" s="36" t="s">
        <v>49</v>
      </c>
      <c r="E131" s="45"/>
      <c r="F131" s="37">
        <f>C131*E131</f>
        <v>0</v>
      </c>
    </row>
    <row r="132" spans="1:6" ht="25.5" x14ac:dyDescent="0.2">
      <c r="A132" s="108"/>
      <c r="B132" s="39" t="s">
        <v>105</v>
      </c>
      <c r="C132" s="49">
        <v>48</v>
      </c>
      <c r="D132" s="36" t="s">
        <v>49</v>
      </c>
      <c r="E132" s="45"/>
      <c r="F132" s="37">
        <f>C132*E132</f>
        <v>0</v>
      </c>
    </row>
    <row r="133" spans="1:6" x14ac:dyDescent="0.2">
      <c r="A133" s="109"/>
      <c r="B133" s="68"/>
      <c r="C133" s="50"/>
      <c r="D133" s="78"/>
      <c r="E133" s="79"/>
      <c r="F133" s="79"/>
    </row>
    <row r="134" spans="1:6" x14ac:dyDescent="0.2">
      <c r="A134" s="110"/>
      <c r="B134" s="67"/>
      <c r="C134" s="53"/>
      <c r="D134" s="47"/>
      <c r="E134" s="48"/>
      <c r="F134" s="77"/>
    </row>
    <row r="135" spans="1:6" x14ac:dyDescent="0.2">
      <c r="A135" s="103">
        <f>COUNT($A$11:A134)+1</f>
        <v>25</v>
      </c>
      <c r="B135" s="38" t="s">
        <v>17</v>
      </c>
      <c r="C135" s="49"/>
      <c r="D135" s="19"/>
      <c r="E135" s="34"/>
      <c r="F135" s="35"/>
    </row>
    <row r="136" spans="1:6" ht="25.5" x14ac:dyDescent="0.2">
      <c r="A136" s="108"/>
      <c r="B136" s="39" t="s">
        <v>217</v>
      </c>
      <c r="C136" s="49"/>
      <c r="D136" s="19"/>
      <c r="E136" s="34"/>
      <c r="F136" s="35"/>
    </row>
    <row r="137" spans="1:6" ht="14.25" x14ac:dyDescent="0.2">
      <c r="A137" s="108"/>
      <c r="B137" s="39"/>
      <c r="C137" s="49">
        <v>40</v>
      </c>
      <c r="D137" s="19" t="s">
        <v>49</v>
      </c>
      <c r="E137" s="44"/>
      <c r="F137" s="34">
        <f>C137*E137</f>
        <v>0</v>
      </c>
    </row>
    <row r="138" spans="1:6" x14ac:dyDescent="0.2">
      <c r="A138" s="109"/>
      <c r="B138" s="68"/>
      <c r="C138" s="50"/>
      <c r="D138" s="51"/>
      <c r="E138" s="52"/>
      <c r="F138" s="52"/>
    </row>
    <row r="139" spans="1:6" x14ac:dyDescent="0.2">
      <c r="A139" s="110"/>
      <c r="B139" s="67"/>
      <c r="C139" s="53"/>
      <c r="D139" s="47"/>
      <c r="E139" s="48"/>
      <c r="F139" s="46"/>
    </row>
    <row r="140" spans="1:6" x14ac:dyDescent="0.2">
      <c r="A140" s="103">
        <f>COUNT($A$11:A139)+1</f>
        <v>26</v>
      </c>
      <c r="B140" s="38" t="s">
        <v>92</v>
      </c>
      <c r="C140" s="49"/>
      <c r="D140" s="19"/>
      <c r="E140" s="34"/>
      <c r="F140" s="34"/>
    </row>
    <row r="141" spans="1:6" ht="51" x14ac:dyDescent="0.2">
      <c r="A141" s="108"/>
      <c r="B141" s="39" t="s">
        <v>93</v>
      </c>
      <c r="C141" s="49"/>
      <c r="D141" s="19"/>
      <c r="E141" s="34"/>
      <c r="F141" s="35"/>
    </row>
    <row r="142" spans="1:6" ht="14.25" x14ac:dyDescent="0.2">
      <c r="A142" s="108"/>
      <c r="B142" s="39"/>
      <c r="C142" s="49">
        <v>10</v>
      </c>
      <c r="D142" s="19" t="s">
        <v>43</v>
      </c>
      <c r="E142" s="44"/>
      <c r="F142" s="34">
        <f>C142*E142</f>
        <v>0</v>
      </c>
    </row>
    <row r="143" spans="1:6" x14ac:dyDescent="0.2">
      <c r="A143" s="109"/>
      <c r="B143" s="68"/>
      <c r="C143" s="50"/>
      <c r="D143" s="51"/>
      <c r="E143" s="52"/>
      <c r="F143" s="52"/>
    </row>
    <row r="144" spans="1:6" x14ac:dyDescent="0.2">
      <c r="A144" s="110"/>
      <c r="B144" s="67"/>
      <c r="C144" s="53"/>
      <c r="D144" s="47"/>
      <c r="E144" s="48"/>
      <c r="F144" s="48"/>
    </row>
    <row r="145" spans="1:6" x14ac:dyDescent="0.2">
      <c r="A145" s="103">
        <f>COUNT($A$11:A144)+1</f>
        <v>27</v>
      </c>
      <c r="B145" s="38" t="s">
        <v>94</v>
      </c>
      <c r="C145" s="49"/>
      <c r="D145" s="19"/>
      <c r="E145" s="34"/>
      <c r="F145" s="34"/>
    </row>
    <row r="146" spans="1:6" ht="63.75" x14ac:dyDescent="0.2">
      <c r="A146" s="108"/>
      <c r="B146" s="39" t="s">
        <v>95</v>
      </c>
      <c r="C146" s="49"/>
      <c r="D146" s="19"/>
      <c r="E146" s="34"/>
      <c r="F146" s="35"/>
    </row>
    <row r="147" spans="1:6" ht="14.25" x14ac:dyDescent="0.2">
      <c r="A147" s="108"/>
      <c r="B147" s="39"/>
      <c r="C147" s="49">
        <v>10</v>
      </c>
      <c r="D147" s="19" t="s">
        <v>43</v>
      </c>
      <c r="E147" s="44"/>
      <c r="F147" s="34">
        <f>C147*E147</f>
        <v>0</v>
      </c>
    </row>
    <row r="148" spans="1:6" x14ac:dyDescent="0.2">
      <c r="A148" s="109"/>
      <c r="B148" s="68"/>
      <c r="C148" s="50"/>
      <c r="D148" s="51"/>
      <c r="E148" s="52"/>
      <c r="F148" s="52"/>
    </row>
    <row r="149" spans="1:6" x14ac:dyDescent="0.2">
      <c r="A149" s="110"/>
      <c r="B149" s="67"/>
      <c r="C149" s="53"/>
      <c r="D149" s="47"/>
      <c r="E149" s="48"/>
      <c r="F149" s="48"/>
    </row>
    <row r="150" spans="1:6" x14ac:dyDescent="0.2">
      <c r="A150" s="103">
        <f>COUNT($A$11:A149)+1</f>
        <v>28</v>
      </c>
      <c r="B150" s="38" t="s">
        <v>41</v>
      </c>
      <c r="C150" s="49"/>
      <c r="D150" s="19"/>
      <c r="E150" s="34"/>
      <c r="F150" s="34"/>
    </row>
    <row r="151" spans="1:6" ht="51" x14ac:dyDescent="0.2">
      <c r="A151" s="108"/>
      <c r="B151" s="39" t="s">
        <v>96</v>
      </c>
      <c r="C151" s="49"/>
      <c r="D151" s="19"/>
      <c r="E151" s="34"/>
      <c r="F151" s="34"/>
    </row>
    <row r="152" spans="1:6" ht="14.25" x14ac:dyDescent="0.2">
      <c r="A152" s="108"/>
      <c r="B152" s="39"/>
      <c r="C152" s="49">
        <v>14</v>
      </c>
      <c r="D152" s="19" t="s">
        <v>43</v>
      </c>
      <c r="E152" s="44"/>
      <c r="F152" s="34">
        <f>C152*E152</f>
        <v>0</v>
      </c>
    </row>
    <row r="153" spans="1:6" x14ac:dyDescent="0.2">
      <c r="A153" s="109"/>
      <c r="B153" s="68"/>
      <c r="C153" s="50"/>
      <c r="D153" s="51"/>
      <c r="E153" s="52"/>
      <c r="F153" s="52"/>
    </row>
    <row r="154" spans="1:6" x14ac:dyDescent="0.2">
      <c r="A154" s="110"/>
      <c r="B154" s="67"/>
      <c r="C154" s="53"/>
      <c r="D154" s="47"/>
      <c r="E154" s="48"/>
      <c r="F154" s="48"/>
    </row>
    <row r="155" spans="1:6" x14ac:dyDescent="0.2">
      <c r="A155" s="103">
        <f>COUNT($A$11:A154)+1</f>
        <v>29</v>
      </c>
      <c r="B155" s="38" t="s">
        <v>97</v>
      </c>
      <c r="C155" s="49"/>
      <c r="D155" s="19"/>
      <c r="E155" s="34"/>
      <c r="F155" s="35"/>
    </row>
    <row r="156" spans="1:6" ht="51" x14ac:dyDescent="0.2">
      <c r="A156" s="108"/>
      <c r="B156" s="39" t="s">
        <v>168</v>
      </c>
      <c r="C156" s="49"/>
      <c r="D156" s="19"/>
      <c r="E156" s="34"/>
      <c r="F156" s="35"/>
    </row>
    <row r="157" spans="1:6" ht="14.25" x14ac:dyDescent="0.2">
      <c r="A157" s="108"/>
      <c r="B157" s="39" t="s">
        <v>37</v>
      </c>
      <c r="C157" s="49">
        <v>530</v>
      </c>
      <c r="D157" s="19" t="s">
        <v>48</v>
      </c>
      <c r="E157" s="44"/>
      <c r="F157" s="34">
        <f>C157*E157</f>
        <v>0</v>
      </c>
    </row>
    <row r="158" spans="1:6" ht="14.25" x14ac:dyDescent="0.2">
      <c r="A158" s="108"/>
      <c r="B158" s="39" t="s">
        <v>38</v>
      </c>
      <c r="C158" s="49">
        <v>132</v>
      </c>
      <c r="D158" s="19" t="s">
        <v>48</v>
      </c>
      <c r="E158" s="44"/>
      <c r="F158" s="34">
        <f>C158*E158</f>
        <v>0</v>
      </c>
    </row>
    <row r="159" spans="1:6" x14ac:dyDescent="0.2">
      <c r="A159" s="109"/>
      <c r="B159" s="68"/>
      <c r="C159" s="50"/>
      <c r="D159" s="51"/>
      <c r="E159" s="52"/>
      <c r="F159" s="52"/>
    </row>
    <row r="160" spans="1:6" x14ac:dyDescent="0.2">
      <c r="A160" s="110"/>
      <c r="B160" s="67"/>
      <c r="C160" s="53"/>
      <c r="D160" s="47"/>
      <c r="E160" s="48"/>
      <c r="F160" s="48"/>
    </row>
    <row r="161" spans="1:6" x14ac:dyDescent="0.2">
      <c r="A161" s="103">
        <f>COUNT($A$11:A160)+1</f>
        <v>30</v>
      </c>
      <c r="B161" s="38" t="s">
        <v>28</v>
      </c>
      <c r="C161" s="49"/>
      <c r="D161" s="19"/>
      <c r="E161" s="34"/>
      <c r="F161" s="34"/>
    </row>
    <row r="162" spans="1:6" ht="51" x14ac:dyDescent="0.2">
      <c r="A162" s="108"/>
      <c r="B162" s="39" t="s">
        <v>164</v>
      </c>
      <c r="C162" s="49"/>
      <c r="D162" s="19"/>
      <c r="E162" s="34"/>
      <c r="F162" s="34"/>
    </row>
    <row r="163" spans="1:6" ht="14.25" x14ac:dyDescent="0.2">
      <c r="A163" s="108"/>
      <c r="B163" s="39"/>
      <c r="C163" s="49">
        <v>250</v>
      </c>
      <c r="D163" s="19" t="s">
        <v>48</v>
      </c>
      <c r="E163" s="44"/>
      <c r="F163" s="34">
        <f>C163*E163</f>
        <v>0</v>
      </c>
    </row>
    <row r="164" spans="1:6" x14ac:dyDescent="0.2">
      <c r="A164" s="109"/>
      <c r="B164" s="68"/>
      <c r="C164" s="50"/>
      <c r="D164" s="51"/>
      <c r="E164" s="52"/>
      <c r="F164" s="52"/>
    </row>
    <row r="165" spans="1:6" x14ac:dyDescent="0.2">
      <c r="A165" s="110"/>
      <c r="B165" s="67"/>
      <c r="C165" s="53"/>
      <c r="D165" s="47"/>
      <c r="E165" s="48"/>
      <c r="F165" s="48"/>
    </row>
    <row r="166" spans="1:6" x14ac:dyDescent="0.2">
      <c r="A166" s="103">
        <f>COUNT($A$11:A165)+1</f>
        <v>31</v>
      </c>
      <c r="B166" s="38" t="s">
        <v>98</v>
      </c>
      <c r="C166" s="49"/>
      <c r="D166" s="19"/>
      <c r="E166" s="34"/>
      <c r="F166" s="34"/>
    </row>
    <row r="167" spans="1:6" ht="63.75" x14ac:dyDescent="0.2">
      <c r="A167" s="108"/>
      <c r="B167" s="39" t="s">
        <v>114</v>
      </c>
      <c r="C167" s="49"/>
      <c r="D167" s="19"/>
      <c r="E167" s="34"/>
      <c r="F167" s="34"/>
    </row>
    <row r="168" spans="1:6" ht="14.25" x14ac:dyDescent="0.2">
      <c r="A168" s="108"/>
      <c r="B168" s="39"/>
      <c r="C168" s="49">
        <v>46</v>
      </c>
      <c r="D168" s="19" t="s">
        <v>48</v>
      </c>
      <c r="E168" s="44"/>
      <c r="F168" s="34">
        <f>C168*E168</f>
        <v>0</v>
      </c>
    </row>
    <row r="169" spans="1:6" x14ac:dyDescent="0.2">
      <c r="A169" s="109"/>
      <c r="B169" s="68"/>
      <c r="C169" s="50"/>
      <c r="D169" s="51"/>
      <c r="E169" s="52"/>
      <c r="F169" s="52"/>
    </row>
    <row r="170" spans="1:6" x14ac:dyDescent="0.2">
      <c r="A170" s="110"/>
      <c r="B170" s="67"/>
      <c r="C170" s="53"/>
      <c r="D170" s="47"/>
      <c r="E170" s="48"/>
      <c r="F170" s="48"/>
    </row>
    <row r="171" spans="1:6" x14ac:dyDescent="0.2">
      <c r="A171" s="103">
        <f>COUNT($A$11:A170)+1</f>
        <v>32</v>
      </c>
      <c r="B171" s="38" t="s">
        <v>99</v>
      </c>
      <c r="C171" s="49"/>
      <c r="D171" s="19"/>
      <c r="E171" s="34"/>
      <c r="F171" s="35"/>
    </row>
    <row r="172" spans="1:6" ht="51" x14ac:dyDescent="0.2">
      <c r="A172" s="108"/>
      <c r="B172" s="39" t="s">
        <v>115</v>
      </c>
      <c r="C172" s="49"/>
      <c r="D172" s="19"/>
      <c r="E172" s="34"/>
      <c r="F172" s="35"/>
    </row>
    <row r="173" spans="1:6" ht="14.25" x14ac:dyDescent="0.2">
      <c r="A173" s="108"/>
      <c r="B173" s="39"/>
      <c r="C173" s="49">
        <v>184</v>
      </c>
      <c r="D173" s="19" t="s">
        <v>48</v>
      </c>
      <c r="E173" s="44"/>
      <c r="F173" s="34">
        <f>C173*E173</f>
        <v>0</v>
      </c>
    </row>
    <row r="174" spans="1:6" x14ac:dyDescent="0.2">
      <c r="A174" s="109"/>
      <c r="B174" s="68"/>
      <c r="C174" s="50"/>
      <c r="D174" s="51"/>
      <c r="E174" s="52"/>
      <c r="F174" s="52"/>
    </row>
    <row r="175" spans="1:6" x14ac:dyDescent="0.2">
      <c r="A175" s="110"/>
      <c r="B175" s="67"/>
      <c r="C175" s="53"/>
      <c r="D175" s="47"/>
      <c r="E175" s="48"/>
      <c r="F175" s="48"/>
    </row>
    <row r="176" spans="1:6" x14ac:dyDescent="0.2">
      <c r="A176" s="103">
        <f>COUNT($A$11:A175)+1</f>
        <v>33</v>
      </c>
      <c r="B176" s="38" t="s">
        <v>23</v>
      </c>
      <c r="C176" s="49"/>
      <c r="D176" s="19"/>
      <c r="E176" s="34"/>
      <c r="F176" s="35"/>
    </row>
    <row r="177" spans="1:6" ht="38.25" x14ac:dyDescent="0.2">
      <c r="A177" s="108"/>
      <c r="B177" s="39" t="s">
        <v>100</v>
      </c>
      <c r="C177" s="49"/>
      <c r="D177" s="19"/>
      <c r="E177" s="34"/>
      <c r="F177" s="35"/>
    </row>
    <row r="178" spans="1:6" ht="14.25" x14ac:dyDescent="0.2">
      <c r="A178" s="108"/>
      <c r="B178" s="39"/>
      <c r="C178" s="49">
        <v>314</v>
      </c>
      <c r="D178" s="19" t="s">
        <v>48</v>
      </c>
      <c r="E178" s="44"/>
      <c r="F178" s="34">
        <f>C178*E178</f>
        <v>0</v>
      </c>
    </row>
    <row r="179" spans="1:6" x14ac:dyDescent="0.2">
      <c r="A179" s="109"/>
      <c r="B179" s="68"/>
      <c r="C179" s="50"/>
      <c r="D179" s="51"/>
      <c r="E179" s="52"/>
      <c r="F179" s="52"/>
    </row>
    <row r="180" spans="1:6" x14ac:dyDescent="0.2">
      <c r="A180" s="110"/>
      <c r="B180" s="72"/>
      <c r="C180" s="53"/>
      <c r="D180" s="96"/>
      <c r="E180" s="73"/>
      <c r="F180" s="73"/>
    </row>
    <row r="181" spans="1:6" x14ac:dyDescent="0.2">
      <c r="A181" s="103">
        <f>COUNT($A$11:A180)+1</f>
        <v>34</v>
      </c>
      <c r="B181" s="38" t="s">
        <v>25</v>
      </c>
      <c r="C181" s="49"/>
      <c r="D181" s="19"/>
      <c r="E181" s="34"/>
      <c r="F181" s="34"/>
    </row>
    <row r="182" spans="1:6" ht="25.5" x14ac:dyDescent="0.2">
      <c r="A182" s="108"/>
      <c r="B182" s="39" t="s">
        <v>24</v>
      </c>
      <c r="C182" s="49"/>
      <c r="D182" s="19"/>
      <c r="E182" s="34"/>
      <c r="F182" s="35"/>
    </row>
    <row r="183" spans="1:6" ht="14.25" x14ac:dyDescent="0.2">
      <c r="A183" s="108"/>
      <c r="B183" s="39"/>
      <c r="C183" s="49">
        <v>515</v>
      </c>
      <c r="D183" s="19" t="s">
        <v>48</v>
      </c>
      <c r="E183" s="44"/>
      <c r="F183" s="34">
        <f>C183*E183</f>
        <v>0</v>
      </c>
    </row>
    <row r="184" spans="1:6" x14ac:dyDescent="0.2">
      <c r="A184" s="109"/>
      <c r="B184" s="68"/>
      <c r="C184" s="50"/>
      <c r="D184" s="51"/>
      <c r="E184" s="52"/>
      <c r="F184" s="52"/>
    </row>
    <row r="185" spans="1:6" x14ac:dyDescent="0.2">
      <c r="A185" s="110"/>
      <c r="B185" s="67"/>
      <c r="C185" s="53"/>
      <c r="D185" s="47"/>
      <c r="E185" s="48"/>
      <c r="F185" s="48"/>
    </row>
    <row r="186" spans="1:6" x14ac:dyDescent="0.2">
      <c r="A186" s="103">
        <f>COUNT($A$11:A185)+1</f>
        <v>35</v>
      </c>
      <c r="B186" s="38" t="s">
        <v>26</v>
      </c>
      <c r="C186" s="49"/>
      <c r="D186" s="19"/>
      <c r="E186" s="34"/>
      <c r="F186" s="34"/>
    </row>
    <row r="187" spans="1:6" x14ac:dyDescent="0.2">
      <c r="A187" s="108"/>
      <c r="B187" s="39" t="s">
        <v>128</v>
      </c>
      <c r="C187" s="49"/>
      <c r="D187" s="19"/>
      <c r="E187" s="34"/>
      <c r="F187" s="35"/>
    </row>
    <row r="188" spans="1:6" ht="14.25" x14ac:dyDescent="0.2">
      <c r="A188" s="108"/>
      <c r="B188" s="39"/>
      <c r="C188" s="49">
        <v>300</v>
      </c>
      <c r="D188" s="19" t="s">
        <v>43</v>
      </c>
      <c r="E188" s="44"/>
      <c r="F188" s="34">
        <f>C188*E188</f>
        <v>0</v>
      </c>
    </row>
    <row r="189" spans="1:6" x14ac:dyDescent="0.2">
      <c r="A189" s="109"/>
      <c r="B189" s="68"/>
      <c r="C189" s="50"/>
      <c r="D189" s="51"/>
      <c r="E189" s="52"/>
      <c r="F189" s="52"/>
    </row>
    <row r="190" spans="1:6" x14ac:dyDescent="0.2">
      <c r="A190" s="110"/>
      <c r="B190" s="67"/>
      <c r="C190" s="53"/>
      <c r="D190" s="47"/>
      <c r="E190" s="48"/>
      <c r="F190" s="48"/>
    </row>
    <row r="191" spans="1:6" x14ac:dyDescent="0.2">
      <c r="A191" s="103">
        <f>COUNT($A$11:A190)+1</f>
        <v>36</v>
      </c>
      <c r="B191" s="38" t="s">
        <v>129</v>
      </c>
      <c r="C191" s="49"/>
      <c r="D191" s="19"/>
      <c r="E191" s="34"/>
      <c r="F191" s="34"/>
    </row>
    <row r="192" spans="1:6" ht="191.25" x14ac:dyDescent="0.2">
      <c r="A192" s="108"/>
      <c r="B192" s="39" t="s">
        <v>130</v>
      </c>
      <c r="C192" s="49"/>
      <c r="D192" s="19"/>
      <c r="E192" s="34"/>
      <c r="F192" s="34"/>
    </row>
    <row r="193" spans="1:6" x14ac:dyDescent="0.2">
      <c r="A193" s="108"/>
      <c r="B193" s="39" t="s">
        <v>131</v>
      </c>
      <c r="C193" s="49"/>
      <c r="D193" s="19"/>
      <c r="E193" s="34"/>
      <c r="F193" s="34"/>
    </row>
    <row r="194" spans="1:6" ht="14.25" x14ac:dyDescent="0.2">
      <c r="A194" s="108"/>
      <c r="B194" s="39" t="s">
        <v>132</v>
      </c>
      <c r="C194" s="49">
        <v>145</v>
      </c>
      <c r="D194" s="19" t="s">
        <v>43</v>
      </c>
      <c r="E194" s="44"/>
      <c r="F194" s="34">
        <f>+E194*C194</f>
        <v>0</v>
      </c>
    </row>
    <row r="195" spans="1:6" ht="14.25" x14ac:dyDescent="0.2">
      <c r="A195" s="108"/>
      <c r="B195" s="117" t="s">
        <v>194</v>
      </c>
      <c r="C195" s="49">
        <v>10</v>
      </c>
      <c r="D195" s="19" t="s">
        <v>43</v>
      </c>
      <c r="E195" s="44"/>
      <c r="F195" s="34">
        <f>+E195*C195</f>
        <v>0</v>
      </c>
    </row>
    <row r="196" spans="1:6" x14ac:dyDescent="0.2">
      <c r="A196" s="109"/>
      <c r="B196" s="68"/>
      <c r="C196" s="50"/>
      <c r="D196" s="51"/>
      <c r="E196" s="52"/>
      <c r="F196" s="52"/>
    </row>
    <row r="197" spans="1:6" x14ac:dyDescent="0.2">
      <c r="A197" s="110"/>
      <c r="B197" s="67"/>
      <c r="C197" s="53"/>
      <c r="D197" s="47"/>
      <c r="E197" s="48"/>
      <c r="F197" s="48"/>
    </row>
    <row r="198" spans="1:6" x14ac:dyDescent="0.2">
      <c r="A198" s="103">
        <f>COUNT($A$11:A197)+1</f>
        <v>37</v>
      </c>
      <c r="B198" s="38" t="s">
        <v>133</v>
      </c>
      <c r="C198" s="49"/>
      <c r="D198" s="19"/>
      <c r="E198" s="34"/>
      <c r="F198" s="34"/>
    </row>
    <row r="199" spans="1:6" ht="38.25" x14ac:dyDescent="0.2">
      <c r="A199" s="108"/>
      <c r="B199" s="39" t="s">
        <v>134</v>
      </c>
      <c r="C199" s="49"/>
      <c r="D199" s="19"/>
      <c r="E199" s="34"/>
      <c r="F199" s="34"/>
    </row>
    <row r="200" spans="1:6" x14ac:dyDescent="0.2">
      <c r="A200" s="108"/>
      <c r="B200" s="39" t="s">
        <v>132</v>
      </c>
      <c r="C200" s="49">
        <v>60</v>
      </c>
      <c r="D200" s="19" t="s">
        <v>1</v>
      </c>
      <c r="E200" s="44"/>
      <c r="F200" s="34">
        <f>+E200*C200</f>
        <v>0</v>
      </c>
    </row>
    <row r="201" spans="1:6" x14ac:dyDescent="0.2">
      <c r="A201" s="108"/>
      <c r="B201" s="117" t="s">
        <v>194</v>
      </c>
      <c r="C201" s="49">
        <v>5</v>
      </c>
      <c r="D201" s="19" t="s">
        <v>1</v>
      </c>
      <c r="E201" s="44"/>
      <c r="F201" s="34">
        <f>+E201*C201</f>
        <v>0</v>
      </c>
    </row>
    <row r="202" spans="1:6" x14ac:dyDescent="0.2">
      <c r="A202" s="109"/>
      <c r="B202" s="68"/>
      <c r="C202" s="50"/>
      <c r="D202" s="51"/>
      <c r="E202" s="52"/>
      <c r="F202" s="52"/>
    </row>
    <row r="203" spans="1:6" x14ac:dyDescent="0.2">
      <c r="A203" s="110"/>
      <c r="B203" s="67"/>
      <c r="C203" s="53"/>
      <c r="D203" s="47"/>
      <c r="E203" s="48"/>
      <c r="F203" s="48"/>
    </row>
    <row r="204" spans="1:6" x14ac:dyDescent="0.2">
      <c r="A204" s="103">
        <f>COUNT($A$11:A203)+1</f>
        <v>38</v>
      </c>
      <c r="B204" s="38" t="s">
        <v>135</v>
      </c>
      <c r="C204" s="49"/>
      <c r="D204" s="19"/>
      <c r="E204" s="34"/>
      <c r="F204" s="34"/>
    </row>
    <row r="205" spans="1:6" ht="140.25" x14ac:dyDescent="0.2">
      <c r="A205" s="108"/>
      <c r="B205" s="39" t="s">
        <v>136</v>
      </c>
      <c r="C205" s="49"/>
      <c r="D205" s="19"/>
      <c r="E205" s="34"/>
      <c r="F205" s="34"/>
    </row>
    <row r="206" spans="1:6" x14ac:dyDescent="0.2">
      <c r="A206" s="108"/>
      <c r="B206" s="39" t="s">
        <v>132</v>
      </c>
      <c r="C206" s="49">
        <v>60</v>
      </c>
      <c r="D206" s="19" t="s">
        <v>1</v>
      </c>
      <c r="E206" s="44"/>
      <c r="F206" s="34">
        <f>+E206*C206</f>
        <v>0</v>
      </c>
    </row>
    <row r="207" spans="1:6" x14ac:dyDescent="0.2">
      <c r="A207" s="108"/>
      <c r="B207" s="117" t="s">
        <v>194</v>
      </c>
      <c r="C207" s="49">
        <v>5</v>
      </c>
      <c r="D207" s="19" t="s">
        <v>1</v>
      </c>
      <c r="E207" s="44"/>
      <c r="F207" s="34">
        <f>+E207*C207</f>
        <v>0</v>
      </c>
    </row>
    <row r="208" spans="1:6" x14ac:dyDescent="0.2">
      <c r="A208" s="109"/>
      <c r="B208" s="68"/>
      <c r="C208" s="50"/>
      <c r="D208" s="51"/>
      <c r="E208" s="52"/>
      <c r="F208" s="52"/>
    </row>
    <row r="209" spans="1:6" x14ac:dyDescent="0.2">
      <c r="A209" s="110"/>
      <c r="B209" s="67"/>
      <c r="C209" s="53"/>
      <c r="D209" s="47"/>
      <c r="E209" s="48"/>
      <c r="F209" s="48"/>
    </row>
    <row r="210" spans="1:6" x14ac:dyDescent="0.2">
      <c r="A210" s="103">
        <f>COUNT($A$11:A209)+1</f>
        <v>39</v>
      </c>
      <c r="B210" s="38" t="s">
        <v>137</v>
      </c>
      <c r="C210" s="49"/>
      <c r="D210" s="19"/>
      <c r="E210" s="34"/>
      <c r="F210" s="34"/>
    </row>
    <row r="211" spans="1:6" ht="89.25" x14ac:dyDescent="0.2">
      <c r="A211" s="108"/>
      <c r="B211" s="39" t="s">
        <v>138</v>
      </c>
      <c r="C211" s="49"/>
      <c r="D211" s="19"/>
      <c r="E211" s="34"/>
      <c r="F211" s="34"/>
    </row>
    <row r="212" spans="1:6" x14ac:dyDescent="0.2">
      <c r="A212" s="108"/>
      <c r="B212" s="38"/>
      <c r="C212" s="49">
        <v>155</v>
      </c>
      <c r="D212" s="19" t="s">
        <v>1</v>
      </c>
      <c r="E212" s="44"/>
      <c r="F212" s="34">
        <f>+E212*C212</f>
        <v>0</v>
      </c>
    </row>
    <row r="213" spans="1:6" x14ac:dyDescent="0.2">
      <c r="A213" s="109"/>
      <c r="B213" s="68"/>
      <c r="C213" s="50"/>
      <c r="D213" s="51"/>
      <c r="E213" s="52"/>
      <c r="F213" s="52"/>
    </row>
    <row r="214" spans="1:6" x14ac:dyDescent="0.2">
      <c r="A214" s="110"/>
      <c r="B214" s="67"/>
      <c r="C214" s="53"/>
      <c r="D214" s="47"/>
      <c r="E214" s="48"/>
      <c r="F214" s="48"/>
    </row>
    <row r="215" spans="1:6" x14ac:dyDescent="0.2">
      <c r="A215" s="103">
        <f>COUNT($A$11:A214)+1</f>
        <v>40</v>
      </c>
      <c r="B215" s="38" t="s">
        <v>139</v>
      </c>
      <c r="C215" s="49"/>
      <c r="D215" s="19"/>
      <c r="E215" s="34"/>
      <c r="F215" s="34"/>
    </row>
    <row r="216" spans="1:6" ht="51" x14ac:dyDescent="0.2">
      <c r="A216" s="108"/>
      <c r="B216" s="39" t="s">
        <v>140</v>
      </c>
      <c r="C216" s="49"/>
      <c r="D216" s="19"/>
      <c r="E216" s="34"/>
      <c r="F216" s="34"/>
    </row>
    <row r="217" spans="1:6" x14ac:dyDescent="0.2">
      <c r="A217" s="108"/>
      <c r="B217" s="38"/>
      <c r="C217" s="49">
        <v>4</v>
      </c>
      <c r="D217" s="19" t="s">
        <v>1</v>
      </c>
      <c r="E217" s="44"/>
      <c r="F217" s="34">
        <f>+E217*C217</f>
        <v>0</v>
      </c>
    </row>
    <row r="218" spans="1:6" x14ac:dyDescent="0.2">
      <c r="A218" s="109"/>
      <c r="B218" s="68"/>
      <c r="C218" s="50"/>
      <c r="D218" s="51"/>
      <c r="E218" s="52"/>
      <c r="F218" s="52"/>
    </row>
    <row r="219" spans="1:6" x14ac:dyDescent="0.2">
      <c r="A219" s="110"/>
      <c r="B219" s="67"/>
      <c r="C219" s="53"/>
      <c r="D219" s="47"/>
      <c r="E219" s="48"/>
      <c r="F219" s="48"/>
    </row>
    <row r="220" spans="1:6" ht="38.25" x14ac:dyDescent="0.2">
      <c r="A220" s="103">
        <f>COUNT($A$9:A219)+1</f>
        <v>41</v>
      </c>
      <c r="B220" s="38" t="s">
        <v>192</v>
      </c>
      <c r="C220" s="49"/>
      <c r="D220" s="19"/>
      <c r="E220" s="34"/>
      <c r="F220" s="34"/>
    </row>
    <row r="221" spans="1:6" ht="38.25" x14ac:dyDescent="0.2">
      <c r="A221" s="108"/>
      <c r="B221" s="39" t="s">
        <v>142</v>
      </c>
      <c r="C221" s="49"/>
      <c r="D221" s="19"/>
      <c r="E221" s="34"/>
      <c r="F221" s="34"/>
    </row>
    <row r="222" spans="1:6" ht="14.25" x14ac:dyDescent="0.2">
      <c r="A222" s="108"/>
      <c r="B222" s="38"/>
      <c r="C222" s="49">
        <v>2.6</v>
      </c>
      <c r="D222" s="19" t="s">
        <v>48</v>
      </c>
      <c r="E222" s="44"/>
      <c r="F222" s="34">
        <f>C222*E222</f>
        <v>0</v>
      </c>
    </row>
    <row r="223" spans="1:6" x14ac:dyDescent="0.2">
      <c r="A223" s="109"/>
      <c r="B223" s="68"/>
      <c r="C223" s="50"/>
      <c r="D223" s="51"/>
      <c r="E223" s="52"/>
      <c r="F223" s="52"/>
    </row>
    <row r="224" spans="1:6" x14ac:dyDescent="0.2">
      <c r="A224" s="110"/>
      <c r="B224" s="67"/>
      <c r="C224" s="53"/>
      <c r="D224" s="47"/>
      <c r="E224" s="48"/>
      <c r="F224" s="48"/>
    </row>
    <row r="225" spans="1:6" ht="37.5" customHeight="1" x14ac:dyDescent="0.2">
      <c r="A225" s="103">
        <f>COUNT($A$9:A224)+1</f>
        <v>42</v>
      </c>
      <c r="B225" s="38" t="s">
        <v>143</v>
      </c>
      <c r="C225" s="49"/>
      <c r="D225" s="19"/>
      <c r="E225" s="34"/>
      <c r="F225" s="34"/>
    </row>
    <row r="226" spans="1:6" ht="38.25" x14ac:dyDescent="0.2">
      <c r="A226" s="108"/>
      <c r="B226" s="39" t="s">
        <v>144</v>
      </c>
      <c r="C226" s="49"/>
      <c r="D226" s="19"/>
      <c r="E226" s="34"/>
      <c r="F226" s="34"/>
    </row>
    <row r="227" spans="1:6" ht="14.25" x14ac:dyDescent="0.2">
      <c r="A227" s="108"/>
      <c r="B227" s="38"/>
      <c r="C227" s="49">
        <v>3.6</v>
      </c>
      <c r="D227" s="19" t="s">
        <v>48</v>
      </c>
      <c r="E227" s="44"/>
      <c r="F227" s="34">
        <f>C227*E227</f>
        <v>0</v>
      </c>
    </row>
    <row r="228" spans="1:6" x14ac:dyDescent="0.2">
      <c r="A228" s="109"/>
      <c r="B228" s="68"/>
      <c r="C228" s="50"/>
      <c r="D228" s="51"/>
      <c r="E228" s="52"/>
      <c r="F228" s="52"/>
    </row>
    <row r="229" spans="1:6" x14ac:dyDescent="0.2">
      <c r="A229" s="110"/>
      <c r="B229" s="67"/>
      <c r="C229" s="53"/>
      <c r="D229" s="47"/>
      <c r="E229" s="48"/>
      <c r="F229" s="48"/>
    </row>
    <row r="230" spans="1:6" x14ac:dyDescent="0.2">
      <c r="A230" s="103">
        <f>COUNT($A$9:A229)+1</f>
        <v>43</v>
      </c>
      <c r="B230" s="38" t="s">
        <v>145</v>
      </c>
      <c r="C230" s="49"/>
      <c r="D230" s="19"/>
      <c r="E230" s="34"/>
      <c r="F230" s="34"/>
    </row>
    <row r="231" spans="1:6" ht="89.25" x14ac:dyDescent="0.2">
      <c r="A231" s="108"/>
      <c r="B231" s="39" t="s">
        <v>146</v>
      </c>
      <c r="C231" s="49"/>
      <c r="D231" s="19"/>
      <c r="E231" s="34"/>
      <c r="F231" s="34"/>
    </row>
    <row r="232" spans="1:6" ht="14.25" x14ac:dyDescent="0.2">
      <c r="A232" s="108"/>
      <c r="B232" s="38"/>
      <c r="C232" s="49">
        <v>10</v>
      </c>
      <c r="D232" s="19" t="s">
        <v>43</v>
      </c>
      <c r="E232" s="44"/>
      <c r="F232" s="34">
        <f>C232*E232</f>
        <v>0</v>
      </c>
    </row>
    <row r="233" spans="1:6" x14ac:dyDescent="0.2">
      <c r="A233" s="109"/>
      <c r="B233" s="68"/>
      <c r="C233" s="50"/>
      <c r="D233" s="51"/>
      <c r="E233" s="52"/>
      <c r="F233" s="52"/>
    </row>
    <row r="234" spans="1:6" x14ac:dyDescent="0.2">
      <c r="A234" s="110"/>
      <c r="B234" s="67"/>
      <c r="C234" s="53"/>
      <c r="D234" s="47"/>
      <c r="E234" s="48"/>
      <c r="F234" s="48"/>
    </row>
    <row r="235" spans="1:6" x14ac:dyDescent="0.2">
      <c r="A235" s="103">
        <f>COUNT($A$9:A234)+1</f>
        <v>44</v>
      </c>
      <c r="B235" s="38" t="s">
        <v>147</v>
      </c>
      <c r="C235" s="49"/>
      <c r="D235" s="19"/>
      <c r="E235" s="34"/>
      <c r="F235" s="34"/>
    </row>
    <row r="236" spans="1:6" ht="89.25" x14ac:dyDescent="0.2">
      <c r="A236" s="108"/>
      <c r="B236" s="39" t="s">
        <v>148</v>
      </c>
      <c r="C236" s="49"/>
      <c r="D236" s="19"/>
      <c r="E236" s="34"/>
      <c r="F236" s="34"/>
    </row>
    <row r="237" spans="1:6" ht="14.25" x14ac:dyDescent="0.2">
      <c r="A237" s="108"/>
      <c r="B237" s="38"/>
      <c r="C237" s="49">
        <v>10</v>
      </c>
      <c r="D237" s="19" t="s">
        <v>43</v>
      </c>
      <c r="E237" s="44"/>
      <c r="F237" s="34">
        <f>C237*E237</f>
        <v>0</v>
      </c>
    </row>
    <row r="238" spans="1:6" x14ac:dyDescent="0.2">
      <c r="A238" s="109"/>
      <c r="B238" s="68"/>
      <c r="C238" s="50"/>
      <c r="D238" s="51"/>
      <c r="E238" s="52"/>
      <c r="F238" s="52"/>
    </row>
    <row r="239" spans="1:6" x14ac:dyDescent="0.2">
      <c r="A239" s="110"/>
      <c r="B239" s="67"/>
      <c r="C239" s="53"/>
      <c r="D239" s="47"/>
      <c r="E239" s="48"/>
      <c r="F239" s="48"/>
    </row>
    <row r="240" spans="1:6" x14ac:dyDescent="0.2">
      <c r="A240" s="103">
        <f>COUNT($A$9:A239)+1</f>
        <v>45</v>
      </c>
      <c r="B240" s="38" t="s">
        <v>154</v>
      </c>
      <c r="C240" s="49"/>
      <c r="D240" s="19"/>
      <c r="E240" s="34"/>
      <c r="F240" s="34"/>
    </row>
    <row r="241" spans="1:6" ht="63.75" x14ac:dyDescent="0.2">
      <c r="A241" s="108"/>
      <c r="B241" s="39" t="s">
        <v>155</v>
      </c>
      <c r="C241" s="49"/>
      <c r="D241" s="19"/>
      <c r="E241" s="34"/>
      <c r="F241" s="34"/>
    </row>
    <row r="242" spans="1:6" ht="14.25" x14ac:dyDescent="0.2">
      <c r="A242" s="108"/>
      <c r="B242" s="38"/>
      <c r="C242" s="49">
        <v>160</v>
      </c>
      <c r="D242" s="19" t="s">
        <v>43</v>
      </c>
      <c r="E242" s="44"/>
      <c r="F242" s="34">
        <f>C242*E242</f>
        <v>0</v>
      </c>
    </row>
    <row r="243" spans="1:6" x14ac:dyDescent="0.2">
      <c r="A243" s="109"/>
      <c r="B243" s="68"/>
      <c r="C243" s="50"/>
      <c r="D243" s="51"/>
      <c r="E243" s="52"/>
      <c r="F243" s="52"/>
    </row>
    <row r="244" spans="1:6" x14ac:dyDescent="0.2">
      <c r="A244" s="110"/>
      <c r="B244" s="67"/>
      <c r="C244" s="53"/>
      <c r="D244" s="47"/>
      <c r="E244" s="48"/>
      <c r="F244" s="48"/>
    </row>
    <row r="245" spans="1:6" x14ac:dyDescent="0.2">
      <c r="A245" s="103">
        <f>COUNT($A$9:A244)+1</f>
        <v>46</v>
      </c>
      <c r="B245" s="38" t="s">
        <v>156</v>
      </c>
      <c r="C245" s="49"/>
      <c r="D245" s="19"/>
      <c r="E245" s="34"/>
      <c r="F245" s="34"/>
    </row>
    <row r="246" spans="1:6" ht="25.5" x14ac:dyDescent="0.2">
      <c r="A246" s="108"/>
      <c r="B246" s="39" t="s">
        <v>157</v>
      </c>
      <c r="C246" s="49"/>
      <c r="D246" s="19"/>
      <c r="E246" s="34"/>
      <c r="F246" s="34"/>
    </row>
    <row r="247" spans="1:6" ht="14.25" x14ac:dyDescent="0.2">
      <c r="A247" s="108"/>
      <c r="B247" s="38"/>
      <c r="C247" s="49">
        <v>160</v>
      </c>
      <c r="D247" s="19" t="s">
        <v>43</v>
      </c>
      <c r="E247" s="44"/>
      <c r="F247" s="34">
        <f>C247*E247</f>
        <v>0</v>
      </c>
    </row>
    <row r="248" spans="1:6" x14ac:dyDescent="0.2">
      <c r="A248" s="109"/>
      <c r="B248" s="68"/>
      <c r="C248" s="50"/>
      <c r="D248" s="51"/>
      <c r="E248" s="52"/>
      <c r="F248" s="52"/>
    </row>
    <row r="249" spans="1:6" x14ac:dyDescent="0.2">
      <c r="A249" s="110"/>
      <c r="B249" s="67"/>
      <c r="C249" s="53"/>
      <c r="D249" s="47"/>
      <c r="E249" s="48"/>
      <c r="F249" s="48"/>
    </row>
    <row r="250" spans="1:6" x14ac:dyDescent="0.2">
      <c r="A250" s="103">
        <f>COUNT($A$9:A249)+1</f>
        <v>47</v>
      </c>
      <c r="B250" s="38" t="s">
        <v>158</v>
      </c>
      <c r="C250" s="49"/>
      <c r="D250" s="19"/>
      <c r="E250" s="34"/>
      <c r="F250" s="34"/>
    </row>
    <row r="251" spans="1:6" ht="38.25" x14ac:dyDescent="0.2">
      <c r="A251" s="108"/>
      <c r="B251" s="39" t="s">
        <v>159</v>
      </c>
      <c r="C251" s="49"/>
      <c r="D251" s="19"/>
      <c r="E251" s="34"/>
      <c r="F251" s="34"/>
    </row>
    <row r="252" spans="1:6" ht="14.25" x14ac:dyDescent="0.2">
      <c r="A252" s="108"/>
      <c r="B252" s="38"/>
      <c r="C252" s="49">
        <v>6.5</v>
      </c>
      <c r="D252" s="19" t="s">
        <v>48</v>
      </c>
      <c r="E252" s="44"/>
      <c r="F252" s="34">
        <f>C252*E252</f>
        <v>0</v>
      </c>
    </row>
    <row r="253" spans="1:6" x14ac:dyDescent="0.2">
      <c r="A253" s="109"/>
      <c r="B253" s="68"/>
      <c r="C253" s="50"/>
      <c r="D253" s="51"/>
      <c r="E253" s="52"/>
      <c r="F253" s="52"/>
    </row>
    <row r="254" spans="1:6" x14ac:dyDescent="0.2">
      <c r="A254" s="110"/>
      <c r="B254" s="67"/>
      <c r="C254" s="53"/>
      <c r="D254" s="47"/>
      <c r="E254" s="48"/>
      <c r="F254" s="46"/>
    </row>
    <row r="255" spans="1:6" x14ac:dyDescent="0.2">
      <c r="A255" s="103">
        <f>COUNT($A$11:A254)+1</f>
        <v>48</v>
      </c>
      <c r="B255" s="38" t="s">
        <v>27</v>
      </c>
      <c r="C255" s="49"/>
      <c r="D255" s="19"/>
      <c r="E255" s="34"/>
      <c r="F255" s="35"/>
    </row>
    <row r="256" spans="1:6" ht="38.25" x14ac:dyDescent="0.2">
      <c r="A256" s="108"/>
      <c r="B256" s="39" t="s">
        <v>106</v>
      </c>
      <c r="C256" s="49"/>
      <c r="D256" s="19"/>
      <c r="E256" s="34"/>
      <c r="F256" s="35"/>
    </row>
    <row r="257" spans="1:6" x14ac:dyDescent="0.2">
      <c r="A257" s="108"/>
      <c r="B257" s="39"/>
      <c r="C257" s="49">
        <v>3</v>
      </c>
      <c r="D257" s="19" t="s">
        <v>1</v>
      </c>
      <c r="E257" s="44"/>
      <c r="F257" s="34">
        <f>C257*E257</f>
        <v>0</v>
      </c>
    </row>
    <row r="258" spans="1:6" x14ac:dyDescent="0.2">
      <c r="A258" s="109"/>
      <c r="B258" s="68"/>
      <c r="C258" s="50"/>
      <c r="D258" s="51"/>
      <c r="E258" s="52"/>
      <c r="F258" s="52"/>
    </row>
    <row r="259" spans="1:6" x14ac:dyDescent="0.2">
      <c r="A259" s="110"/>
      <c r="B259" s="67"/>
      <c r="C259" s="53"/>
      <c r="D259" s="47"/>
      <c r="E259" s="48"/>
      <c r="F259" s="46"/>
    </row>
    <row r="260" spans="1:6" x14ac:dyDescent="0.2">
      <c r="A260" s="103">
        <f>COUNT($A$11:A259)+1</f>
        <v>49</v>
      </c>
      <c r="B260" s="38" t="s">
        <v>30</v>
      </c>
      <c r="C260" s="49"/>
      <c r="D260" s="19"/>
      <c r="E260" s="34"/>
      <c r="F260" s="35"/>
    </row>
    <row r="261" spans="1:6" ht="51" x14ac:dyDescent="0.2">
      <c r="A261" s="108"/>
      <c r="B261" s="39" t="s">
        <v>101</v>
      </c>
      <c r="C261" s="49"/>
      <c r="D261" s="19"/>
      <c r="E261" s="34"/>
      <c r="F261" s="35"/>
    </row>
    <row r="262" spans="1:6" ht="14.25" x14ac:dyDescent="0.2">
      <c r="A262" s="108"/>
      <c r="B262" s="39"/>
      <c r="C262" s="49">
        <v>14</v>
      </c>
      <c r="D262" s="19" t="s">
        <v>48</v>
      </c>
      <c r="E262" s="44"/>
      <c r="F262" s="34">
        <f>C262*E262</f>
        <v>0</v>
      </c>
    </row>
    <row r="263" spans="1:6" x14ac:dyDescent="0.2">
      <c r="A263" s="109"/>
      <c r="B263" s="68"/>
      <c r="C263" s="50"/>
      <c r="D263" s="51"/>
      <c r="E263" s="52"/>
      <c r="F263" s="52"/>
    </row>
    <row r="264" spans="1:6" x14ac:dyDescent="0.2">
      <c r="A264" s="110"/>
      <c r="B264" s="67"/>
      <c r="C264" s="53"/>
      <c r="D264" s="47"/>
      <c r="E264" s="48"/>
      <c r="F264" s="46"/>
    </row>
    <row r="265" spans="1:6" x14ac:dyDescent="0.2">
      <c r="A265" s="103">
        <f>COUNT($A$11:A264)+1</f>
        <v>50</v>
      </c>
      <c r="B265" s="38" t="s">
        <v>32</v>
      </c>
      <c r="C265" s="49"/>
      <c r="D265" s="19"/>
      <c r="E265" s="34"/>
      <c r="F265" s="35"/>
    </row>
    <row r="266" spans="1:6" ht="38.25" x14ac:dyDescent="0.2">
      <c r="A266" s="108"/>
      <c r="B266" s="39" t="s">
        <v>31</v>
      </c>
      <c r="C266" s="49"/>
      <c r="D266" s="19"/>
      <c r="E266" s="34"/>
      <c r="F266" s="35"/>
    </row>
    <row r="267" spans="1:6" ht="14.25" x14ac:dyDescent="0.2">
      <c r="A267" s="108"/>
      <c r="B267" s="39"/>
      <c r="C267" s="49">
        <v>6</v>
      </c>
      <c r="D267" s="19" t="s">
        <v>48</v>
      </c>
      <c r="E267" s="44"/>
      <c r="F267" s="34">
        <f>C267*E267</f>
        <v>0</v>
      </c>
    </row>
    <row r="268" spans="1:6" x14ac:dyDescent="0.2">
      <c r="A268" s="109"/>
      <c r="B268" s="68"/>
      <c r="C268" s="50"/>
      <c r="D268" s="51"/>
      <c r="E268" s="52"/>
      <c r="F268" s="52"/>
    </row>
    <row r="269" spans="1:6" x14ac:dyDescent="0.2">
      <c r="A269" s="110"/>
      <c r="B269" s="72"/>
      <c r="C269" s="30"/>
      <c r="D269" s="31"/>
      <c r="E269" s="32"/>
      <c r="F269" s="30"/>
    </row>
    <row r="270" spans="1:6" x14ac:dyDescent="0.2">
      <c r="A270" s="103">
        <f>COUNT($A$11:A269)+1</f>
        <v>51</v>
      </c>
      <c r="B270" s="38" t="s">
        <v>33</v>
      </c>
      <c r="C270" s="35"/>
      <c r="D270" s="19"/>
      <c r="E270" s="61"/>
      <c r="F270" s="35"/>
    </row>
    <row r="271" spans="1:6" ht="76.5" x14ac:dyDescent="0.2">
      <c r="A271" s="106"/>
      <c r="B271" s="39" t="s">
        <v>102</v>
      </c>
      <c r="C271" s="35"/>
      <c r="D271" s="19"/>
      <c r="E271" s="34"/>
      <c r="F271" s="35"/>
    </row>
    <row r="272" spans="1:6" x14ac:dyDescent="0.2">
      <c r="A272" s="103"/>
      <c r="B272" s="97"/>
      <c r="C272" s="62"/>
      <c r="D272" s="63">
        <v>0.05</v>
      </c>
      <c r="E272" s="35"/>
      <c r="F272" s="34">
        <f>SUM(F13:F271)*D272</f>
        <v>0</v>
      </c>
    </row>
    <row r="273" spans="1:6" x14ac:dyDescent="0.2">
      <c r="A273" s="105"/>
      <c r="B273" s="98"/>
      <c r="C273" s="99"/>
      <c r="D273" s="100"/>
      <c r="E273" s="64"/>
      <c r="F273" s="52"/>
    </row>
    <row r="274" spans="1:6" x14ac:dyDescent="0.2">
      <c r="A274" s="107"/>
      <c r="B274" s="67"/>
      <c r="C274" s="46"/>
      <c r="D274" s="47"/>
      <c r="E274" s="101"/>
      <c r="F274" s="48"/>
    </row>
    <row r="275" spans="1:6" x14ac:dyDescent="0.2">
      <c r="A275" s="103">
        <f>COUNT($A$11:A274)+1</f>
        <v>52</v>
      </c>
      <c r="B275" s="38" t="s">
        <v>165</v>
      </c>
      <c r="C275" s="35"/>
      <c r="D275" s="19"/>
      <c r="E275" s="61"/>
      <c r="F275" s="34"/>
    </row>
    <row r="276" spans="1:6" ht="38.25" x14ac:dyDescent="0.2">
      <c r="A276" s="106"/>
      <c r="B276" s="39" t="s">
        <v>34</v>
      </c>
      <c r="C276" s="35"/>
      <c r="D276" s="19"/>
      <c r="E276" s="35"/>
      <c r="F276" s="34"/>
    </row>
    <row r="277" spans="1:6" x14ac:dyDescent="0.2">
      <c r="A277" s="106"/>
      <c r="B277" s="39"/>
      <c r="C277" s="62"/>
      <c r="D277" s="63">
        <v>0.05</v>
      </c>
      <c r="E277" s="35"/>
      <c r="F277" s="34">
        <f>SUM(F13:F271)*D277</f>
        <v>0</v>
      </c>
    </row>
    <row r="278" spans="1:6" x14ac:dyDescent="0.2">
      <c r="A278" s="111"/>
      <c r="B278" s="68"/>
      <c r="C278" s="64"/>
      <c r="D278" s="51"/>
      <c r="E278" s="64"/>
      <c r="F278" s="64"/>
    </row>
    <row r="279" spans="1:6" x14ac:dyDescent="0.2">
      <c r="A279" s="106"/>
      <c r="B279" s="39"/>
      <c r="C279" s="35"/>
      <c r="D279" s="19"/>
      <c r="E279" s="35"/>
      <c r="F279" s="35"/>
    </row>
    <row r="280" spans="1:6" x14ac:dyDescent="0.2">
      <c r="A280" s="103">
        <f>COUNT($A$11:A278)+1</f>
        <v>53</v>
      </c>
      <c r="B280" s="38" t="s">
        <v>103</v>
      </c>
      <c r="C280" s="35"/>
      <c r="D280" s="19"/>
      <c r="E280" s="35"/>
      <c r="F280" s="35"/>
    </row>
    <row r="281" spans="1:6" ht="38.25" x14ac:dyDescent="0.2">
      <c r="A281" s="106"/>
      <c r="B281" s="39" t="s">
        <v>35</v>
      </c>
      <c r="C281" s="62"/>
      <c r="D281" s="63">
        <v>0.1</v>
      </c>
      <c r="E281" s="35"/>
      <c r="F281" s="34">
        <f>SUM(F13:F271)*D281</f>
        <v>0</v>
      </c>
    </row>
    <row r="282" spans="1:6" x14ac:dyDescent="0.2">
      <c r="A282" s="111"/>
      <c r="B282" s="69"/>
      <c r="C282" s="35"/>
      <c r="D282" s="19"/>
      <c r="E282" s="61"/>
      <c r="F282" s="35"/>
    </row>
    <row r="283" spans="1:6" x14ac:dyDescent="0.2">
      <c r="A283" s="40"/>
      <c r="B283" s="70" t="s">
        <v>2</v>
      </c>
      <c r="C283" s="41"/>
      <c r="D283" s="42"/>
      <c r="E283" s="43" t="s">
        <v>47</v>
      </c>
      <c r="F283" s="43">
        <f>SUM(F13:F282)</f>
        <v>0</v>
      </c>
    </row>
    <row r="285" spans="1:6" ht="76.5" x14ac:dyDescent="0.2">
      <c r="B285" s="122" t="s">
        <v>195</v>
      </c>
    </row>
  </sheetData>
  <sheetProtection algorithmName="SHA-512" hashValue="qGgXjSt+B5wyi0uh+wrrJCHHOBR7cZSG8YgyyFmY8T9/j+NWJ5lrB7md/kSivB7Olw9mM0R2LE5QdohU0xChKw==" saltValue="+PJtH500RMJDOwHMbo9cjw==" spinCount="100000" sheet="1" objects="1" scenarios="1"/>
  <mergeCells count="1">
    <mergeCell ref="B8:F8"/>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8" manualBreakCount="8">
    <brk id="39" max="16383" man="1"/>
    <brk id="69" max="5" man="1"/>
    <brk id="99" max="16383" man="1"/>
    <brk id="133" max="16383" man="1"/>
    <brk id="164" max="16383" man="1"/>
    <brk id="195" max="16383" man="1"/>
    <brk id="223" max="16383" man="1"/>
    <brk id="2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9"/>
  <sheetViews>
    <sheetView topLeftCell="A14" zoomScaleNormal="100" zoomScaleSheetLayoutView="100" workbookViewId="0">
      <selection activeCell="E29" sqref="E29"/>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545</v>
      </c>
      <c r="B1" s="65" t="s">
        <v>6</v>
      </c>
      <c r="C1" s="25"/>
      <c r="D1" s="26"/>
    </row>
    <row r="2" spans="1:6" x14ac:dyDescent="0.2">
      <c r="A2" s="24" t="s">
        <v>546</v>
      </c>
      <c r="B2" s="65" t="s">
        <v>7</v>
      </c>
      <c r="C2" s="25"/>
      <c r="D2" s="26"/>
    </row>
    <row r="3" spans="1:6" x14ac:dyDescent="0.2">
      <c r="A3" s="24" t="s">
        <v>552</v>
      </c>
      <c r="B3" s="65" t="s">
        <v>181</v>
      </c>
      <c r="C3" s="25"/>
      <c r="D3" s="26"/>
    </row>
    <row r="4" spans="1:6" x14ac:dyDescent="0.2">
      <c r="A4" s="24"/>
      <c r="B4" s="65" t="s">
        <v>180</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122</v>
      </c>
      <c r="C8" s="305"/>
      <c r="D8" s="305"/>
      <c r="E8" s="305"/>
      <c r="F8" s="305"/>
    </row>
    <row r="9" spans="1:6" ht="12" customHeight="1" x14ac:dyDescent="0.2">
      <c r="A9" s="112"/>
      <c r="B9" s="305"/>
      <c r="C9" s="305"/>
      <c r="D9" s="305"/>
      <c r="E9" s="305"/>
      <c r="F9" s="305"/>
    </row>
    <row r="10" spans="1:6" ht="6" hidden="1" customHeight="1" x14ac:dyDescent="0.2">
      <c r="A10" s="112"/>
      <c r="B10" s="113"/>
      <c r="C10" s="56"/>
      <c r="D10" s="54"/>
      <c r="E10" s="55"/>
      <c r="F10" s="56"/>
    </row>
    <row r="11" spans="1:6" x14ac:dyDescent="0.2">
      <c r="A11" s="102"/>
      <c r="B11" s="66"/>
      <c r="C11" s="30"/>
      <c r="D11" s="31"/>
      <c r="E11" s="32"/>
      <c r="F11" s="30"/>
    </row>
    <row r="12" spans="1:6" x14ac:dyDescent="0.2">
      <c r="A12" s="103">
        <f>COUNT(A6+1)</f>
        <v>1</v>
      </c>
      <c r="B12" s="38" t="s">
        <v>10</v>
      </c>
      <c r="C12" s="35"/>
      <c r="D12" s="19"/>
      <c r="E12" s="34"/>
      <c r="F12" s="34"/>
    </row>
    <row r="13" spans="1:6" ht="38.25" x14ac:dyDescent="0.2">
      <c r="A13" s="103"/>
      <c r="B13" s="39" t="s">
        <v>51</v>
      </c>
      <c r="C13" s="35"/>
      <c r="D13" s="19"/>
      <c r="E13" s="34"/>
      <c r="F13" s="34"/>
    </row>
    <row r="14" spans="1:6" ht="14.25" x14ac:dyDescent="0.2">
      <c r="A14" s="103"/>
      <c r="B14" s="39"/>
      <c r="C14" s="49">
        <v>24</v>
      </c>
      <c r="D14" s="19" t="s">
        <v>43</v>
      </c>
      <c r="E14" s="44"/>
      <c r="F14" s="34">
        <f>C14*E14</f>
        <v>0</v>
      </c>
    </row>
    <row r="15" spans="1:6" x14ac:dyDescent="0.2">
      <c r="A15" s="105"/>
      <c r="B15" s="68"/>
      <c r="C15" s="50"/>
      <c r="D15" s="51"/>
      <c r="E15" s="52"/>
      <c r="F15" s="52"/>
    </row>
    <row r="16" spans="1:6" s="33" customFormat="1" x14ac:dyDescent="0.2">
      <c r="A16" s="107"/>
      <c r="B16" s="72"/>
      <c r="C16" s="53"/>
      <c r="D16" s="73"/>
      <c r="E16" s="74"/>
      <c r="F16" s="75"/>
    </row>
    <row r="17" spans="1:6" x14ac:dyDescent="0.2">
      <c r="A17" s="103">
        <f>COUNT($A$12:A16)+1</f>
        <v>2</v>
      </c>
      <c r="B17" s="38" t="s">
        <v>12</v>
      </c>
      <c r="C17" s="49"/>
      <c r="D17" s="19"/>
      <c r="E17" s="34"/>
      <c r="F17" s="35"/>
    </row>
    <row r="18" spans="1:6" ht="25.5" x14ac:dyDescent="0.2">
      <c r="A18" s="103"/>
      <c r="B18" s="39" t="s">
        <v>113</v>
      </c>
      <c r="C18" s="49"/>
      <c r="D18" s="19"/>
      <c r="E18" s="34"/>
      <c r="F18" s="35"/>
    </row>
    <row r="19" spans="1:6" x14ac:dyDescent="0.2">
      <c r="A19" s="103"/>
      <c r="B19" s="39"/>
      <c r="C19" s="49">
        <v>6</v>
      </c>
      <c r="D19" s="19" t="s">
        <v>1</v>
      </c>
      <c r="E19" s="44"/>
      <c r="F19" s="34">
        <f>C19*E19</f>
        <v>0</v>
      </c>
    </row>
    <row r="20" spans="1:6" x14ac:dyDescent="0.2">
      <c r="A20" s="103"/>
      <c r="B20" s="39"/>
      <c r="C20" s="49"/>
      <c r="D20" s="19"/>
      <c r="E20" s="34"/>
      <c r="F20" s="34"/>
    </row>
    <row r="21" spans="1:6" x14ac:dyDescent="0.2">
      <c r="A21" s="104"/>
      <c r="B21" s="67"/>
      <c r="C21" s="53"/>
      <c r="D21" s="47"/>
      <c r="E21" s="48"/>
      <c r="F21" s="46"/>
    </row>
    <row r="22" spans="1:6" x14ac:dyDescent="0.2">
      <c r="A22" s="103">
        <f>COUNT($A$12:A21)+1</f>
        <v>3</v>
      </c>
      <c r="B22" s="38" t="s">
        <v>20</v>
      </c>
      <c r="C22" s="49"/>
      <c r="D22" s="19"/>
      <c r="E22" s="34"/>
      <c r="F22" s="35"/>
    </row>
    <row r="23" spans="1:6" ht="38.25" x14ac:dyDescent="0.2">
      <c r="A23" s="103"/>
      <c r="B23" s="39" t="s">
        <v>42</v>
      </c>
      <c r="C23" s="49"/>
      <c r="D23" s="19"/>
      <c r="E23" s="34"/>
      <c r="F23" s="35"/>
    </row>
    <row r="24" spans="1:6" ht="14.25" x14ac:dyDescent="0.2">
      <c r="A24" s="103"/>
      <c r="B24" s="39"/>
      <c r="C24" s="49">
        <v>5</v>
      </c>
      <c r="D24" s="19" t="s">
        <v>43</v>
      </c>
      <c r="E24" s="44"/>
      <c r="F24" s="34">
        <f>C24*E24</f>
        <v>0</v>
      </c>
    </row>
    <row r="25" spans="1:6" x14ac:dyDescent="0.2">
      <c r="A25" s="105"/>
      <c r="B25" s="68"/>
      <c r="C25" s="50"/>
      <c r="D25" s="51"/>
      <c r="E25" s="52"/>
      <c r="F25" s="52"/>
    </row>
    <row r="26" spans="1:6" x14ac:dyDescent="0.2">
      <c r="A26" s="104"/>
      <c r="B26" s="67"/>
      <c r="C26" s="53"/>
      <c r="D26" s="47"/>
      <c r="E26" s="48"/>
      <c r="F26" s="46"/>
    </row>
    <row r="27" spans="1:6" x14ac:dyDescent="0.2">
      <c r="A27" s="103">
        <f>COUNT($A$12:A26)+1</f>
        <v>4</v>
      </c>
      <c r="B27" s="38" t="s">
        <v>55</v>
      </c>
      <c r="C27" s="49"/>
      <c r="D27" s="19"/>
      <c r="E27" s="34"/>
      <c r="F27" s="35"/>
    </row>
    <row r="28" spans="1:6" ht="63.75" x14ac:dyDescent="0.2">
      <c r="A28" s="103"/>
      <c r="B28" s="39" t="s">
        <v>56</v>
      </c>
      <c r="C28" s="49"/>
      <c r="D28" s="19"/>
      <c r="E28" s="34"/>
      <c r="F28" s="35"/>
    </row>
    <row r="29" spans="1:6" x14ac:dyDescent="0.2">
      <c r="A29" s="103"/>
      <c r="B29" s="39"/>
      <c r="C29" s="49">
        <v>1</v>
      </c>
      <c r="D29" s="19" t="s">
        <v>1</v>
      </c>
      <c r="E29" s="44"/>
      <c r="F29" s="34">
        <f>C29*E29</f>
        <v>0</v>
      </c>
    </row>
    <row r="30" spans="1:6" x14ac:dyDescent="0.2">
      <c r="A30" s="105"/>
      <c r="B30" s="68"/>
      <c r="C30" s="50"/>
      <c r="D30" s="51"/>
      <c r="E30" s="52"/>
      <c r="F30" s="52"/>
    </row>
    <row r="31" spans="1:6" x14ac:dyDescent="0.2">
      <c r="A31" s="104"/>
      <c r="B31" s="67"/>
      <c r="C31" s="53"/>
      <c r="D31" s="47"/>
      <c r="E31" s="48"/>
      <c r="F31" s="46"/>
    </row>
    <row r="32" spans="1:6" ht="25.5" x14ac:dyDescent="0.2">
      <c r="A32" s="103">
        <f>COUNT($A$12:A31)+1</f>
        <v>5</v>
      </c>
      <c r="B32" s="38" t="s">
        <v>59</v>
      </c>
      <c r="C32" s="49"/>
      <c r="D32" s="19"/>
      <c r="E32" s="34"/>
      <c r="F32" s="35"/>
    </row>
    <row r="33" spans="1:6" ht="51" x14ac:dyDescent="0.2">
      <c r="A33" s="103"/>
      <c r="B33" s="39" t="s">
        <v>60</v>
      </c>
      <c r="C33" s="49"/>
      <c r="D33" s="19"/>
      <c r="E33" s="34"/>
      <c r="F33" s="35"/>
    </row>
    <row r="34" spans="1:6" ht="14.25" x14ac:dyDescent="0.2">
      <c r="A34" s="103"/>
      <c r="B34" s="39"/>
      <c r="C34" s="49">
        <v>68</v>
      </c>
      <c r="D34" s="36" t="s">
        <v>49</v>
      </c>
      <c r="E34" s="45"/>
      <c r="F34" s="34">
        <f>C34*E34</f>
        <v>0</v>
      </c>
    </row>
    <row r="35" spans="1:6" x14ac:dyDescent="0.2">
      <c r="A35" s="105"/>
      <c r="B35" s="68"/>
      <c r="C35" s="50"/>
      <c r="D35" s="78"/>
      <c r="E35" s="79"/>
      <c r="F35" s="52"/>
    </row>
    <row r="36" spans="1:6" x14ac:dyDescent="0.2">
      <c r="A36" s="104"/>
      <c r="B36" s="67"/>
      <c r="C36" s="53"/>
      <c r="D36" s="47"/>
      <c r="E36" s="48"/>
      <c r="F36" s="46"/>
    </row>
    <row r="37" spans="1:6" x14ac:dyDescent="0.2">
      <c r="A37" s="103">
        <f>COUNT($A$12:A36)+1</f>
        <v>6</v>
      </c>
      <c r="B37" s="38" t="s">
        <v>166</v>
      </c>
      <c r="C37" s="49"/>
      <c r="D37" s="19"/>
      <c r="E37" s="34"/>
      <c r="F37" s="35"/>
    </row>
    <row r="38" spans="1:6" ht="51" x14ac:dyDescent="0.2">
      <c r="A38" s="103"/>
      <c r="B38" s="39" t="s">
        <v>167</v>
      </c>
      <c r="C38" s="49"/>
      <c r="D38" s="19"/>
      <c r="E38" s="34"/>
      <c r="F38" s="35"/>
    </row>
    <row r="39" spans="1:6" x14ac:dyDescent="0.2">
      <c r="A39" s="103"/>
      <c r="B39" s="39"/>
      <c r="C39" s="49">
        <v>56</v>
      </c>
      <c r="D39" s="36" t="s">
        <v>187</v>
      </c>
      <c r="E39" s="45"/>
      <c r="F39" s="34">
        <f>C39*E39</f>
        <v>0</v>
      </c>
    </row>
    <row r="40" spans="1:6" x14ac:dyDescent="0.2">
      <c r="A40" s="105"/>
      <c r="B40" s="68"/>
      <c r="C40" s="50"/>
      <c r="D40" s="78"/>
      <c r="E40" s="79"/>
      <c r="F40" s="52"/>
    </row>
    <row r="41" spans="1:6" x14ac:dyDescent="0.2">
      <c r="A41" s="104"/>
      <c r="B41" s="67"/>
      <c r="C41" s="53"/>
      <c r="D41" s="47"/>
      <c r="E41" s="48"/>
      <c r="F41" s="46"/>
    </row>
    <row r="42" spans="1:6" x14ac:dyDescent="0.2">
      <c r="A42" s="103">
        <f>COUNT($A$12:A41)+1</f>
        <v>7</v>
      </c>
      <c r="B42" s="82" t="s">
        <v>61</v>
      </c>
      <c r="C42" s="49"/>
      <c r="D42" s="57"/>
      <c r="E42" s="58"/>
      <c r="F42" s="59"/>
    </row>
    <row r="43" spans="1:6" ht="51" x14ac:dyDescent="0.2">
      <c r="A43" s="103"/>
      <c r="B43" s="39" t="s">
        <v>62</v>
      </c>
      <c r="C43" s="49"/>
      <c r="D43" s="57"/>
      <c r="E43" s="58"/>
      <c r="F43" s="58"/>
    </row>
    <row r="44" spans="1:6" ht="14.25" x14ac:dyDescent="0.2">
      <c r="A44" s="103"/>
      <c r="B44" s="39"/>
      <c r="C44" s="49">
        <v>14</v>
      </c>
      <c r="D44" s="19" t="s">
        <v>43</v>
      </c>
      <c r="E44" s="44"/>
      <c r="F44" s="34">
        <f>E44*C44</f>
        <v>0</v>
      </c>
    </row>
    <row r="45" spans="1:6" x14ac:dyDescent="0.2">
      <c r="A45" s="105"/>
      <c r="B45" s="68"/>
      <c r="C45" s="50"/>
      <c r="D45" s="51"/>
      <c r="E45" s="52"/>
      <c r="F45" s="52"/>
    </row>
    <row r="46" spans="1:6" x14ac:dyDescent="0.2">
      <c r="A46" s="104"/>
      <c r="B46" s="67"/>
      <c r="C46" s="53"/>
      <c r="D46" s="47"/>
      <c r="E46" s="48"/>
      <c r="F46" s="46"/>
    </row>
    <row r="47" spans="1:6" x14ac:dyDescent="0.2">
      <c r="A47" s="103">
        <f>COUNT($A$12:A46)+1</f>
        <v>8</v>
      </c>
      <c r="B47" s="83" t="s">
        <v>63</v>
      </c>
      <c r="C47" s="49"/>
      <c r="D47" s="19"/>
      <c r="E47" s="34"/>
      <c r="F47" s="35"/>
    </row>
    <row r="48" spans="1:6" ht="58.5" customHeight="1" x14ac:dyDescent="0.2">
      <c r="A48" s="103"/>
      <c r="B48" s="39" t="s">
        <v>64</v>
      </c>
      <c r="C48" s="49"/>
      <c r="D48" s="19"/>
      <c r="E48" s="34"/>
      <c r="F48" s="35"/>
    </row>
    <row r="49" spans="1:6" ht="14.25" x14ac:dyDescent="0.2">
      <c r="A49" s="103"/>
      <c r="B49" s="39"/>
      <c r="C49" s="49">
        <v>14</v>
      </c>
      <c r="D49" s="19" t="s">
        <v>43</v>
      </c>
      <c r="E49" s="44"/>
      <c r="F49" s="34">
        <f>E49*C49</f>
        <v>0</v>
      </c>
    </row>
    <row r="50" spans="1:6" x14ac:dyDescent="0.2">
      <c r="A50" s="105"/>
      <c r="B50" s="68"/>
      <c r="C50" s="50"/>
      <c r="D50" s="51"/>
      <c r="E50" s="52"/>
      <c r="F50" s="52"/>
    </row>
    <row r="51" spans="1:6" x14ac:dyDescent="0.2">
      <c r="A51" s="104"/>
      <c r="B51" s="67"/>
      <c r="C51" s="53"/>
      <c r="D51" s="47"/>
      <c r="E51" s="48"/>
      <c r="F51" s="48"/>
    </row>
    <row r="52" spans="1:6" x14ac:dyDescent="0.2">
      <c r="A52" s="103">
        <f>COUNT($A$12:A49)+1</f>
        <v>9</v>
      </c>
      <c r="B52" s="60" t="s">
        <v>65</v>
      </c>
      <c r="C52" s="49"/>
      <c r="D52" s="19"/>
      <c r="E52" s="34"/>
      <c r="F52" s="35"/>
    </row>
    <row r="53" spans="1:6" ht="38.25" x14ac:dyDescent="0.2">
      <c r="A53" s="103"/>
      <c r="B53" s="39" t="s">
        <v>66</v>
      </c>
      <c r="C53" s="49"/>
      <c r="D53" s="19"/>
      <c r="E53" s="34"/>
      <c r="F53" s="35"/>
    </row>
    <row r="54" spans="1:6" ht="14.25" x14ac:dyDescent="0.2">
      <c r="A54" s="103"/>
      <c r="B54" s="39"/>
      <c r="C54" s="49">
        <v>3</v>
      </c>
      <c r="D54" s="19" t="s">
        <v>43</v>
      </c>
      <c r="E54" s="44"/>
      <c r="F54" s="34">
        <f>E54*C54</f>
        <v>0</v>
      </c>
    </row>
    <row r="55" spans="1:6" x14ac:dyDescent="0.2">
      <c r="A55" s="105"/>
      <c r="B55" s="68"/>
      <c r="C55" s="50"/>
      <c r="D55" s="51"/>
      <c r="E55" s="52"/>
      <c r="F55" s="52"/>
    </row>
    <row r="56" spans="1:6" x14ac:dyDescent="0.2">
      <c r="A56" s="104"/>
      <c r="B56" s="67"/>
      <c r="C56" s="53"/>
      <c r="D56" s="47"/>
      <c r="E56" s="48"/>
      <c r="F56" s="46"/>
    </row>
    <row r="57" spans="1:6" x14ac:dyDescent="0.2">
      <c r="A57" s="103">
        <f>COUNT($A$12:A56)+1</f>
        <v>10</v>
      </c>
      <c r="B57" s="84" t="s">
        <v>67</v>
      </c>
      <c r="C57" s="49"/>
      <c r="D57" s="19"/>
      <c r="E57" s="34"/>
      <c r="F57" s="35"/>
    </row>
    <row r="58" spans="1:6" ht="63.75" x14ac:dyDescent="0.2">
      <c r="A58" s="103"/>
      <c r="B58" s="39" t="s">
        <v>68</v>
      </c>
      <c r="C58" s="49"/>
      <c r="D58" s="19"/>
      <c r="E58" s="34"/>
      <c r="F58" s="35"/>
    </row>
    <row r="59" spans="1:6" ht="14.25" x14ac:dyDescent="0.2">
      <c r="A59" s="103"/>
      <c r="B59" s="85"/>
      <c r="C59" s="49">
        <v>5</v>
      </c>
      <c r="D59" s="19" t="s">
        <v>43</v>
      </c>
      <c r="E59" s="44"/>
      <c r="F59" s="34">
        <f>E59*C59</f>
        <v>0</v>
      </c>
    </row>
    <row r="60" spans="1:6" x14ac:dyDescent="0.2">
      <c r="A60" s="105"/>
      <c r="B60" s="86"/>
      <c r="C60" s="50"/>
      <c r="D60" s="51"/>
      <c r="E60" s="52"/>
      <c r="F60" s="52"/>
    </row>
    <row r="61" spans="1:6" x14ac:dyDescent="0.2">
      <c r="A61" s="104"/>
      <c r="B61" s="87"/>
      <c r="C61" s="53"/>
      <c r="D61" s="47"/>
      <c r="E61" s="48"/>
      <c r="F61" s="48"/>
    </row>
    <row r="62" spans="1:6" x14ac:dyDescent="0.2">
      <c r="A62" s="103">
        <f>COUNT($A$12:A61)+1</f>
        <v>11</v>
      </c>
      <c r="B62" s="88" t="s">
        <v>69</v>
      </c>
      <c r="C62" s="49"/>
      <c r="D62" s="19"/>
      <c r="E62" s="34"/>
      <c r="F62" s="34"/>
    </row>
    <row r="63" spans="1:6" ht="63.75" x14ac:dyDescent="0.2">
      <c r="A63" s="103"/>
      <c r="B63" s="39" t="s">
        <v>70</v>
      </c>
      <c r="C63" s="49"/>
      <c r="D63" s="19"/>
      <c r="E63" s="34"/>
      <c r="F63" s="34"/>
    </row>
    <row r="64" spans="1:6" ht="14.25" x14ac:dyDescent="0.2">
      <c r="A64" s="103"/>
      <c r="B64" s="85"/>
      <c r="C64" s="49">
        <v>3</v>
      </c>
      <c r="D64" s="19" t="s">
        <v>43</v>
      </c>
      <c r="E64" s="44"/>
      <c r="F64" s="34">
        <f>E64*C64</f>
        <v>0</v>
      </c>
    </row>
    <row r="65" spans="1:6" x14ac:dyDescent="0.2">
      <c r="A65" s="105"/>
      <c r="B65" s="86"/>
      <c r="C65" s="50"/>
      <c r="D65" s="51"/>
      <c r="E65" s="52"/>
      <c r="F65" s="52"/>
    </row>
    <row r="66" spans="1:6" x14ac:dyDescent="0.2">
      <c r="A66" s="104"/>
      <c r="B66" s="67"/>
      <c r="C66" s="53"/>
      <c r="D66" s="47"/>
      <c r="E66" s="48"/>
      <c r="F66" s="46"/>
    </row>
    <row r="67" spans="1:6" x14ac:dyDescent="0.2">
      <c r="A67" s="103">
        <f>COUNT($A$12:A66)+1</f>
        <v>12</v>
      </c>
      <c r="B67" s="89" t="s">
        <v>71</v>
      </c>
      <c r="C67" s="49"/>
      <c r="D67" s="19"/>
      <c r="E67" s="34"/>
      <c r="F67" s="35"/>
    </row>
    <row r="68" spans="1:6" ht="25.5" x14ac:dyDescent="0.2">
      <c r="A68" s="103"/>
      <c r="B68" s="90" t="s">
        <v>72</v>
      </c>
      <c r="C68" s="49"/>
      <c r="D68" s="19"/>
      <c r="E68" s="34"/>
      <c r="F68" s="35"/>
    </row>
    <row r="69" spans="1:6" ht="14.25" x14ac:dyDescent="0.2">
      <c r="A69" s="103"/>
      <c r="B69" s="90"/>
      <c r="C69" s="49">
        <v>10</v>
      </c>
      <c r="D69" s="19" t="s">
        <v>49</v>
      </c>
      <c r="E69" s="44"/>
      <c r="F69" s="34">
        <f>E69*C69</f>
        <v>0</v>
      </c>
    </row>
    <row r="70" spans="1:6" x14ac:dyDescent="0.2">
      <c r="A70" s="105"/>
      <c r="B70" s="91"/>
      <c r="C70" s="50"/>
      <c r="D70" s="51"/>
      <c r="E70" s="52"/>
      <c r="F70" s="52"/>
    </row>
    <row r="71" spans="1:6" x14ac:dyDescent="0.2">
      <c r="A71" s="104"/>
      <c r="B71" s="67"/>
      <c r="C71" s="53"/>
      <c r="D71" s="47"/>
      <c r="E71" s="48"/>
      <c r="F71" s="46"/>
    </row>
    <row r="72" spans="1:6" x14ac:dyDescent="0.2">
      <c r="A72" s="103">
        <f>COUNT($A$12:A71)+1</f>
        <v>13</v>
      </c>
      <c r="B72" s="92" t="s">
        <v>73</v>
      </c>
      <c r="C72" s="49"/>
      <c r="D72" s="19"/>
      <c r="E72" s="34"/>
      <c r="F72" s="35"/>
    </row>
    <row r="73" spans="1:6" ht="51" x14ac:dyDescent="0.2">
      <c r="A73" s="103"/>
      <c r="B73" s="39" t="s">
        <v>74</v>
      </c>
      <c r="C73" s="49"/>
      <c r="D73" s="19"/>
      <c r="E73" s="34"/>
      <c r="F73" s="35"/>
    </row>
    <row r="74" spans="1:6" ht="14.25" x14ac:dyDescent="0.2">
      <c r="A74" s="103"/>
      <c r="B74" s="39"/>
      <c r="C74" s="49">
        <v>6</v>
      </c>
      <c r="D74" s="19" t="s">
        <v>49</v>
      </c>
      <c r="E74" s="44"/>
      <c r="F74" s="34">
        <f>C74*E74</f>
        <v>0</v>
      </c>
    </row>
    <row r="75" spans="1:6" x14ac:dyDescent="0.2">
      <c r="A75" s="105"/>
      <c r="B75" s="68"/>
      <c r="C75" s="50"/>
      <c r="D75" s="51"/>
      <c r="E75" s="52"/>
      <c r="F75" s="52"/>
    </row>
    <row r="76" spans="1:6" x14ac:dyDescent="0.2">
      <c r="A76" s="104"/>
      <c r="B76" s="67"/>
      <c r="C76" s="53"/>
      <c r="D76" s="47"/>
      <c r="E76" s="48"/>
      <c r="F76" s="48"/>
    </row>
    <row r="77" spans="1:6" x14ac:dyDescent="0.2">
      <c r="A77" s="103">
        <f>COUNT($A$12:A76)+1</f>
        <v>14</v>
      </c>
      <c r="B77" s="38" t="s">
        <v>19</v>
      </c>
      <c r="C77" s="49"/>
      <c r="D77" s="19"/>
      <c r="E77" s="34"/>
      <c r="F77" s="34"/>
    </row>
    <row r="78" spans="1:6" ht="63.75" x14ac:dyDescent="0.2">
      <c r="A78" s="103"/>
      <c r="B78" s="39" t="s">
        <v>75</v>
      </c>
      <c r="C78" s="49"/>
      <c r="D78" s="19"/>
      <c r="E78" s="34"/>
      <c r="F78" s="34"/>
    </row>
    <row r="79" spans="1:6" ht="14.25" x14ac:dyDescent="0.2">
      <c r="A79" s="103"/>
      <c r="B79" s="39"/>
      <c r="C79" s="49">
        <v>4</v>
      </c>
      <c r="D79" s="19" t="s">
        <v>49</v>
      </c>
      <c r="E79" s="44"/>
      <c r="F79" s="34">
        <f>C79*E79</f>
        <v>0</v>
      </c>
    </row>
    <row r="80" spans="1:6" x14ac:dyDescent="0.2">
      <c r="A80" s="105"/>
      <c r="B80" s="68"/>
      <c r="C80" s="50"/>
      <c r="D80" s="51"/>
      <c r="E80" s="52"/>
      <c r="F80" s="52"/>
    </row>
    <row r="81" spans="1:6" x14ac:dyDescent="0.2">
      <c r="A81" s="110"/>
      <c r="B81" s="67"/>
      <c r="C81" s="53"/>
      <c r="D81" s="47"/>
      <c r="E81" s="48"/>
      <c r="F81" s="46"/>
    </row>
    <row r="82" spans="1:6" x14ac:dyDescent="0.2">
      <c r="A82" s="103">
        <f>COUNT($A$12:A81)+1</f>
        <v>15</v>
      </c>
      <c r="B82" s="38" t="s">
        <v>76</v>
      </c>
      <c r="C82" s="49"/>
      <c r="D82" s="19"/>
      <c r="E82" s="34"/>
      <c r="F82" s="35"/>
    </row>
    <row r="83" spans="1:6" ht="114.75" x14ac:dyDescent="0.2">
      <c r="A83" s="108"/>
      <c r="B83" s="39" t="s">
        <v>77</v>
      </c>
      <c r="C83" s="49"/>
      <c r="D83" s="19"/>
      <c r="E83" s="34"/>
      <c r="F83" s="35"/>
    </row>
    <row r="84" spans="1:6" x14ac:dyDescent="0.2">
      <c r="A84" s="108"/>
      <c r="B84" s="39" t="s">
        <v>78</v>
      </c>
      <c r="C84" s="49">
        <v>1</v>
      </c>
      <c r="D84" s="19" t="s">
        <v>1</v>
      </c>
      <c r="E84" s="44"/>
      <c r="F84" s="34">
        <f>+E84*C84</f>
        <v>0</v>
      </c>
    </row>
    <row r="85" spans="1:6" x14ac:dyDescent="0.2">
      <c r="A85" s="109"/>
      <c r="B85" s="68"/>
      <c r="C85" s="50"/>
      <c r="D85" s="51"/>
      <c r="E85" s="52"/>
      <c r="F85" s="52"/>
    </row>
    <row r="86" spans="1:6" x14ac:dyDescent="0.2">
      <c r="A86" s="110"/>
      <c r="B86" s="67"/>
      <c r="C86" s="53"/>
      <c r="D86" s="47"/>
      <c r="E86" s="48"/>
      <c r="F86" s="48"/>
    </row>
    <row r="87" spans="1:6" x14ac:dyDescent="0.2">
      <c r="A87" s="103">
        <f>COUNT($A$12:A86)+1</f>
        <v>16</v>
      </c>
      <c r="B87" s="93" t="s">
        <v>80</v>
      </c>
      <c r="C87" s="49"/>
      <c r="D87" s="19"/>
      <c r="E87" s="34"/>
      <c r="F87" s="34"/>
    </row>
    <row r="88" spans="1:6" ht="25.5" x14ac:dyDescent="0.2">
      <c r="A88" s="108"/>
      <c r="B88" s="39" t="s">
        <v>81</v>
      </c>
      <c r="C88" s="49"/>
      <c r="D88" s="19"/>
      <c r="E88" s="34"/>
      <c r="F88" s="34"/>
    </row>
    <row r="89" spans="1:6" x14ac:dyDescent="0.2">
      <c r="A89" s="108"/>
      <c r="B89" s="94"/>
      <c r="C89" s="49">
        <v>1</v>
      </c>
      <c r="D89" s="19" t="s">
        <v>1</v>
      </c>
      <c r="E89" s="44"/>
      <c r="F89" s="34">
        <f>+E89*C89</f>
        <v>0</v>
      </c>
    </row>
    <row r="90" spans="1:6" x14ac:dyDescent="0.2">
      <c r="A90" s="109"/>
      <c r="B90" s="95"/>
      <c r="C90" s="50"/>
      <c r="D90" s="51"/>
      <c r="E90" s="52"/>
      <c r="F90" s="52"/>
    </row>
    <row r="91" spans="1:6" x14ac:dyDescent="0.2">
      <c r="A91" s="110"/>
      <c r="B91" s="67"/>
      <c r="C91" s="53"/>
      <c r="D91" s="47"/>
      <c r="E91" s="48"/>
      <c r="F91" s="46"/>
    </row>
    <row r="92" spans="1:6" x14ac:dyDescent="0.2">
      <c r="A92" s="103">
        <f>COUNT($A$12:A91)+1</f>
        <v>17</v>
      </c>
      <c r="B92" s="38" t="s">
        <v>15</v>
      </c>
      <c r="C92" s="49"/>
      <c r="D92" s="19"/>
      <c r="E92" s="34"/>
      <c r="F92" s="35"/>
    </row>
    <row r="93" spans="1:6" ht="38.25" x14ac:dyDescent="0.2">
      <c r="A93" s="108"/>
      <c r="B93" s="39" t="s">
        <v>36</v>
      </c>
      <c r="C93" s="49"/>
      <c r="D93" s="19"/>
      <c r="E93" s="34"/>
      <c r="F93" s="35"/>
    </row>
    <row r="94" spans="1:6" ht="14.25" x14ac:dyDescent="0.2">
      <c r="A94" s="108"/>
      <c r="B94" s="39"/>
      <c r="C94" s="49">
        <v>54</v>
      </c>
      <c r="D94" s="19" t="s">
        <v>49</v>
      </c>
      <c r="E94" s="44"/>
      <c r="F94" s="34">
        <f>C94*E94</f>
        <v>0</v>
      </c>
    </row>
    <row r="95" spans="1:6" x14ac:dyDescent="0.2">
      <c r="A95" s="109"/>
      <c r="B95" s="68"/>
      <c r="C95" s="50"/>
      <c r="D95" s="51"/>
      <c r="E95" s="52"/>
      <c r="F95" s="52"/>
    </row>
    <row r="96" spans="1:6" x14ac:dyDescent="0.2">
      <c r="A96" s="110"/>
      <c r="B96" s="67"/>
      <c r="C96" s="53"/>
      <c r="D96" s="47"/>
      <c r="E96" s="48"/>
      <c r="F96" s="77"/>
    </row>
    <row r="97" spans="1:6" x14ac:dyDescent="0.2">
      <c r="A97" s="103">
        <f>COUNT($A$12:A96)+1</f>
        <v>18</v>
      </c>
      <c r="B97" s="38" t="s">
        <v>17</v>
      </c>
      <c r="C97" s="49"/>
      <c r="D97" s="19"/>
      <c r="E97" s="34"/>
      <c r="F97" s="35"/>
    </row>
    <row r="98" spans="1:6" ht="25.5" x14ac:dyDescent="0.2">
      <c r="A98" s="108"/>
      <c r="B98" s="39" t="s">
        <v>202</v>
      </c>
      <c r="C98" s="49"/>
      <c r="D98" s="19"/>
      <c r="E98" s="34"/>
      <c r="F98" s="35"/>
    </row>
    <row r="99" spans="1:6" ht="14.25" x14ac:dyDescent="0.2">
      <c r="A99" s="108"/>
      <c r="B99" s="39"/>
      <c r="C99" s="49">
        <v>4</v>
      </c>
      <c r="D99" s="19" t="s">
        <v>49</v>
      </c>
      <c r="E99" s="44"/>
      <c r="F99" s="34">
        <f>C99*E99</f>
        <v>0</v>
      </c>
    </row>
    <row r="100" spans="1:6" x14ac:dyDescent="0.2">
      <c r="A100" s="109"/>
      <c r="B100" s="68"/>
      <c r="C100" s="50"/>
      <c r="D100" s="51"/>
      <c r="E100" s="52"/>
      <c r="F100" s="52"/>
    </row>
    <row r="101" spans="1:6" x14ac:dyDescent="0.2">
      <c r="A101" s="110"/>
      <c r="B101" s="67"/>
      <c r="C101" s="53"/>
      <c r="D101" s="47"/>
      <c r="E101" s="48"/>
      <c r="F101" s="48"/>
    </row>
    <row r="102" spans="1:6" x14ac:dyDescent="0.2">
      <c r="A102" s="103">
        <f>COUNT($A$12:A101)+1</f>
        <v>19</v>
      </c>
      <c r="B102" s="38" t="s">
        <v>41</v>
      </c>
      <c r="C102" s="49"/>
      <c r="D102" s="19"/>
      <c r="E102" s="34"/>
      <c r="F102" s="34"/>
    </row>
    <row r="103" spans="1:6" ht="51" x14ac:dyDescent="0.2">
      <c r="A103" s="108"/>
      <c r="B103" s="39" t="s">
        <v>96</v>
      </c>
      <c r="C103" s="49"/>
      <c r="D103" s="19"/>
      <c r="E103" s="34"/>
      <c r="F103" s="34"/>
    </row>
    <row r="104" spans="1:6" ht="14.25" x14ac:dyDescent="0.2">
      <c r="A104" s="108"/>
      <c r="B104" s="39"/>
      <c r="C104" s="49">
        <v>6</v>
      </c>
      <c r="D104" s="19" t="s">
        <v>43</v>
      </c>
      <c r="E104" s="44"/>
      <c r="F104" s="34">
        <f>C104*E104</f>
        <v>0</v>
      </c>
    </row>
    <row r="105" spans="1:6" x14ac:dyDescent="0.2">
      <c r="A105" s="109"/>
      <c r="B105" s="68"/>
      <c r="C105" s="50"/>
      <c r="D105" s="51"/>
      <c r="E105" s="52"/>
      <c r="F105" s="52"/>
    </row>
    <row r="106" spans="1:6" x14ac:dyDescent="0.2">
      <c r="A106" s="110"/>
      <c r="B106" s="72"/>
      <c r="C106" s="53"/>
      <c r="D106" s="47"/>
      <c r="E106" s="48"/>
      <c r="F106" s="48"/>
    </row>
    <row r="107" spans="1:6" x14ac:dyDescent="0.2">
      <c r="A107" s="103">
        <f>COUNT($A$12:A106)+1</f>
        <v>20</v>
      </c>
      <c r="B107" s="38" t="s">
        <v>22</v>
      </c>
      <c r="C107" s="49"/>
      <c r="D107" s="19"/>
      <c r="E107" s="34"/>
      <c r="F107" s="34"/>
    </row>
    <row r="108" spans="1:6" x14ac:dyDescent="0.2">
      <c r="A108" s="108"/>
      <c r="B108" s="39" t="s">
        <v>21</v>
      </c>
      <c r="C108" s="49"/>
      <c r="D108" s="19"/>
      <c r="E108" s="34"/>
      <c r="F108" s="35"/>
    </row>
    <row r="109" spans="1:6" ht="14.25" x14ac:dyDescent="0.2">
      <c r="A109" s="108"/>
      <c r="B109" s="39"/>
      <c r="C109" s="49">
        <v>2</v>
      </c>
      <c r="D109" s="19" t="s">
        <v>49</v>
      </c>
      <c r="E109" s="44"/>
      <c r="F109" s="34">
        <f>C109*E109</f>
        <v>0</v>
      </c>
    </row>
    <row r="110" spans="1:6" x14ac:dyDescent="0.2">
      <c r="A110" s="109"/>
      <c r="B110" s="68"/>
      <c r="C110" s="50"/>
      <c r="D110" s="51"/>
      <c r="E110" s="52"/>
      <c r="F110" s="52"/>
    </row>
    <row r="111" spans="1:6" x14ac:dyDescent="0.2">
      <c r="A111" s="110"/>
      <c r="B111" s="67"/>
      <c r="C111" s="53"/>
      <c r="D111" s="47"/>
      <c r="E111" s="48"/>
      <c r="F111" s="48"/>
    </row>
    <row r="112" spans="1:6" x14ac:dyDescent="0.2">
      <c r="A112" s="103">
        <f>COUNT($A$12:A111)+1</f>
        <v>21</v>
      </c>
      <c r="B112" s="38" t="s">
        <v>97</v>
      </c>
      <c r="C112" s="49"/>
      <c r="D112" s="19"/>
      <c r="E112" s="34"/>
      <c r="F112" s="35"/>
    </row>
    <row r="113" spans="1:6" ht="51" x14ac:dyDescent="0.2">
      <c r="A113" s="108"/>
      <c r="B113" s="39" t="s">
        <v>168</v>
      </c>
      <c r="C113" s="49"/>
      <c r="D113" s="19"/>
      <c r="E113" s="34"/>
      <c r="F113" s="35"/>
    </row>
    <row r="114" spans="1:6" ht="14.25" x14ac:dyDescent="0.2">
      <c r="A114" s="108"/>
      <c r="B114" s="39" t="s">
        <v>37</v>
      </c>
      <c r="C114" s="49">
        <v>47</v>
      </c>
      <c r="D114" s="19" t="s">
        <v>48</v>
      </c>
      <c r="E114" s="44"/>
      <c r="F114" s="34">
        <f>C114*E114</f>
        <v>0</v>
      </c>
    </row>
    <row r="115" spans="1:6" ht="14.25" x14ac:dyDescent="0.2">
      <c r="A115" s="108"/>
      <c r="B115" s="39" t="s">
        <v>38</v>
      </c>
      <c r="C115" s="49">
        <v>12</v>
      </c>
      <c r="D115" s="19" t="s">
        <v>48</v>
      </c>
      <c r="E115" s="44"/>
      <c r="F115" s="34">
        <f>C115*E115</f>
        <v>0</v>
      </c>
    </row>
    <row r="116" spans="1:6" x14ac:dyDescent="0.2">
      <c r="A116" s="109"/>
      <c r="B116" s="68"/>
      <c r="C116" s="50"/>
      <c r="D116" s="51"/>
      <c r="E116" s="52"/>
      <c r="F116" s="52"/>
    </row>
    <row r="117" spans="1:6" x14ac:dyDescent="0.2">
      <c r="A117" s="110"/>
      <c r="B117" s="67"/>
      <c r="C117" s="53"/>
      <c r="D117" s="47"/>
      <c r="E117" s="48"/>
      <c r="F117" s="48"/>
    </row>
    <row r="118" spans="1:6" x14ac:dyDescent="0.2">
      <c r="A118" s="103">
        <f>COUNT($A$12:A117)+1</f>
        <v>22</v>
      </c>
      <c r="B118" s="38" t="s">
        <v>108</v>
      </c>
      <c r="C118" s="49"/>
      <c r="D118" s="19"/>
      <c r="E118" s="34"/>
      <c r="F118" s="35"/>
    </row>
    <row r="119" spans="1:6" ht="38.25" x14ac:dyDescent="0.2">
      <c r="A119" s="108"/>
      <c r="B119" s="39" t="s">
        <v>124</v>
      </c>
      <c r="C119" s="49"/>
      <c r="D119" s="19"/>
      <c r="E119" s="34"/>
      <c r="F119" s="35"/>
    </row>
    <row r="120" spans="1:6" ht="14.25" x14ac:dyDescent="0.2">
      <c r="A120" s="108"/>
      <c r="B120" s="39"/>
      <c r="C120" s="49">
        <v>0.5</v>
      </c>
      <c r="D120" s="19" t="s">
        <v>48</v>
      </c>
      <c r="E120" s="44"/>
      <c r="F120" s="34">
        <f>C120*E120</f>
        <v>0</v>
      </c>
    </row>
    <row r="121" spans="1:6" x14ac:dyDescent="0.2">
      <c r="A121" s="109"/>
      <c r="B121" s="68"/>
      <c r="C121" s="50"/>
      <c r="D121" s="51"/>
      <c r="E121" s="52"/>
      <c r="F121" s="52"/>
    </row>
    <row r="122" spans="1:6" x14ac:dyDescent="0.2">
      <c r="A122" s="110"/>
      <c r="B122" s="67"/>
      <c r="C122" s="53"/>
      <c r="D122" s="47"/>
      <c r="E122" s="48"/>
      <c r="F122" s="48"/>
    </row>
    <row r="123" spans="1:6" x14ac:dyDescent="0.2">
      <c r="A123" s="103">
        <f>COUNT($A$12:A122)+1</f>
        <v>23</v>
      </c>
      <c r="B123" s="38" t="s">
        <v>125</v>
      </c>
      <c r="C123" s="49"/>
      <c r="D123" s="19"/>
      <c r="E123" s="34"/>
      <c r="F123" s="34"/>
    </row>
    <row r="124" spans="1:6" ht="38.25" x14ac:dyDescent="0.2">
      <c r="A124" s="108"/>
      <c r="B124" s="39" t="s">
        <v>126</v>
      </c>
      <c r="C124" s="49"/>
      <c r="D124" s="19"/>
      <c r="E124" s="34"/>
      <c r="F124" s="34"/>
    </row>
    <row r="125" spans="1:6" ht="14.25" x14ac:dyDescent="0.2">
      <c r="A125" s="108"/>
      <c r="B125" s="39"/>
      <c r="C125" s="49">
        <v>1</v>
      </c>
      <c r="D125" s="19" t="s">
        <v>48</v>
      </c>
      <c r="E125" s="44"/>
      <c r="F125" s="34">
        <f>C125*E125</f>
        <v>0</v>
      </c>
    </row>
    <row r="126" spans="1:6" x14ac:dyDescent="0.2">
      <c r="A126" s="109"/>
      <c r="B126" s="68"/>
      <c r="C126" s="50"/>
      <c r="D126" s="51"/>
      <c r="E126" s="52"/>
      <c r="F126" s="52"/>
    </row>
    <row r="127" spans="1:6" x14ac:dyDescent="0.2">
      <c r="A127" s="110"/>
      <c r="B127" s="67"/>
      <c r="C127" s="53"/>
      <c r="D127" s="47"/>
      <c r="E127" s="48"/>
      <c r="F127" s="48"/>
    </row>
    <row r="128" spans="1:6" x14ac:dyDescent="0.2">
      <c r="A128" s="103">
        <f>COUNT($A$12:A127)+1</f>
        <v>24</v>
      </c>
      <c r="B128" s="38" t="s">
        <v>28</v>
      </c>
      <c r="C128" s="49"/>
      <c r="D128" s="19"/>
      <c r="E128" s="34"/>
      <c r="F128" s="34"/>
    </row>
    <row r="129" spans="1:6" ht="51" x14ac:dyDescent="0.2">
      <c r="A129" s="108"/>
      <c r="B129" s="39" t="s">
        <v>164</v>
      </c>
      <c r="C129" s="49"/>
      <c r="D129" s="19"/>
      <c r="E129" s="34"/>
      <c r="F129" s="34"/>
    </row>
    <row r="130" spans="1:6" ht="14.25" x14ac:dyDescent="0.2">
      <c r="A130" s="108"/>
      <c r="B130" s="39"/>
      <c r="C130" s="49">
        <v>16</v>
      </c>
      <c r="D130" s="19" t="s">
        <v>48</v>
      </c>
      <c r="E130" s="44"/>
      <c r="F130" s="34">
        <f>C130*E130</f>
        <v>0</v>
      </c>
    </row>
    <row r="131" spans="1:6" x14ac:dyDescent="0.2">
      <c r="A131" s="109"/>
      <c r="B131" s="68"/>
      <c r="C131" s="50"/>
      <c r="D131" s="51"/>
      <c r="E131" s="52"/>
      <c r="F131" s="52"/>
    </row>
    <row r="132" spans="1:6" x14ac:dyDescent="0.2">
      <c r="A132" s="110"/>
      <c r="B132" s="67"/>
      <c r="C132" s="53"/>
      <c r="D132" s="47"/>
      <c r="E132" s="48"/>
      <c r="F132" s="48"/>
    </row>
    <row r="133" spans="1:6" x14ac:dyDescent="0.2">
      <c r="A133" s="103">
        <f>COUNT($A$12:A132)+1</f>
        <v>25</v>
      </c>
      <c r="B133" s="38" t="s">
        <v>99</v>
      </c>
      <c r="C133" s="49"/>
      <c r="D133" s="19"/>
      <c r="E133" s="34"/>
      <c r="F133" s="35"/>
    </row>
    <row r="134" spans="1:6" ht="51" x14ac:dyDescent="0.2">
      <c r="A134" s="108"/>
      <c r="B134" s="39" t="s">
        <v>115</v>
      </c>
      <c r="C134" s="49"/>
      <c r="D134" s="19"/>
      <c r="E134" s="34"/>
      <c r="F134" s="35"/>
    </row>
    <row r="135" spans="1:6" ht="14.25" x14ac:dyDescent="0.2">
      <c r="A135" s="108"/>
      <c r="B135" s="39"/>
      <c r="C135" s="49">
        <v>19</v>
      </c>
      <c r="D135" s="19" t="s">
        <v>48</v>
      </c>
      <c r="E135" s="44"/>
      <c r="F135" s="34">
        <f>C135*E135</f>
        <v>0</v>
      </c>
    </row>
    <row r="136" spans="1:6" x14ac:dyDescent="0.2">
      <c r="A136" s="109"/>
      <c r="B136" s="68"/>
      <c r="C136" s="50"/>
      <c r="D136" s="51"/>
      <c r="E136" s="52"/>
      <c r="F136" s="52"/>
    </row>
    <row r="137" spans="1:6" x14ac:dyDescent="0.2">
      <c r="A137" s="110"/>
      <c r="B137" s="67"/>
      <c r="C137" s="53"/>
      <c r="D137" s="47"/>
      <c r="E137" s="48"/>
      <c r="F137" s="48"/>
    </row>
    <row r="138" spans="1:6" x14ac:dyDescent="0.2">
      <c r="A138" s="103">
        <f>COUNT($A$12:A137)+1</f>
        <v>26</v>
      </c>
      <c r="B138" s="38" t="s">
        <v>23</v>
      </c>
      <c r="C138" s="49"/>
      <c r="D138" s="19"/>
      <c r="E138" s="34"/>
      <c r="F138" s="35"/>
    </row>
    <row r="139" spans="1:6" ht="38.25" x14ac:dyDescent="0.2">
      <c r="A139" s="108"/>
      <c r="B139" s="39" t="s">
        <v>100</v>
      </c>
      <c r="C139" s="49"/>
      <c r="D139" s="19"/>
      <c r="E139" s="34"/>
      <c r="F139" s="35"/>
    </row>
    <row r="140" spans="1:6" ht="14.25" x14ac:dyDescent="0.2">
      <c r="A140" s="108"/>
      <c r="B140" s="39"/>
      <c r="C140" s="49">
        <v>20</v>
      </c>
      <c r="D140" s="19" t="s">
        <v>48</v>
      </c>
      <c r="E140" s="44"/>
      <c r="F140" s="34">
        <f>C140*E140</f>
        <v>0</v>
      </c>
    </row>
    <row r="141" spans="1:6" x14ac:dyDescent="0.2">
      <c r="A141" s="109"/>
      <c r="B141" s="68"/>
      <c r="C141" s="50"/>
      <c r="D141" s="51"/>
      <c r="E141" s="52"/>
      <c r="F141" s="52"/>
    </row>
    <row r="142" spans="1:6" x14ac:dyDescent="0.2">
      <c r="A142" s="110"/>
      <c r="B142" s="72"/>
      <c r="C142" s="53"/>
      <c r="D142" s="96"/>
      <c r="E142" s="73"/>
      <c r="F142" s="73"/>
    </row>
    <row r="143" spans="1:6" x14ac:dyDescent="0.2">
      <c r="A143" s="103">
        <f>COUNT($A$12:A142)+1</f>
        <v>27</v>
      </c>
      <c r="B143" s="38" t="s">
        <v>25</v>
      </c>
      <c r="C143" s="49"/>
      <c r="D143" s="19"/>
      <c r="E143" s="34"/>
      <c r="F143" s="34"/>
    </row>
    <row r="144" spans="1:6" ht="25.5" x14ac:dyDescent="0.2">
      <c r="A144" s="108"/>
      <c r="B144" s="39" t="s">
        <v>24</v>
      </c>
      <c r="C144" s="49"/>
      <c r="D144" s="19"/>
      <c r="E144" s="34"/>
      <c r="F144" s="35"/>
    </row>
    <row r="145" spans="1:6" ht="14.25" x14ac:dyDescent="0.2">
      <c r="A145" s="108"/>
      <c r="B145" s="39"/>
      <c r="C145" s="49">
        <v>53</v>
      </c>
      <c r="D145" s="19" t="s">
        <v>48</v>
      </c>
      <c r="E145" s="44"/>
      <c r="F145" s="34">
        <f>C145*E145</f>
        <v>0</v>
      </c>
    </row>
    <row r="146" spans="1:6" x14ac:dyDescent="0.2">
      <c r="A146" s="109"/>
      <c r="B146" s="68"/>
      <c r="C146" s="50"/>
      <c r="D146" s="51"/>
      <c r="E146" s="52"/>
      <c r="F146" s="52"/>
    </row>
    <row r="147" spans="1:6" x14ac:dyDescent="0.2">
      <c r="A147" s="110"/>
      <c r="B147" s="67"/>
      <c r="C147" s="53"/>
      <c r="D147" s="47"/>
      <c r="E147" s="48"/>
      <c r="F147" s="48"/>
    </row>
    <row r="148" spans="1:6" x14ac:dyDescent="0.2">
      <c r="A148" s="103">
        <f>COUNT($A$12:A147)+1</f>
        <v>28</v>
      </c>
      <c r="B148" s="38" t="s">
        <v>26</v>
      </c>
      <c r="C148" s="49"/>
      <c r="D148" s="19"/>
      <c r="E148" s="34"/>
      <c r="F148" s="34"/>
    </row>
    <row r="149" spans="1:6" x14ac:dyDescent="0.2">
      <c r="A149" s="108"/>
      <c r="B149" s="39" t="s">
        <v>128</v>
      </c>
      <c r="C149" s="49"/>
      <c r="D149" s="19"/>
      <c r="E149" s="34"/>
      <c r="F149" s="35"/>
    </row>
    <row r="150" spans="1:6" ht="14.25" x14ac:dyDescent="0.2">
      <c r="A150" s="108"/>
      <c r="B150" s="39"/>
      <c r="C150" s="49">
        <v>46</v>
      </c>
      <c r="D150" s="19" t="s">
        <v>43</v>
      </c>
      <c r="E150" s="44"/>
      <c r="F150" s="34">
        <f>C150*E150</f>
        <v>0</v>
      </c>
    </row>
    <row r="151" spans="1:6" x14ac:dyDescent="0.2">
      <c r="A151" s="109"/>
      <c r="B151" s="68"/>
      <c r="C151" s="50"/>
      <c r="D151" s="51"/>
      <c r="E151" s="52"/>
      <c r="F151" s="52"/>
    </row>
    <row r="152" spans="1:6" x14ac:dyDescent="0.2">
      <c r="A152" s="110"/>
      <c r="B152" s="67"/>
      <c r="C152" s="53"/>
      <c r="D152" s="47"/>
      <c r="E152" s="48"/>
      <c r="F152" s="48"/>
    </row>
    <row r="153" spans="1:6" x14ac:dyDescent="0.2">
      <c r="A153" s="103">
        <f>COUNT($A$12:A152)+1</f>
        <v>29</v>
      </c>
      <c r="B153" s="38" t="s">
        <v>129</v>
      </c>
      <c r="C153" s="49"/>
      <c r="D153" s="19"/>
      <c r="E153" s="34"/>
      <c r="F153" s="34"/>
    </row>
    <row r="154" spans="1:6" ht="191.25" x14ac:dyDescent="0.2">
      <c r="A154" s="108"/>
      <c r="B154" s="39" t="s">
        <v>130</v>
      </c>
      <c r="C154" s="49"/>
      <c r="D154" s="19"/>
      <c r="E154" s="34"/>
      <c r="F154" s="34"/>
    </row>
    <row r="155" spans="1:6" x14ac:dyDescent="0.2">
      <c r="A155" s="108"/>
      <c r="B155" s="39" t="s">
        <v>131</v>
      </c>
      <c r="C155" s="49"/>
      <c r="D155" s="19"/>
      <c r="E155" s="34"/>
      <c r="F155" s="34"/>
    </row>
    <row r="156" spans="1:6" ht="14.25" x14ac:dyDescent="0.2">
      <c r="A156" s="108"/>
      <c r="B156" s="117" t="s">
        <v>196</v>
      </c>
      <c r="C156" s="49">
        <v>24</v>
      </c>
      <c r="D156" s="19" t="s">
        <v>43</v>
      </c>
      <c r="E156" s="44"/>
      <c r="F156" s="34">
        <f t="shared" ref="F156" si="0">+E156*C156</f>
        <v>0</v>
      </c>
    </row>
    <row r="157" spans="1:6" x14ac:dyDescent="0.2">
      <c r="A157" s="109"/>
      <c r="B157" s="68"/>
      <c r="C157" s="50"/>
      <c r="D157" s="51"/>
      <c r="E157" s="52"/>
      <c r="F157" s="52"/>
    </row>
    <row r="158" spans="1:6" x14ac:dyDescent="0.2">
      <c r="A158" s="110"/>
      <c r="B158" s="67"/>
      <c r="C158" s="53"/>
      <c r="D158" s="47"/>
      <c r="E158" s="48"/>
      <c r="F158" s="48"/>
    </row>
    <row r="159" spans="1:6" x14ac:dyDescent="0.2">
      <c r="A159" s="103">
        <f>COUNT($A$12:A158)+1</f>
        <v>30</v>
      </c>
      <c r="B159" s="38" t="s">
        <v>133</v>
      </c>
      <c r="C159" s="49"/>
      <c r="D159" s="19"/>
      <c r="E159" s="34"/>
      <c r="F159" s="34"/>
    </row>
    <row r="160" spans="1:6" ht="38.25" x14ac:dyDescent="0.2">
      <c r="A160" s="108"/>
      <c r="B160" s="39" t="s">
        <v>134</v>
      </c>
      <c r="C160" s="49"/>
      <c r="D160" s="19"/>
      <c r="E160" s="34"/>
      <c r="F160" s="34"/>
    </row>
    <row r="161" spans="1:6" x14ac:dyDescent="0.2">
      <c r="A161" s="108"/>
      <c r="B161" s="117" t="s">
        <v>196</v>
      </c>
      <c r="C161" s="49">
        <v>8</v>
      </c>
      <c r="D161" s="19" t="s">
        <v>1</v>
      </c>
      <c r="E161" s="44"/>
      <c r="F161" s="34">
        <f t="shared" ref="F161" si="1">+E161*C161</f>
        <v>0</v>
      </c>
    </row>
    <row r="162" spans="1:6" x14ac:dyDescent="0.2">
      <c r="A162" s="109"/>
      <c r="B162" s="68"/>
      <c r="C162" s="50"/>
      <c r="D162" s="51"/>
      <c r="E162" s="52"/>
      <c r="F162" s="52"/>
    </row>
    <row r="163" spans="1:6" x14ac:dyDescent="0.2">
      <c r="A163" s="110"/>
      <c r="B163" s="67"/>
      <c r="C163" s="53"/>
      <c r="D163" s="47"/>
      <c r="E163" s="48"/>
      <c r="F163" s="48"/>
    </row>
    <row r="164" spans="1:6" x14ac:dyDescent="0.2">
      <c r="A164" s="103">
        <f>COUNT($A$12:A163)+1</f>
        <v>31</v>
      </c>
      <c r="B164" s="38" t="s">
        <v>135</v>
      </c>
      <c r="C164" s="49"/>
      <c r="D164" s="19"/>
      <c r="E164" s="34"/>
      <c r="F164" s="34"/>
    </row>
    <row r="165" spans="1:6" ht="140.25" x14ac:dyDescent="0.2">
      <c r="A165" s="108"/>
      <c r="B165" s="39" t="s">
        <v>136</v>
      </c>
      <c r="C165" s="49"/>
      <c r="D165" s="19"/>
      <c r="E165" s="34"/>
      <c r="F165" s="34"/>
    </row>
    <row r="166" spans="1:6" x14ac:dyDescent="0.2">
      <c r="A166" s="108"/>
      <c r="B166" s="117" t="s">
        <v>196</v>
      </c>
      <c r="C166" s="49">
        <v>8</v>
      </c>
      <c r="D166" s="19" t="s">
        <v>1</v>
      </c>
      <c r="E166" s="44"/>
      <c r="F166" s="34">
        <f t="shared" ref="F166" si="2">+E166*C166</f>
        <v>0</v>
      </c>
    </row>
    <row r="167" spans="1:6" x14ac:dyDescent="0.2">
      <c r="A167" s="109"/>
      <c r="B167" s="68"/>
      <c r="C167" s="50"/>
      <c r="D167" s="51"/>
      <c r="E167" s="52"/>
      <c r="F167" s="52"/>
    </row>
    <row r="168" spans="1:6" x14ac:dyDescent="0.2">
      <c r="A168" s="110"/>
      <c r="B168" s="67"/>
      <c r="C168" s="53"/>
      <c r="D168" s="47"/>
      <c r="E168" s="48"/>
      <c r="F168" s="48"/>
    </row>
    <row r="169" spans="1:6" x14ac:dyDescent="0.2">
      <c r="A169" s="103">
        <f>COUNT($A$12:A168)+1</f>
        <v>32</v>
      </c>
      <c r="B169" s="38" t="s">
        <v>137</v>
      </c>
      <c r="C169" s="49"/>
      <c r="D169" s="19"/>
      <c r="E169" s="34"/>
      <c r="F169" s="34"/>
    </row>
    <row r="170" spans="1:6" ht="89.25" x14ac:dyDescent="0.2">
      <c r="A170" s="108"/>
      <c r="B170" s="39" t="s">
        <v>138</v>
      </c>
      <c r="C170" s="49"/>
      <c r="D170" s="19"/>
      <c r="E170" s="34"/>
      <c r="F170" s="34"/>
    </row>
    <row r="171" spans="1:6" x14ac:dyDescent="0.2">
      <c r="A171" s="108"/>
      <c r="B171" s="38"/>
      <c r="C171" s="49">
        <v>24</v>
      </c>
      <c r="D171" s="19" t="s">
        <v>1</v>
      </c>
      <c r="E171" s="44"/>
      <c r="F171" s="34">
        <f>+E171*C171</f>
        <v>0</v>
      </c>
    </row>
    <row r="172" spans="1:6" x14ac:dyDescent="0.2">
      <c r="A172" s="109"/>
      <c r="B172" s="68"/>
      <c r="C172" s="50"/>
      <c r="D172" s="51"/>
      <c r="E172" s="52"/>
      <c r="F172" s="52"/>
    </row>
    <row r="173" spans="1:6" x14ac:dyDescent="0.2">
      <c r="A173" s="110"/>
      <c r="B173" s="67"/>
      <c r="C173" s="53"/>
      <c r="D173" s="47"/>
      <c r="E173" s="48"/>
      <c r="F173" s="48"/>
    </row>
    <row r="174" spans="1:6" x14ac:dyDescent="0.2">
      <c r="A174" s="103">
        <f>COUNT($A$12:A173)+1</f>
        <v>33</v>
      </c>
      <c r="B174" s="38" t="s">
        <v>139</v>
      </c>
      <c r="C174" s="49"/>
      <c r="D174" s="19"/>
      <c r="E174" s="34"/>
      <c r="F174" s="34"/>
    </row>
    <row r="175" spans="1:6" ht="51" x14ac:dyDescent="0.2">
      <c r="A175" s="108"/>
      <c r="B175" s="39" t="s">
        <v>140</v>
      </c>
      <c r="C175" s="49"/>
      <c r="D175" s="19"/>
      <c r="E175" s="34"/>
      <c r="F175" s="34"/>
    </row>
    <row r="176" spans="1:6" x14ac:dyDescent="0.2">
      <c r="A176" s="108"/>
      <c r="B176" s="38"/>
      <c r="C176" s="49">
        <v>1</v>
      </c>
      <c r="D176" s="19" t="s">
        <v>1</v>
      </c>
      <c r="E176" s="44"/>
      <c r="F176" s="34">
        <f>+E176*C176</f>
        <v>0</v>
      </c>
    </row>
    <row r="177" spans="1:6" x14ac:dyDescent="0.2">
      <c r="A177" s="109"/>
      <c r="B177" s="68"/>
      <c r="C177" s="50"/>
      <c r="D177" s="51"/>
      <c r="E177" s="52"/>
      <c r="F177" s="52"/>
    </row>
    <row r="178" spans="1:6" x14ac:dyDescent="0.2">
      <c r="A178" s="110"/>
      <c r="B178" s="67"/>
      <c r="C178" s="53"/>
      <c r="D178" s="47"/>
      <c r="E178" s="48"/>
      <c r="F178" s="48"/>
    </row>
    <row r="179" spans="1:6" ht="38.25" x14ac:dyDescent="0.2">
      <c r="A179" s="103">
        <f>COUNT($A$10:A178)+1</f>
        <v>34</v>
      </c>
      <c r="B179" s="38" t="s">
        <v>192</v>
      </c>
      <c r="C179" s="49"/>
      <c r="D179" s="19"/>
      <c r="E179" s="34"/>
      <c r="F179" s="34"/>
    </row>
    <row r="180" spans="1:6" ht="38.25" x14ac:dyDescent="0.2">
      <c r="A180" s="108"/>
      <c r="B180" s="39" t="s">
        <v>219</v>
      </c>
      <c r="C180" s="49"/>
      <c r="D180" s="19"/>
      <c r="E180" s="34"/>
      <c r="F180" s="34"/>
    </row>
    <row r="181" spans="1:6" ht="14.25" x14ac:dyDescent="0.2">
      <c r="A181" s="108"/>
      <c r="B181" s="38"/>
      <c r="C181" s="49">
        <v>0.5</v>
      </c>
      <c r="D181" s="19" t="s">
        <v>48</v>
      </c>
      <c r="E181" s="44"/>
      <c r="F181" s="34">
        <f>C181*E181</f>
        <v>0</v>
      </c>
    </row>
    <row r="182" spans="1:6" x14ac:dyDescent="0.2">
      <c r="A182" s="109"/>
      <c r="B182" s="68"/>
      <c r="C182" s="50"/>
      <c r="D182" s="51"/>
      <c r="E182" s="52"/>
      <c r="F182" s="52"/>
    </row>
    <row r="183" spans="1:6" x14ac:dyDescent="0.2">
      <c r="A183" s="110"/>
      <c r="B183" s="67"/>
      <c r="C183" s="53"/>
      <c r="D183" s="47"/>
      <c r="E183" s="48"/>
      <c r="F183" s="48"/>
    </row>
    <row r="184" spans="1:6" ht="38.25" x14ac:dyDescent="0.2">
      <c r="A184" s="103">
        <f>COUNT($A$10:A183)+1</f>
        <v>35</v>
      </c>
      <c r="B184" s="38" t="s">
        <v>143</v>
      </c>
      <c r="C184" s="49"/>
      <c r="D184" s="19"/>
      <c r="E184" s="34"/>
      <c r="F184" s="34"/>
    </row>
    <row r="185" spans="1:6" ht="38.25" x14ac:dyDescent="0.2">
      <c r="A185" s="108"/>
      <c r="B185" s="39" t="s">
        <v>144</v>
      </c>
      <c r="C185" s="49"/>
      <c r="D185" s="19"/>
      <c r="E185" s="34"/>
      <c r="F185" s="34"/>
    </row>
    <row r="186" spans="1:6" ht="14.25" x14ac:dyDescent="0.2">
      <c r="A186" s="108"/>
      <c r="B186" s="38"/>
      <c r="C186" s="49">
        <v>0.5</v>
      </c>
      <c r="D186" s="19" t="s">
        <v>48</v>
      </c>
      <c r="E186" s="44"/>
      <c r="F186" s="34">
        <f>C186*E186</f>
        <v>0</v>
      </c>
    </row>
    <row r="187" spans="1:6" x14ac:dyDescent="0.2">
      <c r="A187" s="109"/>
      <c r="B187" s="68"/>
      <c r="C187" s="50"/>
      <c r="D187" s="51"/>
      <c r="E187" s="52"/>
      <c r="F187" s="52"/>
    </row>
    <row r="188" spans="1:6" x14ac:dyDescent="0.2">
      <c r="A188" s="110"/>
      <c r="B188" s="67"/>
      <c r="C188" s="53"/>
      <c r="D188" s="47"/>
      <c r="E188" s="48"/>
      <c r="F188" s="48"/>
    </row>
    <row r="189" spans="1:6" x14ac:dyDescent="0.2">
      <c r="A189" s="103">
        <f>COUNT($A$10:A188)+1</f>
        <v>36</v>
      </c>
      <c r="B189" s="38" t="s">
        <v>145</v>
      </c>
      <c r="C189" s="49"/>
      <c r="D189" s="19"/>
      <c r="E189" s="34"/>
      <c r="F189" s="34"/>
    </row>
    <row r="190" spans="1:6" ht="89.25" x14ac:dyDescent="0.2">
      <c r="A190" s="108"/>
      <c r="B190" s="39" t="s">
        <v>220</v>
      </c>
      <c r="C190" s="49"/>
      <c r="D190" s="19"/>
      <c r="E190" s="34"/>
      <c r="F190" s="34"/>
    </row>
    <row r="191" spans="1:6" ht="14.25" x14ac:dyDescent="0.2">
      <c r="A191" s="108"/>
      <c r="B191" s="38"/>
      <c r="C191" s="49">
        <v>3</v>
      </c>
      <c r="D191" s="19" t="s">
        <v>43</v>
      </c>
      <c r="E191" s="44"/>
      <c r="F191" s="34">
        <f>C191*E191</f>
        <v>0</v>
      </c>
    </row>
    <row r="192" spans="1:6" x14ac:dyDescent="0.2">
      <c r="A192" s="109"/>
      <c r="B192" s="68"/>
      <c r="C192" s="50"/>
      <c r="D192" s="51"/>
      <c r="E192" s="52"/>
      <c r="F192" s="52"/>
    </row>
    <row r="193" spans="1:6" x14ac:dyDescent="0.2">
      <c r="A193" s="110"/>
      <c r="B193" s="67"/>
      <c r="C193" s="53"/>
      <c r="D193" s="47"/>
      <c r="E193" s="48"/>
      <c r="F193" s="48"/>
    </row>
    <row r="194" spans="1:6" x14ac:dyDescent="0.2">
      <c r="A194" s="103">
        <f>COUNT($A$10:A193)+1</f>
        <v>37</v>
      </c>
      <c r="B194" s="38" t="s">
        <v>147</v>
      </c>
      <c r="C194" s="49"/>
      <c r="D194" s="19"/>
      <c r="E194" s="34"/>
      <c r="F194" s="34"/>
    </row>
    <row r="195" spans="1:6" ht="89.25" x14ac:dyDescent="0.2">
      <c r="A195" s="108"/>
      <c r="B195" s="39" t="s">
        <v>148</v>
      </c>
      <c r="C195" s="49"/>
      <c r="D195" s="19"/>
      <c r="E195" s="34"/>
      <c r="F195" s="34"/>
    </row>
    <row r="196" spans="1:6" ht="14.25" x14ac:dyDescent="0.2">
      <c r="A196" s="108"/>
      <c r="B196" s="38"/>
      <c r="C196" s="49">
        <v>3</v>
      </c>
      <c r="D196" s="19" t="s">
        <v>43</v>
      </c>
      <c r="E196" s="44"/>
      <c r="F196" s="34">
        <f>C196*E196</f>
        <v>0</v>
      </c>
    </row>
    <row r="197" spans="1:6" x14ac:dyDescent="0.2">
      <c r="A197" s="109"/>
      <c r="B197" s="68"/>
      <c r="C197" s="50"/>
      <c r="D197" s="51"/>
      <c r="E197" s="52"/>
      <c r="F197" s="52"/>
    </row>
    <row r="198" spans="1:6" x14ac:dyDescent="0.2">
      <c r="A198" s="110"/>
      <c r="B198" s="67"/>
      <c r="C198" s="53"/>
      <c r="D198" s="47"/>
      <c r="E198" s="48"/>
      <c r="F198" s="48"/>
    </row>
    <row r="199" spans="1:6" x14ac:dyDescent="0.2">
      <c r="A199" s="103">
        <f>COUNT($A$10:A198)+1</f>
        <v>38</v>
      </c>
      <c r="B199" s="38" t="s">
        <v>149</v>
      </c>
      <c r="C199" s="49"/>
      <c r="D199" s="19"/>
      <c r="E199" s="34"/>
      <c r="F199" s="34"/>
    </row>
    <row r="200" spans="1:6" ht="102" x14ac:dyDescent="0.2">
      <c r="A200" s="108"/>
      <c r="B200" s="39" t="s">
        <v>150</v>
      </c>
      <c r="C200" s="49"/>
      <c r="D200" s="19"/>
      <c r="E200" s="34"/>
      <c r="F200" s="34"/>
    </row>
    <row r="201" spans="1:6" x14ac:dyDescent="0.2">
      <c r="A201" s="108"/>
      <c r="B201" s="38" t="s">
        <v>197</v>
      </c>
      <c r="C201" s="49">
        <v>2</v>
      </c>
      <c r="D201" s="19" t="s">
        <v>151</v>
      </c>
      <c r="E201" s="44"/>
      <c r="F201" s="34">
        <f>C201*E201</f>
        <v>0</v>
      </c>
    </row>
    <row r="202" spans="1:6" x14ac:dyDescent="0.2">
      <c r="A202" s="109"/>
      <c r="B202" s="68"/>
      <c r="C202" s="50"/>
      <c r="D202" s="51"/>
      <c r="E202" s="52"/>
      <c r="F202" s="52"/>
    </row>
    <row r="203" spans="1:6" x14ac:dyDescent="0.2">
      <c r="A203" s="110"/>
      <c r="B203" s="67"/>
      <c r="C203" s="53"/>
      <c r="D203" s="47"/>
      <c r="E203" s="48"/>
      <c r="F203" s="48"/>
    </row>
    <row r="204" spans="1:6" x14ac:dyDescent="0.2">
      <c r="A204" s="103">
        <f>COUNT($A$10:A202)+1</f>
        <v>39</v>
      </c>
      <c r="B204" s="38" t="s">
        <v>152</v>
      </c>
      <c r="C204" s="49"/>
      <c r="D204" s="19"/>
      <c r="E204" s="34"/>
      <c r="F204" s="34"/>
    </row>
    <row r="205" spans="1:6" ht="25.5" x14ac:dyDescent="0.2">
      <c r="A205" s="108"/>
      <c r="B205" s="39" t="s">
        <v>153</v>
      </c>
      <c r="C205" s="49"/>
      <c r="D205" s="19"/>
      <c r="E205" s="34"/>
      <c r="F205" s="34"/>
    </row>
    <row r="206" spans="1:6" x14ac:dyDescent="0.2">
      <c r="A206" s="108"/>
      <c r="B206" s="38"/>
      <c r="C206" s="49">
        <v>2</v>
      </c>
      <c r="D206" s="19" t="s">
        <v>1</v>
      </c>
      <c r="E206" s="44"/>
      <c r="F206" s="34">
        <f>C206*E206</f>
        <v>0</v>
      </c>
    </row>
    <row r="207" spans="1:6" x14ac:dyDescent="0.2">
      <c r="A207" s="109"/>
      <c r="B207" s="68"/>
      <c r="C207" s="50"/>
      <c r="D207" s="51"/>
      <c r="E207" s="52"/>
      <c r="F207" s="52"/>
    </row>
    <row r="208" spans="1:6" x14ac:dyDescent="0.2">
      <c r="A208" s="110"/>
      <c r="B208" s="67"/>
      <c r="C208" s="53"/>
      <c r="D208" s="47"/>
      <c r="E208" s="48"/>
      <c r="F208" s="48"/>
    </row>
    <row r="209" spans="1:6" x14ac:dyDescent="0.2">
      <c r="A209" s="103">
        <f>COUNT($A$10:A208)+1</f>
        <v>40</v>
      </c>
      <c r="B209" s="38" t="s">
        <v>154</v>
      </c>
      <c r="C209" s="49"/>
      <c r="D209" s="19"/>
      <c r="E209" s="34"/>
      <c r="F209" s="34"/>
    </row>
    <row r="210" spans="1:6" ht="63.75" x14ac:dyDescent="0.2">
      <c r="A210" s="108"/>
      <c r="B210" s="39" t="s">
        <v>155</v>
      </c>
      <c r="C210" s="49"/>
      <c r="D210" s="19"/>
      <c r="E210" s="34"/>
      <c r="F210" s="34"/>
    </row>
    <row r="211" spans="1:6" ht="14.25" x14ac:dyDescent="0.2">
      <c r="A211" s="108"/>
      <c r="B211" s="38"/>
      <c r="C211" s="49">
        <v>25</v>
      </c>
      <c r="D211" s="19" t="s">
        <v>43</v>
      </c>
      <c r="E211" s="44"/>
      <c r="F211" s="34">
        <f>C211*E211</f>
        <v>0</v>
      </c>
    </row>
    <row r="212" spans="1:6" x14ac:dyDescent="0.2">
      <c r="A212" s="109"/>
      <c r="B212" s="68"/>
      <c r="C212" s="50"/>
      <c r="D212" s="51"/>
      <c r="E212" s="52"/>
      <c r="F212" s="52"/>
    </row>
    <row r="213" spans="1:6" x14ac:dyDescent="0.2">
      <c r="A213" s="110"/>
      <c r="B213" s="67"/>
      <c r="C213" s="53"/>
      <c r="D213" s="47"/>
      <c r="E213" s="48"/>
      <c r="F213" s="48"/>
    </row>
    <row r="214" spans="1:6" x14ac:dyDescent="0.2">
      <c r="A214" s="103">
        <f>COUNT($A$10:A213)+1</f>
        <v>41</v>
      </c>
      <c r="B214" s="38" t="s">
        <v>156</v>
      </c>
      <c r="C214" s="49"/>
      <c r="D214" s="19"/>
      <c r="E214" s="34"/>
      <c r="F214" s="34"/>
    </row>
    <row r="215" spans="1:6" ht="25.5" x14ac:dyDescent="0.2">
      <c r="A215" s="108"/>
      <c r="B215" s="39" t="s">
        <v>157</v>
      </c>
      <c r="C215" s="49"/>
      <c r="D215" s="19"/>
      <c r="E215" s="34"/>
      <c r="F215" s="34"/>
    </row>
    <row r="216" spans="1:6" ht="14.25" x14ac:dyDescent="0.2">
      <c r="A216" s="108"/>
      <c r="B216" s="38"/>
      <c r="C216" s="49">
        <v>25</v>
      </c>
      <c r="D216" s="19" t="s">
        <v>43</v>
      </c>
      <c r="E216" s="44"/>
      <c r="F216" s="34">
        <f>C216*E216</f>
        <v>0</v>
      </c>
    </row>
    <row r="217" spans="1:6" x14ac:dyDescent="0.2">
      <c r="A217" s="109"/>
      <c r="B217" s="68"/>
      <c r="C217" s="50"/>
      <c r="D217" s="51"/>
      <c r="E217" s="52"/>
      <c r="F217" s="52"/>
    </row>
    <row r="218" spans="1:6" x14ac:dyDescent="0.2">
      <c r="A218" s="110"/>
      <c r="B218" s="67"/>
      <c r="C218" s="53"/>
      <c r="D218" s="47"/>
      <c r="E218" s="48"/>
      <c r="F218" s="48"/>
    </row>
    <row r="219" spans="1:6" x14ac:dyDescent="0.2">
      <c r="A219" s="103">
        <f>COUNT($A$10:A218)+1</f>
        <v>42</v>
      </c>
      <c r="B219" s="38" t="s">
        <v>158</v>
      </c>
      <c r="C219" s="49"/>
      <c r="D219" s="19"/>
      <c r="E219" s="34"/>
      <c r="F219" s="34"/>
    </row>
    <row r="220" spans="1:6" ht="38.25" x14ac:dyDescent="0.2">
      <c r="A220" s="108"/>
      <c r="B220" s="39" t="s">
        <v>159</v>
      </c>
      <c r="C220" s="49"/>
      <c r="D220" s="19"/>
      <c r="E220" s="34"/>
      <c r="F220" s="34"/>
    </row>
    <row r="221" spans="1:6" ht="14.25" x14ac:dyDescent="0.2">
      <c r="A221" s="108"/>
      <c r="B221" s="38"/>
      <c r="C221" s="49">
        <v>1</v>
      </c>
      <c r="D221" s="19" t="s">
        <v>48</v>
      </c>
      <c r="E221" s="44"/>
      <c r="F221" s="34">
        <f>C221*E221</f>
        <v>0</v>
      </c>
    </row>
    <row r="222" spans="1:6" x14ac:dyDescent="0.2">
      <c r="A222" s="109"/>
      <c r="B222" s="68"/>
      <c r="C222" s="50"/>
      <c r="D222" s="51"/>
      <c r="E222" s="52"/>
      <c r="F222" s="52"/>
    </row>
    <row r="223" spans="1:6" x14ac:dyDescent="0.2">
      <c r="A223" s="110"/>
      <c r="B223" s="67"/>
      <c r="C223" s="53"/>
      <c r="D223" s="47"/>
      <c r="E223" s="48"/>
      <c r="F223" s="48"/>
    </row>
    <row r="224" spans="1:6" x14ac:dyDescent="0.2">
      <c r="A224" s="103">
        <f>COUNT($A$10:A223)+1</f>
        <v>43</v>
      </c>
      <c r="B224" s="38" t="s">
        <v>160</v>
      </c>
      <c r="C224" s="49"/>
      <c r="D224" s="19"/>
      <c r="E224" s="34"/>
      <c r="F224" s="34"/>
    </row>
    <row r="225" spans="1:6" ht="76.5" x14ac:dyDescent="0.2">
      <c r="A225" s="108"/>
      <c r="B225" s="39" t="s">
        <v>161</v>
      </c>
      <c r="C225" s="49"/>
      <c r="D225" s="19"/>
      <c r="E225" s="34"/>
      <c r="F225" s="34"/>
    </row>
    <row r="226" spans="1:6" x14ac:dyDescent="0.2">
      <c r="A226" s="108"/>
      <c r="B226" s="38"/>
      <c r="C226" s="49">
        <v>2</v>
      </c>
      <c r="D226" s="19" t="s">
        <v>151</v>
      </c>
      <c r="E226" s="44"/>
      <c r="F226" s="34">
        <f>C226*E226</f>
        <v>0</v>
      </c>
    </row>
    <row r="227" spans="1:6" x14ac:dyDescent="0.2">
      <c r="A227" s="109"/>
      <c r="B227" s="68"/>
      <c r="C227" s="50"/>
      <c r="D227" s="51"/>
      <c r="E227" s="52"/>
      <c r="F227" s="52"/>
    </row>
    <row r="228" spans="1:6" x14ac:dyDescent="0.2">
      <c r="A228" s="110"/>
      <c r="B228" s="67"/>
      <c r="C228" s="53"/>
      <c r="D228" s="47"/>
      <c r="E228" s="48"/>
      <c r="F228" s="48"/>
    </row>
    <row r="229" spans="1:6" x14ac:dyDescent="0.2">
      <c r="A229" s="103">
        <f>COUNT($A$12:A228)+1</f>
        <v>44</v>
      </c>
      <c r="B229" s="38" t="s">
        <v>29</v>
      </c>
      <c r="C229" s="49"/>
      <c r="D229" s="19"/>
      <c r="E229" s="34"/>
      <c r="F229" s="34"/>
    </row>
    <row r="230" spans="1:6" ht="25.5" x14ac:dyDescent="0.2">
      <c r="A230" s="108"/>
      <c r="B230" s="39" t="s">
        <v>198</v>
      </c>
      <c r="C230" s="49"/>
      <c r="D230" s="19"/>
      <c r="E230" s="34"/>
      <c r="F230" s="35"/>
    </row>
    <row r="231" spans="1:6" x14ac:dyDescent="0.2">
      <c r="A231" s="108"/>
      <c r="B231" s="39"/>
      <c r="C231" s="49">
        <v>2</v>
      </c>
      <c r="D231" s="19" t="s">
        <v>1</v>
      </c>
      <c r="E231" s="44"/>
      <c r="F231" s="34">
        <f>C231*E231</f>
        <v>0</v>
      </c>
    </row>
    <row r="232" spans="1:6" x14ac:dyDescent="0.2">
      <c r="A232" s="109"/>
      <c r="B232" s="68"/>
      <c r="C232" s="50"/>
      <c r="D232" s="51"/>
      <c r="E232" s="52"/>
      <c r="F232" s="52"/>
    </row>
    <row r="233" spans="1:6" x14ac:dyDescent="0.2">
      <c r="A233" s="110"/>
      <c r="B233" s="67"/>
      <c r="C233" s="53"/>
      <c r="D233" s="47"/>
      <c r="E233" s="48"/>
      <c r="F233" s="46"/>
    </row>
    <row r="234" spans="1:6" x14ac:dyDescent="0.2">
      <c r="A234" s="103">
        <f>COUNT($A$12:A233)+1</f>
        <v>45</v>
      </c>
      <c r="B234" s="38" t="s">
        <v>27</v>
      </c>
      <c r="C234" s="49"/>
      <c r="D234" s="19"/>
      <c r="E234" s="34"/>
      <c r="F234" s="35"/>
    </row>
    <row r="235" spans="1:6" ht="38.25" x14ac:dyDescent="0.2">
      <c r="A235" s="108"/>
      <c r="B235" s="39" t="s">
        <v>106</v>
      </c>
      <c r="C235" s="49"/>
      <c r="D235" s="19"/>
      <c r="E235" s="34"/>
      <c r="F235" s="35"/>
    </row>
    <row r="236" spans="1:6" x14ac:dyDescent="0.2">
      <c r="A236" s="108"/>
      <c r="B236" s="39"/>
      <c r="C236" s="49">
        <v>1</v>
      </c>
      <c r="D236" s="19" t="s">
        <v>1</v>
      </c>
      <c r="E236" s="44"/>
      <c r="F236" s="34">
        <f>C236*E236</f>
        <v>0</v>
      </c>
    </row>
    <row r="237" spans="1:6" x14ac:dyDescent="0.2">
      <c r="A237" s="109"/>
      <c r="B237" s="68"/>
      <c r="C237" s="50"/>
      <c r="D237" s="51"/>
      <c r="E237" s="52"/>
      <c r="F237" s="52"/>
    </row>
    <row r="238" spans="1:6" x14ac:dyDescent="0.2">
      <c r="A238" s="110"/>
      <c r="B238" s="72"/>
      <c r="C238" s="30"/>
      <c r="D238" s="31"/>
      <c r="E238" s="32"/>
      <c r="F238" s="30"/>
    </row>
    <row r="239" spans="1:6" x14ac:dyDescent="0.2">
      <c r="A239" s="103">
        <f>COUNT($A$12:A238)+1</f>
        <v>46</v>
      </c>
      <c r="B239" s="38" t="s">
        <v>33</v>
      </c>
      <c r="C239" s="35"/>
      <c r="D239" s="19"/>
      <c r="E239" s="61"/>
      <c r="F239" s="35"/>
    </row>
    <row r="240" spans="1:6" ht="76.5" x14ac:dyDescent="0.2">
      <c r="A240" s="106"/>
      <c r="B240" s="39" t="s">
        <v>102</v>
      </c>
      <c r="C240" s="35"/>
      <c r="D240" s="19"/>
      <c r="E240" s="34"/>
      <c r="F240" s="35"/>
    </row>
    <row r="241" spans="1:6" x14ac:dyDescent="0.2">
      <c r="A241" s="103"/>
      <c r="B241" s="97"/>
      <c r="C241" s="62"/>
      <c r="D241" s="63">
        <v>0.05</v>
      </c>
      <c r="E241" s="35"/>
      <c r="F241" s="34">
        <f>SUM(F14:F240)*D241</f>
        <v>0</v>
      </c>
    </row>
    <row r="242" spans="1:6" x14ac:dyDescent="0.2">
      <c r="A242" s="105"/>
      <c r="B242" s="98"/>
      <c r="C242" s="99"/>
      <c r="D242" s="100"/>
      <c r="E242" s="64"/>
      <c r="F242" s="52"/>
    </row>
    <row r="243" spans="1:6" x14ac:dyDescent="0.2">
      <c r="A243" s="106"/>
      <c r="B243" s="39"/>
      <c r="C243" s="35"/>
      <c r="D243" s="19"/>
      <c r="E243" s="35"/>
      <c r="F243" s="35"/>
    </row>
    <row r="244" spans="1:6" x14ac:dyDescent="0.2">
      <c r="A244" s="103">
        <f>COUNT($A$12:A242)+1</f>
        <v>47</v>
      </c>
      <c r="B244" s="38" t="s">
        <v>103</v>
      </c>
      <c r="C244" s="35"/>
      <c r="D244" s="19"/>
      <c r="E244" s="35"/>
      <c r="F244" s="35"/>
    </row>
    <row r="245" spans="1:6" ht="38.25" x14ac:dyDescent="0.2">
      <c r="A245" s="106"/>
      <c r="B245" s="39" t="s">
        <v>35</v>
      </c>
      <c r="C245" s="62"/>
      <c r="D245" s="63">
        <v>0.1</v>
      </c>
      <c r="E245" s="35"/>
      <c r="F245" s="34">
        <f>SUM(F14:F240)*D245</f>
        <v>0</v>
      </c>
    </row>
    <row r="246" spans="1:6" x14ac:dyDescent="0.2">
      <c r="A246" s="111"/>
      <c r="B246" s="69"/>
      <c r="C246" s="35"/>
      <c r="D246" s="19"/>
      <c r="E246" s="61"/>
      <c r="F246" s="35"/>
    </row>
    <row r="247" spans="1:6" x14ac:dyDescent="0.2">
      <c r="A247" s="40"/>
      <c r="B247" s="70" t="s">
        <v>2</v>
      </c>
      <c r="C247" s="41"/>
      <c r="D247" s="42"/>
      <c r="E247" s="43" t="s">
        <v>47</v>
      </c>
      <c r="F247" s="43">
        <f>SUM(F14:F246)</f>
        <v>0</v>
      </c>
    </row>
    <row r="249" spans="1:6" ht="51" x14ac:dyDescent="0.2">
      <c r="B249" s="122" t="s">
        <v>199</v>
      </c>
    </row>
  </sheetData>
  <sheetProtection algorithmName="SHA-512" hashValue="bhy9vK9fI23rP7FqYPJBWyUXYuvo35YaCQ0uLojfjtX6MdZOCtW0vzpN35SU6zMs+386Q2PXFD+pvWIwuwd3Kw==" saltValue="8woNJvb1+mkoOxFlNF54kA==" spinCount="100000"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7" manualBreakCount="7">
    <brk id="40" max="16383" man="1"/>
    <brk id="75" max="16383" man="1"/>
    <brk id="110" max="16383" man="1"/>
    <brk id="146" max="16383" man="1"/>
    <brk id="167" max="16383" man="1"/>
    <brk id="192" max="16383" man="1"/>
    <brk id="22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9"/>
  <sheetViews>
    <sheetView topLeftCell="A14" zoomScaleNormal="100" zoomScaleSheetLayoutView="100" workbookViewId="0">
      <selection activeCell="E34" sqref="E34"/>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545</v>
      </c>
      <c r="B1" s="65" t="s">
        <v>6</v>
      </c>
      <c r="C1" s="25"/>
      <c r="D1" s="26"/>
    </row>
    <row r="2" spans="1:6" x14ac:dyDescent="0.2">
      <c r="A2" s="24" t="s">
        <v>546</v>
      </c>
      <c r="B2" s="65" t="s">
        <v>7</v>
      </c>
      <c r="C2" s="25"/>
      <c r="D2" s="26"/>
    </row>
    <row r="3" spans="1:6" x14ac:dyDescent="0.2">
      <c r="A3" s="24" t="s">
        <v>550</v>
      </c>
      <c r="B3" s="65" t="s">
        <v>182</v>
      </c>
      <c r="C3" s="25"/>
      <c r="D3" s="26"/>
    </row>
    <row r="4" spans="1:6" x14ac:dyDescent="0.2">
      <c r="A4" s="24"/>
      <c r="B4" s="65" t="s">
        <v>180</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122</v>
      </c>
      <c r="C8" s="305"/>
      <c r="D8" s="305"/>
      <c r="E8" s="305"/>
      <c r="F8" s="305"/>
    </row>
    <row r="9" spans="1:6" x14ac:dyDescent="0.2">
      <c r="A9" s="112"/>
      <c r="B9" s="305"/>
      <c r="C9" s="305"/>
      <c r="D9" s="305"/>
      <c r="E9" s="305"/>
      <c r="F9" s="305"/>
    </row>
    <row r="10" spans="1:6" x14ac:dyDescent="0.2">
      <c r="A10" s="112"/>
      <c r="B10" s="113"/>
      <c r="C10" s="56"/>
      <c r="D10" s="54"/>
      <c r="E10" s="55"/>
      <c r="F10" s="56"/>
    </row>
    <row r="11" spans="1:6" x14ac:dyDescent="0.2">
      <c r="A11" s="102"/>
      <c r="B11" s="66"/>
      <c r="C11" s="30"/>
      <c r="D11" s="31"/>
      <c r="E11" s="32"/>
      <c r="F11" s="30"/>
    </row>
    <row r="12" spans="1:6" x14ac:dyDescent="0.2">
      <c r="A12" s="103">
        <f>COUNT(A6+1)</f>
        <v>1</v>
      </c>
      <c r="B12" s="38" t="s">
        <v>10</v>
      </c>
      <c r="C12" s="35"/>
      <c r="D12" s="19"/>
      <c r="E12" s="34"/>
      <c r="F12" s="34"/>
    </row>
    <row r="13" spans="1:6" ht="38.25" x14ac:dyDescent="0.2">
      <c r="A13" s="103"/>
      <c r="B13" s="39" t="s">
        <v>51</v>
      </c>
      <c r="C13" s="35"/>
      <c r="D13" s="19"/>
      <c r="E13" s="34"/>
      <c r="F13" s="34"/>
    </row>
    <row r="14" spans="1:6" ht="14.25" x14ac:dyDescent="0.2">
      <c r="A14" s="103"/>
      <c r="B14" s="39"/>
      <c r="C14" s="49">
        <v>15</v>
      </c>
      <c r="D14" s="19" t="s">
        <v>43</v>
      </c>
      <c r="E14" s="44"/>
      <c r="F14" s="34">
        <f>C14*E14</f>
        <v>0</v>
      </c>
    </row>
    <row r="15" spans="1:6" x14ac:dyDescent="0.2">
      <c r="A15" s="105"/>
      <c r="B15" s="68"/>
      <c r="C15" s="50"/>
      <c r="D15" s="51"/>
      <c r="E15" s="52"/>
      <c r="F15" s="52"/>
    </row>
    <row r="16" spans="1:6" x14ac:dyDescent="0.2">
      <c r="A16" s="104"/>
      <c r="B16" s="67"/>
      <c r="C16" s="53"/>
      <c r="D16" s="47"/>
      <c r="E16" s="48"/>
      <c r="F16" s="46"/>
    </row>
    <row r="17" spans="1:6" x14ac:dyDescent="0.2">
      <c r="A17" s="103">
        <f>COUNT($A$12:A16)+1</f>
        <v>2</v>
      </c>
      <c r="B17" s="38" t="s">
        <v>200</v>
      </c>
      <c r="C17" s="49"/>
      <c r="D17" s="19"/>
      <c r="E17" s="34"/>
      <c r="F17" s="34"/>
    </row>
    <row r="18" spans="1:6" ht="38.25" x14ac:dyDescent="0.2">
      <c r="A18" s="103"/>
      <c r="B18" s="39" t="s">
        <v>201</v>
      </c>
      <c r="C18" s="49"/>
      <c r="D18" s="19"/>
      <c r="E18" s="34"/>
      <c r="F18" s="35"/>
    </row>
    <row r="19" spans="1:6" ht="14.25" x14ac:dyDescent="0.2">
      <c r="A19" s="103"/>
      <c r="B19" s="39"/>
      <c r="C19" s="49">
        <v>14</v>
      </c>
      <c r="D19" s="19" t="s">
        <v>49</v>
      </c>
      <c r="E19" s="44"/>
      <c r="F19" s="34">
        <f>C19*E19</f>
        <v>0</v>
      </c>
    </row>
    <row r="20" spans="1:6" x14ac:dyDescent="0.2">
      <c r="A20" s="103"/>
      <c r="B20" s="39"/>
      <c r="C20" s="49"/>
      <c r="D20" s="19"/>
      <c r="E20" s="34"/>
      <c r="F20" s="34"/>
    </row>
    <row r="21" spans="1:6" x14ac:dyDescent="0.2">
      <c r="A21" s="104"/>
      <c r="B21" s="67"/>
      <c r="C21" s="53"/>
      <c r="D21" s="47"/>
      <c r="E21" s="48"/>
      <c r="F21" s="46"/>
    </row>
    <row r="22" spans="1:6" x14ac:dyDescent="0.2">
      <c r="A22" s="103">
        <f>COUNT($A$12:A21)+1</f>
        <v>3</v>
      </c>
      <c r="B22" s="38" t="s">
        <v>20</v>
      </c>
      <c r="C22" s="49"/>
      <c r="D22" s="19"/>
      <c r="E22" s="34"/>
      <c r="F22" s="35"/>
    </row>
    <row r="23" spans="1:6" ht="38.25" x14ac:dyDescent="0.2">
      <c r="A23" s="103"/>
      <c r="B23" s="39" t="s">
        <v>42</v>
      </c>
      <c r="C23" s="49"/>
      <c r="D23" s="19"/>
      <c r="E23" s="34"/>
      <c r="F23" s="35"/>
    </row>
    <row r="24" spans="1:6" ht="14.25" x14ac:dyDescent="0.2">
      <c r="A24" s="103"/>
      <c r="B24" s="39"/>
      <c r="C24" s="49">
        <v>4</v>
      </c>
      <c r="D24" s="19" t="s">
        <v>43</v>
      </c>
      <c r="E24" s="44"/>
      <c r="F24" s="34">
        <f>C24*E24</f>
        <v>0</v>
      </c>
    </row>
    <row r="25" spans="1:6" x14ac:dyDescent="0.2">
      <c r="A25" s="105"/>
      <c r="B25" s="68"/>
      <c r="C25" s="50"/>
      <c r="D25" s="51"/>
      <c r="E25" s="52"/>
      <c r="F25" s="52"/>
    </row>
    <row r="26" spans="1:6" x14ac:dyDescent="0.2">
      <c r="A26" s="104"/>
      <c r="B26" s="67"/>
      <c r="C26" s="53"/>
      <c r="D26" s="47"/>
      <c r="E26" s="48"/>
      <c r="F26" s="46"/>
    </row>
    <row r="27" spans="1:6" x14ac:dyDescent="0.2">
      <c r="A27" s="103">
        <f>COUNT($A$12:A26)+1</f>
        <v>4</v>
      </c>
      <c r="B27" s="38" t="s">
        <v>55</v>
      </c>
      <c r="C27" s="49"/>
      <c r="D27" s="19"/>
      <c r="E27" s="34"/>
      <c r="F27" s="35"/>
    </row>
    <row r="28" spans="1:6" ht="63.75" x14ac:dyDescent="0.2">
      <c r="A28" s="103"/>
      <c r="B28" s="39" t="s">
        <v>56</v>
      </c>
      <c r="C28" s="49"/>
      <c r="D28" s="19"/>
      <c r="E28" s="34"/>
      <c r="F28" s="35"/>
    </row>
    <row r="29" spans="1:6" x14ac:dyDescent="0.2">
      <c r="A29" s="103"/>
      <c r="B29" s="39"/>
      <c r="C29" s="49">
        <v>1</v>
      </c>
      <c r="D29" s="19" t="s">
        <v>1</v>
      </c>
      <c r="E29" s="44"/>
      <c r="F29" s="34">
        <f>C29*E29</f>
        <v>0</v>
      </c>
    </row>
    <row r="30" spans="1:6" x14ac:dyDescent="0.2">
      <c r="A30" s="105"/>
      <c r="B30" s="68"/>
      <c r="C30" s="50"/>
      <c r="D30" s="51"/>
      <c r="E30" s="52"/>
      <c r="F30" s="52"/>
    </row>
    <row r="31" spans="1:6" x14ac:dyDescent="0.2">
      <c r="A31" s="104"/>
      <c r="B31" s="67"/>
      <c r="C31" s="53"/>
      <c r="D31" s="47"/>
      <c r="E31" s="48"/>
      <c r="F31" s="46"/>
    </row>
    <row r="32" spans="1:6" ht="25.5" x14ac:dyDescent="0.2">
      <c r="A32" s="103">
        <f>COUNT($A$12:A31)+1</f>
        <v>5</v>
      </c>
      <c r="B32" s="38" t="s">
        <v>59</v>
      </c>
      <c r="C32" s="49"/>
      <c r="D32" s="19"/>
      <c r="E32" s="34"/>
      <c r="F32" s="35"/>
    </row>
    <row r="33" spans="1:6" ht="51" x14ac:dyDescent="0.2">
      <c r="A33" s="103"/>
      <c r="B33" s="39" t="s">
        <v>60</v>
      </c>
      <c r="C33" s="49"/>
      <c r="D33" s="19"/>
      <c r="E33" s="34"/>
      <c r="F33" s="35"/>
    </row>
    <row r="34" spans="1:6" ht="14.25" x14ac:dyDescent="0.2">
      <c r="A34" s="103"/>
      <c r="B34" s="39"/>
      <c r="C34" s="49">
        <v>48</v>
      </c>
      <c r="D34" s="36" t="s">
        <v>49</v>
      </c>
      <c r="E34" s="45"/>
      <c r="F34" s="34">
        <f>C34*E34</f>
        <v>0</v>
      </c>
    </row>
    <row r="35" spans="1:6" x14ac:dyDescent="0.2">
      <c r="A35" s="105"/>
      <c r="B35" s="68"/>
      <c r="C35" s="50"/>
      <c r="D35" s="78"/>
      <c r="E35" s="79"/>
      <c r="F35" s="52"/>
    </row>
    <row r="36" spans="1:6" x14ac:dyDescent="0.2">
      <c r="A36" s="104"/>
      <c r="B36" s="67"/>
      <c r="C36" s="53"/>
      <c r="D36" s="47"/>
      <c r="E36" s="48"/>
      <c r="F36" s="46"/>
    </row>
    <row r="37" spans="1:6" x14ac:dyDescent="0.2">
      <c r="A37" s="103">
        <f>COUNT($A$12:A36)+1</f>
        <v>6</v>
      </c>
      <c r="B37" s="38" t="s">
        <v>166</v>
      </c>
      <c r="C37" s="49"/>
      <c r="D37" s="19"/>
      <c r="E37" s="34"/>
      <c r="F37" s="35"/>
    </row>
    <row r="38" spans="1:6" ht="51" x14ac:dyDescent="0.2">
      <c r="A38" s="103"/>
      <c r="B38" s="39" t="s">
        <v>167</v>
      </c>
      <c r="C38" s="49"/>
      <c r="D38" s="19"/>
      <c r="E38" s="34"/>
      <c r="F38" s="35"/>
    </row>
    <row r="39" spans="1:6" x14ac:dyDescent="0.2">
      <c r="A39" s="103"/>
      <c r="B39" s="39"/>
      <c r="C39" s="49">
        <v>38</v>
      </c>
      <c r="D39" s="36" t="s">
        <v>187</v>
      </c>
      <c r="E39" s="45"/>
      <c r="F39" s="34">
        <f>C39*E39</f>
        <v>0</v>
      </c>
    </row>
    <row r="40" spans="1:6" x14ac:dyDescent="0.2">
      <c r="A40" s="105"/>
      <c r="B40" s="68"/>
      <c r="C40" s="50"/>
      <c r="D40" s="78"/>
      <c r="E40" s="79"/>
      <c r="F40" s="52"/>
    </row>
    <row r="41" spans="1:6" x14ac:dyDescent="0.2">
      <c r="A41" s="104"/>
      <c r="B41" s="67"/>
      <c r="C41" s="53"/>
      <c r="D41" s="47"/>
      <c r="E41" s="48"/>
      <c r="F41" s="48"/>
    </row>
    <row r="42" spans="1:6" x14ac:dyDescent="0.2">
      <c r="A42" s="103">
        <f>COUNT($A$12:A40)+1</f>
        <v>7</v>
      </c>
      <c r="B42" s="60" t="s">
        <v>65</v>
      </c>
      <c r="C42" s="49"/>
      <c r="D42" s="19"/>
      <c r="E42" s="34"/>
      <c r="F42" s="35"/>
    </row>
    <row r="43" spans="1:6" ht="38.25" x14ac:dyDescent="0.2">
      <c r="A43" s="103"/>
      <c r="B43" s="39" t="s">
        <v>66</v>
      </c>
      <c r="C43" s="49"/>
      <c r="D43" s="19"/>
      <c r="E43" s="34"/>
      <c r="F43" s="35"/>
    </row>
    <row r="44" spans="1:6" ht="14.25" x14ac:dyDescent="0.2">
      <c r="A44" s="103"/>
      <c r="B44" s="39"/>
      <c r="C44" s="49">
        <v>2</v>
      </c>
      <c r="D44" s="19" t="s">
        <v>43</v>
      </c>
      <c r="E44" s="44"/>
      <c r="F44" s="34">
        <f>E44*C44</f>
        <v>0</v>
      </c>
    </row>
    <row r="45" spans="1:6" x14ac:dyDescent="0.2">
      <c r="A45" s="105"/>
      <c r="B45" s="68"/>
      <c r="C45" s="50"/>
      <c r="D45" s="51"/>
      <c r="E45" s="52"/>
      <c r="F45" s="52"/>
    </row>
    <row r="46" spans="1:6" x14ac:dyDescent="0.2">
      <c r="A46" s="104"/>
      <c r="B46" s="67"/>
      <c r="C46" s="53"/>
      <c r="D46" s="47"/>
      <c r="E46" s="48"/>
      <c r="F46" s="46"/>
    </row>
    <row r="47" spans="1:6" x14ac:dyDescent="0.2">
      <c r="A47" s="103">
        <f>COUNT($A$12:A46)+1</f>
        <v>8</v>
      </c>
      <c r="B47" s="89" t="s">
        <v>71</v>
      </c>
      <c r="C47" s="49"/>
      <c r="D47" s="19"/>
      <c r="E47" s="34"/>
      <c r="F47" s="35"/>
    </row>
    <row r="48" spans="1:6" ht="25.5" x14ac:dyDescent="0.2">
      <c r="A48" s="103"/>
      <c r="B48" s="90" t="s">
        <v>72</v>
      </c>
      <c r="C48" s="49"/>
      <c r="D48" s="19"/>
      <c r="E48" s="34"/>
      <c r="F48" s="35"/>
    </row>
    <row r="49" spans="1:6" ht="14.25" x14ac:dyDescent="0.2">
      <c r="A49" s="103"/>
      <c r="B49" s="90"/>
      <c r="C49" s="49">
        <v>3</v>
      </c>
      <c r="D49" s="19" t="s">
        <v>49</v>
      </c>
      <c r="E49" s="44"/>
      <c r="F49" s="34">
        <f>E49*C49</f>
        <v>0</v>
      </c>
    </row>
    <row r="50" spans="1:6" x14ac:dyDescent="0.2">
      <c r="A50" s="105"/>
      <c r="B50" s="91"/>
      <c r="C50" s="50"/>
      <c r="D50" s="51"/>
      <c r="E50" s="52"/>
      <c r="F50" s="52"/>
    </row>
    <row r="51" spans="1:6" x14ac:dyDescent="0.2">
      <c r="A51" s="110"/>
      <c r="B51" s="67"/>
      <c r="C51" s="53"/>
      <c r="D51" s="47"/>
      <c r="E51" s="48"/>
      <c r="F51" s="46"/>
    </row>
    <row r="52" spans="1:6" x14ac:dyDescent="0.2">
      <c r="A52" s="103">
        <f>COUNT($A$12:A51)+1</f>
        <v>9</v>
      </c>
      <c r="B52" s="38" t="s">
        <v>76</v>
      </c>
      <c r="C52" s="49"/>
      <c r="D52" s="19"/>
      <c r="E52" s="34"/>
      <c r="F52" s="35"/>
    </row>
    <row r="53" spans="1:6" ht="114.75" x14ac:dyDescent="0.2">
      <c r="A53" s="108"/>
      <c r="B53" s="39" t="s">
        <v>77</v>
      </c>
      <c r="C53" s="49"/>
      <c r="D53" s="19"/>
      <c r="E53" s="34"/>
      <c r="F53" s="35"/>
    </row>
    <row r="54" spans="1:6" x14ac:dyDescent="0.2">
      <c r="A54" s="108"/>
      <c r="B54" s="39" t="s">
        <v>79</v>
      </c>
      <c r="C54" s="49">
        <v>1</v>
      </c>
      <c r="D54" s="19" t="s">
        <v>1</v>
      </c>
      <c r="E54" s="44"/>
      <c r="F54" s="34">
        <f>+E54*C54</f>
        <v>0</v>
      </c>
    </row>
    <row r="55" spans="1:6" x14ac:dyDescent="0.2">
      <c r="A55" s="109"/>
      <c r="B55" s="68"/>
      <c r="C55" s="50"/>
      <c r="D55" s="51"/>
      <c r="E55" s="52"/>
      <c r="F55" s="52"/>
    </row>
    <row r="56" spans="1:6" x14ac:dyDescent="0.2">
      <c r="A56" s="110"/>
      <c r="B56" s="67"/>
      <c r="C56" s="53"/>
      <c r="D56" s="47"/>
      <c r="E56" s="48"/>
      <c r="F56" s="48"/>
    </row>
    <row r="57" spans="1:6" x14ac:dyDescent="0.2">
      <c r="A57" s="103">
        <f>COUNT($A$12:A56)+1</f>
        <v>10</v>
      </c>
      <c r="B57" s="93" t="s">
        <v>80</v>
      </c>
      <c r="C57" s="49"/>
      <c r="D57" s="19"/>
      <c r="E57" s="34"/>
      <c r="F57" s="34"/>
    </row>
    <row r="58" spans="1:6" ht="25.5" x14ac:dyDescent="0.2">
      <c r="A58" s="108"/>
      <c r="B58" s="39" t="s">
        <v>81</v>
      </c>
      <c r="C58" s="49"/>
      <c r="D58" s="19"/>
      <c r="E58" s="34"/>
      <c r="F58" s="34"/>
    </row>
    <row r="59" spans="1:6" x14ac:dyDescent="0.2">
      <c r="A59" s="108"/>
      <c r="B59" s="94"/>
      <c r="C59" s="49">
        <v>1</v>
      </c>
      <c r="D59" s="19" t="s">
        <v>1</v>
      </c>
      <c r="E59" s="44"/>
      <c r="F59" s="34">
        <f>+E59*C59</f>
        <v>0</v>
      </c>
    </row>
    <row r="60" spans="1:6" x14ac:dyDescent="0.2">
      <c r="A60" s="109"/>
      <c r="B60" s="95"/>
      <c r="C60" s="50"/>
      <c r="D60" s="51"/>
      <c r="E60" s="52"/>
      <c r="F60" s="52"/>
    </row>
    <row r="61" spans="1:6" x14ac:dyDescent="0.2">
      <c r="A61" s="110"/>
      <c r="B61" s="67"/>
      <c r="C61" s="53"/>
      <c r="D61" s="47"/>
      <c r="E61" s="48"/>
      <c r="F61" s="46"/>
    </row>
    <row r="62" spans="1:6" x14ac:dyDescent="0.2">
      <c r="A62" s="103">
        <f>COUNT($A$12:A61)+1</f>
        <v>11</v>
      </c>
      <c r="B62" s="38" t="s">
        <v>14</v>
      </c>
      <c r="C62" s="49"/>
      <c r="D62" s="19"/>
      <c r="E62" s="34"/>
      <c r="F62" s="35"/>
    </row>
    <row r="63" spans="1:6" ht="38.25" x14ac:dyDescent="0.2">
      <c r="A63" s="108"/>
      <c r="B63" s="39" t="s">
        <v>16</v>
      </c>
      <c r="C63" s="49"/>
      <c r="D63" s="19"/>
      <c r="E63" s="34"/>
      <c r="F63" s="35"/>
    </row>
    <row r="64" spans="1:6" ht="14.25" x14ac:dyDescent="0.2">
      <c r="A64" s="108"/>
      <c r="B64" s="39"/>
      <c r="C64" s="49">
        <v>14</v>
      </c>
      <c r="D64" s="19" t="s">
        <v>49</v>
      </c>
      <c r="E64" s="44"/>
      <c r="F64" s="34">
        <f>C64*E64</f>
        <v>0</v>
      </c>
    </row>
    <row r="65" spans="1:6" x14ac:dyDescent="0.2">
      <c r="A65" s="109"/>
      <c r="B65" s="68"/>
      <c r="C65" s="50"/>
      <c r="D65" s="51"/>
      <c r="E65" s="52"/>
      <c r="F65" s="52"/>
    </row>
    <row r="66" spans="1:6" x14ac:dyDescent="0.2">
      <c r="A66" s="110"/>
      <c r="B66" s="67"/>
      <c r="C66" s="53"/>
      <c r="D66" s="47"/>
      <c r="E66" s="48"/>
      <c r="F66" s="46"/>
    </row>
    <row r="67" spans="1:6" x14ac:dyDescent="0.2">
      <c r="A67" s="103">
        <f>COUNT($A$12:A66)+1</f>
        <v>12</v>
      </c>
      <c r="B67" s="38" t="s">
        <v>15</v>
      </c>
      <c r="C67" s="49"/>
      <c r="D67" s="19"/>
      <c r="E67" s="34"/>
      <c r="F67" s="35"/>
    </row>
    <row r="68" spans="1:6" ht="38.25" x14ac:dyDescent="0.2">
      <c r="A68" s="108"/>
      <c r="B68" s="39" t="s">
        <v>36</v>
      </c>
      <c r="C68" s="49"/>
      <c r="D68" s="19"/>
      <c r="E68" s="34"/>
      <c r="F68" s="35"/>
    </row>
    <row r="69" spans="1:6" ht="14.25" x14ac:dyDescent="0.2">
      <c r="A69" s="108"/>
      <c r="B69" s="39"/>
      <c r="C69" s="49">
        <v>12</v>
      </c>
      <c r="D69" s="19" t="s">
        <v>49</v>
      </c>
      <c r="E69" s="44"/>
      <c r="F69" s="34">
        <f>C69*E69</f>
        <v>0</v>
      </c>
    </row>
    <row r="70" spans="1:6" x14ac:dyDescent="0.2">
      <c r="A70" s="109"/>
      <c r="B70" s="68"/>
      <c r="C70" s="50"/>
      <c r="D70" s="51"/>
      <c r="E70" s="52"/>
      <c r="F70" s="52"/>
    </row>
    <row r="71" spans="1:6" x14ac:dyDescent="0.2">
      <c r="A71" s="110"/>
      <c r="B71" s="67"/>
      <c r="C71" s="53"/>
      <c r="D71" s="47"/>
      <c r="E71" s="48"/>
      <c r="F71" s="77"/>
    </row>
    <row r="72" spans="1:6" x14ac:dyDescent="0.2">
      <c r="A72" s="103">
        <f>COUNT($A$12:A71)+1</f>
        <v>13</v>
      </c>
      <c r="B72" s="38" t="s">
        <v>17</v>
      </c>
      <c r="C72" s="49"/>
      <c r="D72" s="19"/>
      <c r="E72" s="34"/>
      <c r="F72" s="35"/>
    </row>
    <row r="73" spans="1:6" ht="25.5" x14ac:dyDescent="0.2">
      <c r="A73" s="108"/>
      <c r="B73" s="39" t="s">
        <v>202</v>
      </c>
      <c r="C73" s="49"/>
      <c r="D73" s="19"/>
      <c r="E73" s="34"/>
      <c r="F73" s="35"/>
    </row>
    <row r="74" spans="1:6" ht="14.25" x14ac:dyDescent="0.2">
      <c r="A74" s="108"/>
      <c r="B74" s="39"/>
      <c r="C74" s="49">
        <v>4</v>
      </c>
      <c r="D74" s="19" t="s">
        <v>49</v>
      </c>
      <c r="E74" s="44"/>
      <c r="F74" s="34">
        <f>C74*E74</f>
        <v>0</v>
      </c>
    </row>
    <row r="75" spans="1:6" x14ac:dyDescent="0.2">
      <c r="A75" s="109"/>
      <c r="B75" s="68"/>
      <c r="C75" s="50"/>
      <c r="D75" s="51"/>
      <c r="E75" s="52"/>
      <c r="F75" s="52"/>
    </row>
    <row r="76" spans="1:6" x14ac:dyDescent="0.2">
      <c r="A76" s="110"/>
      <c r="B76" s="72"/>
      <c r="C76" s="53"/>
      <c r="D76" s="47"/>
      <c r="E76" s="48"/>
      <c r="F76" s="48"/>
    </row>
    <row r="77" spans="1:6" x14ac:dyDescent="0.2">
      <c r="A77" s="103">
        <f>COUNT($A$12:A76)+1</f>
        <v>14</v>
      </c>
      <c r="B77" s="38" t="s">
        <v>22</v>
      </c>
      <c r="C77" s="49"/>
      <c r="D77" s="19"/>
      <c r="E77" s="34"/>
      <c r="F77" s="34"/>
    </row>
    <row r="78" spans="1:6" x14ac:dyDescent="0.2">
      <c r="A78" s="108"/>
      <c r="B78" s="39" t="s">
        <v>21</v>
      </c>
      <c r="C78" s="49"/>
      <c r="D78" s="19"/>
      <c r="E78" s="34"/>
      <c r="F78" s="35"/>
    </row>
    <row r="79" spans="1:6" ht="14.25" x14ac:dyDescent="0.2">
      <c r="A79" s="108"/>
      <c r="B79" s="39"/>
      <c r="C79" s="49">
        <v>2</v>
      </c>
      <c r="D79" s="19" t="s">
        <v>49</v>
      </c>
      <c r="E79" s="44"/>
      <c r="F79" s="34">
        <f>C79*E79</f>
        <v>0</v>
      </c>
    </row>
    <row r="80" spans="1:6" x14ac:dyDescent="0.2">
      <c r="A80" s="109"/>
      <c r="B80" s="68"/>
      <c r="C80" s="50"/>
      <c r="D80" s="51"/>
      <c r="E80" s="52"/>
      <c r="F80" s="52"/>
    </row>
    <row r="81" spans="1:6" x14ac:dyDescent="0.2">
      <c r="A81" s="110"/>
      <c r="B81" s="67"/>
      <c r="C81" s="53"/>
      <c r="D81" s="47"/>
      <c r="E81" s="48"/>
      <c r="F81" s="48"/>
    </row>
    <row r="82" spans="1:6" x14ac:dyDescent="0.2">
      <c r="A82" s="103">
        <f>COUNT($A$12:A81)+1</f>
        <v>15</v>
      </c>
      <c r="B82" s="38" t="s">
        <v>97</v>
      </c>
      <c r="C82" s="49"/>
      <c r="D82" s="19"/>
      <c r="E82" s="34"/>
      <c r="F82" s="35"/>
    </row>
    <row r="83" spans="1:6" ht="51" x14ac:dyDescent="0.2">
      <c r="A83" s="108"/>
      <c r="B83" s="39" t="s">
        <v>168</v>
      </c>
      <c r="C83" s="49"/>
      <c r="D83" s="19"/>
      <c r="E83" s="34"/>
      <c r="F83" s="35"/>
    </row>
    <row r="84" spans="1:6" ht="14.25" x14ac:dyDescent="0.2">
      <c r="A84" s="108"/>
      <c r="B84" s="39" t="s">
        <v>37</v>
      </c>
      <c r="C84" s="49">
        <v>22</v>
      </c>
      <c r="D84" s="19" t="s">
        <v>48</v>
      </c>
      <c r="E84" s="44"/>
      <c r="F84" s="34">
        <f>C84*E84</f>
        <v>0</v>
      </c>
    </row>
    <row r="85" spans="1:6" ht="14.25" x14ac:dyDescent="0.2">
      <c r="A85" s="108"/>
      <c r="B85" s="39" t="s">
        <v>38</v>
      </c>
      <c r="C85" s="49">
        <v>5.5</v>
      </c>
      <c r="D85" s="19" t="s">
        <v>48</v>
      </c>
      <c r="E85" s="44"/>
      <c r="F85" s="34">
        <f>C85*E85</f>
        <v>0</v>
      </c>
    </row>
    <row r="86" spans="1:6" x14ac:dyDescent="0.2">
      <c r="A86" s="109"/>
      <c r="B86" s="68"/>
      <c r="C86" s="50"/>
      <c r="D86" s="51"/>
      <c r="E86" s="52"/>
      <c r="F86" s="52"/>
    </row>
    <row r="87" spans="1:6" x14ac:dyDescent="0.2">
      <c r="A87" s="110"/>
      <c r="B87" s="67"/>
      <c r="C87" s="53"/>
      <c r="D87" s="47"/>
      <c r="E87" s="48"/>
      <c r="F87" s="48"/>
    </row>
    <row r="88" spans="1:6" x14ac:dyDescent="0.2">
      <c r="A88" s="103">
        <f>COUNT($A$12:A87)+1</f>
        <v>16</v>
      </c>
      <c r="B88" s="38" t="s">
        <v>108</v>
      </c>
      <c r="C88" s="49"/>
      <c r="D88" s="19"/>
      <c r="E88" s="34"/>
      <c r="F88" s="35"/>
    </row>
    <row r="89" spans="1:6" ht="38.25" x14ac:dyDescent="0.2">
      <c r="A89" s="108"/>
      <c r="B89" s="39" t="s">
        <v>124</v>
      </c>
      <c r="C89" s="49"/>
      <c r="D89" s="19"/>
      <c r="E89" s="34"/>
      <c r="F89" s="35"/>
    </row>
    <row r="90" spans="1:6" ht="14.25" x14ac:dyDescent="0.2">
      <c r="A90" s="108"/>
      <c r="B90" s="39"/>
      <c r="C90" s="49">
        <v>0.5</v>
      </c>
      <c r="D90" s="19" t="s">
        <v>48</v>
      </c>
      <c r="E90" s="44"/>
      <c r="F90" s="34">
        <f>C90*E90</f>
        <v>0</v>
      </c>
    </row>
    <row r="91" spans="1:6" x14ac:dyDescent="0.2">
      <c r="A91" s="109"/>
      <c r="B91" s="68"/>
      <c r="C91" s="50"/>
      <c r="D91" s="51"/>
      <c r="E91" s="52"/>
      <c r="F91" s="52"/>
    </row>
    <row r="92" spans="1:6" x14ac:dyDescent="0.2">
      <c r="A92" s="110"/>
      <c r="B92" s="67"/>
      <c r="C92" s="53"/>
      <c r="D92" s="47"/>
      <c r="E92" s="48"/>
      <c r="F92" s="48"/>
    </row>
    <row r="93" spans="1:6" x14ac:dyDescent="0.2">
      <c r="A93" s="103">
        <f>COUNT($A$12:A92)+1</f>
        <v>17</v>
      </c>
      <c r="B93" s="38" t="s">
        <v>125</v>
      </c>
      <c r="C93" s="49"/>
      <c r="D93" s="19"/>
      <c r="E93" s="34"/>
      <c r="F93" s="34"/>
    </row>
    <row r="94" spans="1:6" ht="38.25" x14ac:dyDescent="0.2">
      <c r="A94" s="108"/>
      <c r="B94" s="39" t="s">
        <v>126</v>
      </c>
      <c r="C94" s="49"/>
      <c r="D94" s="19"/>
      <c r="E94" s="34"/>
      <c r="F94" s="34"/>
    </row>
    <row r="95" spans="1:6" ht="14.25" x14ac:dyDescent="0.2">
      <c r="A95" s="108"/>
      <c r="B95" s="39"/>
      <c r="C95" s="49">
        <v>1</v>
      </c>
      <c r="D95" s="19" t="s">
        <v>48</v>
      </c>
      <c r="E95" s="44"/>
      <c r="F95" s="34">
        <f>C95*E95</f>
        <v>0</v>
      </c>
    </row>
    <row r="96" spans="1:6" x14ac:dyDescent="0.2">
      <c r="A96" s="109"/>
      <c r="B96" s="68"/>
      <c r="C96" s="50"/>
      <c r="D96" s="51"/>
      <c r="E96" s="52"/>
      <c r="F96" s="52"/>
    </row>
    <row r="97" spans="1:6" x14ac:dyDescent="0.2">
      <c r="A97" s="110"/>
      <c r="B97" s="67"/>
      <c r="C97" s="53"/>
      <c r="D97" s="47"/>
      <c r="E97" s="48"/>
      <c r="F97" s="48"/>
    </row>
    <row r="98" spans="1:6" x14ac:dyDescent="0.2">
      <c r="A98" s="103">
        <f>COUNT($A$12:A97)+1</f>
        <v>18</v>
      </c>
      <c r="B98" s="38" t="s">
        <v>28</v>
      </c>
      <c r="C98" s="49"/>
      <c r="D98" s="19"/>
      <c r="E98" s="34"/>
      <c r="F98" s="34"/>
    </row>
    <row r="99" spans="1:6" ht="47.1" customHeight="1" x14ac:dyDescent="0.2">
      <c r="A99" s="108"/>
      <c r="B99" s="39" t="s">
        <v>164</v>
      </c>
      <c r="C99" s="49"/>
      <c r="D99" s="19"/>
      <c r="E99" s="34"/>
      <c r="F99" s="34"/>
    </row>
    <row r="100" spans="1:6" ht="14.25" x14ac:dyDescent="0.2">
      <c r="A100" s="108"/>
      <c r="B100" s="39"/>
      <c r="C100" s="49">
        <v>4</v>
      </c>
      <c r="D100" s="19" t="s">
        <v>48</v>
      </c>
      <c r="E100" s="44"/>
      <c r="F100" s="34">
        <f>C100*E100</f>
        <v>0</v>
      </c>
    </row>
    <row r="101" spans="1:6" x14ac:dyDescent="0.2">
      <c r="A101" s="109"/>
      <c r="B101" s="68"/>
      <c r="C101" s="50"/>
      <c r="D101" s="51"/>
      <c r="E101" s="52"/>
      <c r="F101" s="52"/>
    </row>
    <row r="102" spans="1:6" x14ac:dyDescent="0.2">
      <c r="A102" s="110"/>
      <c r="B102" s="67"/>
      <c r="C102" s="53"/>
      <c r="D102" s="47"/>
      <c r="E102" s="48"/>
      <c r="F102" s="48"/>
    </row>
    <row r="103" spans="1:6" x14ac:dyDescent="0.2">
      <c r="A103" s="103">
        <f>COUNT($A$12:A102)+1</f>
        <v>19</v>
      </c>
      <c r="B103" s="38" t="s">
        <v>99</v>
      </c>
      <c r="C103" s="49"/>
      <c r="D103" s="19"/>
      <c r="E103" s="34"/>
      <c r="F103" s="35"/>
    </row>
    <row r="104" spans="1:6" ht="52.7" customHeight="1" x14ac:dyDescent="0.2">
      <c r="A104" s="108"/>
      <c r="B104" s="39" t="s">
        <v>115</v>
      </c>
      <c r="C104" s="49"/>
      <c r="D104" s="19"/>
      <c r="E104" s="34"/>
      <c r="F104" s="35"/>
    </row>
    <row r="105" spans="1:6" ht="14.25" x14ac:dyDescent="0.2">
      <c r="A105" s="108"/>
      <c r="B105" s="39"/>
      <c r="C105" s="49">
        <v>10.5</v>
      </c>
      <c r="D105" s="19" t="s">
        <v>48</v>
      </c>
      <c r="E105" s="44"/>
      <c r="F105" s="34">
        <f>C105*E105</f>
        <v>0</v>
      </c>
    </row>
    <row r="106" spans="1:6" x14ac:dyDescent="0.2">
      <c r="A106" s="109"/>
      <c r="B106" s="68"/>
      <c r="C106" s="50"/>
      <c r="D106" s="51"/>
      <c r="E106" s="52"/>
      <c r="F106" s="52"/>
    </row>
    <row r="107" spans="1:6" x14ac:dyDescent="0.2">
      <c r="A107" s="110"/>
      <c r="B107" s="67"/>
      <c r="C107" s="53"/>
      <c r="D107" s="47"/>
      <c r="E107" s="48"/>
      <c r="F107" s="48"/>
    </row>
    <row r="108" spans="1:6" x14ac:dyDescent="0.2">
      <c r="A108" s="103">
        <f>COUNT($A$12:A107)+1</f>
        <v>20</v>
      </c>
      <c r="B108" s="38" t="s">
        <v>23</v>
      </c>
      <c r="C108" s="49"/>
      <c r="D108" s="19"/>
      <c r="E108" s="34"/>
      <c r="F108" s="35"/>
    </row>
    <row r="109" spans="1:6" ht="38.25" x14ac:dyDescent="0.2">
      <c r="A109" s="108"/>
      <c r="B109" s="39" t="s">
        <v>100</v>
      </c>
      <c r="C109" s="49"/>
      <c r="D109" s="19"/>
      <c r="E109" s="34"/>
      <c r="F109" s="35"/>
    </row>
    <row r="110" spans="1:6" ht="14.25" x14ac:dyDescent="0.2">
      <c r="A110" s="108"/>
      <c r="B110" s="39"/>
      <c r="C110" s="49">
        <v>5</v>
      </c>
      <c r="D110" s="19" t="s">
        <v>48</v>
      </c>
      <c r="E110" s="44"/>
      <c r="F110" s="34">
        <f>C110*E110</f>
        <v>0</v>
      </c>
    </row>
    <row r="111" spans="1:6" x14ac:dyDescent="0.2">
      <c r="A111" s="109"/>
      <c r="B111" s="68"/>
      <c r="C111" s="50"/>
      <c r="D111" s="51"/>
      <c r="E111" s="52"/>
      <c r="F111" s="52"/>
    </row>
    <row r="112" spans="1:6" x14ac:dyDescent="0.2">
      <c r="A112" s="110"/>
      <c r="B112" s="72"/>
      <c r="C112" s="53"/>
      <c r="D112" s="96"/>
      <c r="E112" s="73"/>
      <c r="F112" s="73"/>
    </row>
    <row r="113" spans="1:6" x14ac:dyDescent="0.2">
      <c r="A113" s="103">
        <f>COUNT($A$12:A112)+1</f>
        <v>21</v>
      </c>
      <c r="B113" s="38" t="s">
        <v>25</v>
      </c>
      <c r="C113" s="49"/>
      <c r="D113" s="19"/>
      <c r="E113" s="34"/>
      <c r="F113" s="34"/>
    </row>
    <row r="114" spans="1:6" ht="25.5" x14ac:dyDescent="0.2">
      <c r="A114" s="108"/>
      <c r="B114" s="39" t="s">
        <v>24</v>
      </c>
      <c r="C114" s="49"/>
      <c r="D114" s="19"/>
      <c r="E114" s="34"/>
      <c r="F114" s="35"/>
    </row>
    <row r="115" spans="1:6" ht="14.25" x14ac:dyDescent="0.2">
      <c r="A115" s="108"/>
      <c r="B115" s="39"/>
      <c r="C115" s="49">
        <v>30</v>
      </c>
      <c r="D115" s="19" t="s">
        <v>48</v>
      </c>
      <c r="E115" s="44"/>
      <c r="F115" s="34">
        <f>C115*E115</f>
        <v>0</v>
      </c>
    </row>
    <row r="116" spans="1:6" x14ac:dyDescent="0.2">
      <c r="A116" s="109"/>
      <c r="B116" s="68"/>
      <c r="C116" s="50"/>
      <c r="D116" s="51"/>
      <c r="E116" s="52"/>
      <c r="F116" s="52"/>
    </row>
    <row r="117" spans="1:6" x14ac:dyDescent="0.2">
      <c r="A117" s="110"/>
      <c r="B117" s="67"/>
      <c r="C117" s="53"/>
      <c r="D117" s="47"/>
      <c r="E117" s="48"/>
      <c r="F117" s="48"/>
    </row>
    <row r="118" spans="1:6" x14ac:dyDescent="0.2">
      <c r="A118" s="103">
        <f>COUNT($A$12:A117)+1</f>
        <v>22</v>
      </c>
      <c r="B118" s="38" t="s">
        <v>26</v>
      </c>
      <c r="C118" s="49"/>
      <c r="D118" s="19"/>
      <c r="E118" s="34"/>
      <c r="F118" s="34"/>
    </row>
    <row r="119" spans="1:6" x14ac:dyDescent="0.2">
      <c r="A119" s="108"/>
      <c r="B119" s="39" t="s">
        <v>128</v>
      </c>
      <c r="C119" s="49"/>
      <c r="D119" s="19"/>
      <c r="E119" s="34"/>
      <c r="F119" s="35"/>
    </row>
    <row r="120" spans="1:6" ht="14.25" x14ac:dyDescent="0.2">
      <c r="A120" s="108"/>
      <c r="B120" s="39"/>
      <c r="C120" s="49">
        <v>30</v>
      </c>
      <c r="D120" s="19" t="s">
        <v>43</v>
      </c>
      <c r="E120" s="44"/>
      <c r="F120" s="34">
        <f>C120*E120</f>
        <v>0</v>
      </c>
    </row>
    <row r="121" spans="1:6" x14ac:dyDescent="0.2">
      <c r="A121" s="109"/>
      <c r="B121" s="68"/>
      <c r="C121" s="50"/>
      <c r="D121" s="51"/>
      <c r="E121" s="52"/>
      <c r="F121" s="52"/>
    </row>
    <row r="122" spans="1:6" x14ac:dyDescent="0.2">
      <c r="A122" s="110"/>
      <c r="B122" s="67"/>
      <c r="C122" s="53"/>
      <c r="D122" s="47"/>
      <c r="E122" s="48"/>
      <c r="F122" s="48"/>
    </row>
    <row r="123" spans="1:6" x14ac:dyDescent="0.2">
      <c r="A123" s="103">
        <f>COUNT($A$12:A122)+1</f>
        <v>23</v>
      </c>
      <c r="B123" s="38" t="s">
        <v>129</v>
      </c>
      <c r="C123" s="49"/>
      <c r="D123" s="19"/>
      <c r="E123" s="34"/>
      <c r="F123" s="34"/>
    </row>
    <row r="124" spans="1:6" ht="191.25" x14ac:dyDescent="0.2">
      <c r="A124" s="108"/>
      <c r="B124" s="39" t="s">
        <v>130</v>
      </c>
      <c r="C124" s="49"/>
      <c r="D124" s="19"/>
      <c r="E124" s="34"/>
      <c r="F124" s="34"/>
    </row>
    <row r="125" spans="1:6" x14ac:dyDescent="0.2">
      <c r="A125" s="108"/>
      <c r="B125" s="39" t="s">
        <v>131</v>
      </c>
      <c r="C125" s="49"/>
      <c r="D125" s="19"/>
      <c r="E125" s="34"/>
      <c r="F125" s="34"/>
    </row>
    <row r="126" spans="1:6" ht="14.25" x14ac:dyDescent="0.2">
      <c r="A126" s="108"/>
      <c r="B126" s="117" t="s">
        <v>196</v>
      </c>
      <c r="C126" s="49">
        <v>15</v>
      </c>
      <c r="D126" s="19" t="s">
        <v>43</v>
      </c>
      <c r="E126" s="44"/>
      <c r="F126" s="34">
        <f>+E126*C126</f>
        <v>0</v>
      </c>
    </row>
    <row r="127" spans="1:6" x14ac:dyDescent="0.2">
      <c r="A127" s="109"/>
      <c r="B127" s="68"/>
      <c r="C127" s="50"/>
      <c r="D127" s="51"/>
      <c r="E127" s="52"/>
      <c r="F127" s="52"/>
    </row>
    <row r="128" spans="1:6" x14ac:dyDescent="0.2">
      <c r="A128" s="110"/>
      <c r="B128" s="67"/>
      <c r="C128" s="53"/>
      <c r="D128" s="47"/>
      <c r="E128" s="48"/>
      <c r="F128" s="48"/>
    </row>
    <row r="129" spans="1:6" x14ac:dyDescent="0.2">
      <c r="A129" s="103">
        <f>COUNT($A$12:A128)+1</f>
        <v>24</v>
      </c>
      <c r="B129" s="38" t="s">
        <v>133</v>
      </c>
      <c r="C129" s="49"/>
      <c r="D129" s="19"/>
      <c r="E129" s="34"/>
      <c r="F129" s="34"/>
    </row>
    <row r="130" spans="1:6" ht="38.25" x14ac:dyDescent="0.2">
      <c r="A130" s="108"/>
      <c r="B130" s="39" t="s">
        <v>134</v>
      </c>
      <c r="C130" s="49"/>
      <c r="D130" s="19"/>
      <c r="E130" s="34"/>
      <c r="F130" s="34"/>
    </row>
    <row r="131" spans="1:6" x14ac:dyDescent="0.2">
      <c r="A131" s="108"/>
      <c r="B131" s="117" t="s">
        <v>196</v>
      </c>
      <c r="C131" s="49">
        <v>6</v>
      </c>
      <c r="D131" s="19" t="s">
        <v>1</v>
      </c>
      <c r="E131" s="44"/>
      <c r="F131" s="34">
        <f>+E131*C131</f>
        <v>0</v>
      </c>
    </row>
    <row r="132" spans="1:6" x14ac:dyDescent="0.2">
      <c r="A132" s="109"/>
      <c r="B132" s="68"/>
      <c r="C132" s="50"/>
      <c r="D132" s="51"/>
      <c r="E132" s="52"/>
      <c r="F132" s="52"/>
    </row>
    <row r="133" spans="1:6" x14ac:dyDescent="0.2">
      <c r="A133" s="110"/>
      <c r="B133" s="67"/>
      <c r="C133" s="53"/>
      <c r="D133" s="47"/>
      <c r="E133" s="48"/>
      <c r="F133" s="48"/>
    </row>
    <row r="134" spans="1:6" x14ac:dyDescent="0.2">
      <c r="A134" s="103">
        <f>COUNT($A$12:A133)+1</f>
        <v>25</v>
      </c>
      <c r="B134" s="38" t="s">
        <v>135</v>
      </c>
      <c r="C134" s="49"/>
      <c r="D134" s="19"/>
      <c r="E134" s="34"/>
      <c r="F134" s="34"/>
    </row>
    <row r="135" spans="1:6" ht="140.25" x14ac:dyDescent="0.2">
      <c r="A135" s="108"/>
      <c r="B135" s="39" t="s">
        <v>136</v>
      </c>
      <c r="C135" s="49"/>
      <c r="D135" s="19"/>
      <c r="E135" s="34"/>
      <c r="F135" s="34"/>
    </row>
    <row r="136" spans="1:6" x14ac:dyDescent="0.2">
      <c r="A136" s="108"/>
      <c r="B136" s="117" t="s">
        <v>196</v>
      </c>
      <c r="C136" s="49">
        <v>6</v>
      </c>
      <c r="D136" s="19" t="s">
        <v>1</v>
      </c>
      <c r="E136" s="44"/>
      <c r="F136" s="34">
        <f>+E136*C136</f>
        <v>0</v>
      </c>
    </row>
    <row r="137" spans="1:6" x14ac:dyDescent="0.2">
      <c r="A137" s="109"/>
      <c r="B137" s="68"/>
      <c r="C137" s="50"/>
      <c r="D137" s="51"/>
      <c r="E137" s="52"/>
      <c r="F137" s="52"/>
    </row>
    <row r="138" spans="1:6" x14ac:dyDescent="0.2">
      <c r="A138" s="110"/>
      <c r="B138" s="67"/>
      <c r="C138" s="53"/>
      <c r="D138" s="47"/>
      <c r="E138" s="48"/>
      <c r="F138" s="48"/>
    </row>
    <row r="139" spans="1:6" x14ac:dyDescent="0.2">
      <c r="A139" s="103">
        <f>COUNT($A$12:A138)+1</f>
        <v>26</v>
      </c>
      <c r="B139" s="38" t="s">
        <v>137</v>
      </c>
      <c r="C139" s="49"/>
      <c r="D139" s="19"/>
      <c r="E139" s="34"/>
      <c r="F139" s="34"/>
    </row>
    <row r="140" spans="1:6" ht="89.25" x14ac:dyDescent="0.2">
      <c r="A140" s="108"/>
      <c r="B140" s="39" t="s">
        <v>138</v>
      </c>
      <c r="C140" s="49"/>
      <c r="D140" s="19"/>
      <c r="E140" s="34"/>
      <c r="F140" s="34"/>
    </row>
    <row r="141" spans="1:6" x14ac:dyDescent="0.2">
      <c r="A141" s="108"/>
      <c r="B141" s="38"/>
      <c r="C141" s="49">
        <v>15</v>
      </c>
      <c r="D141" s="19" t="s">
        <v>1</v>
      </c>
      <c r="E141" s="44"/>
      <c r="F141" s="34">
        <f>+E141*C141</f>
        <v>0</v>
      </c>
    </row>
    <row r="142" spans="1:6" x14ac:dyDescent="0.2">
      <c r="A142" s="109"/>
      <c r="B142" s="68"/>
      <c r="C142" s="50"/>
      <c r="D142" s="51"/>
      <c r="E142" s="52"/>
      <c r="F142" s="52"/>
    </row>
    <row r="143" spans="1:6" x14ac:dyDescent="0.2">
      <c r="A143" s="110"/>
      <c r="B143" s="67"/>
      <c r="C143" s="53"/>
      <c r="D143" s="47"/>
      <c r="E143" s="48"/>
      <c r="F143" s="48"/>
    </row>
    <row r="144" spans="1:6" x14ac:dyDescent="0.2">
      <c r="A144" s="103">
        <f>COUNT($A$12:A143)+1</f>
        <v>27</v>
      </c>
      <c r="B144" s="38" t="s">
        <v>139</v>
      </c>
      <c r="C144" s="49"/>
      <c r="D144" s="19"/>
      <c r="E144" s="34"/>
      <c r="F144" s="34"/>
    </row>
    <row r="145" spans="1:6" ht="51" x14ac:dyDescent="0.2">
      <c r="A145" s="108"/>
      <c r="B145" s="39" t="s">
        <v>140</v>
      </c>
      <c r="C145" s="49"/>
      <c r="D145" s="19"/>
      <c r="E145" s="34"/>
      <c r="F145" s="34"/>
    </row>
    <row r="146" spans="1:6" x14ac:dyDescent="0.2">
      <c r="A146" s="108"/>
      <c r="B146" s="38"/>
      <c r="C146" s="49">
        <v>1</v>
      </c>
      <c r="D146" s="19" t="s">
        <v>1</v>
      </c>
      <c r="E146" s="44"/>
      <c r="F146" s="34">
        <f>+E146*C146</f>
        <v>0</v>
      </c>
    </row>
    <row r="147" spans="1:6" x14ac:dyDescent="0.2">
      <c r="A147" s="109"/>
      <c r="B147" s="68"/>
      <c r="C147" s="50"/>
      <c r="D147" s="51"/>
      <c r="E147" s="52"/>
      <c r="F147" s="52"/>
    </row>
    <row r="148" spans="1:6" x14ac:dyDescent="0.2">
      <c r="A148" s="110"/>
      <c r="B148" s="67"/>
      <c r="C148" s="53"/>
      <c r="D148" s="47"/>
      <c r="E148" s="48"/>
      <c r="F148" s="48"/>
    </row>
    <row r="149" spans="1:6" ht="38.25" x14ac:dyDescent="0.2">
      <c r="A149" s="103">
        <f>COUNT($A$10:A148)+1</f>
        <v>28</v>
      </c>
      <c r="B149" s="38" t="s">
        <v>192</v>
      </c>
      <c r="C149" s="49"/>
      <c r="D149" s="19"/>
      <c r="E149" s="34"/>
      <c r="F149" s="34"/>
    </row>
    <row r="150" spans="1:6" ht="38.25" x14ac:dyDescent="0.2">
      <c r="A150" s="108"/>
      <c r="B150" s="39" t="s">
        <v>221</v>
      </c>
      <c r="C150" s="49"/>
      <c r="D150" s="19"/>
      <c r="E150" s="34"/>
      <c r="F150" s="34"/>
    </row>
    <row r="151" spans="1:6" ht="14.25" x14ac:dyDescent="0.2">
      <c r="A151" s="108"/>
      <c r="B151" s="38"/>
      <c r="C151" s="49">
        <v>0.5</v>
      </c>
      <c r="D151" s="19" t="s">
        <v>48</v>
      </c>
      <c r="E151" s="44"/>
      <c r="F151" s="34">
        <f>C151*E151</f>
        <v>0</v>
      </c>
    </row>
    <row r="152" spans="1:6" x14ac:dyDescent="0.2">
      <c r="A152" s="109"/>
      <c r="B152" s="68"/>
      <c r="C152" s="50"/>
      <c r="D152" s="51"/>
      <c r="E152" s="52"/>
      <c r="F152" s="52"/>
    </row>
    <row r="153" spans="1:6" x14ac:dyDescent="0.2">
      <c r="A153" s="110"/>
      <c r="B153" s="67"/>
      <c r="C153" s="53"/>
      <c r="D153" s="47"/>
      <c r="E153" s="48"/>
      <c r="F153" s="48"/>
    </row>
    <row r="154" spans="1:6" ht="38.25" x14ac:dyDescent="0.2">
      <c r="A154" s="103">
        <f>COUNT($A$10:A153)+1</f>
        <v>29</v>
      </c>
      <c r="B154" s="38" t="s">
        <v>143</v>
      </c>
      <c r="C154" s="49"/>
      <c r="D154" s="19"/>
      <c r="E154" s="34"/>
      <c r="F154" s="34"/>
    </row>
    <row r="155" spans="1:6" ht="38.25" x14ac:dyDescent="0.2">
      <c r="A155" s="108"/>
      <c r="B155" s="39" t="s">
        <v>144</v>
      </c>
      <c r="C155" s="49"/>
      <c r="D155" s="19"/>
      <c r="E155" s="34"/>
      <c r="F155" s="34"/>
    </row>
    <row r="156" spans="1:6" ht="14.25" x14ac:dyDescent="0.2">
      <c r="A156" s="108"/>
      <c r="B156" s="38"/>
      <c r="C156" s="49">
        <v>0.5</v>
      </c>
      <c r="D156" s="19" t="s">
        <v>48</v>
      </c>
      <c r="E156" s="44"/>
      <c r="F156" s="34">
        <f>C156*E156</f>
        <v>0</v>
      </c>
    </row>
    <row r="157" spans="1:6" x14ac:dyDescent="0.2">
      <c r="A157" s="109"/>
      <c r="B157" s="68"/>
      <c r="C157" s="50"/>
      <c r="D157" s="51"/>
      <c r="E157" s="52"/>
      <c r="F157" s="52"/>
    </row>
    <row r="158" spans="1:6" x14ac:dyDescent="0.2">
      <c r="A158" s="110"/>
      <c r="B158" s="67"/>
      <c r="C158" s="53"/>
      <c r="D158" s="47"/>
      <c r="E158" s="48"/>
      <c r="F158" s="48"/>
    </row>
    <row r="159" spans="1:6" x14ac:dyDescent="0.2">
      <c r="A159" s="103">
        <f>COUNT($A$10:A158)+1</f>
        <v>30</v>
      </c>
      <c r="B159" s="38" t="s">
        <v>145</v>
      </c>
      <c r="C159" s="49"/>
      <c r="D159" s="19"/>
      <c r="E159" s="34"/>
      <c r="F159" s="34"/>
    </row>
    <row r="160" spans="1:6" ht="89.25" x14ac:dyDescent="0.2">
      <c r="A160" s="108"/>
      <c r="B160" s="39" t="s">
        <v>220</v>
      </c>
      <c r="C160" s="49"/>
      <c r="D160" s="19"/>
      <c r="E160" s="34"/>
      <c r="F160" s="34"/>
    </row>
    <row r="161" spans="1:6" ht="14.25" x14ac:dyDescent="0.2">
      <c r="A161" s="108"/>
      <c r="B161" s="38"/>
      <c r="C161" s="49">
        <v>3</v>
      </c>
      <c r="D161" s="19" t="s">
        <v>43</v>
      </c>
      <c r="E161" s="44"/>
      <c r="F161" s="34">
        <f>C161*E161</f>
        <v>0</v>
      </c>
    </row>
    <row r="162" spans="1:6" x14ac:dyDescent="0.2">
      <c r="A162" s="109"/>
      <c r="B162" s="68"/>
      <c r="C162" s="50"/>
      <c r="D162" s="51"/>
      <c r="E162" s="52"/>
      <c r="F162" s="52"/>
    </row>
    <row r="163" spans="1:6" x14ac:dyDescent="0.2">
      <c r="A163" s="110"/>
      <c r="B163" s="67"/>
      <c r="C163" s="53"/>
      <c r="D163" s="47"/>
      <c r="E163" s="48"/>
      <c r="F163" s="48"/>
    </row>
    <row r="164" spans="1:6" x14ac:dyDescent="0.2">
      <c r="A164" s="103">
        <f>COUNT($A$10:A163)+1</f>
        <v>31</v>
      </c>
      <c r="B164" s="38" t="s">
        <v>147</v>
      </c>
      <c r="C164" s="49"/>
      <c r="D164" s="19"/>
      <c r="E164" s="34"/>
      <c r="F164" s="34"/>
    </row>
    <row r="165" spans="1:6" ht="89.25" x14ac:dyDescent="0.2">
      <c r="A165" s="108"/>
      <c r="B165" s="39" t="s">
        <v>148</v>
      </c>
      <c r="C165" s="49"/>
      <c r="D165" s="19"/>
      <c r="E165" s="34"/>
      <c r="F165" s="34"/>
    </row>
    <row r="166" spans="1:6" ht="14.25" x14ac:dyDescent="0.2">
      <c r="A166" s="108"/>
      <c r="B166" s="38"/>
      <c r="C166" s="49">
        <v>3</v>
      </c>
      <c r="D166" s="19" t="s">
        <v>43</v>
      </c>
      <c r="E166" s="44"/>
      <c r="F166" s="34">
        <f>C166*E166</f>
        <v>0</v>
      </c>
    </row>
    <row r="167" spans="1:6" x14ac:dyDescent="0.2">
      <c r="A167" s="109"/>
      <c r="B167" s="68"/>
      <c r="C167" s="50"/>
      <c r="D167" s="51"/>
      <c r="E167" s="52"/>
      <c r="F167" s="52"/>
    </row>
    <row r="168" spans="1:6" x14ac:dyDescent="0.2">
      <c r="A168" s="110"/>
      <c r="B168" s="67"/>
      <c r="C168" s="53"/>
      <c r="D168" s="47"/>
      <c r="E168" s="48"/>
      <c r="F168" s="48"/>
    </row>
    <row r="169" spans="1:6" x14ac:dyDescent="0.2">
      <c r="A169" s="103">
        <f>COUNT($A$10:A168)+1</f>
        <v>32</v>
      </c>
      <c r="B169" s="38" t="s">
        <v>149</v>
      </c>
      <c r="C169" s="49"/>
      <c r="D169" s="19"/>
      <c r="E169" s="34"/>
      <c r="F169" s="34"/>
    </row>
    <row r="170" spans="1:6" ht="102" x14ac:dyDescent="0.2">
      <c r="A170" s="108"/>
      <c r="B170" s="39" t="s">
        <v>150</v>
      </c>
      <c r="C170" s="49"/>
      <c r="D170" s="19"/>
      <c r="E170" s="34"/>
      <c r="F170" s="34"/>
    </row>
    <row r="171" spans="1:6" x14ac:dyDescent="0.2">
      <c r="A171" s="108"/>
      <c r="B171" s="38" t="s">
        <v>197</v>
      </c>
      <c r="C171" s="49">
        <v>2</v>
      </c>
      <c r="D171" s="19" t="s">
        <v>151</v>
      </c>
      <c r="E171" s="44"/>
      <c r="F171" s="34">
        <f>C171*E171</f>
        <v>0</v>
      </c>
    </row>
    <row r="172" spans="1:6" x14ac:dyDescent="0.2">
      <c r="A172" s="109"/>
      <c r="B172" s="68"/>
      <c r="C172" s="50"/>
      <c r="D172" s="51"/>
      <c r="E172" s="52"/>
      <c r="F172" s="52"/>
    </row>
    <row r="173" spans="1:6" x14ac:dyDescent="0.2">
      <c r="A173" s="110"/>
      <c r="B173" s="67"/>
      <c r="C173" s="53"/>
      <c r="D173" s="47"/>
      <c r="E173" s="48"/>
      <c r="F173" s="48"/>
    </row>
    <row r="174" spans="1:6" x14ac:dyDescent="0.2">
      <c r="A174" s="103">
        <f>COUNT($A$10:A172)+1</f>
        <v>33</v>
      </c>
      <c r="B174" s="38" t="s">
        <v>152</v>
      </c>
      <c r="C174" s="49"/>
      <c r="D174" s="19"/>
      <c r="E174" s="34"/>
      <c r="F174" s="34"/>
    </row>
    <row r="175" spans="1:6" ht="25.5" x14ac:dyDescent="0.2">
      <c r="A175" s="108"/>
      <c r="B175" s="39" t="s">
        <v>153</v>
      </c>
      <c r="C175" s="49"/>
      <c r="D175" s="19"/>
      <c r="E175" s="34"/>
      <c r="F175" s="34"/>
    </row>
    <row r="176" spans="1:6" x14ac:dyDescent="0.2">
      <c r="A176" s="108"/>
      <c r="B176" s="38"/>
      <c r="C176" s="49">
        <v>2</v>
      </c>
      <c r="D176" s="19" t="s">
        <v>1</v>
      </c>
      <c r="E176" s="44"/>
      <c r="F176" s="34">
        <f>C176*E176</f>
        <v>0</v>
      </c>
    </row>
    <row r="177" spans="1:6" x14ac:dyDescent="0.2">
      <c r="A177" s="109"/>
      <c r="B177" s="68"/>
      <c r="C177" s="50"/>
      <c r="D177" s="51"/>
      <c r="E177" s="52"/>
      <c r="F177" s="52"/>
    </row>
    <row r="178" spans="1:6" x14ac:dyDescent="0.2">
      <c r="A178" s="110"/>
      <c r="B178" s="67"/>
      <c r="C178" s="53"/>
      <c r="D178" s="47"/>
      <c r="E178" s="48"/>
      <c r="F178" s="48"/>
    </row>
    <row r="179" spans="1:6" x14ac:dyDescent="0.2">
      <c r="A179" s="103">
        <f>COUNT($A$10:A178)+1</f>
        <v>34</v>
      </c>
      <c r="B179" s="38" t="s">
        <v>154</v>
      </c>
      <c r="C179" s="49"/>
      <c r="D179" s="19"/>
      <c r="E179" s="34"/>
      <c r="F179" s="34"/>
    </row>
    <row r="180" spans="1:6" ht="63.75" x14ac:dyDescent="0.2">
      <c r="A180" s="108"/>
      <c r="B180" s="39" t="s">
        <v>155</v>
      </c>
      <c r="C180" s="49"/>
      <c r="D180" s="19"/>
      <c r="E180" s="34"/>
      <c r="F180" s="34"/>
    </row>
    <row r="181" spans="1:6" ht="14.25" x14ac:dyDescent="0.2">
      <c r="A181" s="108"/>
      <c r="B181" s="38"/>
      <c r="C181" s="49">
        <v>16</v>
      </c>
      <c r="D181" s="19" t="s">
        <v>43</v>
      </c>
      <c r="E181" s="44"/>
      <c r="F181" s="34">
        <f>C181*E181</f>
        <v>0</v>
      </c>
    </row>
    <row r="182" spans="1:6" x14ac:dyDescent="0.2">
      <c r="A182" s="109"/>
      <c r="B182" s="68"/>
      <c r="C182" s="50"/>
      <c r="D182" s="51"/>
      <c r="E182" s="52"/>
      <c r="F182" s="52"/>
    </row>
    <row r="183" spans="1:6" x14ac:dyDescent="0.2">
      <c r="A183" s="110"/>
      <c r="B183" s="67"/>
      <c r="C183" s="53"/>
      <c r="D183" s="47"/>
      <c r="E183" s="48"/>
      <c r="F183" s="48"/>
    </row>
    <row r="184" spans="1:6" x14ac:dyDescent="0.2">
      <c r="A184" s="103">
        <f>COUNT($A$10:A183)+1</f>
        <v>35</v>
      </c>
      <c r="B184" s="38" t="s">
        <v>156</v>
      </c>
      <c r="C184" s="49"/>
      <c r="D184" s="19"/>
      <c r="E184" s="34"/>
      <c r="F184" s="34"/>
    </row>
    <row r="185" spans="1:6" ht="25.5" x14ac:dyDescent="0.2">
      <c r="A185" s="108"/>
      <c r="B185" s="39" t="s">
        <v>157</v>
      </c>
      <c r="C185" s="49"/>
      <c r="D185" s="19"/>
      <c r="E185" s="34"/>
      <c r="F185" s="34"/>
    </row>
    <row r="186" spans="1:6" ht="14.25" x14ac:dyDescent="0.2">
      <c r="A186" s="108"/>
      <c r="B186" s="38"/>
      <c r="C186" s="49">
        <v>16</v>
      </c>
      <c r="D186" s="19" t="s">
        <v>43</v>
      </c>
      <c r="E186" s="44"/>
      <c r="F186" s="34">
        <f>C186*E186</f>
        <v>0</v>
      </c>
    </row>
    <row r="187" spans="1:6" x14ac:dyDescent="0.2">
      <c r="A187" s="109"/>
      <c r="B187" s="68"/>
      <c r="C187" s="50"/>
      <c r="D187" s="51"/>
      <c r="E187" s="52"/>
      <c r="F187" s="52"/>
    </row>
    <row r="188" spans="1:6" x14ac:dyDescent="0.2">
      <c r="A188" s="110"/>
      <c r="B188" s="67"/>
      <c r="C188" s="53"/>
      <c r="D188" s="47"/>
      <c r="E188" s="48"/>
      <c r="F188" s="48"/>
    </row>
    <row r="189" spans="1:6" x14ac:dyDescent="0.2">
      <c r="A189" s="103">
        <f>COUNT($A$10:A188)+1</f>
        <v>36</v>
      </c>
      <c r="B189" s="38" t="s">
        <v>158</v>
      </c>
      <c r="C189" s="49"/>
      <c r="D189" s="19"/>
      <c r="E189" s="34"/>
      <c r="F189" s="34"/>
    </row>
    <row r="190" spans="1:6" ht="38.25" x14ac:dyDescent="0.2">
      <c r="A190" s="108"/>
      <c r="B190" s="39" t="s">
        <v>159</v>
      </c>
      <c r="C190" s="49"/>
      <c r="D190" s="19"/>
      <c r="E190" s="34"/>
      <c r="F190" s="34"/>
    </row>
    <row r="191" spans="1:6" ht="14.25" x14ac:dyDescent="0.2">
      <c r="A191" s="108"/>
      <c r="B191" s="38"/>
      <c r="C191" s="49">
        <v>0.6</v>
      </c>
      <c r="D191" s="19" t="s">
        <v>48</v>
      </c>
      <c r="E191" s="44"/>
      <c r="F191" s="34">
        <f>C191*E191</f>
        <v>0</v>
      </c>
    </row>
    <row r="192" spans="1:6" x14ac:dyDescent="0.2">
      <c r="A192" s="109"/>
      <c r="B192" s="68"/>
      <c r="C192" s="50"/>
      <c r="D192" s="51"/>
      <c r="E192" s="52"/>
      <c r="F192" s="52"/>
    </row>
    <row r="193" spans="1:6" x14ac:dyDescent="0.2">
      <c r="A193" s="110"/>
      <c r="B193" s="67"/>
      <c r="C193" s="53"/>
      <c r="D193" s="47"/>
      <c r="E193" s="48"/>
      <c r="F193" s="48"/>
    </row>
    <row r="194" spans="1:6" x14ac:dyDescent="0.2">
      <c r="A194" s="103">
        <f>COUNT($A$10:A193)+1</f>
        <v>37</v>
      </c>
      <c r="B194" s="38" t="s">
        <v>160</v>
      </c>
      <c r="C194" s="49"/>
      <c r="D194" s="19"/>
      <c r="E194" s="34"/>
      <c r="F194" s="34"/>
    </row>
    <row r="195" spans="1:6" ht="76.5" x14ac:dyDescent="0.2">
      <c r="A195" s="108"/>
      <c r="B195" s="39" t="s">
        <v>161</v>
      </c>
      <c r="C195" s="49"/>
      <c r="D195" s="19"/>
      <c r="E195" s="34"/>
      <c r="F195" s="34"/>
    </row>
    <row r="196" spans="1:6" x14ac:dyDescent="0.2">
      <c r="A196" s="108"/>
      <c r="B196" s="38"/>
      <c r="C196" s="49">
        <v>2</v>
      </c>
      <c r="D196" s="19" t="s">
        <v>151</v>
      </c>
      <c r="E196" s="44"/>
      <c r="F196" s="34">
        <f>C196*E196</f>
        <v>0</v>
      </c>
    </row>
    <row r="197" spans="1:6" x14ac:dyDescent="0.2">
      <c r="A197" s="109"/>
      <c r="B197" s="68"/>
      <c r="C197" s="50"/>
      <c r="D197" s="51"/>
      <c r="E197" s="52"/>
      <c r="F197" s="52"/>
    </row>
    <row r="198" spans="1:6" x14ac:dyDescent="0.2">
      <c r="A198" s="110"/>
      <c r="B198" s="67"/>
      <c r="C198" s="53"/>
      <c r="D198" s="47"/>
      <c r="E198" s="48"/>
      <c r="F198" s="48"/>
    </row>
    <row r="199" spans="1:6" x14ac:dyDescent="0.2">
      <c r="A199" s="103">
        <f>COUNT($A$12:A198)+1</f>
        <v>38</v>
      </c>
      <c r="B199" s="38" t="s">
        <v>29</v>
      </c>
      <c r="C199" s="49"/>
      <c r="D199" s="19"/>
      <c r="E199" s="34"/>
      <c r="F199" s="34"/>
    </row>
    <row r="200" spans="1:6" ht="25.5" x14ac:dyDescent="0.2">
      <c r="A200" s="108"/>
      <c r="B200" s="39" t="s">
        <v>198</v>
      </c>
      <c r="C200" s="49"/>
      <c r="D200" s="19"/>
      <c r="E200" s="34"/>
      <c r="F200" s="35"/>
    </row>
    <row r="201" spans="1:6" x14ac:dyDescent="0.2">
      <c r="A201" s="108"/>
      <c r="B201" s="39"/>
      <c r="C201" s="49">
        <v>2</v>
      </c>
      <c r="D201" s="19" t="s">
        <v>1</v>
      </c>
      <c r="E201" s="44"/>
      <c r="F201" s="34">
        <f>C201*E201</f>
        <v>0</v>
      </c>
    </row>
    <row r="202" spans="1:6" x14ac:dyDescent="0.2">
      <c r="A202" s="109"/>
      <c r="B202" s="68"/>
      <c r="C202" s="50"/>
      <c r="D202" s="51"/>
      <c r="E202" s="52"/>
      <c r="F202" s="52"/>
    </row>
    <row r="203" spans="1:6" x14ac:dyDescent="0.2">
      <c r="A203" s="110"/>
      <c r="B203" s="67"/>
      <c r="C203" s="53"/>
      <c r="D203" s="47"/>
      <c r="E203" s="48"/>
      <c r="F203" s="46"/>
    </row>
    <row r="204" spans="1:6" x14ac:dyDescent="0.2">
      <c r="A204" s="103">
        <f>COUNT($A$12:A203)+1</f>
        <v>39</v>
      </c>
      <c r="B204" s="38" t="s">
        <v>27</v>
      </c>
      <c r="C204" s="49"/>
      <c r="D204" s="19"/>
      <c r="E204" s="34"/>
      <c r="F204" s="35"/>
    </row>
    <row r="205" spans="1:6" ht="38.25" x14ac:dyDescent="0.2">
      <c r="A205" s="108"/>
      <c r="B205" s="39" t="s">
        <v>106</v>
      </c>
      <c r="C205" s="49"/>
      <c r="D205" s="19"/>
      <c r="E205" s="34"/>
      <c r="F205" s="35"/>
    </row>
    <row r="206" spans="1:6" x14ac:dyDescent="0.2">
      <c r="A206" s="108"/>
      <c r="B206" s="39"/>
      <c r="C206" s="49">
        <v>1</v>
      </c>
      <c r="D206" s="19" t="s">
        <v>1</v>
      </c>
      <c r="E206" s="44"/>
      <c r="F206" s="34">
        <f>C206*E206</f>
        <v>0</v>
      </c>
    </row>
    <row r="207" spans="1:6" x14ac:dyDescent="0.2">
      <c r="A207" s="109"/>
      <c r="B207" s="68"/>
      <c r="C207" s="50"/>
      <c r="D207" s="51"/>
      <c r="E207" s="52"/>
      <c r="F207" s="52"/>
    </row>
    <row r="208" spans="1:6" x14ac:dyDescent="0.2">
      <c r="A208" s="110"/>
      <c r="B208" s="72"/>
      <c r="C208" s="30"/>
      <c r="D208" s="31"/>
      <c r="E208" s="32"/>
      <c r="F208" s="30"/>
    </row>
    <row r="209" spans="1:6" x14ac:dyDescent="0.2">
      <c r="A209" s="103">
        <f>COUNT($A$12:A208)+1</f>
        <v>40</v>
      </c>
      <c r="B209" s="38" t="s">
        <v>33</v>
      </c>
      <c r="C209" s="35"/>
      <c r="D209" s="19"/>
      <c r="E209" s="61"/>
      <c r="F209" s="35"/>
    </row>
    <row r="210" spans="1:6" ht="76.5" x14ac:dyDescent="0.2">
      <c r="A210" s="106"/>
      <c r="B210" s="39" t="s">
        <v>102</v>
      </c>
      <c r="C210" s="35"/>
      <c r="D210" s="19"/>
      <c r="E210" s="34"/>
      <c r="F210" s="35"/>
    </row>
    <row r="211" spans="1:6" x14ac:dyDescent="0.2">
      <c r="A211" s="103"/>
      <c r="B211" s="97"/>
      <c r="C211" s="62"/>
      <c r="D211" s="63">
        <v>0.03</v>
      </c>
      <c r="E211" s="35"/>
      <c r="F211" s="34">
        <f>SUM(F14:F210)*D211</f>
        <v>0</v>
      </c>
    </row>
    <row r="212" spans="1:6" x14ac:dyDescent="0.2">
      <c r="A212" s="105"/>
      <c r="B212" s="98"/>
      <c r="C212" s="99"/>
      <c r="D212" s="100"/>
      <c r="E212" s="64"/>
      <c r="F212" s="52"/>
    </row>
    <row r="213" spans="1:6" x14ac:dyDescent="0.2">
      <c r="A213" s="106"/>
      <c r="B213" s="39"/>
      <c r="C213" s="35"/>
      <c r="D213" s="19"/>
      <c r="E213" s="35"/>
      <c r="F213" s="35"/>
    </row>
    <row r="214" spans="1:6" x14ac:dyDescent="0.2">
      <c r="A214" s="103">
        <f>COUNT($A$12:A212)+1</f>
        <v>41</v>
      </c>
      <c r="B214" s="38" t="s">
        <v>103</v>
      </c>
      <c r="C214" s="35"/>
      <c r="D214" s="19"/>
      <c r="E214" s="35"/>
      <c r="F214" s="35"/>
    </row>
    <row r="215" spans="1:6" ht="38.25" x14ac:dyDescent="0.2">
      <c r="A215" s="106"/>
      <c r="B215" s="39" t="s">
        <v>35</v>
      </c>
      <c r="C215" s="62"/>
      <c r="D215" s="63">
        <v>0.1</v>
      </c>
      <c r="E215" s="35"/>
      <c r="F215" s="34">
        <f>SUM(F14:F210)*D215</f>
        <v>0</v>
      </c>
    </row>
    <row r="216" spans="1:6" x14ac:dyDescent="0.2">
      <c r="A216" s="111"/>
      <c r="B216" s="69"/>
      <c r="C216" s="35"/>
      <c r="D216" s="19"/>
      <c r="E216" s="61"/>
      <c r="F216" s="35"/>
    </row>
    <row r="217" spans="1:6" x14ac:dyDescent="0.2">
      <c r="A217" s="40"/>
      <c r="B217" s="70" t="s">
        <v>2</v>
      </c>
      <c r="C217" s="41"/>
      <c r="D217" s="42"/>
      <c r="E217" s="43" t="s">
        <v>47</v>
      </c>
      <c r="F217" s="43">
        <f>SUM(F14:F216)</f>
        <v>0</v>
      </c>
    </row>
    <row r="219" spans="1:6" ht="51" x14ac:dyDescent="0.2">
      <c r="B219" s="122" t="s">
        <v>199</v>
      </c>
    </row>
  </sheetData>
  <sheetProtection algorithmName="SHA-512" hashValue="N9bpc69Wgk1X0VTUSDtlbHFjmbvNZaBqMZ39j4QtcWwT7apZq644Ef9xpWEz3UsEXmcSRSG9tRSHuo7QpR9evg==" saltValue="q9jDX7/ChyWcfjg3jwnTzg==" spinCount="100000"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6" manualBreakCount="6">
    <brk id="39" max="16383" man="1"/>
    <brk id="75" max="16383" man="1"/>
    <brk id="111" max="16383" man="1"/>
    <brk id="137" max="16383" man="1"/>
    <brk id="162" max="16383" man="1"/>
    <brk id="19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2"/>
  <sheetViews>
    <sheetView topLeftCell="A14" zoomScaleNormal="100" zoomScaleSheetLayoutView="100" workbookViewId="0">
      <selection activeCell="E29" sqref="E29"/>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545</v>
      </c>
      <c r="B1" s="65" t="s">
        <v>6</v>
      </c>
      <c r="C1" s="25"/>
      <c r="D1" s="26"/>
    </row>
    <row r="2" spans="1:6" x14ac:dyDescent="0.2">
      <c r="A2" s="24" t="s">
        <v>546</v>
      </c>
      <c r="B2" s="65" t="s">
        <v>7</v>
      </c>
      <c r="C2" s="25"/>
      <c r="D2" s="26"/>
    </row>
    <row r="3" spans="1:6" x14ac:dyDescent="0.2">
      <c r="A3" s="24" t="s">
        <v>551</v>
      </c>
      <c r="B3" s="65" t="s">
        <v>183</v>
      </c>
      <c r="C3" s="25"/>
      <c r="D3" s="26"/>
    </row>
    <row r="4" spans="1:6" x14ac:dyDescent="0.2">
      <c r="A4" s="24"/>
      <c r="B4" s="65" t="s">
        <v>178</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122</v>
      </c>
      <c r="C8" s="305"/>
      <c r="D8" s="305"/>
      <c r="E8" s="305"/>
      <c r="F8" s="305"/>
    </row>
    <row r="9" spans="1:6" x14ac:dyDescent="0.2">
      <c r="A9" s="112"/>
      <c r="B9" s="305"/>
      <c r="C9" s="305"/>
      <c r="D9" s="305"/>
      <c r="E9" s="305"/>
      <c r="F9" s="305"/>
    </row>
    <row r="10" spans="1:6" x14ac:dyDescent="0.2">
      <c r="A10" s="112"/>
      <c r="B10" s="113"/>
      <c r="C10" s="56"/>
      <c r="D10" s="54"/>
      <c r="E10" s="55"/>
      <c r="F10" s="56"/>
    </row>
    <row r="11" spans="1:6" x14ac:dyDescent="0.2">
      <c r="A11" s="102"/>
      <c r="B11" s="66"/>
      <c r="C11" s="30"/>
      <c r="D11" s="31"/>
      <c r="E11" s="32"/>
      <c r="F11" s="30"/>
    </row>
    <row r="12" spans="1:6" x14ac:dyDescent="0.2">
      <c r="A12" s="103">
        <f>COUNT(A6+1)</f>
        <v>1</v>
      </c>
      <c r="B12" s="38" t="s">
        <v>10</v>
      </c>
      <c r="C12" s="35"/>
      <c r="D12" s="19"/>
      <c r="E12" s="34"/>
      <c r="F12" s="34"/>
    </row>
    <row r="13" spans="1:6" ht="38.25" x14ac:dyDescent="0.2">
      <c r="A13" s="103"/>
      <c r="B13" s="39" t="s">
        <v>51</v>
      </c>
      <c r="C13" s="35"/>
      <c r="D13" s="19"/>
      <c r="E13" s="34"/>
      <c r="F13" s="34"/>
    </row>
    <row r="14" spans="1:6" ht="14.25" x14ac:dyDescent="0.2">
      <c r="A14" s="103"/>
      <c r="B14" s="39"/>
      <c r="C14" s="49">
        <v>36</v>
      </c>
      <c r="D14" s="19" t="s">
        <v>43</v>
      </c>
      <c r="E14" s="44"/>
      <c r="F14" s="34">
        <f>C14*E14</f>
        <v>0</v>
      </c>
    </row>
    <row r="15" spans="1:6" x14ac:dyDescent="0.2">
      <c r="A15" s="105"/>
      <c r="B15" s="68"/>
      <c r="C15" s="50"/>
      <c r="D15" s="51"/>
      <c r="E15" s="52"/>
      <c r="F15" s="52"/>
    </row>
    <row r="16" spans="1:6" s="33" customFormat="1" x14ac:dyDescent="0.2">
      <c r="A16" s="107"/>
      <c r="B16" s="72"/>
      <c r="C16" s="53"/>
      <c r="D16" s="73"/>
      <c r="E16" s="74"/>
      <c r="F16" s="75"/>
    </row>
    <row r="17" spans="1:6" x14ac:dyDescent="0.2">
      <c r="A17" s="103">
        <f>COUNT($A$12:A16)+1</f>
        <v>2</v>
      </c>
      <c r="B17" s="38" t="s">
        <v>12</v>
      </c>
      <c r="C17" s="49"/>
      <c r="D17" s="19"/>
      <c r="E17" s="34"/>
      <c r="F17" s="35"/>
    </row>
    <row r="18" spans="1:6" ht="25.5" x14ac:dyDescent="0.2">
      <c r="A18" s="103"/>
      <c r="B18" s="39" t="s">
        <v>113</v>
      </c>
      <c r="C18" s="49"/>
      <c r="D18" s="19"/>
      <c r="E18" s="34"/>
      <c r="F18" s="35"/>
    </row>
    <row r="19" spans="1:6" x14ac:dyDescent="0.2">
      <c r="A19" s="103"/>
      <c r="B19" s="39"/>
      <c r="C19" s="49">
        <v>2</v>
      </c>
      <c r="D19" s="19" t="s">
        <v>1</v>
      </c>
      <c r="E19" s="44"/>
      <c r="F19" s="34">
        <f>C19*E19</f>
        <v>0</v>
      </c>
    </row>
    <row r="20" spans="1:6" x14ac:dyDescent="0.2">
      <c r="A20" s="103"/>
      <c r="B20" s="39"/>
      <c r="C20" s="49"/>
      <c r="D20" s="19"/>
      <c r="E20" s="34"/>
      <c r="F20" s="34"/>
    </row>
    <row r="21" spans="1:6" x14ac:dyDescent="0.2">
      <c r="A21" s="104"/>
      <c r="B21" s="67"/>
      <c r="C21" s="53"/>
      <c r="D21" s="47"/>
      <c r="E21" s="48"/>
      <c r="F21" s="46"/>
    </row>
    <row r="22" spans="1:6" x14ac:dyDescent="0.2">
      <c r="A22" s="103">
        <f>COUNT($A$12:A21)+1</f>
        <v>3</v>
      </c>
      <c r="B22" s="38" t="s">
        <v>20</v>
      </c>
      <c r="C22" s="49"/>
      <c r="D22" s="19"/>
      <c r="E22" s="34"/>
      <c r="F22" s="35"/>
    </row>
    <row r="23" spans="1:6" ht="38.25" x14ac:dyDescent="0.2">
      <c r="A23" s="103"/>
      <c r="B23" s="39" t="s">
        <v>42</v>
      </c>
      <c r="C23" s="49"/>
      <c r="D23" s="19"/>
      <c r="E23" s="34"/>
      <c r="F23" s="35"/>
    </row>
    <row r="24" spans="1:6" ht="14.25" x14ac:dyDescent="0.2">
      <c r="A24" s="103"/>
      <c r="B24" s="39"/>
      <c r="C24" s="49">
        <v>8</v>
      </c>
      <c r="D24" s="19" t="s">
        <v>43</v>
      </c>
      <c r="E24" s="44"/>
      <c r="F24" s="34">
        <f>C24*E24</f>
        <v>0</v>
      </c>
    </row>
    <row r="25" spans="1:6" x14ac:dyDescent="0.2">
      <c r="A25" s="105"/>
      <c r="B25" s="68"/>
      <c r="C25" s="50"/>
      <c r="D25" s="51"/>
      <c r="E25" s="52"/>
      <c r="F25" s="52"/>
    </row>
    <row r="26" spans="1:6" x14ac:dyDescent="0.2">
      <c r="A26" s="104"/>
      <c r="B26" s="67"/>
      <c r="C26" s="53"/>
      <c r="D26" s="47"/>
      <c r="E26" s="48"/>
      <c r="F26" s="46"/>
    </row>
    <row r="27" spans="1:6" x14ac:dyDescent="0.2">
      <c r="A27" s="103">
        <f>COUNT($A$12:A26)+1</f>
        <v>4</v>
      </c>
      <c r="B27" s="38" t="s">
        <v>57</v>
      </c>
      <c r="C27" s="49"/>
      <c r="D27" s="36"/>
      <c r="E27" s="37"/>
      <c r="F27" s="35"/>
    </row>
    <row r="28" spans="1:6" ht="51" x14ac:dyDescent="0.2">
      <c r="A28" s="103"/>
      <c r="B28" s="39" t="s">
        <v>58</v>
      </c>
      <c r="C28" s="49"/>
      <c r="D28" s="36"/>
      <c r="E28" s="37"/>
      <c r="F28" s="35"/>
    </row>
    <row r="29" spans="1:6" ht="14.25" x14ac:dyDescent="0.2">
      <c r="A29" s="103"/>
      <c r="B29" s="39"/>
      <c r="C29" s="49">
        <v>40</v>
      </c>
      <c r="D29" s="36" t="s">
        <v>49</v>
      </c>
      <c r="E29" s="45"/>
      <c r="F29" s="34">
        <f>C29*E29</f>
        <v>0</v>
      </c>
    </row>
    <row r="30" spans="1:6" x14ac:dyDescent="0.2">
      <c r="A30" s="105"/>
      <c r="B30" s="68"/>
      <c r="C30" s="50"/>
      <c r="D30" s="78"/>
      <c r="E30" s="79"/>
      <c r="F30" s="52"/>
    </row>
    <row r="31" spans="1:6" x14ac:dyDescent="0.2">
      <c r="A31" s="104"/>
      <c r="B31" s="67"/>
      <c r="C31" s="53"/>
      <c r="D31" s="47"/>
      <c r="E31" s="48"/>
      <c r="F31" s="46"/>
    </row>
    <row r="32" spans="1:6" ht="25.5" x14ac:dyDescent="0.2">
      <c r="A32" s="103">
        <f>COUNT($A$12:A31)+1</f>
        <v>5</v>
      </c>
      <c r="B32" s="38" t="s">
        <v>59</v>
      </c>
      <c r="C32" s="49"/>
      <c r="D32" s="19"/>
      <c r="E32" s="34"/>
      <c r="F32" s="35"/>
    </row>
    <row r="33" spans="1:6" ht="51" x14ac:dyDescent="0.2">
      <c r="A33" s="103"/>
      <c r="B33" s="39" t="s">
        <v>60</v>
      </c>
      <c r="C33" s="49"/>
      <c r="D33" s="19"/>
      <c r="E33" s="34"/>
      <c r="F33" s="35"/>
    </row>
    <row r="34" spans="1:6" ht="14.25" x14ac:dyDescent="0.2">
      <c r="A34" s="103"/>
      <c r="B34" s="39"/>
      <c r="C34" s="49">
        <v>155</v>
      </c>
      <c r="D34" s="36" t="s">
        <v>49</v>
      </c>
      <c r="E34" s="45"/>
      <c r="F34" s="34">
        <f>C34*E34</f>
        <v>0</v>
      </c>
    </row>
    <row r="35" spans="1:6" x14ac:dyDescent="0.2">
      <c r="A35" s="105"/>
      <c r="B35" s="68"/>
      <c r="C35" s="50"/>
      <c r="D35" s="78"/>
      <c r="E35" s="79"/>
      <c r="F35" s="52"/>
    </row>
    <row r="36" spans="1:6" x14ac:dyDescent="0.2">
      <c r="A36" s="104"/>
      <c r="B36" s="67"/>
      <c r="C36" s="53"/>
      <c r="D36" s="47"/>
      <c r="E36" s="48"/>
      <c r="F36" s="46"/>
    </row>
    <row r="37" spans="1:6" x14ac:dyDescent="0.2">
      <c r="A37" s="103">
        <f>COUNT($A$12:A36)+1</f>
        <v>6</v>
      </c>
      <c r="B37" s="38" t="s">
        <v>166</v>
      </c>
      <c r="C37" s="49"/>
      <c r="D37" s="19"/>
      <c r="E37" s="34"/>
      <c r="F37" s="35"/>
    </row>
    <row r="38" spans="1:6" ht="51" x14ac:dyDescent="0.2">
      <c r="A38" s="103"/>
      <c r="B38" s="39" t="s">
        <v>167</v>
      </c>
      <c r="C38" s="49"/>
      <c r="D38" s="19"/>
      <c r="E38" s="34"/>
      <c r="F38" s="35"/>
    </row>
    <row r="39" spans="1:6" x14ac:dyDescent="0.2">
      <c r="A39" s="103"/>
      <c r="B39" s="39"/>
      <c r="C39" s="49">
        <v>82</v>
      </c>
      <c r="D39" s="36" t="s">
        <v>1</v>
      </c>
      <c r="E39" s="45"/>
      <c r="F39" s="34">
        <f>C39*E39</f>
        <v>0</v>
      </c>
    </row>
    <row r="40" spans="1:6" x14ac:dyDescent="0.2">
      <c r="A40" s="105"/>
      <c r="B40" s="68"/>
      <c r="C40" s="50"/>
      <c r="D40" s="78"/>
      <c r="E40" s="79"/>
      <c r="F40" s="52"/>
    </row>
    <row r="41" spans="1:6" x14ac:dyDescent="0.2">
      <c r="A41" s="104"/>
      <c r="B41" s="67"/>
      <c r="C41" s="53"/>
      <c r="D41" s="47"/>
      <c r="E41" s="48"/>
      <c r="F41" s="46"/>
    </row>
    <row r="42" spans="1:6" x14ac:dyDescent="0.2">
      <c r="A42" s="103">
        <f>COUNT($A$12:A41)+1</f>
        <v>7</v>
      </c>
      <c r="B42" s="82" t="s">
        <v>61</v>
      </c>
      <c r="C42" s="49"/>
      <c r="D42" s="57"/>
      <c r="E42" s="58"/>
      <c r="F42" s="59"/>
    </row>
    <row r="43" spans="1:6" ht="51" x14ac:dyDescent="0.2">
      <c r="A43" s="103"/>
      <c r="B43" s="39" t="s">
        <v>62</v>
      </c>
      <c r="C43" s="49"/>
      <c r="D43" s="57"/>
      <c r="E43" s="58"/>
      <c r="F43" s="58"/>
    </row>
    <row r="44" spans="1:6" ht="14.25" x14ac:dyDescent="0.2">
      <c r="A44" s="103"/>
      <c r="B44" s="39"/>
      <c r="C44" s="49">
        <v>22</v>
      </c>
      <c r="D44" s="19" t="s">
        <v>43</v>
      </c>
      <c r="E44" s="44"/>
      <c r="F44" s="34">
        <f>E44*C44</f>
        <v>0</v>
      </c>
    </row>
    <row r="45" spans="1:6" x14ac:dyDescent="0.2">
      <c r="A45" s="105"/>
      <c r="B45" s="68"/>
      <c r="C45" s="50"/>
      <c r="D45" s="51"/>
      <c r="E45" s="52"/>
      <c r="F45" s="52"/>
    </row>
    <row r="46" spans="1:6" x14ac:dyDescent="0.2">
      <c r="A46" s="104"/>
      <c r="B46" s="67"/>
      <c r="C46" s="53"/>
      <c r="D46" s="47"/>
      <c r="E46" s="48"/>
      <c r="F46" s="46"/>
    </row>
    <row r="47" spans="1:6" x14ac:dyDescent="0.2">
      <c r="A47" s="103">
        <f>COUNT($A$12:A46)+1</f>
        <v>8</v>
      </c>
      <c r="B47" s="84" t="s">
        <v>67</v>
      </c>
      <c r="C47" s="49"/>
      <c r="D47" s="19"/>
      <c r="E47" s="34"/>
      <c r="F47" s="35"/>
    </row>
    <row r="48" spans="1:6" ht="63.75" x14ac:dyDescent="0.2">
      <c r="A48" s="103"/>
      <c r="B48" s="39" t="s">
        <v>68</v>
      </c>
      <c r="C48" s="49"/>
      <c r="D48" s="19"/>
      <c r="E48" s="34"/>
      <c r="F48" s="35"/>
    </row>
    <row r="49" spans="1:6" ht="14.25" x14ac:dyDescent="0.2">
      <c r="A49" s="103"/>
      <c r="B49" s="85"/>
      <c r="C49" s="49">
        <v>16</v>
      </c>
      <c r="D49" s="19" t="s">
        <v>43</v>
      </c>
      <c r="E49" s="44"/>
      <c r="F49" s="34">
        <f>E49*C49</f>
        <v>0</v>
      </c>
    </row>
    <row r="50" spans="1:6" x14ac:dyDescent="0.2">
      <c r="A50" s="105"/>
      <c r="B50" s="86"/>
      <c r="C50" s="50"/>
      <c r="D50" s="51"/>
      <c r="E50" s="52"/>
      <c r="F50" s="52"/>
    </row>
    <row r="51" spans="1:6" x14ac:dyDescent="0.2">
      <c r="A51" s="104"/>
      <c r="B51" s="87"/>
      <c r="C51" s="53"/>
      <c r="D51" s="47"/>
      <c r="E51" s="48"/>
      <c r="F51" s="48"/>
    </row>
    <row r="52" spans="1:6" x14ac:dyDescent="0.2">
      <c r="A52" s="103">
        <f>COUNT($A$12:A51)+1</f>
        <v>9</v>
      </c>
      <c r="B52" s="88" t="s">
        <v>69</v>
      </c>
      <c r="C52" s="49"/>
      <c r="D52" s="19"/>
      <c r="E52" s="34"/>
      <c r="F52" s="34"/>
    </row>
    <row r="53" spans="1:6" ht="63.75" x14ac:dyDescent="0.2">
      <c r="A53" s="103"/>
      <c r="B53" s="39" t="s">
        <v>70</v>
      </c>
      <c r="C53" s="49"/>
      <c r="D53" s="19"/>
      <c r="E53" s="34"/>
      <c r="F53" s="34"/>
    </row>
    <row r="54" spans="1:6" ht="14.25" x14ac:dyDescent="0.2">
      <c r="A54" s="103"/>
      <c r="B54" s="85"/>
      <c r="C54" s="49">
        <v>4</v>
      </c>
      <c r="D54" s="19" t="s">
        <v>43</v>
      </c>
      <c r="E54" s="44"/>
      <c r="F54" s="34">
        <f>E54*C54</f>
        <v>0</v>
      </c>
    </row>
    <row r="55" spans="1:6" x14ac:dyDescent="0.2">
      <c r="A55" s="105"/>
      <c r="B55" s="86"/>
      <c r="C55" s="50"/>
      <c r="D55" s="51"/>
      <c r="E55" s="52"/>
      <c r="F55" s="52"/>
    </row>
    <row r="56" spans="1:6" x14ac:dyDescent="0.2">
      <c r="A56" s="104"/>
      <c r="B56" s="67"/>
      <c r="C56" s="53"/>
      <c r="D56" s="47"/>
      <c r="E56" s="48"/>
      <c r="F56" s="46"/>
    </row>
    <row r="57" spans="1:6" x14ac:dyDescent="0.2">
      <c r="A57" s="103">
        <f>COUNT($A$12:A56)+1</f>
        <v>10</v>
      </c>
      <c r="B57" s="89" t="s">
        <v>71</v>
      </c>
      <c r="C57" s="49"/>
      <c r="D57" s="19"/>
      <c r="E57" s="34"/>
      <c r="F57" s="35"/>
    </row>
    <row r="58" spans="1:6" ht="25.5" x14ac:dyDescent="0.2">
      <c r="A58" s="103"/>
      <c r="B58" s="90" t="s">
        <v>72</v>
      </c>
      <c r="C58" s="49"/>
      <c r="D58" s="19"/>
      <c r="E58" s="34"/>
      <c r="F58" s="35"/>
    </row>
    <row r="59" spans="1:6" ht="14.25" x14ac:dyDescent="0.2">
      <c r="A59" s="103"/>
      <c r="B59" s="90"/>
      <c r="C59" s="49">
        <v>6</v>
      </c>
      <c r="D59" s="19" t="s">
        <v>49</v>
      </c>
      <c r="E59" s="44"/>
      <c r="F59" s="34">
        <f>E59*C59</f>
        <v>0</v>
      </c>
    </row>
    <row r="60" spans="1:6" x14ac:dyDescent="0.2">
      <c r="A60" s="105"/>
      <c r="B60" s="91"/>
      <c r="C60" s="50"/>
      <c r="D60" s="51"/>
      <c r="E60" s="52"/>
      <c r="F60" s="52"/>
    </row>
    <row r="61" spans="1:6" x14ac:dyDescent="0.2">
      <c r="A61" s="104"/>
      <c r="B61" s="67"/>
      <c r="C61" s="53"/>
      <c r="D61" s="47"/>
      <c r="E61" s="48"/>
      <c r="F61" s="46"/>
    </row>
    <row r="62" spans="1:6" x14ac:dyDescent="0.2">
      <c r="A62" s="103">
        <f>COUNT($A$12:A61)+1</f>
        <v>11</v>
      </c>
      <c r="B62" s="92" t="s">
        <v>73</v>
      </c>
      <c r="C62" s="49"/>
      <c r="D62" s="19"/>
      <c r="E62" s="34"/>
      <c r="F62" s="35"/>
    </row>
    <row r="63" spans="1:6" ht="51" x14ac:dyDescent="0.2">
      <c r="A63" s="103"/>
      <c r="B63" s="39" t="s">
        <v>74</v>
      </c>
      <c r="C63" s="49"/>
      <c r="D63" s="19"/>
      <c r="E63" s="34"/>
      <c r="F63" s="35"/>
    </row>
    <row r="64" spans="1:6" ht="14.25" x14ac:dyDescent="0.2">
      <c r="A64" s="103"/>
      <c r="B64" s="39"/>
      <c r="C64" s="49">
        <v>4</v>
      </c>
      <c r="D64" s="19" t="s">
        <v>49</v>
      </c>
      <c r="E64" s="44"/>
      <c r="F64" s="34">
        <f>C64*E64</f>
        <v>0</v>
      </c>
    </row>
    <row r="65" spans="1:6" x14ac:dyDescent="0.2">
      <c r="A65" s="105"/>
      <c r="B65" s="68"/>
      <c r="C65" s="50"/>
      <c r="D65" s="51"/>
      <c r="E65" s="52"/>
      <c r="F65" s="52"/>
    </row>
    <row r="66" spans="1:6" x14ac:dyDescent="0.2">
      <c r="A66" s="110"/>
      <c r="B66" s="67"/>
      <c r="C66" s="53"/>
      <c r="D66" s="47"/>
      <c r="E66" s="48"/>
      <c r="F66" s="46"/>
    </row>
    <row r="67" spans="1:6" x14ac:dyDescent="0.2">
      <c r="A67" s="103">
        <f>COUNT($A$12:A66)+1</f>
        <v>12</v>
      </c>
      <c r="B67" s="38" t="s">
        <v>76</v>
      </c>
      <c r="C67" s="49"/>
      <c r="D67" s="19"/>
      <c r="E67" s="34"/>
      <c r="F67" s="35"/>
    </row>
    <row r="68" spans="1:6" ht="114.75" x14ac:dyDescent="0.2">
      <c r="A68" s="108"/>
      <c r="B68" s="39" t="s">
        <v>77</v>
      </c>
      <c r="C68" s="49"/>
      <c r="D68" s="19"/>
      <c r="E68" s="34"/>
      <c r="F68" s="35"/>
    </row>
    <row r="69" spans="1:6" x14ac:dyDescent="0.2">
      <c r="A69" s="108"/>
      <c r="B69" s="39" t="s">
        <v>79</v>
      </c>
      <c r="C69" s="49">
        <v>1</v>
      </c>
      <c r="D69" s="19" t="s">
        <v>1</v>
      </c>
      <c r="E69" s="44"/>
      <c r="F69" s="34">
        <f>+E69*C69</f>
        <v>0</v>
      </c>
    </row>
    <row r="70" spans="1:6" x14ac:dyDescent="0.2">
      <c r="A70" s="109"/>
      <c r="B70" s="68"/>
      <c r="C70" s="50"/>
      <c r="D70" s="51"/>
      <c r="E70" s="52"/>
      <c r="F70" s="52"/>
    </row>
    <row r="71" spans="1:6" x14ac:dyDescent="0.2">
      <c r="A71" s="110"/>
      <c r="B71" s="67"/>
      <c r="C71" s="53"/>
      <c r="D71" s="47"/>
      <c r="E71" s="48"/>
      <c r="F71" s="48"/>
    </row>
    <row r="72" spans="1:6" x14ac:dyDescent="0.2">
      <c r="A72" s="103">
        <f>COUNT($A$12:A71)+1</f>
        <v>13</v>
      </c>
      <c r="B72" s="93" t="s">
        <v>80</v>
      </c>
      <c r="C72" s="49"/>
      <c r="D72" s="19"/>
      <c r="E72" s="34"/>
      <c r="F72" s="34"/>
    </row>
    <row r="73" spans="1:6" ht="25.5" x14ac:dyDescent="0.2">
      <c r="A73" s="108"/>
      <c r="B73" s="39" t="s">
        <v>81</v>
      </c>
      <c r="C73" s="49"/>
      <c r="D73" s="19"/>
      <c r="E73" s="34"/>
      <c r="F73" s="34"/>
    </row>
    <row r="74" spans="1:6" x14ac:dyDescent="0.2">
      <c r="A74" s="108"/>
      <c r="B74" s="94"/>
      <c r="C74" s="49">
        <v>1</v>
      </c>
      <c r="D74" s="19" t="s">
        <v>1</v>
      </c>
      <c r="E74" s="44"/>
      <c r="F74" s="34">
        <f>+E74*C74</f>
        <v>0</v>
      </c>
    </row>
    <row r="75" spans="1:6" x14ac:dyDescent="0.2">
      <c r="A75" s="109"/>
      <c r="B75" s="95"/>
      <c r="C75" s="50"/>
      <c r="D75" s="51"/>
      <c r="E75" s="52"/>
      <c r="F75" s="52"/>
    </row>
    <row r="76" spans="1:6" x14ac:dyDescent="0.2">
      <c r="A76" s="110"/>
      <c r="B76" s="67"/>
      <c r="C76" s="53"/>
      <c r="D76" s="47"/>
      <c r="E76" s="48"/>
      <c r="F76" s="46"/>
    </row>
    <row r="77" spans="1:6" x14ac:dyDescent="0.2">
      <c r="A77" s="103">
        <f>COUNT($A$12:A76)+1</f>
        <v>14</v>
      </c>
      <c r="B77" s="38" t="s">
        <v>14</v>
      </c>
      <c r="C77" s="49"/>
      <c r="D77" s="19"/>
      <c r="E77" s="34"/>
      <c r="F77" s="35"/>
    </row>
    <row r="78" spans="1:6" ht="38.25" x14ac:dyDescent="0.2">
      <c r="A78" s="108"/>
      <c r="B78" s="39" t="s">
        <v>16</v>
      </c>
      <c r="C78" s="49"/>
      <c r="D78" s="19"/>
      <c r="E78" s="34"/>
      <c r="F78" s="35"/>
    </row>
    <row r="79" spans="1:6" ht="14.25" x14ac:dyDescent="0.2">
      <c r="A79" s="108"/>
      <c r="B79" s="39"/>
      <c r="C79" s="49">
        <v>49</v>
      </c>
      <c r="D79" s="19" t="s">
        <v>49</v>
      </c>
      <c r="E79" s="44"/>
      <c r="F79" s="34">
        <f>C79*E79</f>
        <v>0</v>
      </c>
    </row>
    <row r="80" spans="1:6" x14ac:dyDescent="0.2">
      <c r="A80" s="109"/>
      <c r="B80" s="68"/>
      <c r="C80" s="50"/>
      <c r="D80" s="51"/>
      <c r="E80" s="52"/>
      <c r="F80" s="52"/>
    </row>
    <row r="81" spans="1:6" x14ac:dyDescent="0.2">
      <c r="A81" s="110"/>
      <c r="B81" s="67"/>
      <c r="C81" s="53"/>
      <c r="D81" s="47"/>
      <c r="E81" s="48"/>
      <c r="F81" s="46"/>
    </row>
    <row r="82" spans="1:6" x14ac:dyDescent="0.2">
      <c r="A82" s="103">
        <f>COUNT($A$12:A81)+1</f>
        <v>15</v>
      </c>
      <c r="B82" s="38" t="s">
        <v>15</v>
      </c>
      <c r="C82" s="49"/>
      <c r="D82" s="19"/>
      <c r="E82" s="34"/>
      <c r="F82" s="35"/>
    </row>
    <row r="83" spans="1:6" ht="38.25" x14ac:dyDescent="0.2">
      <c r="A83" s="108"/>
      <c r="B83" s="39" t="s">
        <v>36</v>
      </c>
      <c r="C83" s="49"/>
      <c r="D83" s="19"/>
      <c r="E83" s="34"/>
      <c r="F83" s="35"/>
    </row>
    <row r="84" spans="1:6" ht="14.25" x14ac:dyDescent="0.2">
      <c r="A84" s="108"/>
      <c r="B84" s="39"/>
      <c r="C84" s="49">
        <v>80</v>
      </c>
      <c r="D84" s="19" t="s">
        <v>49</v>
      </c>
      <c r="E84" s="44"/>
      <c r="F84" s="34">
        <f>C84*E84</f>
        <v>0</v>
      </c>
    </row>
    <row r="85" spans="1:6" x14ac:dyDescent="0.2">
      <c r="A85" s="109"/>
      <c r="B85" s="68"/>
      <c r="C85" s="50"/>
      <c r="D85" s="51"/>
      <c r="E85" s="52"/>
      <c r="F85" s="52"/>
    </row>
    <row r="86" spans="1:6" x14ac:dyDescent="0.2">
      <c r="A86" s="110"/>
      <c r="B86" s="67"/>
      <c r="C86" s="53"/>
      <c r="D86" s="47"/>
      <c r="E86" s="48"/>
      <c r="F86" s="46"/>
    </row>
    <row r="87" spans="1:6" x14ac:dyDescent="0.2">
      <c r="A87" s="103">
        <f>COUNT($A$12:A86)+1</f>
        <v>16</v>
      </c>
      <c r="B87" s="38" t="s">
        <v>82</v>
      </c>
      <c r="C87" s="49"/>
      <c r="D87" s="19"/>
      <c r="E87" s="34"/>
      <c r="F87" s="34"/>
    </row>
    <row r="88" spans="1:6" ht="38.25" x14ac:dyDescent="0.2">
      <c r="A88" s="108"/>
      <c r="B88" s="39" t="s">
        <v>83</v>
      </c>
      <c r="C88" s="49"/>
      <c r="D88" s="19"/>
      <c r="E88" s="34"/>
      <c r="F88" s="34"/>
    </row>
    <row r="89" spans="1:6" x14ac:dyDescent="0.2">
      <c r="A89" s="108"/>
      <c r="B89" s="39"/>
      <c r="C89" s="49">
        <v>3</v>
      </c>
      <c r="D89" s="19" t="s">
        <v>40</v>
      </c>
      <c r="E89" s="44"/>
      <c r="F89" s="34">
        <f>C89*E89</f>
        <v>0</v>
      </c>
    </row>
    <row r="90" spans="1:6" x14ac:dyDescent="0.2">
      <c r="A90" s="109"/>
      <c r="B90" s="68"/>
      <c r="C90" s="50"/>
      <c r="D90" s="51"/>
      <c r="E90" s="52"/>
      <c r="F90" s="52"/>
    </row>
    <row r="91" spans="1:6" x14ac:dyDescent="0.2">
      <c r="A91" s="110"/>
      <c r="B91" s="67"/>
      <c r="C91" s="53"/>
      <c r="D91" s="47"/>
      <c r="E91" s="48"/>
      <c r="F91" s="48"/>
    </row>
    <row r="92" spans="1:6" x14ac:dyDescent="0.2">
      <c r="A92" s="103">
        <f>COUNT($A$12:A91)+1</f>
        <v>17</v>
      </c>
      <c r="B92" s="38" t="s">
        <v>84</v>
      </c>
      <c r="C92" s="49"/>
      <c r="D92" s="19"/>
      <c r="E92" s="34"/>
      <c r="F92" s="34"/>
    </row>
    <row r="93" spans="1:6" ht="25.5" x14ac:dyDescent="0.2">
      <c r="A93" s="108"/>
      <c r="B93" s="39" t="s">
        <v>85</v>
      </c>
      <c r="C93" s="49"/>
      <c r="D93" s="19"/>
      <c r="E93" s="34"/>
      <c r="F93" s="34"/>
    </row>
    <row r="94" spans="1:6" ht="14.25" x14ac:dyDescent="0.2">
      <c r="A94" s="108"/>
      <c r="B94" s="39"/>
      <c r="C94" s="49">
        <v>40</v>
      </c>
      <c r="D94" s="19" t="s">
        <v>43</v>
      </c>
      <c r="E94" s="44"/>
      <c r="F94" s="34">
        <f>C94*E94</f>
        <v>0</v>
      </c>
    </row>
    <row r="95" spans="1:6" x14ac:dyDescent="0.2">
      <c r="A95" s="109"/>
      <c r="B95" s="68"/>
      <c r="C95" s="50"/>
      <c r="D95" s="51"/>
      <c r="E95" s="52"/>
      <c r="F95" s="52"/>
    </row>
    <row r="96" spans="1:6" x14ac:dyDescent="0.2">
      <c r="A96" s="110"/>
      <c r="B96" s="67"/>
      <c r="C96" s="53"/>
      <c r="D96" s="47"/>
      <c r="E96" s="48"/>
      <c r="F96" s="46"/>
    </row>
    <row r="97" spans="1:6" x14ac:dyDescent="0.2">
      <c r="A97" s="103">
        <f>COUNT($A$12:A96)+1</f>
        <v>18</v>
      </c>
      <c r="B97" s="38" t="s">
        <v>86</v>
      </c>
      <c r="C97" s="49"/>
      <c r="D97" s="19"/>
      <c r="E97" s="34"/>
      <c r="F97" s="35"/>
    </row>
    <row r="98" spans="1:6" ht="63.75" x14ac:dyDescent="0.2">
      <c r="A98" s="108"/>
      <c r="B98" s="39" t="s">
        <v>104</v>
      </c>
      <c r="C98" s="49"/>
      <c r="D98" s="19"/>
      <c r="E98" s="34"/>
      <c r="F98" s="35"/>
    </row>
    <row r="99" spans="1:6" x14ac:dyDescent="0.2">
      <c r="A99" s="108"/>
      <c r="B99" s="38" t="s">
        <v>87</v>
      </c>
      <c r="C99" s="49"/>
      <c r="D99" s="19"/>
      <c r="E99" s="34"/>
      <c r="F99" s="35"/>
    </row>
    <row r="100" spans="1:6" ht="25.5" x14ac:dyDescent="0.2">
      <c r="A100" s="108"/>
      <c r="B100" s="39" t="s">
        <v>88</v>
      </c>
      <c r="C100" s="49">
        <v>64</v>
      </c>
      <c r="D100" s="36" t="s">
        <v>49</v>
      </c>
      <c r="E100" s="45"/>
      <c r="F100" s="37">
        <f>C100*E100</f>
        <v>0</v>
      </c>
    </row>
    <row r="101" spans="1:6" ht="25.5" x14ac:dyDescent="0.2">
      <c r="A101" s="108"/>
      <c r="B101" s="39" t="s">
        <v>105</v>
      </c>
      <c r="C101" s="49">
        <v>64</v>
      </c>
      <c r="D101" s="36" t="s">
        <v>49</v>
      </c>
      <c r="E101" s="45"/>
      <c r="F101" s="37">
        <f>C101*E101</f>
        <v>0</v>
      </c>
    </row>
    <row r="102" spans="1:6" x14ac:dyDescent="0.2">
      <c r="A102" s="109"/>
      <c r="B102" s="68"/>
      <c r="C102" s="50"/>
      <c r="D102" s="78"/>
      <c r="E102" s="79"/>
      <c r="F102" s="79"/>
    </row>
    <row r="103" spans="1:6" x14ac:dyDescent="0.2">
      <c r="A103" s="110"/>
      <c r="B103" s="67"/>
      <c r="C103" s="53"/>
      <c r="D103" s="47"/>
      <c r="E103" s="48"/>
      <c r="F103" s="46"/>
    </row>
    <row r="104" spans="1:6" x14ac:dyDescent="0.2">
      <c r="A104" s="103">
        <f>COUNT($A$12:A103)+1</f>
        <v>19</v>
      </c>
      <c r="B104" s="38" t="s">
        <v>89</v>
      </c>
      <c r="C104" s="49"/>
      <c r="D104" s="19"/>
      <c r="E104" s="34"/>
      <c r="F104" s="35"/>
    </row>
    <row r="105" spans="1:6" ht="63.75" x14ac:dyDescent="0.2">
      <c r="A105" s="108"/>
      <c r="B105" s="39" t="s">
        <v>104</v>
      </c>
      <c r="C105" s="49"/>
      <c r="D105" s="19"/>
      <c r="E105" s="34"/>
      <c r="F105" s="35"/>
    </row>
    <row r="106" spans="1:6" x14ac:dyDescent="0.2">
      <c r="A106" s="108"/>
      <c r="B106" s="38" t="s">
        <v>90</v>
      </c>
      <c r="C106" s="49"/>
      <c r="D106" s="19"/>
      <c r="E106" s="34"/>
      <c r="F106" s="35"/>
    </row>
    <row r="107" spans="1:6" ht="25.5" x14ac:dyDescent="0.2">
      <c r="A107" s="108"/>
      <c r="B107" s="39" t="s">
        <v>91</v>
      </c>
      <c r="C107" s="49">
        <v>18</v>
      </c>
      <c r="D107" s="36" t="s">
        <v>49</v>
      </c>
      <c r="E107" s="45"/>
      <c r="F107" s="37">
        <f>C107*E107</f>
        <v>0</v>
      </c>
    </row>
    <row r="108" spans="1:6" ht="25.5" x14ac:dyDescent="0.2">
      <c r="A108" s="108"/>
      <c r="B108" s="39" t="s">
        <v>105</v>
      </c>
      <c r="C108" s="49">
        <v>18</v>
      </c>
      <c r="D108" s="36" t="s">
        <v>49</v>
      </c>
      <c r="E108" s="45"/>
      <c r="F108" s="37">
        <f>C108*E108</f>
        <v>0</v>
      </c>
    </row>
    <row r="109" spans="1:6" x14ac:dyDescent="0.2">
      <c r="A109" s="109"/>
      <c r="B109" s="68"/>
      <c r="C109" s="50"/>
      <c r="D109" s="78"/>
      <c r="E109" s="79"/>
      <c r="F109" s="79"/>
    </row>
    <row r="110" spans="1:6" x14ac:dyDescent="0.2">
      <c r="A110" s="110"/>
      <c r="B110" s="67"/>
      <c r="C110" s="53"/>
      <c r="D110" s="47"/>
      <c r="E110" s="48"/>
      <c r="F110" s="77"/>
    </row>
    <row r="111" spans="1:6" x14ac:dyDescent="0.2">
      <c r="A111" s="103">
        <f>COUNT($A$12:A110)+1</f>
        <v>20</v>
      </c>
      <c r="B111" s="38" t="s">
        <v>17</v>
      </c>
      <c r="C111" s="49"/>
      <c r="D111" s="19"/>
      <c r="E111" s="34"/>
      <c r="F111" s="35"/>
    </row>
    <row r="112" spans="1:6" ht="25.5" x14ac:dyDescent="0.2">
      <c r="A112" s="108"/>
      <c r="B112" s="39" t="s">
        <v>203</v>
      </c>
      <c r="C112" s="49"/>
      <c r="D112" s="19"/>
      <c r="E112" s="34"/>
      <c r="F112" s="35"/>
    </row>
    <row r="113" spans="1:6" ht="14.25" x14ac:dyDescent="0.2">
      <c r="A113" s="108"/>
      <c r="B113" s="39"/>
      <c r="C113" s="49">
        <v>3</v>
      </c>
      <c r="D113" s="19" t="s">
        <v>49</v>
      </c>
      <c r="E113" s="44"/>
      <c r="F113" s="34">
        <f>C113*E113</f>
        <v>0</v>
      </c>
    </row>
    <row r="114" spans="1:6" x14ac:dyDescent="0.2">
      <c r="A114" s="109"/>
      <c r="B114" s="68"/>
      <c r="C114" s="50"/>
      <c r="D114" s="51"/>
      <c r="E114" s="52"/>
      <c r="F114" s="52"/>
    </row>
    <row r="115" spans="1:6" x14ac:dyDescent="0.2">
      <c r="A115" s="110"/>
      <c r="B115" s="67"/>
      <c r="C115" s="53"/>
      <c r="D115" s="47"/>
      <c r="E115" s="48"/>
      <c r="F115" s="46"/>
    </row>
    <row r="116" spans="1:6" x14ac:dyDescent="0.2">
      <c r="A116" s="103">
        <f>COUNT($A$12:A115)+1</f>
        <v>21</v>
      </c>
      <c r="B116" s="38" t="s">
        <v>18</v>
      </c>
      <c r="C116" s="49"/>
      <c r="D116" s="19"/>
      <c r="E116" s="34"/>
      <c r="F116" s="35"/>
    </row>
    <row r="117" spans="1:6" ht="38.25" x14ac:dyDescent="0.2">
      <c r="A117" s="108"/>
      <c r="B117" s="39" t="s">
        <v>205</v>
      </c>
      <c r="C117" s="49"/>
      <c r="D117" s="19"/>
      <c r="E117" s="34"/>
      <c r="F117" s="35"/>
    </row>
    <row r="118" spans="1:6" ht="14.25" x14ac:dyDescent="0.2">
      <c r="A118" s="108"/>
      <c r="B118" s="39"/>
      <c r="C118" s="49">
        <v>3</v>
      </c>
      <c r="D118" s="19" t="s">
        <v>43</v>
      </c>
      <c r="E118" s="44"/>
      <c r="F118" s="34">
        <f>C118*E118</f>
        <v>0</v>
      </c>
    </row>
    <row r="119" spans="1:6" x14ac:dyDescent="0.2">
      <c r="A119" s="109"/>
      <c r="B119" s="68"/>
      <c r="C119" s="50"/>
      <c r="D119" s="51"/>
      <c r="E119" s="52"/>
      <c r="F119" s="52"/>
    </row>
    <row r="120" spans="1:6" x14ac:dyDescent="0.2">
      <c r="A120" s="110"/>
      <c r="B120" s="67"/>
      <c r="C120" s="53"/>
      <c r="D120" s="47"/>
      <c r="E120" s="48"/>
      <c r="F120" s="46"/>
    </row>
    <row r="121" spans="1:6" x14ac:dyDescent="0.2">
      <c r="A121" s="103">
        <f>COUNT($A$12:A120)+1</f>
        <v>22</v>
      </c>
      <c r="B121" s="38" t="s">
        <v>206</v>
      </c>
      <c r="C121" s="49"/>
      <c r="D121" s="19"/>
      <c r="E121" s="34"/>
      <c r="F121" s="34"/>
    </row>
    <row r="122" spans="1:6" ht="25.5" x14ac:dyDescent="0.2">
      <c r="A122" s="108"/>
      <c r="B122" s="39" t="s">
        <v>204</v>
      </c>
      <c r="C122" s="49"/>
      <c r="D122" s="19"/>
      <c r="E122" s="34"/>
      <c r="F122" s="35"/>
    </row>
    <row r="123" spans="1:6" ht="14.25" x14ac:dyDescent="0.2">
      <c r="A123" s="108"/>
      <c r="B123" s="39"/>
      <c r="C123" s="49">
        <v>3</v>
      </c>
      <c r="D123" s="19" t="s">
        <v>43</v>
      </c>
      <c r="E123" s="44"/>
      <c r="F123" s="34">
        <f>C123*E123</f>
        <v>0</v>
      </c>
    </row>
    <row r="124" spans="1:6" x14ac:dyDescent="0.2">
      <c r="A124" s="109"/>
      <c r="B124" s="68"/>
      <c r="C124" s="50"/>
      <c r="D124" s="51"/>
      <c r="E124" s="52"/>
      <c r="F124" s="52"/>
    </row>
    <row r="125" spans="1:6" x14ac:dyDescent="0.2">
      <c r="A125" s="110"/>
      <c r="B125" s="67"/>
      <c r="C125" s="53"/>
      <c r="D125" s="47"/>
      <c r="E125" s="48"/>
      <c r="F125" s="48"/>
    </row>
    <row r="126" spans="1:6" x14ac:dyDescent="0.2">
      <c r="A126" s="103">
        <f>COUNT($A$12:A125)+1</f>
        <v>23</v>
      </c>
      <c r="B126" s="38" t="s">
        <v>41</v>
      </c>
      <c r="C126" s="49"/>
      <c r="D126" s="19"/>
      <c r="E126" s="34"/>
      <c r="F126" s="34"/>
    </row>
    <row r="127" spans="1:6" ht="51" x14ac:dyDescent="0.2">
      <c r="A127" s="108"/>
      <c r="B127" s="39" t="s">
        <v>96</v>
      </c>
      <c r="C127" s="49"/>
      <c r="D127" s="19"/>
      <c r="E127" s="34"/>
      <c r="F127" s="34"/>
    </row>
    <row r="128" spans="1:6" ht="14.25" x14ac:dyDescent="0.2">
      <c r="A128" s="108"/>
      <c r="B128" s="39"/>
      <c r="C128" s="49">
        <v>6</v>
      </c>
      <c r="D128" s="19" t="s">
        <v>43</v>
      </c>
      <c r="E128" s="44"/>
      <c r="F128" s="34">
        <f>C128*E128</f>
        <v>0</v>
      </c>
    </row>
    <row r="129" spans="1:6" x14ac:dyDescent="0.2">
      <c r="A129" s="109"/>
      <c r="B129" s="68"/>
      <c r="C129" s="50"/>
      <c r="D129" s="51"/>
      <c r="E129" s="52"/>
      <c r="F129" s="52"/>
    </row>
    <row r="130" spans="1:6" x14ac:dyDescent="0.2">
      <c r="A130" s="110"/>
      <c r="B130" s="67"/>
      <c r="C130" s="53"/>
      <c r="D130" s="47"/>
      <c r="E130" s="48"/>
      <c r="F130" s="48"/>
    </row>
    <row r="131" spans="1:6" x14ac:dyDescent="0.2">
      <c r="A131" s="103">
        <f>COUNT($A$12:A130)+1</f>
        <v>24</v>
      </c>
      <c r="B131" s="38" t="s">
        <v>97</v>
      </c>
      <c r="C131" s="49"/>
      <c r="D131" s="19"/>
      <c r="E131" s="34"/>
      <c r="F131" s="35"/>
    </row>
    <row r="132" spans="1:6" ht="51" x14ac:dyDescent="0.2">
      <c r="A132" s="108"/>
      <c r="B132" s="39" t="s">
        <v>168</v>
      </c>
      <c r="C132" s="49"/>
      <c r="D132" s="19"/>
      <c r="E132" s="34"/>
      <c r="F132" s="35"/>
    </row>
    <row r="133" spans="1:6" ht="14.25" x14ac:dyDescent="0.2">
      <c r="A133" s="108"/>
      <c r="B133" s="39" t="s">
        <v>37</v>
      </c>
      <c r="C133" s="49">
        <v>106</v>
      </c>
      <c r="D133" s="19" t="s">
        <v>48</v>
      </c>
      <c r="E133" s="44"/>
      <c r="F133" s="34">
        <f>C133*E133</f>
        <v>0</v>
      </c>
    </row>
    <row r="134" spans="1:6" ht="14.25" x14ac:dyDescent="0.2">
      <c r="A134" s="108"/>
      <c r="B134" s="39" t="s">
        <v>38</v>
      </c>
      <c r="C134" s="49">
        <v>27</v>
      </c>
      <c r="D134" s="19" t="s">
        <v>48</v>
      </c>
      <c r="E134" s="44"/>
      <c r="F134" s="34">
        <f>C134*E134</f>
        <v>0</v>
      </c>
    </row>
    <row r="135" spans="1:6" x14ac:dyDescent="0.2">
      <c r="A135" s="109"/>
      <c r="B135" s="68"/>
      <c r="C135" s="50"/>
      <c r="D135" s="51"/>
      <c r="E135" s="52"/>
      <c r="F135" s="52"/>
    </row>
    <row r="136" spans="1:6" x14ac:dyDescent="0.2">
      <c r="A136" s="110"/>
      <c r="B136" s="67"/>
      <c r="C136" s="53"/>
      <c r="D136" s="47"/>
      <c r="E136" s="48"/>
      <c r="F136" s="48"/>
    </row>
    <row r="137" spans="1:6" x14ac:dyDescent="0.2">
      <c r="A137" s="103">
        <f>COUNT($A$12:A136)+1</f>
        <v>25</v>
      </c>
      <c r="B137" s="38" t="s">
        <v>28</v>
      </c>
      <c r="C137" s="49"/>
      <c r="D137" s="19"/>
      <c r="E137" s="34"/>
      <c r="F137" s="34"/>
    </row>
    <row r="138" spans="1:6" ht="51" x14ac:dyDescent="0.2">
      <c r="A138" s="108"/>
      <c r="B138" s="39" t="s">
        <v>164</v>
      </c>
      <c r="C138" s="49"/>
      <c r="D138" s="19"/>
      <c r="E138" s="34"/>
      <c r="F138" s="34"/>
    </row>
    <row r="139" spans="1:6" ht="14.25" x14ac:dyDescent="0.2">
      <c r="A139" s="108"/>
      <c r="B139" s="39"/>
      <c r="C139" s="49">
        <v>54</v>
      </c>
      <c r="D139" s="19" t="s">
        <v>48</v>
      </c>
      <c r="E139" s="44"/>
      <c r="F139" s="34">
        <f>C139*E139</f>
        <v>0</v>
      </c>
    </row>
    <row r="140" spans="1:6" x14ac:dyDescent="0.2">
      <c r="A140" s="109"/>
      <c r="B140" s="68"/>
      <c r="C140" s="50"/>
      <c r="D140" s="51"/>
      <c r="E140" s="52"/>
      <c r="F140" s="52"/>
    </row>
    <row r="141" spans="1:6" x14ac:dyDescent="0.2">
      <c r="A141" s="110"/>
      <c r="B141" s="67"/>
      <c r="C141" s="53"/>
      <c r="D141" s="47"/>
      <c r="E141" s="48"/>
      <c r="F141" s="48"/>
    </row>
    <row r="142" spans="1:6" x14ac:dyDescent="0.2">
      <c r="A142" s="103">
        <f>COUNT($A$12:A141)+1</f>
        <v>26</v>
      </c>
      <c r="B142" s="38" t="s">
        <v>98</v>
      </c>
      <c r="C142" s="49"/>
      <c r="D142" s="19"/>
      <c r="E142" s="34"/>
      <c r="F142" s="34"/>
    </row>
    <row r="143" spans="1:6" ht="63.75" x14ac:dyDescent="0.2">
      <c r="A143" s="108"/>
      <c r="B143" s="39" t="s">
        <v>114</v>
      </c>
      <c r="C143" s="49"/>
      <c r="D143" s="19"/>
      <c r="E143" s="34"/>
      <c r="F143" s="34"/>
    </row>
    <row r="144" spans="1:6" ht="14.25" x14ac:dyDescent="0.2">
      <c r="A144" s="108"/>
      <c r="B144" s="39"/>
      <c r="C144" s="49">
        <v>25</v>
      </c>
      <c r="D144" s="19" t="s">
        <v>48</v>
      </c>
      <c r="E144" s="44"/>
      <c r="F144" s="34">
        <f>C144*E144</f>
        <v>0</v>
      </c>
    </row>
    <row r="145" spans="1:6" x14ac:dyDescent="0.2">
      <c r="A145" s="109"/>
      <c r="B145" s="68"/>
      <c r="C145" s="50"/>
      <c r="D145" s="51"/>
      <c r="E145" s="52"/>
      <c r="F145" s="52"/>
    </row>
    <row r="146" spans="1:6" x14ac:dyDescent="0.2">
      <c r="A146" s="110"/>
      <c r="B146" s="67"/>
      <c r="C146" s="53"/>
      <c r="D146" s="47"/>
      <c r="E146" s="48"/>
      <c r="F146" s="48"/>
    </row>
    <row r="147" spans="1:6" x14ac:dyDescent="0.2">
      <c r="A147" s="103">
        <f>COUNT($A$12:A146)+1</f>
        <v>27</v>
      </c>
      <c r="B147" s="38" t="s">
        <v>99</v>
      </c>
      <c r="C147" s="49"/>
      <c r="D147" s="19"/>
      <c r="E147" s="34"/>
      <c r="F147" s="35"/>
    </row>
    <row r="148" spans="1:6" ht="51" x14ac:dyDescent="0.2">
      <c r="A148" s="108"/>
      <c r="B148" s="39" t="s">
        <v>115</v>
      </c>
      <c r="C148" s="49"/>
      <c r="D148" s="19"/>
      <c r="E148" s="34"/>
      <c r="F148" s="35"/>
    </row>
    <row r="149" spans="1:6" ht="14.25" x14ac:dyDescent="0.2">
      <c r="A149" s="108"/>
      <c r="B149" s="39"/>
      <c r="C149" s="49">
        <v>36</v>
      </c>
      <c r="D149" s="19" t="s">
        <v>48</v>
      </c>
      <c r="E149" s="44"/>
      <c r="F149" s="34">
        <f>C149*E149</f>
        <v>0</v>
      </c>
    </row>
    <row r="150" spans="1:6" x14ac:dyDescent="0.2">
      <c r="A150" s="109"/>
      <c r="B150" s="68"/>
      <c r="C150" s="50"/>
      <c r="D150" s="51"/>
      <c r="E150" s="52"/>
      <c r="F150" s="52"/>
    </row>
    <row r="151" spans="1:6" x14ac:dyDescent="0.2">
      <c r="A151" s="110"/>
      <c r="B151" s="67"/>
      <c r="C151" s="53"/>
      <c r="D151" s="47"/>
      <c r="E151" s="48"/>
      <c r="F151" s="48"/>
    </row>
    <row r="152" spans="1:6" x14ac:dyDescent="0.2">
      <c r="A152" s="103">
        <f>COUNT($A$12:A151)+1</f>
        <v>28</v>
      </c>
      <c r="B152" s="38" t="s">
        <v>23</v>
      </c>
      <c r="C152" s="49"/>
      <c r="D152" s="19"/>
      <c r="E152" s="34"/>
      <c r="F152" s="35"/>
    </row>
    <row r="153" spans="1:6" ht="38.25" x14ac:dyDescent="0.2">
      <c r="A153" s="108"/>
      <c r="B153" s="39" t="s">
        <v>100</v>
      </c>
      <c r="C153" s="49"/>
      <c r="D153" s="19"/>
      <c r="E153" s="34"/>
      <c r="F153" s="35"/>
    </row>
    <row r="154" spans="1:6" ht="14.25" x14ac:dyDescent="0.2">
      <c r="A154" s="108"/>
      <c r="B154" s="39"/>
      <c r="C154" s="49">
        <v>68</v>
      </c>
      <c r="D154" s="19" t="s">
        <v>48</v>
      </c>
      <c r="E154" s="44"/>
      <c r="F154" s="34">
        <f>C154*E154</f>
        <v>0</v>
      </c>
    </row>
    <row r="155" spans="1:6" x14ac:dyDescent="0.2">
      <c r="A155" s="109"/>
      <c r="B155" s="68"/>
      <c r="C155" s="50"/>
      <c r="D155" s="51"/>
      <c r="E155" s="52"/>
      <c r="F155" s="52"/>
    </row>
    <row r="156" spans="1:6" x14ac:dyDescent="0.2">
      <c r="A156" s="110"/>
      <c r="B156" s="72"/>
      <c r="C156" s="53"/>
      <c r="D156" s="96"/>
      <c r="E156" s="73"/>
      <c r="F156" s="73"/>
    </row>
    <row r="157" spans="1:6" x14ac:dyDescent="0.2">
      <c r="A157" s="103">
        <f>COUNT($A$12:A156)+1</f>
        <v>29</v>
      </c>
      <c r="B157" s="38" t="s">
        <v>25</v>
      </c>
      <c r="C157" s="49"/>
      <c r="D157" s="19"/>
      <c r="E157" s="34"/>
      <c r="F157" s="34"/>
    </row>
    <row r="158" spans="1:6" ht="25.5" x14ac:dyDescent="0.2">
      <c r="A158" s="108"/>
      <c r="B158" s="39" t="s">
        <v>24</v>
      </c>
      <c r="C158" s="49"/>
      <c r="D158" s="19"/>
      <c r="E158" s="34"/>
      <c r="F158" s="35"/>
    </row>
    <row r="159" spans="1:6" ht="14.25" x14ac:dyDescent="0.2">
      <c r="A159" s="108"/>
      <c r="B159" s="39"/>
      <c r="C159" s="49">
        <v>73</v>
      </c>
      <c r="D159" s="19" t="s">
        <v>48</v>
      </c>
      <c r="E159" s="44"/>
      <c r="F159" s="34">
        <f>C159*E159</f>
        <v>0</v>
      </c>
    </row>
    <row r="160" spans="1:6" x14ac:dyDescent="0.2">
      <c r="A160" s="109"/>
      <c r="B160" s="68"/>
      <c r="C160" s="50"/>
      <c r="D160" s="51"/>
      <c r="E160" s="52"/>
      <c r="F160" s="52"/>
    </row>
    <row r="161" spans="1:6" x14ac:dyDescent="0.2">
      <c r="A161" s="110"/>
      <c r="B161" s="67"/>
      <c r="C161" s="53"/>
      <c r="D161" s="47"/>
      <c r="E161" s="48"/>
      <c r="F161" s="48"/>
    </row>
    <row r="162" spans="1:6" x14ac:dyDescent="0.2">
      <c r="A162" s="103">
        <f>COUNT($A$12:A161)+1</f>
        <v>30</v>
      </c>
      <c r="B162" s="38" t="s">
        <v>26</v>
      </c>
      <c r="C162" s="49"/>
      <c r="D162" s="19"/>
      <c r="E162" s="34"/>
      <c r="F162" s="34"/>
    </row>
    <row r="163" spans="1:6" x14ac:dyDescent="0.2">
      <c r="A163" s="108"/>
      <c r="B163" s="39" t="s">
        <v>128</v>
      </c>
      <c r="C163" s="49"/>
      <c r="D163" s="19"/>
      <c r="E163" s="34"/>
      <c r="F163" s="35"/>
    </row>
    <row r="164" spans="1:6" ht="14.25" x14ac:dyDescent="0.2">
      <c r="A164" s="108"/>
      <c r="B164" s="39"/>
      <c r="C164" s="49">
        <v>60</v>
      </c>
      <c r="D164" s="19" t="s">
        <v>43</v>
      </c>
      <c r="E164" s="44"/>
      <c r="F164" s="34">
        <f>C164*E164</f>
        <v>0</v>
      </c>
    </row>
    <row r="165" spans="1:6" x14ac:dyDescent="0.2">
      <c r="A165" s="109"/>
      <c r="B165" s="68"/>
      <c r="C165" s="50"/>
      <c r="D165" s="51"/>
      <c r="E165" s="52"/>
      <c r="F165" s="52"/>
    </row>
    <row r="166" spans="1:6" x14ac:dyDescent="0.2">
      <c r="A166" s="110"/>
      <c r="B166" s="67"/>
      <c r="C166" s="53"/>
      <c r="D166" s="47"/>
      <c r="E166" s="48"/>
      <c r="F166" s="48"/>
    </row>
    <row r="167" spans="1:6" x14ac:dyDescent="0.2">
      <c r="A167" s="103">
        <f>COUNT($A$12:A166)+1</f>
        <v>31</v>
      </c>
      <c r="B167" s="38" t="s">
        <v>129</v>
      </c>
      <c r="C167" s="49"/>
      <c r="D167" s="19"/>
      <c r="E167" s="34"/>
      <c r="F167" s="34"/>
    </row>
    <row r="168" spans="1:6" ht="191.25" x14ac:dyDescent="0.2">
      <c r="A168" s="108"/>
      <c r="B168" s="39" t="s">
        <v>130</v>
      </c>
      <c r="C168" s="49"/>
      <c r="D168" s="19"/>
      <c r="E168" s="34"/>
      <c r="F168" s="34"/>
    </row>
    <row r="169" spans="1:6" x14ac:dyDescent="0.2">
      <c r="A169" s="108"/>
      <c r="B169" s="39" t="s">
        <v>131</v>
      </c>
      <c r="C169" s="49"/>
      <c r="D169" s="19"/>
      <c r="E169" s="34"/>
      <c r="F169" s="34"/>
    </row>
    <row r="170" spans="1:6" ht="14.25" x14ac:dyDescent="0.2">
      <c r="A170" s="108"/>
      <c r="B170" s="117" t="s">
        <v>207</v>
      </c>
      <c r="C170" s="49">
        <v>11</v>
      </c>
      <c r="D170" s="19" t="s">
        <v>43</v>
      </c>
      <c r="E170" s="44"/>
      <c r="F170" s="34">
        <f>+E170*C170</f>
        <v>0</v>
      </c>
    </row>
    <row r="171" spans="1:6" ht="14.25" x14ac:dyDescent="0.2">
      <c r="A171" s="108"/>
      <c r="B171" s="117" t="s">
        <v>208</v>
      </c>
      <c r="C171" s="49">
        <v>24</v>
      </c>
      <c r="D171" s="19" t="s">
        <v>43</v>
      </c>
      <c r="E171" s="44"/>
      <c r="F171" s="34">
        <f>+E171*C171</f>
        <v>0</v>
      </c>
    </row>
    <row r="172" spans="1:6" x14ac:dyDescent="0.2">
      <c r="A172" s="109"/>
      <c r="B172" s="68"/>
      <c r="C172" s="50"/>
      <c r="D172" s="51"/>
      <c r="E172" s="52"/>
      <c r="F172" s="52"/>
    </row>
    <row r="173" spans="1:6" x14ac:dyDescent="0.2">
      <c r="A173" s="110"/>
      <c r="B173" s="67"/>
      <c r="C173" s="53"/>
      <c r="D173" s="47"/>
      <c r="E173" s="48"/>
      <c r="F173" s="48"/>
    </row>
    <row r="174" spans="1:6" x14ac:dyDescent="0.2">
      <c r="A174" s="103">
        <f>COUNT($A$12:A173)+1</f>
        <v>32</v>
      </c>
      <c r="B174" s="38" t="s">
        <v>133</v>
      </c>
      <c r="C174" s="49"/>
      <c r="D174" s="19"/>
      <c r="E174" s="34"/>
      <c r="F174" s="34"/>
    </row>
    <row r="175" spans="1:6" ht="38.25" x14ac:dyDescent="0.2">
      <c r="A175" s="108"/>
      <c r="B175" s="39" t="s">
        <v>134</v>
      </c>
      <c r="C175" s="49"/>
      <c r="D175" s="19"/>
      <c r="E175" s="34"/>
      <c r="F175" s="34"/>
    </row>
    <row r="176" spans="1:6" x14ac:dyDescent="0.2">
      <c r="A176" s="108"/>
      <c r="B176" s="117" t="s">
        <v>207</v>
      </c>
      <c r="C176" s="49">
        <v>4</v>
      </c>
      <c r="D176" s="19" t="s">
        <v>1</v>
      </c>
      <c r="E176" s="44"/>
      <c r="F176" s="34">
        <f>+E176*C176</f>
        <v>0</v>
      </c>
    </row>
    <row r="177" spans="1:6" x14ac:dyDescent="0.2">
      <c r="A177" s="108"/>
      <c r="B177" s="117" t="s">
        <v>208</v>
      </c>
      <c r="C177" s="49">
        <v>9</v>
      </c>
      <c r="D177" s="19" t="s">
        <v>1</v>
      </c>
      <c r="E177" s="44"/>
      <c r="F177" s="34">
        <f>+E177*C177</f>
        <v>0</v>
      </c>
    </row>
    <row r="178" spans="1:6" x14ac:dyDescent="0.2">
      <c r="A178" s="109"/>
      <c r="B178" s="68"/>
      <c r="C178" s="50"/>
      <c r="D178" s="51"/>
      <c r="E178" s="52"/>
      <c r="F178" s="52"/>
    </row>
    <row r="179" spans="1:6" x14ac:dyDescent="0.2">
      <c r="A179" s="110"/>
      <c r="B179" s="67"/>
      <c r="C179" s="53"/>
      <c r="D179" s="47"/>
      <c r="E179" s="48"/>
      <c r="F179" s="48"/>
    </row>
    <row r="180" spans="1:6" x14ac:dyDescent="0.2">
      <c r="A180" s="103">
        <f>COUNT($A$12:A179)+1</f>
        <v>33</v>
      </c>
      <c r="B180" s="38" t="s">
        <v>135</v>
      </c>
      <c r="C180" s="49"/>
      <c r="D180" s="19"/>
      <c r="E180" s="34"/>
      <c r="F180" s="34"/>
    </row>
    <row r="181" spans="1:6" ht="140.25" x14ac:dyDescent="0.2">
      <c r="A181" s="108"/>
      <c r="B181" s="39" t="s">
        <v>136</v>
      </c>
      <c r="C181" s="49"/>
      <c r="D181" s="19"/>
      <c r="E181" s="34"/>
      <c r="F181" s="34"/>
    </row>
    <row r="182" spans="1:6" x14ac:dyDescent="0.2">
      <c r="A182" s="108"/>
      <c r="B182" s="117" t="s">
        <v>207</v>
      </c>
      <c r="C182" s="49">
        <v>4</v>
      </c>
      <c r="D182" s="19" t="s">
        <v>1</v>
      </c>
      <c r="E182" s="44"/>
      <c r="F182" s="34">
        <f>+E182*C182</f>
        <v>0</v>
      </c>
    </row>
    <row r="183" spans="1:6" x14ac:dyDescent="0.2">
      <c r="A183" s="108"/>
      <c r="B183" s="117" t="s">
        <v>208</v>
      </c>
      <c r="C183" s="49">
        <v>9</v>
      </c>
      <c r="D183" s="19" t="s">
        <v>1</v>
      </c>
      <c r="E183" s="44"/>
      <c r="F183" s="34">
        <f>+E183*C183</f>
        <v>0</v>
      </c>
    </row>
    <row r="184" spans="1:6" x14ac:dyDescent="0.2">
      <c r="A184" s="109"/>
      <c r="B184" s="68"/>
      <c r="C184" s="50"/>
      <c r="D184" s="51"/>
      <c r="E184" s="52"/>
      <c r="F184" s="52"/>
    </row>
    <row r="185" spans="1:6" x14ac:dyDescent="0.2">
      <c r="A185" s="110"/>
      <c r="B185" s="67"/>
      <c r="C185" s="53"/>
      <c r="D185" s="47"/>
      <c r="E185" s="48"/>
      <c r="F185" s="48"/>
    </row>
    <row r="186" spans="1:6" x14ac:dyDescent="0.2">
      <c r="A186" s="103">
        <f>COUNT($A$12:A185)+1</f>
        <v>34</v>
      </c>
      <c r="B186" s="38" t="s">
        <v>137</v>
      </c>
      <c r="C186" s="49"/>
      <c r="D186" s="19"/>
      <c r="E186" s="34"/>
      <c r="F186" s="34"/>
    </row>
    <row r="187" spans="1:6" ht="77.650000000000006" customHeight="1" x14ac:dyDescent="0.2">
      <c r="A187" s="108"/>
      <c r="B187" s="39" t="s">
        <v>138</v>
      </c>
      <c r="C187" s="49"/>
      <c r="D187" s="19"/>
      <c r="E187" s="34"/>
      <c r="F187" s="34"/>
    </row>
    <row r="188" spans="1:6" x14ac:dyDescent="0.2">
      <c r="A188" s="108"/>
      <c r="B188" s="117" t="s">
        <v>210</v>
      </c>
      <c r="C188" s="49">
        <v>11</v>
      </c>
      <c r="D188" s="19" t="s">
        <v>1</v>
      </c>
      <c r="E188" s="44"/>
      <c r="F188" s="34">
        <f>+E188*C188</f>
        <v>0</v>
      </c>
    </row>
    <row r="189" spans="1:6" ht="12.2" customHeight="1" x14ac:dyDescent="0.2">
      <c r="A189" s="108"/>
      <c r="B189" s="117" t="s">
        <v>211</v>
      </c>
      <c r="C189" s="49">
        <v>24</v>
      </c>
      <c r="D189" s="19" t="s">
        <v>1</v>
      </c>
      <c r="E189" s="44"/>
      <c r="F189" s="34">
        <f>+E189*C189</f>
        <v>0</v>
      </c>
    </row>
    <row r="190" spans="1:6" x14ac:dyDescent="0.2">
      <c r="A190" s="109"/>
      <c r="B190" s="68"/>
      <c r="C190" s="50"/>
      <c r="D190" s="51"/>
      <c r="E190" s="52"/>
      <c r="F190" s="52"/>
    </row>
    <row r="191" spans="1:6" x14ac:dyDescent="0.2">
      <c r="A191" s="110"/>
      <c r="B191" s="67"/>
      <c r="C191" s="53"/>
      <c r="D191" s="47"/>
      <c r="E191" s="48"/>
      <c r="F191" s="48"/>
    </row>
    <row r="192" spans="1:6" x14ac:dyDescent="0.2">
      <c r="A192" s="103">
        <f>COUNT($A$12:A191)+1</f>
        <v>35</v>
      </c>
      <c r="B192" s="38" t="s">
        <v>139</v>
      </c>
      <c r="C192" s="49"/>
      <c r="D192" s="19"/>
      <c r="E192" s="34"/>
      <c r="F192" s="34"/>
    </row>
    <row r="193" spans="1:6" ht="51" x14ac:dyDescent="0.2">
      <c r="A193" s="108"/>
      <c r="B193" s="39" t="s">
        <v>140</v>
      </c>
      <c r="C193" s="49"/>
      <c r="D193" s="19"/>
      <c r="E193" s="34"/>
      <c r="F193" s="34"/>
    </row>
    <row r="194" spans="1:6" x14ac:dyDescent="0.2">
      <c r="A194" s="108"/>
      <c r="B194" s="38"/>
      <c r="C194" s="49">
        <v>4</v>
      </c>
      <c r="D194" s="19" t="s">
        <v>1</v>
      </c>
      <c r="E194" s="44"/>
      <c r="F194" s="34">
        <f>+E194*C194</f>
        <v>0</v>
      </c>
    </row>
    <row r="195" spans="1:6" x14ac:dyDescent="0.2">
      <c r="A195" s="109"/>
      <c r="B195" s="68"/>
      <c r="C195" s="50"/>
      <c r="D195" s="51"/>
      <c r="E195" s="52"/>
      <c r="F195" s="52"/>
    </row>
    <row r="196" spans="1:6" x14ac:dyDescent="0.2">
      <c r="A196" s="110"/>
      <c r="B196" s="67"/>
      <c r="C196" s="53"/>
      <c r="D196" s="47"/>
      <c r="E196" s="48"/>
      <c r="F196" s="48"/>
    </row>
    <row r="197" spans="1:6" ht="38.25" x14ac:dyDescent="0.2">
      <c r="A197" s="103">
        <f>COUNT($A$10:A196)+1</f>
        <v>36</v>
      </c>
      <c r="B197" s="38" t="s">
        <v>141</v>
      </c>
      <c r="C197" s="49"/>
      <c r="D197" s="19"/>
      <c r="E197" s="34"/>
      <c r="F197" s="34"/>
    </row>
    <row r="198" spans="1:6" ht="38.25" x14ac:dyDescent="0.2">
      <c r="A198" s="108"/>
      <c r="B198" s="39" t="s">
        <v>222</v>
      </c>
      <c r="C198" s="49"/>
      <c r="D198" s="19"/>
      <c r="E198" s="34"/>
      <c r="F198" s="34"/>
    </row>
    <row r="199" spans="1:6" ht="14.25" x14ac:dyDescent="0.2">
      <c r="A199" s="108"/>
      <c r="B199" s="38"/>
      <c r="C199" s="49">
        <v>1</v>
      </c>
      <c r="D199" s="19" t="s">
        <v>48</v>
      </c>
      <c r="E199" s="44"/>
      <c r="F199" s="34">
        <f>C199*E199</f>
        <v>0</v>
      </c>
    </row>
    <row r="200" spans="1:6" x14ac:dyDescent="0.2">
      <c r="A200" s="109"/>
      <c r="B200" s="68"/>
      <c r="C200" s="50"/>
      <c r="D200" s="51"/>
      <c r="E200" s="52"/>
      <c r="F200" s="52"/>
    </row>
    <row r="201" spans="1:6" x14ac:dyDescent="0.2">
      <c r="A201" s="110"/>
      <c r="B201" s="67"/>
      <c r="C201" s="53"/>
      <c r="D201" s="47"/>
      <c r="E201" s="48"/>
      <c r="F201" s="48"/>
    </row>
    <row r="202" spans="1:6" ht="30.6" customHeight="1" x14ac:dyDescent="0.2">
      <c r="A202" s="103">
        <f>COUNT($A$10:A201)+1</f>
        <v>37</v>
      </c>
      <c r="B202" s="38" t="s">
        <v>143</v>
      </c>
      <c r="C202" s="49"/>
      <c r="D202" s="19"/>
      <c r="E202" s="34"/>
      <c r="F202" s="34"/>
    </row>
    <row r="203" spans="1:6" ht="38.25" x14ac:dyDescent="0.2">
      <c r="A203" s="108"/>
      <c r="B203" s="39" t="s">
        <v>144</v>
      </c>
      <c r="C203" s="49"/>
      <c r="D203" s="19"/>
      <c r="E203" s="34"/>
      <c r="F203" s="34"/>
    </row>
    <row r="204" spans="1:6" ht="14.25" x14ac:dyDescent="0.2">
      <c r="A204" s="108"/>
      <c r="B204" s="38"/>
      <c r="C204" s="49">
        <v>1.5</v>
      </c>
      <c r="D204" s="19" t="s">
        <v>48</v>
      </c>
      <c r="E204" s="44"/>
      <c r="F204" s="34">
        <f>C204*E204</f>
        <v>0</v>
      </c>
    </row>
    <row r="205" spans="1:6" ht="14.25" customHeight="1" x14ac:dyDescent="0.2">
      <c r="A205" s="109"/>
      <c r="B205" s="68"/>
      <c r="C205" s="50"/>
      <c r="D205" s="51"/>
      <c r="E205" s="52"/>
      <c r="F205" s="52"/>
    </row>
    <row r="206" spans="1:6" x14ac:dyDescent="0.2">
      <c r="A206" s="110"/>
      <c r="B206" s="67"/>
      <c r="C206" s="53"/>
      <c r="D206" s="47"/>
      <c r="E206" s="48"/>
      <c r="F206" s="48"/>
    </row>
    <row r="207" spans="1:6" x14ac:dyDescent="0.2">
      <c r="A207" s="103">
        <f>COUNT($A$10:A206)+1</f>
        <v>38</v>
      </c>
      <c r="B207" s="38" t="s">
        <v>145</v>
      </c>
      <c r="C207" s="49"/>
      <c r="D207" s="19"/>
      <c r="E207" s="34"/>
      <c r="F207" s="34"/>
    </row>
    <row r="208" spans="1:6" ht="76.5" x14ac:dyDescent="0.2">
      <c r="A208" s="108"/>
      <c r="B208" s="39" t="s">
        <v>209</v>
      </c>
      <c r="C208" s="49"/>
      <c r="D208" s="19"/>
      <c r="E208" s="34"/>
      <c r="F208" s="34"/>
    </row>
    <row r="209" spans="1:6" ht="14.25" x14ac:dyDescent="0.2">
      <c r="A209" s="108"/>
      <c r="B209" s="117" t="s">
        <v>212</v>
      </c>
      <c r="C209" s="49">
        <v>2</v>
      </c>
      <c r="D209" s="19" t="s">
        <v>43</v>
      </c>
      <c r="E209" s="44"/>
      <c r="F209" s="34">
        <f>C209*E209</f>
        <v>0</v>
      </c>
    </row>
    <row r="210" spans="1:6" ht="14.25" x14ac:dyDescent="0.2">
      <c r="A210" s="108"/>
      <c r="B210" s="117" t="s">
        <v>213</v>
      </c>
      <c r="C210" s="49">
        <v>4</v>
      </c>
      <c r="D210" s="19" t="s">
        <v>43</v>
      </c>
      <c r="E210" s="44"/>
      <c r="F210" s="34">
        <f>C210*E210</f>
        <v>0</v>
      </c>
    </row>
    <row r="211" spans="1:6" x14ac:dyDescent="0.2">
      <c r="A211" s="109"/>
      <c r="B211" s="68"/>
      <c r="C211" s="50"/>
      <c r="D211" s="51"/>
      <c r="E211" s="52"/>
      <c r="F211" s="52"/>
    </row>
    <row r="212" spans="1:6" x14ac:dyDescent="0.2">
      <c r="A212" s="110"/>
      <c r="B212" s="67"/>
      <c r="C212" s="53"/>
      <c r="D212" s="47"/>
      <c r="E212" s="48"/>
      <c r="F212" s="48"/>
    </row>
    <row r="213" spans="1:6" x14ac:dyDescent="0.2">
      <c r="A213" s="103">
        <f>COUNT($A$10:A212)+1</f>
        <v>39</v>
      </c>
      <c r="B213" s="38" t="s">
        <v>147</v>
      </c>
      <c r="C213" s="49"/>
      <c r="D213" s="19"/>
      <c r="E213" s="34"/>
      <c r="F213" s="34"/>
    </row>
    <row r="214" spans="1:6" ht="89.25" x14ac:dyDescent="0.2">
      <c r="A214" s="108"/>
      <c r="B214" s="39" t="s">
        <v>148</v>
      </c>
      <c r="C214" s="49"/>
      <c r="D214" s="19"/>
      <c r="E214" s="34"/>
      <c r="F214" s="34"/>
    </row>
    <row r="215" spans="1:6" ht="14.25" x14ac:dyDescent="0.2">
      <c r="A215" s="108"/>
      <c r="B215" s="117" t="s">
        <v>214</v>
      </c>
      <c r="C215" s="49">
        <v>2</v>
      </c>
      <c r="D215" s="19" t="s">
        <v>43</v>
      </c>
      <c r="E215" s="44"/>
      <c r="F215" s="34">
        <f>C215*E215</f>
        <v>0</v>
      </c>
    </row>
    <row r="216" spans="1:6" ht="14.25" x14ac:dyDescent="0.2">
      <c r="A216" s="108"/>
      <c r="B216" s="117" t="s">
        <v>215</v>
      </c>
      <c r="C216" s="49">
        <v>4</v>
      </c>
      <c r="D216" s="19" t="s">
        <v>43</v>
      </c>
      <c r="E216" s="44"/>
      <c r="F216" s="34">
        <f>C216*E216</f>
        <v>0</v>
      </c>
    </row>
    <row r="217" spans="1:6" x14ac:dyDescent="0.2">
      <c r="A217" s="109"/>
      <c r="B217" s="68"/>
      <c r="C217" s="50"/>
      <c r="D217" s="51"/>
      <c r="E217" s="52"/>
      <c r="F217" s="52"/>
    </row>
    <row r="218" spans="1:6" x14ac:dyDescent="0.2">
      <c r="A218" s="110"/>
      <c r="B218" s="67"/>
      <c r="C218" s="53"/>
      <c r="D218" s="47"/>
      <c r="E218" s="48"/>
      <c r="F218" s="48"/>
    </row>
    <row r="219" spans="1:6" x14ac:dyDescent="0.2">
      <c r="A219" s="103">
        <f>COUNT($A$10:A218)+1</f>
        <v>40</v>
      </c>
      <c r="B219" s="38" t="s">
        <v>154</v>
      </c>
      <c r="C219" s="49"/>
      <c r="D219" s="19"/>
      <c r="E219" s="34"/>
      <c r="F219" s="34"/>
    </row>
    <row r="220" spans="1:6" ht="63.75" x14ac:dyDescent="0.2">
      <c r="A220" s="108"/>
      <c r="B220" s="39" t="s">
        <v>155</v>
      </c>
      <c r="C220" s="49"/>
      <c r="D220" s="19"/>
      <c r="E220" s="34"/>
      <c r="F220" s="34"/>
    </row>
    <row r="221" spans="1:6" ht="14.25" x14ac:dyDescent="0.2">
      <c r="A221" s="108"/>
      <c r="B221" s="38"/>
      <c r="C221" s="49">
        <v>38</v>
      </c>
      <c r="D221" s="19" t="s">
        <v>43</v>
      </c>
      <c r="E221" s="44"/>
      <c r="F221" s="34">
        <f>C221*E221</f>
        <v>0</v>
      </c>
    </row>
    <row r="222" spans="1:6" x14ac:dyDescent="0.2">
      <c r="A222" s="109"/>
      <c r="B222" s="68"/>
      <c r="C222" s="50"/>
      <c r="D222" s="51"/>
      <c r="E222" s="52"/>
      <c r="F222" s="52"/>
    </row>
    <row r="223" spans="1:6" x14ac:dyDescent="0.2">
      <c r="A223" s="110"/>
      <c r="B223" s="67"/>
      <c r="C223" s="53"/>
      <c r="D223" s="47"/>
      <c r="E223" s="48"/>
      <c r="F223" s="48"/>
    </row>
    <row r="224" spans="1:6" x14ac:dyDescent="0.2">
      <c r="A224" s="103">
        <f>COUNT($A$10:A223)+1</f>
        <v>41</v>
      </c>
      <c r="B224" s="38" t="s">
        <v>156</v>
      </c>
      <c r="C224" s="49"/>
      <c r="D224" s="19"/>
      <c r="E224" s="34"/>
      <c r="F224" s="34"/>
    </row>
    <row r="225" spans="1:6" ht="25.5" x14ac:dyDescent="0.2">
      <c r="A225" s="108"/>
      <c r="B225" s="39" t="s">
        <v>157</v>
      </c>
      <c r="C225" s="49"/>
      <c r="D225" s="19"/>
      <c r="E225" s="34"/>
      <c r="F225" s="34"/>
    </row>
    <row r="226" spans="1:6" ht="14.25" x14ac:dyDescent="0.2">
      <c r="A226" s="108"/>
      <c r="B226" s="38"/>
      <c r="C226" s="49">
        <v>38</v>
      </c>
      <c r="D226" s="19" t="s">
        <v>43</v>
      </c>
      <c r="E226" s="44"/>
      <c r="F226" s="34">
        <f>C226*E226</f>
        <v>0</v>
      </c>
    </row>
    <row r="227" spans="1:6" x14ac:dyDescent="0.2">
      <c r="A227" s="109"/>
      <c r="B227" s="68"/>
      <c r="C227" s="50"/>
      <c r="D227" s="51"/>
      <c r="E227" s="52"/>
      <c r="F227" s="52"/>
    </row>
    <row r="228" spans="1:6" x14ac:dyDescent="0.2">
      <c r="A228" s="110"/>
      <c r="B228" s="67"/>
      <c r="C228" s="53"/>
      <c r="D228" s="47"/>
      <c r="E228" s="48"/>
      <c r="F228" s="48"/>
    </row>
    <row r="229" spans="1:6" x14ac:dyDescent="0.2">
      <c r="A229" s="103">
        <f>COUNT($A$10:A228)+1</f>
        <v>42</v>
      </c>
      <c r="B229" s="38" t="s">
        <v>158</v>
      </c>
      <c r="C229" s="49"/>
      <c r="D229" s="19"/>
      <c r="E229" s="34"/>
      <c r="F229" s="34"/>
    </row>
    <row r="230" spans="1:6" ht="38.25" x14ac:dyDescent="0.2">
      <c r="A230" s="108"/>
      <c r="B230" s="39" t="s">
        <v>159</v>
      </c>
      <c r="C230" s="49"/>
      <c r="D230" s="19"/>
      <c r="E230" s="34"/>
      <c r="F230" s="34"/>
    </row>
    <row r="231" spans="1:6" ht="14.25" x14ac:dyDescent="0.2">
      <c r="A231" s="108"/>
      <c r="B231" s="38"/>
      <c r="C231" s="49">
        <v>1.5</v>
      </c>
      <c r="D231" s="19" t="s">
        <v>48</v>
      </c>
      <c r="E231" s="44"/>
      <c r="F231" s="34">
        <f>C231*E231</f>
        <v>0</v>
      </c>
    </row>
    <row r="232" spans="1:6" x14ac:dyDescent="0.2">
      <c r="A232" s="109"/>
      <c r="B232" s="68"/>
      <c r="C232" s="50"/>
      <c r="D232" s="51"/>
      <c r="E232" s="52"/>
      <c r="F232" s="52"/>
    </row>
    <row r="233" spans="1:6" x14ac:dyDescent="0.2">
      <c r="A233" s="110"/>
      <c r="B233" s="67"/>
      <c r="C233" s="53"/>
      <c r="D233" s="47"/>
      <c r="E233" s="48"/>
      <c r="F233" s="46"/>
    </row>
    <row r="234" spans="1:6" x14ac:dyDescent="0.2">
      <c r="A234" s="103">
        <f>COUNT($A$12:A233)+1</f>
        <v>43</v>
      </c>
      <c r="B234" s="38" t="s">
        <v>27</v>
      </c>
      <c r="C234" s="49"/>
      <c r="D234" s="19"/>
      <c r="E234" s="34"/>
      <c r="F234" s="35"/>
    </row>
    <row r="235" spans="1:6" ht="38.25" x14ac:dyDescent="0.2">
      <c r="A235" s="108"/>
      <c r="B235" s="39" t="s">
        <v>106</v>
      </c>
      <c r="C235" s="49"/>
      <c r="D235" s="19"/>
      <c r="E235" s="34"/>
      <c r="F235" s="35"/>
    </row>
    <row r="236" spans="1:6" x14ac:dyDescent="0.2">
      <c r="A236" s="108"/>
      <c r="B236" s="39"/>
      <c r="C236" s="49">
        <v>3</v>
      </c>
      <c r="D236" s="19" t="s">
        <v>1</v>
      </c>
      <c r="E236" s="44"/>
      <c r="F236" s="34">
        <f>C236*E236</f>
        <v>0</v>
      </c>
    </row>
    <row r="237" spans="1:6" x14ac:dyDescent="0.2">
      <c r="A237" s="109"/>
      <c r="B237" s="68"/>
      <c r="C237" s="50"/>
      <c r="D237" s="51"/>
      <c r="E237" s="52"/>
      <c r="F237" s="52"/>
    </row>
    <row r="238" spans="1:6" x14ac:dyDescent="0.2">
      <c r="A238" s="110"/>
      <c r="B238" s="67"/>
      <c r="C238" s="53"/>
      <c r="D238" s="47"/>
      <c r="E238" s="48"/>
      <c r="F238" s="46"/>
    </row>
    <row r="239" spans="1:6" x14ac:dyDescent="0.2">
      <c r="A239" s="103">
        <f>COUNT($A$12:A238)+1</f>
        <v>44</v>
      </c>
      <c r="B239" s="38" t="s">
        <v>30</v>
      </c>
      <c r="C239" s="49"/>
      <c r="D239" s="19"/>
      <c r="E239" s="34"/>
      <c r="F239" s="35"/>
    </row>
    <row r="240" spans="1:6" ht="51" x14ac:dyDescent="0.2">
      <c r="A240" s="108"/>
      <c r="B240" s="39" t="s">
        <v>101</v>
      </c>
      <c r="C240" s="49"/>
      <c r="D240" s="19"/>
      <c r="E240" s="34"/>
      <c r="F240" s="35"/>
    </row>
    <row r="241" spans="1:6" ht="14.25" x14ac:dyDescent="0.2">
      <c r="A241" s="108"/>
      <c r="B241" s="39"/>
      <c r="C241" s="49">
        <v>12</v>
      </c>
      <c r="D241" s="19" t="s">
        <v>48</v>
      </c>
      <c r="E241" s="44"/>
      <c r="F241" s="34">
        <f>C241*E241</f>
        <v>0</v>
      </c>
    </row>
    <row r="242" spans="1:6" x14ac:dyDescent="0.2">
      <c r="A242" s="109"/>
      <c r="B242" s="68"/>
      <c r="C242" s="50"/>
      <c r="D242" s="51"/>
      <c r="E242" s="52"/>
      <c r="F242" s="52"/>
    </row>
    <row r="243" spans="1:6" x14ac:dyDescent="0.2">
      <c r="A243" s="110"/>
      <c r="B243" s="67"/>
      <c r="C243" s="53"/>
      <c r="D243" s="47"/>
      <c r="E243" s="48"/>
      <c r="F243" s="46"/>
    </row>
    <row r="244" spans="1:6" x14ac:dyDescent="0.2">
      <c r="A244" s="103">
        <f>COUNT($A$12:A243)+1</f>
        <v>45</v>
      </c>
      <c r="B244" s="38" t="s">
        <v>32</v>
      </c>
      <c r="C244" s="49"/>
      <c r="D244" s="19"/>
      <c r="E244" s="34"/>
      <c r="F244" s="35"/>
    </row>
    <row r="245" spans="1:6" ht="34.35" customHeight="1" x14ac:dyDescent="0.2">
      <c r="A245" s="108"/>
      <c r="B245" s="39" t="s">
        <v>31</v>
      </c>
      <c r="C245" s="49"/>
      <c r="D245" s="19"/>
      <c r="E245" s="34"/>
      <c r="F245" s="35"/>
    </row>
    <row r="246" spans="1:6" ht="14.25" x14ac:dyDescent="0.2">
      <c r="A246" s="108"/>
      <c r="B246" s="39"/>
      <c r="C246" s="49">
        <v>3</v>
      </c>
      <c r="D246" s="19" t="s">
        <v>48</v>
      </c>
      <c r="E246" s="44"/>
      <c r="F246" s="34">
        <f>C246*E246</f>
        <v>0</v>
      </c>
    </row>
    <row r="247" spans="1:6" x14ac:dyDescent="0.2">
      <c r="A247" s="109"/>
      <c r="B247" s="68"/>
      <c r="C247" s="50"/>
      <c r="D247" s="51"/>
      <c r="E247" s="52"/>
      <c r="F247" s="52"/>
    </row>
    <row r="248" spans="1:6" x14ac:dyDescent="0.2">
      <c r="A248" s="110"/>
      <c r="B248" s="72"/>
      <c r="C248" s="30"/>
      <c r="D248" s="31"/>
      <c r="E248" s="32"/>
      <c r="F248" s="30"/>
    </row>
    <row r="249" spans="1:6" x14ac:dyDescent="0.2">
      <c r="A249" s="103">
        <f>COUNT($A$12:A248)+1</f>
        <v>46</v>
      </c>
      <c r="B249" s="38" t="s">
        <v>33</v>
      </c>
      <c r="C249" s="35"/>
      <c r="D249" s="19"/>
      <c r="E249" s="61"/>
      <c r="F249" s="35"/>
    </row>
    <row r="250" spans="1:6" ht="76.5" x14ac:dyDescent="0.2">
      <c r="A250" s="106"/>
      <c r="B250" s="39" t="s">
        <v>102</v>
      </c>
      <c r="C250" s="35"/>
      <c r="D250" s="19"/>
      <c r="E250" s="34"/>
      <c r="F250" s="35"/>
    </row>
    <row r="251" spans="1:6" x14ac:dyDescent="0.2">
      <c r="A251" s="103"/>
      <c r="B251" s="97"/>
      <c r="C251" s="62"/>
      <c r="D251" s="63">
        <v>0.04</v>
      </c>
      <c r="E251" s="35"/>
      <c r="F251" s="34">
        <f>SUM(F14:F250)*D251</f>
        <v>0</v>
      </c>
    </row>
    <row r="252" spans="1:6" x14ac:dyDescent="0.2">
      <c r="A252" s="105"/>
      <c r="B252" s="98"/>
      <c r="C252" s="99"/>
      <c r="D252" s="100"/>
      <c r="E252" s="64"/>
      <c r="F252" s="52"/>
    </row>
    <row r="253" spans="1:6" x14ac:dyDescent="0.2">
      <c r="A253" s="107"/>
      <c r="B253" s="67"/>
      <c r="C253" s="46"/>
      <c r="D253" s="47"/>
      <c r="E253" s="101"/>
      <c r="F253" s="48"/>
    </row>
    <row r="254" spans="1:6" x14ac:dyDescent="0.2">
      <c r="A254" s="103">
        <f>COUNT($A$12:A253)+1</f>
        <v>47</v>
      </c>
      <c r="B254" s="38" t="s">
        <v>165</v>
      </c>
      <c r="C254" s="35"/>
      <c r="D254" s="19"/>
      <c r="E254" s="61"/>
      <c r="F254" s="34"/>
    </row>
    <row r="255" spans="1:6" ht="38.25" x14ac:dyDescent="0.2">
      <c r="A255" s="106"/>
      <c r="B255" s="39" t="s">
        <v>34</v>
      </c>
      <c r="C255" s="35"/>
      <c r="D255" s="19"/>
      <c r="E255" s="35"/>
      <c r="F255" s="34"/>
    </row>
    <row r="256" spans="1:6" x14ac:dyDescent="0.2">
      <c r="A256" s="106"/>
      <c r="B256" s="39"/>
      <c r="C256" s="62"/>
      <c r="D256" s="63">
        <v>0.05</v>
      </c>
      <c r="E256" s="35"/>
      <c r="F256" s="34">
        <f>SUM(F14:F250)*D256</f>
        <v>0</v>
      </c>
    </row>
    <row r="257" spans="1:6" x14ac:dyDescent="0.2">
      <c r="A257" s="111"/>
      <c r="B257" s="68"/>
      <c r="C257" s="64"/>
      <c r="D257" s="51"/>
      <c r="E257" s="64"/>
      <c r="F257" s="64"/>
    </row>
    <row r="258" spans="1:6" x14ac:dyDescent="0.2">
      <c r="A258" s="106"/>
      <c r="B258" s="39"/>
      <c r="C258" s="35"/>
      <c r="D258" s="19"/>
      <c r="E258" s="35"/>
      <c r="F258" s="35"/>
    </row>
    <row r="259" spans="1:6" x14ac:dyDescent="0.2">
      <c r="A259" s="103">
        <f>COUNT($A$12:A257)+1</f>
        <v>48</v>
      </c>
      <c r="B259" s="38" t="s">
        <v>103</v>
      </c>
      <c r="C259" s="35"/>
      <c r="D259" s="19"/>
      <c r="E259" s="35"/>
      <c r="F259" s="35"/>
    </row>
    <row r="260" spans="1:6" ht="38.25" x14ac:dyDescent="0.2">
      <c r="A260" s="106"/>
      <c r="B260" s="39" t="s">
        <v>35</v>
      </c>
      <c r="C260" s="62"/>
      <c r="D260" s="63">
        <v>0.1</v>
      </c>
      <c r="E260" s="35"/>
      <c r="F260" s="34">
        <f>SUM(F14:F250)*D260</f>
        <v>0</v>
      </c>
    </row>
    <row r="261" spans="1:6" x14ac:dyDescent="0.2">
      <c r="A261" s="111"/>
      <c r="B261" s="69"/>
      <c r="C261" s="35"/>
      <c r="D261" s="19"/>
      <c r="E261" s="61"/>
      <c r="F261" s="35"/>
    </row>
    <row r="262" spans="1:6" x14ac:dyDescent="0.2">
      <c r="A262" s="40"/>
      <c r="B262" s="70" t="s">
        <v>2</v>
      </c>
      <c r="C262" s="41"/>
      <c r="D262" s="42"/>
      <c r="E262" s="43" t="s">
        <v>47</v>
      </c>
      <c r="F262" s="43">
        <f>SUM(F14:F261)</f>
        <v>0</v>
      </c>
    </row>
  </sheetData>
  <sheetProtection algorithmName="SHA-512" hashValue="m15xANbbH1R6WEcd52B/BJBfuclsjWrOP/Z8GbH8HkMm3nCvGq0BfoR3WkIIfVqPM11ijbG8eI5WZbPXRYL2Qg==" saltValue="b7D+zd4y1ldrfpOlem9Mpw==" spinCount="100000"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8" manualBreakCount="8">
    <brk id="40" max="5" man="1"/>
    <brk id="70" max="16383" man="1"/>
    <brk id="102" max="16383" man="1"/>
    <brk id="135" max="16383" man="1"/>
    <brk id="165" max="16383" man="1"/>
    <brk id="190" max="16383" man="1"/>
    <brk id="217" max="16383" man="1"/>
    <brk id="25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zoomScaleNormal="100" zoomScaleSheetLayoutView="100" workbookViewId="0">
      <selection activeCell="G14" sqref="G14"/>
    </sheetView>
  </sheetViews>
  <sheetFormatPr defaultColWidth="8.85546875" defaultRowHeight="12.75" x14ac:dyDescent="0.2"/>
  <cols>
    <col min="1" max="1" width="6.140625" style="1" customWidth="1"/>
    <col min="2" max="2" width="5.5703125" style="1" customWidth="1"/>
    <col min="3" max="3" width="31.5703125" style="1" customWidth="1"/>
    <col min="4" max="4" width="10" style="1" customWidth="1"/>
    <col min="5" max="5" width="12.42578125" style="1" customWidth="1"/>
    <col min="6" max="6" width="10.85546875" style="1" bestFit="1" customWidth="1"/>
    <col min="7" max="7" width="16.42578125" style="16" bestFit="1" customWidth="1"/>
    <col min="8" max="16384" width="8.85546875" style="1"/>
  </cols>
  <sheetData>
    <row r="1" spans="1:7" ht="27.2" customHeight="1" x14ac:dyDescent="0.2">
      <c r="A1" s="23" t="s">
        <v>3</v>
      </c>
      <c r="B1" s="23"/>
      <c r="C1" s="23"/>
      <c r="D1" s="23"/>
      <c r="E1" s="23"/>
      <c r="F1" s="23"/>
      <c r="G1" s="23"/>
    </row>
    <row r="2" spans="1:7" ht="15" customHeight="1" x14ac:dyDescent="0.2">
      <c r="A2" s="293" t="s">
        <v>116</v>
      </c>
      <c r="B2" s="293"/>
      <c r="C2" s="293"/>
      <c r="D2" s="293"/>
      <c r="E2" s="293"/>
      <c r="F2" s="293"/>
      <c r="G2" s="293"/>
    </row>
    <row r="3" spans="1:7" ht="15" customHeight="1" x14ac:dyDescent="0.2">
      <c r="A3" s="294" t="s">
        <v>227</v>
      </c>
      <c r="B3" s="293"/>
      <c r="C3" s="293"/>
      <c r="D3" s="293"/>
      <c r="E3" s="293"/>
      <c r="F3" s="293"/>
      <c r="G3" s="293"/>
    </row>
    <row r="4" spans="1:7" ht="15" customHeight="1" x14ac:dyDescent="0.2">
      <c r="A4" s="293"/>
      <c r="B4" s="293"/>
      <c r="C4" s="293"/>
      <c r="D4" s="293"/>
      <c r="E4" s="293"/>
      <c r="F4" s="293"/>
      <c r="G4" s="293"/>
    </row>
    <row r="5" spans="1:7" ht="15.75" x14ac:dyDescent="0.25">
      <c r="A5" s="22" t="s">
        <v>553</v>
      </c>
      <c r="B5" s="20"/>
      <c r="C5" s="21"/>
      <c r="D5" s="21"/>
      <c r="E5" s="20"/>
      <c r="F5" s="20"/>
      <c r="G5" s="19"/>
    </row>
    <row r="6" spans="1:7" x14ac:dyDescent="0.2">
      <c r="A6" s="295" t="s">
        <v>559</v>
      </c>
      <c r="B6" s="296"/>
      <c r="C6" s="296"/>
      <c r="D6" s="296"/>
      <c r="E6" s="296"/>
      <c r="F6" s="296"/>
      <c r="G6" s="297"/>
    </row>
    <row r="7" spans="1:7" ht="25.5" x14ac:dyDescent="0.2">
      <c r="A7" s="299" t="s">
        <v>50</v>
      </c>
      <c r="B7" s="287" t="s">
        <v>119</v>
      </c>
      <c r="C7" s="288"/>
      <c r="D7" s="287" t="s">
        <v>120</v>
      </c>
      <c r="E7" s="288"/>
      <c r="F7" s="125" t="s">
        <v>121</v>
      </c>
      <c r="G7" s="125" t="s">
        <v>4</v>
      </c>
    </row>
    <row r="8" spans="1:7" x14ac:dyDescent="0.2">
      <c r="A8" s="300"/>
      <c r="B8" s="289"/>
      <c r="C8" s="290"/>
      <c r="D8" s="289"/>
      <c r="E8" s="290"/>
      <c r="F8" s="2" t="s">
        <v>5</v>
      </c>
      <c r="G8" s="2" t="s">
        <v>46</v>
      </c>
    </row>
    <row r="9" spans="1:7" x14ac:dyDescent="0.2">
      <c r="A9" s="3" t="s">
        <v>554</v>
      </c>
      <c r="B9" s="301" t="s">
        <v>170</v>
      </c>
      <c r="C9" s="302"/>
      <c r="D9" s="291" t="s">
        <v>172</v>
      </c>
      <c r="E9" s="292"/>
      <c r="F9" s="17">
        <v>55</v>
      </c>
      <c r="G9" s="4">
        <f>'Vrocevod_T-100_GD_SK'!F104</f>
        <v>0</v>
      </c>
    </row>
    <row r="10" spans="1:7" x14ac:dyDescent="0.2">
      <c r="A10" s="3" t="s">
        <v>555</v>
      </c>
      <c r="B10" s="301" t="s">
        <v>171</v>
      </c>
      <c r="C10" s="302"/>
      <c r="D10" s="291" t="s">
        <v>173</v>
      </c>
      <c r="E10" s="292"/>
      <c r="F10" s="17">
        <v>150</v>
      </c>
      <c r="G10" s="4">
        <f>'Vrocevod_T-200_GD_SK'!F105</f>
        <v>0</v>
      </c>
    </row>
    <row r="11" spans="1:7" x14ac:dyDescent="0.2">
      <c r="A11" s="3" t="s">
        <v>556</v>
      </c>
      <c r="B11" s="301" t="s">
        <v>171</v>
      </c>
      <c r="C11" s="302"/>
      <c r="D11" s="291" t="s">
        <v>174</v>
      </c>
      <c r="E11" s="292"/>
      <c r="F11" s="17">
        <v>24</v>
      </c>
      <c r="G11" s="4">
        <f>'Vrocevod_T-222_GD_SK '!F104</f>
        <v>0</v>
      </c>
    </row>
    <row r="12" spans="1:7" x14ac:dyDescent="0.2">
      <c r="A12" s="3" t="s">
        <v>557</v>
      </c>
      <c r="B12" s="301" t="s">
        <v>171</v>
      </c>
      <c r="C12" s="302"/>
      <c r="D12" s="291" t="s">
        <v>175</v>
      </c>
      <c r="E12" s="292"/>
      <c r="F12" s="17">
        <v>15</v>
      </c>
      <c r="G12" s="4">
        <f>'Vrocevod_T-223_GD_SK'!F104</f>
        <v>0</v>
      </c>
    </row>
    <row r="13" spans="1:7" x14ac:dyDescent="0.2">
      <c r="A13" s="3" t="s">
        <v>558</v>
      </c>
      <c r="B13" s="301" t="s">
        <v>170</v>
      </c>
      <c r="C13" s="302"/>
      <c r="D13" s="291" t="s">
        <v>176</v>
      </c>
      <c r="E13" s="292"/>
      <c r="F13" s="17">
        <v>36</v>
      </c>
      <c r="G13" s="4">
        <f>'Vrocevod_T-224_GD_SK'!F105</f>
        <v>0</v>
      </c>
    </row>
    <row r="14" spans="1:7" x14ac:dyDescent="0.2">
      <c r="A14" s="298" t="s">
        <v>107</v>
      </c>
      <c r="B14" s="298"/>
      <c r="C14" s="298"/>
      <c r="D14" s="298"/>
      <c r="E14" s="298"/>
      <c r="F14" s="298"/>
      <c r="G14" s="5">
        <f>SUM(G9:G13)</f>
        <v>0</v>
      </c>
    </row>
  </sheetData>
  <sheetProtection algorithmName="SHA-512" hashValue="jlfXvjrMdLVSP8Lt4phCoGd2rAZmkxLenKLRLXN2XYm3sKGLO/3GNXG8bt2SSmBDIxixaXajsqiMU3z4zdh0gw==" saltValue="CBDhFACyJJ7S4zu6qa4Bjg==" spinCount="100000" sheet="1" objects="1" scenarios="1"/>
  <mergeCells count="17">
    <mergeCell ref="B12:C12"/>
    <mergeCell ref="D12:E12"/>
    <mergeCell ref="B13:C13"/>
    <mergeCell ref="D13:E13"/>
    <mergeCell ref="A14:F14"/>
    <mergeCell ref="B9:C9"/>
    <mergeCell ref="D9:E9"/>
    <mergeCell ref="B10:C10"/>
    <mergeCell ref="D10:E10"/>
    <mergeCell ref="B11:C11"/>
    <mergeCell ref="D11:E11"/>
    <mergeCell ref="A2:G2"/>
    <mergeCell ref="A3:G4"/>
    <mergeCell ref="A6:G6"/>
    <mergeCell ref="A7:A8"/>
    <mergeCell ref="B7:C8"/>
    <mergeCell ref="D7:E8"/>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showGridLines="0" topLeftCell="A18" zoomScaleNormal="100" zoomScaleSheetLayoutView="100" workbookViewId="0">
      <selection activeCell="E36" sqref="E36"/>
    </sheetView>
  </sheetViews>
  <sheetFormatPr defaultColWidth="9.140625" defaultRowHeight="12.75" x14ac:dyDescent="0.2"/>
  <cols>
    <col min="1" max="1" width="5.7109375" style="25" customWidth="1"/>
    <col min="2" max="2" width="50.7109375" style="71" customWidth="1"/>
    <col min="3" max="3" width="7.7109375" style="28" customWidth="1"/>
    <col min="4" max="4" width="4.7109375" style="29" customWidth="1"/>
    <col min="5" max="5" width="11.7109375" style="27" customWidth="1"/>
    <col min="6" max="6" width="12.7109375" style="28" customWidth="1"/>
    <col min="7" max="16384" width="9.140625" style="29"/>
  </cols>
  <sheetData>
    <row r="1" spans="1:6" x14ac:dyDescent="0.2">
      <c r="A1" s="24" t="s">
        <v>162</v>
      </c>
      <c r="B1" s="65" t="s">
        <v>6</v>
      </c>
      <c r="C1" s="25"/>
      <c r="D1" s="26"/>
    </row>
    <row r="2" spans="1:6" x14ac:dyDescent="0.2">
      <c r="A2" s="24" t="s">
        <v>163</v>
      </c>
      <c r="B2" s="65" t="s">
        <v>232</v>
      </c>
      <c r="C2" s="25"/>
      <c r="D2" s="26"/>
    </row>
    <row r="3" spans="1:6" x14ac:dyDescent="0.2">
      <c r="A3" s="24" t="s">
        <v>228</v>
      </c>
      <c r="B3" s="65" t="s">
        <v>233</v>
      </c>
      <c r="C3" s="25"/>
      <c r="D3" s="26"/>
    </row>
    <row r="4" spans="1:6" x14ac:dyDescent="0.2">
      <c r="A4" s="24"/>
      <c r="B4" s="65" t="s">
        <v>178</v>
      </c>
      <c r="C4" s="25"/>
      <c r="D4" s="26"/>
    </row>
    <row r="5" spans="1:6" ht="76.5" x14ac:dyDescent="0.2">
      <c r="A5" s="118" t="s">
        <v>0</v>
      </c>
      <c r="B5" s="119" t="s">
        <v>39</v>
      </c>
      <c r="C5" s="120" t="s">
        <v>8</v>
      </c>
      <c r="D5" s="120" t="s">
        <v>9</v>
      </c>
      <c r="E5" s="121" t="s">
        <v>44</v>
      </c>
      <c r="F5" s="121" t="s">
        <v>45</v>
      </c>
    </row>
    <row r="6" spans="1:6" x14ac:dyDescent="0.2">
      <c r="A6" s="102">
        <v>1</v>
      </c>
      <c r="B6" s="66"/>
      <c r="C6" s="30"/>
      <c r="D6" s="31"/>
      <c r="E6" s="32"/>
      <c r="F6" s="30"/>
    </row>
    <row r="7" spans="1:6" x14ac:dyDescent="0.2">
      <c r="A7" s="112"/>
      <c r="B7" s="114" t="s">
        <v>123</v>
      </c>
      <c r="C7" s="56"/>
      <c r="D7" s="54"/>
      <c r="E7" s="55"/>
      <c r="F7" s="56"/>
    </row>
    <row r="8" spans="1:6" x14ac:dyDescent="0.2">
      <c r="A8" s="112"/>
      <c r="B8" s="305" t="s">
        <v>234</v>
      </c>
      <c r="C8" s="305"/>
      <c r="D8" s="305"/>
      <c r="E8" s="305"/>
      <c r="F8" s="305"/>
    </row>
    <row r="9" spans="1:6" x14ac:dyDescent="0.2">
      <c r="A9" s="112"/>
      <c r="B9" s="305"/>
      <c r="C9" s="305"/>
      <c r="D9" s="305"/>
      <c r="E9" s="305"/>
      <c r="F9" s="305"/>
    </row>
    <row r="10" spans="1:6" x14ac:dyDescent="0.2">
      <c r="A10" s="112"/>
      <c r="B10" s="113"/>
      <c r="C10" s="56"/>
      <c r="D10" s="54"/>
      <c r="E10" s="55"/>
      <c r="F10" s="56"/>
    </row>
    <row r="11" spans="1:6" x14ac:dyDescent="0.2">
      <c r="A11" s="102"/>
      <c r="B11" s="66"/>
      <c r="C11" s="30"/>
      <c r="D11" s="31"/>
      <c r="E11" s="32"/>
      <c r="F11" s="30"/>
    </row>
    <row r="12" spans="1:6" x14ac:dyDescent="0.2">
      <c r="A12" s="103"/>
      <c r="B12" s="38" t="s">
        <v>235</v>
      </c>
      <c r="C12" s="35"/>
      <c r="D12" s="19"/>
      <c r="E12" s="34"/>
      <c r="F12" s="34"/>
    </row>
    <row r="13" spans="1:6" ht="63.75" x14ac:dyDescent="0.2">
      <c r="A13" s="103"/>
      <c r="B13" s="39" t="s">
        <v>236</v>
      </c>
      <c r="C13" s="35"/>
      <c r="D13" s="19"/>
      <c r="E13" s="34"/>
      <c r="F13" s="34"/>
    </row>
    <row r="14" spans="1:6" x14ac:dyDescent="0.2">
      <c r="A14" s="105"/>
      <c r="B14" s="68"/>
      <c r="C14" s="50"/>
      <c r="D14" s="51"/>
      <c r="E14" s="52"/>
      <c r="F14" s="52"/>
    </row>
    <row r="15" spans="1:6" s="130" customFormat="1" x14ac:dyDescent="0.2">
      <c r="A15" s="102"/>
      <c r="B15" s="66"/>
      <c r="C15" s="30"/>
      <c r="D15" s="31"/>
      <c r="E15" s="32"/>
      <c r="F15" s="30"/>
    </row>
    <row r="16" spans="1:6" s="130" customFormat="1" x14ac:dyDescent="0.2">
      <c r="A16" s="103">
        <f>COUNT(A15+1)</f>
        <v>1</v>
      </c>
      <c r="B16" s="38" t="s">
        <v>237</v>
      </c>
      <c r="C16" s="35"/>
      <c r="D16" s="19"/>
      <c r="E16" s="34"/>
      <c r="F16" s="34"/>
    </row>
    <row r="17" spans="1:6" s="130" customFormat="1" ht="140.25" x14ac:dyDescent="0.2">
      <c r="A17" s="103"/>
      <c r="B17" s="39" t="s">
        <v>238</v>
      </c>
      <c r="C17" s="35"/>
      <c r="D17" s="19"/>
      <c r="E17" s="34"/>
      <c r="F17" s="34"/>
    </row>
    <row r="18" spans="1:6" s="130" customFormat="1" ht="14.25" x14ac:dyDescent="0.2">
      <c r="A18" s="103"/>
      <c r="B18" s="39" t="s">
        <v>239</v>
      </c>
      <c r="C18" s="49">
        <v>410</v>
      </c>
      <c r="D18" s="19" t="s">
        <v>49</v>
      </c>
      <c r="E18" s="44"/>
      <c r="F18" s="34">
        <f>C18*E18</f>
        <v>0</v>
      </c>
    </row>
    <row r="19" spans="1:6" s="130" customFormat="1" x14ac:dyDescent="0.2">
      <c r="A19" s="105"/>
      <c r="B19" s="68"/>
      <c r="C19" s="50"/>
      <c r="D19" s="51"/>
      <c r="E19" s="52"/>
      <c r="F19" s="52"/>
    </row>
    <row r="20" spans="1:6" s="130" customFormat="1" x14ac:dyDescent="0.2">
      <c r="B20" s="66"/>
      <c r="C20" s="30"/>
      <c r="D20" s="31"/>
      <c r="E20" s="32"/>
      <c r="F20" s="30"/>
    </row>
    <row r="21" spans="1:6" s="130" customFormat="1" x14ac:dyDescent="0.2">
      <c r="A21" s="103">
        <f>COUNT($A$16:A20)+1</f>
        <v>2</v>
      </c>
      <c r="B21" s="38" t="s">
        <v>240</v>
      </c>
      <c r="C21" s="35"/>
      <c r="D21" s="19"/>
      <c r="E21" s="34"/>
      <c r="F21" s="34"/>
    </row>
    <row r="22" spans="1:6" s="130" customFormat="1" ht="25.5" x14ac:dyDescent="0.2">
      <c r="A22" s="103"/>
      <c r="B22" s="39" t="s">
        <v>241</v>
      </c>
      <c r="C22" s="35"/>
      <c r="D22" s="19"/>
      <c r="E22" s="34"/>
      <c r="F22" s="34"/>
    </row>
    <row r="23" spans="1:6" s="130" customFormat="1" ht="14.25" x14ac:dyDescent="0.2">
      <c r="A23" s="103"/>
      <c r="B23" s="39"/>
      <c r="C23" s="49">
        <v>184</v>
      </c>
      <c r="D23" s="19" t="s">
        <v>49</v>
      </c>
      <c r="E23" s="44"/>
      <c r="F23" s="34">
        <f>C23*E23</f>
        <v>0</v>
      </c>
    </row>
    <row r="24" spans="1:6" s="130" customFormat="1" x14ac:dyDescent="0.2">
      <c r="A24" s="105"/>
      <c r="B24" s="68"/>
      <c r="C24" s="50"/>
      <c r="D24" s="51"/>
      <c r="E24" s="52"/>
      <c r="F24" s="52"/>
    </row>
    <row r="25" spans="1:6" s="130" customFormat="1" x14ac:dyDescent="0.2">
      <c r="A25" s="103"/>
      <c r="B25" s="39"/>
      <c r="C25" s="49"/>
      <c r="D25" s="19"/>
      <c r="E25" s="34"/>
      <c r="F25" s="34"/>
    </row>
    <row r="26" spans="1:6" s="130" customFormat="1" x14ac:dyDescent="0.2">
      <c r="A26" s="131"/>
      <c r="B26" s="132" t="s">
        <v>242</v>
      </c>
      <c r="C26" s="133"/>
      <c r="D26" s="132"/>
      <c r="E26" s="132"/>
      <c r="F26" s="132"/>
    </row>
    <row r="27" spans="1:6" s="130" customFormat="1" x14ac:dyDescent="0.2">
      <c r="A27" s="131"/>
      <c r="B27" s="132"/>
      <c r="C27" s="133"/>
      <c r="D27" s="132"/>
      <c r="E27" s="132"/>
      <c r="F27" s="132"/>
    </row>
    <row r="28" spans="1:6" s="130" customFormat="1" x14ac:dyDescent="0.2">
      <c r="A28" s="102"/>
      <c r="B28" s="66"/>
      <c r="C28" s="30"/>
      <c r="D28" s="31"/>
      <c r="E28" s="32"/>
      <c r="F28" s="30"/>
    </row>
    <row r="29" spans="1:6" s="130" customFormat="1" x14ac:dyDescent="0.2">
      <c r="A29" s="103">
        <f>COUNT($A$16:A28)+1</f>
        <v>3</v>
      </c>
      <c r="B29" s="38" t="s">
        <v>243</v>
      </c>
      <c r="C29" s="35"/>
      <c r="D29" s="19"/>
      <c r="E29" s="34"/>
      <c r="F29" s="34"/>
    </row>
    <row r="30" spans="1:6" s="130" customFormat="1" ht="63.75" x14ac:dyDescent="0.2">
      <c r="A30" s="103"/>
      <c r="B30" s="39" t="s">
        <v>244</v>
      </c>
      <c r="C30" s="35"/>
      <c r="D30" s="19"/>
      <c r="E30" s="34"/>
      <c r="F30" s="34"/>
    </row>
    <row r="31" spans="1:6" s="130" customFormat="1" ht="14.25" x14ac:dyDescent="0.2">
      <c r="A31" s="103"/>
      <c r="B31" s="39" t="s">
        <v>245</v>
      </c>
      <c r="C31" s="49">
        <v>73</v>
      </c>
      <c r="D31" s="19" t="s">
        <v>49</v>
      </c>
      <c r="E31" s="44"/>
      <c r="F31" s="34">
        <f>C31*E31</f>
        <v>0</v>
      </c>
    </row>
    <row r="32" spans="1:6" s="130" customFormat="1" x14ac:dyDescent="0.2">
      <c r="A32" s="105"/>
      <c r="B32" s="68"/>
      <c r="C32" s="50"/>
      <c r="D32" s="51"/>
      <c r="E32" s="52"/>
      <c r="F32" s="52"/>
    </row>
    <row r="33" spans="1:6" s="130" customFormat="1" x14ac:dyDescent="0.2">
      <c r="A33" s="102"/>
      <c r="B33" s="66"/>
      <c r="C33" s="30"/>
      <c r="D33" s="31"/>
      <c r="E33" s="32"/>
      <c r="F33" s="30"/>
    </row>
    <row r="34" spans="1:6" s="130" customFormat="1" ht="25.5" x14ac:dyDescent="0.2">
      <c r="A34" s="103">
        <f>COUNT($A$16:A33)+1</f>
        <v>4</v>
      </c>
      <c r="B34" s="38" t="s">
        <v>246</v>
      </c>
      <c r="C34" s="35"/>
      <c r="D34" s="19"/>
      <c r="E34" s="34"/>
      <c r="F34" s="34"/>
    </row>
    <row r="35" spans="1:6" s="130" customFormat="1" ht="76.5" x14ac:dyDescent="0.2">
      <c r="A35" s="103"/>
      <c r="B35" s="39" t="s">
        <v>247</v>
      </c>
      <c r="C35" s="35"/>
      <c r="D35" s="19"/>
      <c r="E35" s="34"/>
      <c r="F35" s="34"/>
    </row>
    <row r="36" spans="1:6" s="130" customFormat="1" ht="14.25" x14ac:dyDescent="0.2">
      <c r="A36" s="103"/>
      <c r="B36" s="39" t="s">
        <v>245</v>
      </c>
      <c r="C36" s="49">
        <v>73</v>
      </c>
      <c r="D36" s="19" t="s">
        <v>49</v>
      </c>
      <c r="E36" s="44"/>
      <c r="F36" s="34">
        <f>C36*E36</f>
        <v>0</v>
      </c>
    </row>
    <row r="37" spans="1:6" s="130" customFormat="1" x14ac:dyDescent="0.2">
      <c r="A37" s="105"/>
      <c r="B37" s="68"/>
      <c r="C37" s="50"/>
      <c r="D37" s="51"/>
      <c r="E37" s="52"/>
      <c r="F37" s="52"/>
    </row>
    <row r="38" spans="1:6" s="130" customFormat="1" x14ac:dyDescent="0.2">
      <c r="A38" s="102"/>
      <c r="B38" s="66"/>
      <c r="C38" s="30"/>
      <c r="D38" s="31"/>
      <c r="E38" s="32"/>
      <c r="F38" s="30"/>
    </row>
    <row r="39" spans="1:6" s="130" customFormat="1" ht="25.5" x14ac:dyDescent="0.2">
      <c r="A39" s="103">
        <f>COUNT($A$16:A38)+1</f>
        <v>5</v>
      </c>
      <c r="B39" s="38" t="s">
        <v>248</v>
      </c>
      <c r="C39" s="35"/>
      <c r="D39" s="19"/>
      <c r="E39" s="34"/>
      <c r="F39" s="34"/>
    </row>
    <row r="40" spans="1:6" s="130" customFormat="1" ht="51" x14ac:dyDescent="0.2">
      <c r="A40" s="103"/>
      <c r="B40" s="39" t="s">
        <v>249</v>
      </c>
      <c r="C40" s="35"/>
      <c r="D40" s="19"/>
      <c r="E40" s="34"/>
      <c r="F40" s="34"/>
    </row>
    <row r="41" spans="1:6" s="130" customFormat="1" ht="14.25" x14ac:dyDescent="0.2">
      <c r="A41" s="103"/>
      <c r="B41" s="39" t="s">
        <v>245</v>
      </c>
      <c r="C41" s="49">
        <v>122</v>
      </c>
      <c r="D41" s="19" t="s">
        <v>49</v>
      </c>
      <c r="E41" s="44"/>
      <c r="F41" s="34">
        <f>C41*E41</f>
        <v>0</v>
      </c>
    </row>
    <row r="42" spans="1:6" s="130" customFormat="1" x14ac:dyDescent="0.2">
      <c r="A42" s="105"/>
      <c r="B42" s="68"/>
      <c r="C42" s="50"/>
      <c r="D42" s="51"/>
      <c r="E42" s="52"/>
      <c r="F42" s="52"/>
    </row>
    <row r="43" spans="1:6" s="130" customFormat="1" x14ac:dyDescent="0.2">
      <c r="A43" s="102"/>
      <c r="B43" s="66"/>
      <c r="C43" s="30"/>
      <c r="D43" s="31"/>
      <c r="E43" s="32"/>
      <c r="F43" s="30"/>
    </row>
    <row r="44" spans="1:6" s="130" customFormat="1" ht="25.5" x14ac:dyDescent="0.2">
      <c r="A44" s="103">
        <f>COUNT($A$16:A43)+1</f>
        <v>6</v>
      </c>
      <c r="B44" s="38" t="s">
        <v>250</v>
      </c>
      <c r="C44" s="35"/>
      <c r="D44" s="19"/>
      <c r="E44" s="34"/>
      <c r="F44" s="34"/>
    </row>
    <row r="45" spans="1:6" s="130" customFormat="1" ht="51" x14ac:dyDescent="0.2">
      <c r="A45" s="103"/>
      <c r="B45" s="39" t="s">
        <v>251</v>
      </c>
      <c r="C45" s="35"/>
      <c r="D45" s="19"/>
      <c r="E45" s="34"/>
      <c r="F45" s="34"/>
    </row>
    <row r="46" spans="1:6" s="130" customFormat="1" ht="14.25" x14ac:dyDescent="0.2">
      <c r="A46" s="103"/>
      <c r="B46" s="39" t="s">
        <v>252</v>
      </c>
      <c r="C46" s="49">
        <v>45</v>
      </c>
      <c r="D46" s="19" t="s">
        <v>49</v>
      </c>
      <c r="E46" s="44"/>
      <c r="F46" s="34">
        <f>C46*E46</f>
        <v>0</v>
      </c>
    </row>
    <row r="47" spans="1:6" s="130" customFormat="1" x14ac:dyDescent="0.2">
      <c r="A47" s="105"/>
      <c r="B47" s="68"/>
      <c r="C47" s="50"/>
      <c r="D47" s="51"/>
      <c r="E47" s="52"/>
      <c r="F47" s="52"/>
    </row>
    <row r="48" spans="1:6" s="130" customFormat="1" x14ac:dyDescent="0.2">
      <c r="A48" s="102"/>
      <c r="B48" s="66"/>
      <c r="C48" s="30"/>
      <c r="D48" s="31"/>
      <c r="E48" s="32"/>
      <c r="F48" s="30"/>
    </row>
    <row r="49" spans="1:6" s="130" customFormat="1" x14ac:dyDescent="0.2">
      <c r="A49" s="103">
        <f>COUNT($A$16:A48)+1</f>
        <v>7</v>
      </c>
      <c r="B49" s="38" t="s">
        <v>253</v>
      </c>
      <c r="C49" s="35"/>
      <c r="D49" s="19"/>
      <c r="E49" s="34"/>
      <c r="F49" s="34"/>
    </row>
    <row r="50" spans="1:6" s="130" customFormat="1" ht="178.5" x14ac:dyDescent="0.2">
      <c r="A50" s="103"/>
      <c r="B50" s="39" t="s">
        <v>254</v>
      </c>
      <c r="C50" s="35"/>
      <c r="D50" s="19"/>
      <c r="E50" s="34"/>
      <c r="F50" s="34"/>
    </row>
    <row r="51" spans="1:6" s="130" customFormat="1" ht="14.25" x14ac:dyDescent="0.2">
      <c r="A51" s="103"/>
      <c r="B51" s="39" t="s">
        <v>245</v>
      </c>
      <c r="C51" s="49">
        <v>35</v>
      </c>
      <c r="D51" s="19" t="s">
        <v>49</v>
      </c>
      <c r="E51" s="44"/>
      <c r="F51" s="34">
        <f>C51*E51</f>
        <v>0</v>
      </c>
    </row>
    <row r="52" spans="1:6" s="130" customFormat="1" x14ac:dyDescent="0.2">
      <c r="A52" s="105"/>
      <c r="B52" s="68"/>
      <c r="C52" s="50"/>
      <c r="D52" s="51"/>
      <c r="E52" s="52"/>
      <c r="F52" s="52"/>
    </row>
    <row r="53" spans="1:6" s="130" customFormat="1" x14ac:dyDescent="0.2">
      <c r="A53" s="102"/>
      <c r="B53" s="66"/>
      <c r="C53" s="30"/>
      <c r="D53" s="31"/>
      <c r="E53" s="32"/>
      <c r="F53" s="30"/>
    </row>
    <row r="54" spans="1:6" s="130" customFormat="1" x14ac:dyDescent="0.2">
      <c r="A54" s="103">
        <f>COUNT($A$16:A53)+1</f>
        <v>8</v>
      </c>
      <c r="B54" s="38" t="s">
        <v>255</v>
      </c>
      <c r="C54" s="35"/>
      <c r="D54" s="19"/>
      <c r="E54" s="34"/>
      <c r="F54" s="34"/>
    </row>
    <row r="55" spans="1:6" s="130" customFormat="1" ht="76.5" x14ac:dyDescent="0.2">
      <c r="A55" s="103"/>
      <c r="B55" s="39" t="s">
        <v>256</v>
      </c>
      <c r="C55" s="35"/>
      <c r="D55" s="19"/>
      <c r="E55" s="34"/>
      <c r="F55" s="34"/>
    </row>
    <row r="56" spans="1:6" s="130" customFormat="1" ht="14.25" x14ac:dyDescent="0.2">
      <c r="A56" s="103"/>
      <c r="B56" s="39"/>
      <c r="C56" s="49">
        <v>88</v>
      </c>
      <c r="D56" s="19" t="s">
        <v>49</v>
      </c>
      <c r="E56" s="44"/>
      <c r="F56" s="34">
        <f>C56*E56</f>
        <v>0</v>
      </c>
    </row>
    <row r="57" spans="1:6" s="130" customFormat="1" x14ac:dyDescent="0.2">
      <c r="A57" s="105"/>
      <c r="B57" s="68"/>
      <c r="C57" s="50"/>
      <c r="D57" s="51"/>
      <c r="E57" s="52"/>
      <c r="F57" s="52"/>
    </row>
    <row r="58" spans="1:6" s="130" customFormat="1" x14ac:dyDescent="0.2">
      <c r="A58" s="102"/>
      <c r="B58" s="66"/>
      <c r="C58" s="30"/>
      <c r="D58" s="31"/>
      <c r="E58" s="32"/>
      <c r="F58" s="30"/>
    </row>
    <row r="59" spans="1:6" s="130" customFormat="1" x14ac:dyDescent="0.2">
      <c r="A59" s="103">
        <f>COUNT($A$16:A58)+1</f>
        <v>9</v>
      </c>
      <c r="B59" s="38" t="s">
        <v>257</v>
      </c>
      <c r="C59" s="35"/>
      <c r="D59" s="19"/>
      <c r="E59" s="34"/>
      <c r="F59" s="34"/>
    </row>
    <row r="60" spans="1:6" s="130" customFormat="1" ht="51" x14ac:dyDescent="0.2">
      <c r="A60" s="103"/>
      <c r="B60" s="39" t="s">
        <v>258</v>
      </c>
      <c r="C60" s="35"/>
      <c r="D60" s="19"/>
      <c r="E60" s="34"/>
      <c r="F60" s="34"/>
    </row>
    <row r="61" spans="1:6" s="130" customFormat="1" ht="14.25" x14ac:dyDescent="0.2">
      <c r="A61" s="103"/>
      <c r="B61" s="39" t="s">
        <v>259</v>
      </c>
      <c r="C61" s="49">
        <v>18</v>
      </c>
      <c r="D61" s="19" t="s">
        <v>49</v>
      </c>
      <c r="E61" s="44"/>
      <c r="F61" s="34">
        <f>C61*E61</f>
        <v>0</v>
      </c>
    </row>
    <row r="62" spans="1:6" s="130" customFormat="1" x14ac:dyDescent="0.2">
      <c r="A62" s="105"/>
      <c r="B62" s="68"/>
      <c r="C62" s="50"/>
      <c r="D62" s="51"/>
      <c r="E62" s="52"/>
      <c r="F62" s="52"/>
    </row>
    <row r="63" spans="1:6" s="130" customFormat="1" x14ac:dyDescent="0.2">
      <c r="A63" s="102"/>
      <c r="B63" s="66"/>
      <c r="C63" s="30"/>
      <c r="D63" s="31"/>
      <c r="E63" s="32"/>
      <c r="F63" s="30"/>
    </row>
    <row r="64" spans="1:6" s="130" customFormat="1" x14ac:dyDescent="0.2">
      <c r="A64" s="103">
        <f>COUNT($A$16:A63)+1</f>
        <v>10</v>
      </c>
      <c r="B64" s="38" t="s">
        <v>260</v>
      </c>
      <c r="C64" s="35"/>
      <c r="D64" s="19"/>
      <c r="E64" s="34"/>
      <c r="F64" s="34"/>
    </row>
    <row r="65" spans="1:6" s="130" customFormat="1" ht="51" x14ac:dyDescent="0.2">
      <c r="A65" s="103"/>
      <c r="B65" s="39" t="s">
        <v>261</v>
      </c>
      <c r="C65" s="35"/>
      <c r="D65" s="19"/>
      <c r="E65" s="34"/>
      <c r="F65" s="34"/>
    </row>
    <row r="66" spans="1:6" s="130" customFormat="1" ht="14.25" x14ac:dyDescent="0.2">
      <c r="A66" s="103"/>
      <c r="B66" s="39" t="s">
        <v>262</v>
      </c>
      <c r="C66" s="49">
        <v>16.5</v>
      </c>
      <c r="D66" s="19" t="s">
        <v>49</v>
      </c>
      <c r="E66" s="44"/>
      <c r="F66" s="34">
        <f>E66*C66</f>
        <v>0</v>
      </c>
    </row>
    <row r="67" spans="1:6" s="130" customFormat="1" x14ac:dyDescent="0.2">
      <c r="A67" s="105"/>
      <c r="B67" s="68"/>
      <c r="C67" s="50"/>
      <c r="D67" s="51"/>
      <c r="E67" s="52"/>
      <c r="F67" s="52"/>
    </row>
    <row r="68" spans="1:6" s="130" customFormat="1" x14ac:dyDescent="0.2">
      <c r="A68" s="103"/>
      <c r="B68" s="39"/>
      <c r="C68" s="49"/>
      <c r="D68" s="19"/>
      <c r="E68" s="34"/>
      <c r="F68" s="34"/>
    </row>
    <row r="69" spans="1:6" s="130" customFormat="1" x14ac:dyDescent="0.2">
      <c r="A69" s="131"/>
      <c r="B69" s="132" t="s">
        <v>263</v>
      </c>
      <c r="C69" s="133"/>
      <c r="D69" s="132"/>
      <c r="E69" s="132"/>
      <c r="F69" s="132"/>
    </row>
    <row r="70" spans="1:6" s="130" customFormat="1" x14ac:dyDescent="0.2">
      <c r="A70" s="131"/>
      <c r="B70" s="132"/>
      <c r="C70" s="133"/>
      <c r="D70" s="132"/>
      <c r="E70" s="132"/>
      <c r="F70" s="132"/>
    </row>
    <row r="71" spans="1:6" s="130" customFormat="1" x14ac:dyDescent="0.2">
      <c r="A71" s="102"/>
      <c r="B71" s="66"/>
      <c r="C71" s="30"/>
      <c r="D71" s="31"/>
      <c r="E71" s="32"/>
      <c r="F71" s="30"/>
    </row>
    <row r="72" spans="1:6" s="130" customFormat="1" x14ac:dyDescent="0.2">
      <c r="A72" s="103">
        <f>COUNT($A$16:A71)+1</f>
        <v>11</v>
      </c>
      <c r="B72" s="38" t="s">
        <v>264</v>
      </c>
      <c r="C72" s="35"/>
      <c r="D72" s="19"/>
      <c r="E72" s="34"/>
      <c r="F72" s="34"/>
    </row>
    <row r="73" spans="1:6" s="130" customFormat="1" ht="38.25" x14ac:dyDescent="0.2">
      <c r="A73" s="103"/>
      <c r="B73" s="39" t="s">
        <v>265</v>
      </c>
      <c r="C73" s="35"/>
      <c r="E73" s="34"/>
      <c r="F73" s="34"/>
    </row>
    <row r="74" spans="1:6" s="130" customFormat="1" ht="14.25" x14ac:dyDescent="0.2">
      <c r="A74" s="103"/>
      <c r="B74" s="39"/>
      <c r="C74" s="49">
        <v>17</v>
      </c>
      <c r="D74" s="19" t="s">
        <v>43</v>
      </c>
      <c r="E74" s="44"/>
      <c r="F74" s="34">
        <f>C74*E74</f>
        <v>0</v>
      </c>
    </row>
    <row r="75" spans="1:6" s="130" customFormat="1" x14ac:dyDescent="0.2">
      <c r="A75" s="105"/>
      <c r="B75" s="68"/>
      <c r="C75" s="50"/>
      <c r="D75" s="51"/>
      <c r="E75" s="52"/>
      <c r="F75" s="52"/>
    </row>
    <row r="76" spans="1:6" s="130" customFormat="1" x14ac:dyDescent="0.2">
      <c r="A76" s="103"/>
      <c r="B76" s="39"/>
      <c r="C76" s="49"/>
      <c r="D76" s="19"/>
      <c r="E76" s="34"/>
      <c r="F76" s="34"/>
    </row>
    <row r="77" spans="1:6" s="130" customFormat="1" x14ac:dyDescent="0.2">
      <c r="A77" s="131"/>
      <c r="B77" s="132" t="s">
        <v>266</v>
      </c>
      <c r="C77" s="133"/>
      <c r="D77" s="132"/>
      <c r="E77" s="132"/>
      <c r="F77" s="132"/>
    </row>
    <row r="78" spans="1:6" s="130" customFormat="1" x14ac:dyDescent="0.2">
      <c r="A78" s="131"/>
      <c r="B78" s="132"/>
      <c r="C78" s="133"/>
      <c r="D78" s="132"/>
      <c r="E78" s="132"/>
      <c r="F78" s="132"/>
    </row>
    <row r="79" spans="1:6" s="130" customFormat="1" x14ac:dyDescent="0.2">
      <c r="A79" s="102"/>
      <c r="B79" s="66"/>
      <c r="C79" s="30"/>
      <c r="D79" s="31"/>
      <c r="E79" s="32"/>
      <c r="F79" s="30"/>
    </row>
    <row r="80" spans="1:6" s="130" customFormat="1" x14ac:dyDescent="0.2">
      <c r="A80" s="103">
        <f>COUNT($A$16:A79)+1</f>
        <v>12</v>
      </c>
      <c r="B80" s="38" t="s">
        <v>267</v>
      </c>
      <c r="C80" s="35"/>
      <c r="D80" s="19"/>
      <c r="E80" s="34"/>
      <c r="F80" s="34"/>
    </row>
    <row r="81" spans="1:6" s="130" customFormat="1" ht="38.25" x14ac:dyDescent="0.2">
      <c r="A81" s="103"/>
      <c r="B81" s="39" t="s">
        <v>268</v>
      </c>
      <c r="C81" s="35"/>
      <c r="E81" s="34"/>
      <c r="F81" s="34"/>
    </row>
    <row r="82" spans="1:6" s="130" customFormat="1" ht="14.25" x14ac:dyDescent="0.2">
      <c r="A82" s="103"/>
      <c r="B82" s="39"/>
      <c r="C82" s="49">
        <v>8</v>
      </c>
      <c r="D82" s="19" t="s">
        <v>43</v>
      </c>
      <c r="E82" s="44"/>
      <c r="F82" s="34">
        <f>C82*E82</f>
        <v>0</v>
      </c>
    </row>
    <row r="83" spans="1:6" s="130" customFormat="1" x14ac:dyDescent="0.2">
      <c r="A83" s="105"/>
      <c r="B83" s="68"/>
      <c r="C83" s="50"/>
      <c r="D83" s="51"/>
      <c r="E83" s="52"/>
      <c r="F83" s="52"/>
    </row>
    <row r="84" spans="1:6" s="130" customFormat="1" x14ac:dyDescent="0.2">
      <c r="A84" s="102"/>
      <c r="B84" s="66"/>
      <c r="C84" s="30"/>
      <c r="D84" s="31"/>
      <c r="E84" s="32"/>
      <c r="F84" s="30"/>
    </row>
    <row r="85" spans="1:6" s="130" customFormat="1" x14ac:dyDescent="0.2">
      <c r="A85" s="103">
        <f>COUNT($A$16:A84)+1</f>
        <v>13</v>
      </c>
      <c r="B85" s="38" t="s">
        <v>269</v>
      </c>
      <c r="C85" s="35"/>
      <c r="D85" s="19"/>
      <c r="E85" s="34"/>
      <c r="F85" s="34"/>
    </row>
    <row r="86" spans="1:6" s="130" customFormat="1" ht="25.5" x14ac:dyDescent="0.2">
      <c r="A86" s="103"/>
      <c r="B86" s="39" t="s">
        <v>270</v>
      </c>
      <c r="C86" s="35"/>
      <c r="E86" s="34"/>
      <c r="F86" s="34"/>
    </row>
    <row r="87" spans="1:6" s="130" customFormat="1" x14ac:dyDescent="0.2">
      <c r="A87" s="103"/>
      <c r="B87" s="39"/>
      <c r="C87" s="49">
        <v>10</v>
      </c>
      <c r="D87" s="19" t="s">
        <v>271</v>
      </c>
      <c r="E87" s="44"/>
      <c r="F87" s="34">
        <f>C87*E87</f>
        <v>0</v>
      </c>
    </row>
    <row r="88" spans="1:6" s="130" customFormat="1" x14ac:dyDescent="0.2">
      <c r="A88" s="105"/>
      <c r="B88" s="68"/>
      <c r="C88" s="50"/>
      <c r="D88" s="51"/>
      <c r="E88" s="52"/>
      <c r="F88" s="52"/>
    </row>
    <row r="89" spans="1:6" s="130" customFormat="1" x14ac:dyDescent="0.2">
      <c r="A89" s="102"/>
      <c r="B89" s="66"/>
      <c r="C89" s="30"/>
      <c r="D89" s="31"/>
      <c r="E89" s="32"/>
      <c r="F89" s="30"/>
    </row>
    <row r="90" spans="1:6" s="130" customFormat="1" x14ac:dyDescent="0.2">
      <c r="A90" s="103">
        <f>COUNT($A$16:A89)+1</f>
        <v>14</v>
      </c>
      <c r="B90" s="38" t="s">
        <v>272</v>
      </c>
      <c r="C90" s="35"/>
      <c r="D90" s="19"/>
      <c r="E90" s="34"/>
      <c r="F90" s="34"/>
    </row>
    <row r="91" spans="1:6" s="130" customFormat="1" ht="25.5" x14ac:dyDescent="0.2">
      <c r="A91" s="103"/>
      <c r="B91" s="39" t="s">
        <v>273</v>
      </c>
      <c r="C91" s="35"/>
      <c r="E91" s="34"/>
      <c r="F91" s="34"/>
    </row>
    <row r="92" spans="1:6" s="130" customFormat="1" ht="14.25" x14ac:dyDescent="0.2">
      <c r="A92" s="103"/>
      <c r="B92" s="39"/>
      <c r="C92" s="49">
        <v>40</v>
      </c>
      <c r="D92" s="19" t="s">
        <v>43</v>
      </c>
      <c r="E92" s="44"/>
      <c r="F92" s="34">
        <f>C92*E92</f>
        <v>0</v>
      </c>
    </row>
    <row r="93" spans="1:6" s="130" customFormat="1" x14ac:dyDescent="0.2">
      <c r="A93" s="105"/>
      <c r="B93" s="68"/>
      <c r="C93" s="50"/>
      <c r="D93" s="51"/>
      <c r="E93" s="52"/>
      <c r="F93" s="52"/>
    </row>
    <row r="94" spans="1:6" s="130" customFormat="1" x14ac:dyDescent="0.2">
      <c r="A94" s="102"/>
      <c r="B94" s="66"/>
      <c r="C94" s="30"/>
      <c r="D94" s="31"/>
      <c r="E94" s="32"/>
      <c r="F94" s="30"/>
    </row>
    <row r="95" spans="1:6" s="130" customFormat="1" x14ac:dyDescent="0.2">
      <c r="A95" s="103">
        <f>COUNT($A$16:A94)+1</f>
        <v>15</v>
      </c>
      <c r="B95" s="38" t="s">
        <v>274</v>
      </c>
      <c r="C95" s="35"/>
      <c r="D95" s="19"/>
      <c r="E95" s="34"/>
      <c r="F95" s="34"/>
    </row>
    <row r="96" spans="1:6" s="130" customFormat="1" ht="63.75" x14ac:dyDescent="0.2">
      <c r="A96" s="103"/>
      <c r="B96" s="39" t="s">
        <v>275</v>
      </c>
      <c r="C96" s="35"/>
      <c r="E96" s="34"/>
      <c r="F96" s="34"/>
    </row>
    <row r="97" spans="1:6" s="130" customFormat="1" x14ac:dyDescent="0.2">
      <c r="A97" s="103"/>
      <c r="B97" s="39"/>
      <c r="C97" s="63">
        <v>0.02</v>
      </c>
      <c r="D97" s="19"/>
      <c r="E97" s="35"/>
      <c r="F97" s="34">
        <f>SUM(F18:F92)*C97</f>
        <v>0</v>
      </c>
    </row>
    <row r="98" spans="1:6" s="130" customFormat="1" x14ac:dyDescent="0.2">
      <c r="A98" s="105"/>
      <c r="B98" s="68"/>
      <c r="C98" s="50"/>
      <c r="D98" s="51"/>
      <c r="E98" s="52"/>
      <c r="F98" s="52"/>
    </row>
    <row r="99" spans="1:6" s="130" customFormat="1" x14ac:dyDescent="0.2">
      <c r="A99" s="107"/>
      <c r="B99" s="67"/>
      <c r="C99" s="46"/>
      <c r="D99" s="47"/>
      <c r="E99" s="101"/>
      <c r="F99" s="48"/>
    </row>
    <row r="100" spans="1:6" s="130" customFormat="1" x14ac:dyDescent="0.2">
      <c r="A100" s="103">
        <f>COUNT($A$16:A99)+1</f>
        <v>16</v>
      </c>
      <c r="B100" s="38" t="s">
        <v>276</v>
      </c>
      <c r="C100" s="35"/>
      <c r="D100" s="19"/>
      <c r="E100" s="61"/>
      <c r="F100" s="34"/>
    </row>
    <row r="101" spans="1:6" s="130" customFormat="1" ht="38.25" x14ac:dyDescent="0.2">
      <c r="A101" s="106"/>
      <c r="B101" s="39" t="s">
        <v>35</v>
      </c>
      <c r="C101" s="35"/>
      <c r="D101" s="19"/>
      <c r="E101" s="35"/>
      <c r="F101" s="34"/>
    </row>
    <row r="102" spans="1:6" s="130" customFormat="1" x14ac:dyDescent="0.2">
      <c r="A102" s="106"/>
      <c r="B102" s="39"/>
      <c r="C102" s="63">
        <v>0.1</v>
      </c>
      <c r="D102" s="63"/>
      <c r="E102" s="35"/>
      <c r="F102" s="34">
        <f>SUM(F18:F92)*C102</f>
        <v>0</v>
      </c>
    </row>
    <row r="103" spans="1:6" s="130" customFormat="1" x14ac:dyDescent="0.2">
      <c r="A103" s="111"/>
      <c r="B103" s="68"/>
      <c r="C103" s="64"/>
      <c r="D103" s="51"/>
      <c r="E103" s="64"/>
      <c r="F103" s="64"/>
    </row>
    <row r="104" spans="1:6" x14ac:dyDescent="0.2">
      <c r="A104" s="40"/>
      <c r="B104" s="70" t="s">
        <v>2</v>
      </c>
      <c r="C104" s="41"/>
      <c r="D104" s="42"/>
      <c r="E104" s="43" t="s">
        <v>47</v>
      </c>
      <c r="F104" s="43">
        <f>SUM(F18:F103)</f>
        <v>0</v>
      </c>
    </row>
  </sheetData>
  <sheetProtection algorithmName="SHA-512" hashValue="4Oluug9pwdGVpueoSdoDGELuZtsVl6QIhD5wUX7JQWw7NbP08IgmnWtZXzCJidu+yLYSfKI25HnNqPuazsCpRg==" saltValue="3rkMxs6HP1HumT6vmXjYLg==" spinCount="100000" sheet="1" objects="1" scenarios="1"/>
  <mergeCells count="1">
    <mergeCell ref="B8:F9"/>
  </mergeCells>
  <pageMargins left="0.70866141732283472" right="0.70866141732283472" top="0.74803149606299213" bottom="0.74803149606299213" header="0.31496062992125984" footer="0.31496062992125984"/>
  <pageSetup paperSize="9" scale="95" orientation="portrait" r:id="rId1"/>
  <headerFooter>
    <oddHeader>&amp;LENERGETIKA LJUBLJANA d.o.o.&amp;RJPE-SIR-224/23</oddHeader>
    <oddFooter>&amp;C&amp;P / &amp;N</oddFooter>
  </headerFooter>
  <rowBreaks count="3" manualBreakCount="3">
    <brk id="32" max="5" man="1"/>
    <brk id="52" max="5" man="1"/>
    <brk id="8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24</vt:i4>
      </vt:variant>
      <vt:variant>
        <vt:lpstr>Imenovani obsegi</vt:lpstr>
      </vt:variant>
      <vt:variant>
        <vt:i4>38</vt:i4>
      </vt:variant>
    </vt:vector>
  </HeadingPairs>
  <TitlesOfParts>
    <vt:vector size="62" baseType="lpstr">
      <vt:lpstr>Skupna rekapitulacija</vt:lpstr>
      <vt:lpstr>Rekapitulacija_VO_GD</vt:lpstr>
      <vt:lpstr>Vrocevod_T-100_GD</vt:lpstr>
      <vt:lpstr>Vrocevod_T-200_GD</vt:lpstr>
      <vt:lpstr>Vrocevod_T-222_GD</vt:lpstr>
      <vt:lpstr>Vrocevod_T-223_GD</vt:lpstr>
      <vt:lpstr>Vrocevod_T-224_GD</vt:lpstr>
      <vt:lpstr>Rekapitulacija_VO_SK_GD</vt:lpstr>
      <vt:lpstr>Vrocevod_T-100_GD_SK</vt:lpstr>
      <vt:lpstr>Vrocevod_T-200_GD_SK</vt:lpstr>
      <vt:lpstr>Vrocevod_T-222_GD_SK </vt:lpstr>
      <vt:lpstr>Vrocevod_T-223_GD_SK</vt:lpstr>
      <vt:lpstr>Vrocevod_T-224_GD_SK</vt:lpstr>
      <vt:lpstr>Rekapitulacija_VO_GD (2)</vt:lpstr>
      <vt:lpstr>JA 35</vt:lpstr>
      <vt:lpstr>Kineta M4</vt:lpstr>
      <vt:lpstr>Kineta 8</vt:lpstr>
      <vt:lpstr>Rekapitulacija_VO_GD (3)</vt:lpstr>
      <vt:lpstr>Vrocevod_T201_GD</vt:lpstr>
      <vt:lpstr>Vroc-priklj_P-11_GD</vt:lpstr>
      <vt:lpstr>Rekapitulacija_GD</vt:lpstr>
      <vt:lpstr>N-14060_GD</vt:lpstr>
      <vt:lpstr>PRIKL. SON_PE 32_GD</vt:lpstr>
      <vt:lpstr>PRIKL. SON_PE 63_GD</vt:lpstr>
      <vt:lpstr>'JA 35'!Področje_tiskanja</vt:lpstr>
      <vt:lpstr>'Kineta 8'!Področje_tiskanja</vt:lpstr>
      <vt:lpstr>'Kineta M4'!Področje_tiskanja</vt:lpstr>
      <vt:lpstr>'N-14060_GD'!Področje_tiskanja</vt:lpstr>
      <vt:lpstr>'PRIKL. SON_PE 63_GD'!Področje_tiskanja</vt:lpstr>
      <vt:lpstr>Rekapitulacija_GD!Področje_tiskanja</vt:lpstr>
      <vt:lpstr>Rekapitulacija_VO_GD!Področje_tiskanja</vt:lpstr>
      <vt:lpstr>'Rekapitulacija_VO_GD (2)'!Področje_tiskanja</vt:lpstr>
      <vt:lpstr>'Rekapitulacija_VO_GD (3)'!Področje_tiskanja</vt:lpstr>
      <vt:lpstr>Rekapitulacija_VO_SK_GD!Področje_tiskanja</vt:lpstr>
      <vt:lpstr>'Skupna rekapitulacija'!Področje_tiskanja</vt:lpstr>
      <vt:lpstr>'Vrocevod_T-100_GD'!Področje_tiskanja</vt:lpstr>
      <vt:lpstr>'Vrocevod_T-100_GD_SK'!Področje_tiskanja</vt:lpstr>
      <vt:lpstr>'Vrocevod_T-200_GD'!Področje_tiskanja</vt:lpstr>
      <vt:lpstr>'Vrocevod_T-200_GD_SK'!Področje_tiskanja</vt:lpstr>
      <vt:lpstr>Vrocevod_T201_GD!Področje_tiskanja</vt:lpstr>
      <vt:lpstr>'Vrocevod_T-222_GD'!Področje_tiskanja</vt:lpstr>
      <vt:lpstr>'Vrocevod_T-222_GD_SK '!Področje_tiskanja</vt:lpstr>
      <vt:lpstr>'Vrocevod_T-223_GD'!Področje_tiskanja</vt:lpstr>
      <vt:lpstr>'Vrocevod_T-223_GD_SK'!Področje_tiskanja</vt:lpstr>
      <vt:lpstr>'Vrocevod_T-224_GD'!Področje_tiskanja</vt:lpstr>
      <vt:lpstr>'Vrocevod_T-224_GD_SK'!Področje_tiskanja</vt:lpstr>
      <vt:lpstr>'JA 35'!Tiskanje_naslovov</vt:lpstr>
      <vt:lpstr>'N-14060_GD'!Tiskanje_naslovov</vt:lpstr>
      <vt:lpstr>'PRIKL. SON_PE 32_GD'!Tiskanje_naslovov</vt:lpstr>
      <vt:lpstr>'PRIKL. SON_PE 63_GD'!Tiskanje_naslovov</vt:lpstr>
      <vt:lpstr>'Vrocevod_T-100_GD'!Tiskanje_naslovov</vt:lpstr>
      <vt:lpstr>'Vrocevod_T-100_GD_SK'!Tiskanje_naslovov</vt:lpstr>
      <vt:lpstr>'Vrocevod_T-200_GD'!Tiskanje_naslovov</vt:lpstr>
      <vt:lpstr>'Vrocevod_T-200_GD_SK'!Tiskanje_naslovov</vt:lpstr>
      <vt:lpstr>Vrocevod_T201_GD!Tiskanje_naslovov</vt:lpstr>
      <vt:lpstr>'Vrocevod_T-222_GD'!Tiskanje_naslovov</vt:lpstr>
      <vt:lpstr>'Vrocevod_T-222_GD_SK '!Tiskanje_naslovov</vt:lpstr>
      <vt:lpstr>'Vrocevod_T-223_GD'!Tiskanje_naslovov</vt:lpstr>
      <vt:lpstr>'Vrocevod_T-223_GD_SK'!Tiskanje_naslovov</vt:lpstr>
      <vt:lpstr>'Vrocevod_T-224_GD'!Tiskanje_naslovov</vt:lpstr>
      <vt:lpstr>'Vrocevod_T-224_GD_SK'!Tiskanje_naslovov</vt:lpstr>
      <vt:lpstr>'Vroc-priklj_P-11_GD'!Tiskanje_naslovov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test</dc:creator>
  <dc:description>izdelan: 31/08-2005</dc:description>
  <cp:lastModifiedBy>Uporabnik sistema Windows</cp:lastModifiedBy>
  <cp:lastPrinted>2023-06-15T06:53:10Z</cp:lastPrinted>
  <dcterms:created xsi:type="dcterms:W3CDTF">1999-05-03T05:58:28Z</dcterms:created>
  <dcterms:modified xsi:type="dcterms:W3CDTF">2023-06-20T08:13:20Z</dcterms:modified>
</cp:coreProperties>
</file>