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HL\2021\JHL-23-21 POS terminali\Razpisna dokumentacija\"/>
    </mc:Choice>
  </mc:AlternateContent>
  <bookViews>
    <workbookView xWindow="480" yWindow="120" windowWidth="23250" windowHeight="14370"/>
  </bookViews>
  <sheets>
    <sheet name="ponudbeni predračun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s="1"/>
  <c r="H11" i="1" s="1"/>
  <c r="F10" i="1"/>
  <c r="H34" i="1"/>
  <c r="I34" i="1" s="1"/>
  <c r="J34" i="1" s="1"/>
  <c r="H33" i="1"/>
  <c r="I33" i="1" s="1"/>
  <c r="J33" i="1" s="1"/>
  <c r="H31" i="1"/>
  <c r="I31" i="1" s="1"/>
  <c r="J31" i="1" s="1"/>
  <c r="H30" i="1"/>
  <c r="I30" i="1" s="1"/>
  <c r="J30" i="1" s="1"/>
  <c r="H29" i="1"/>
  <c r="I29" i="1" s="1"/>
  <c r="J29" i="1" s="1"/>
  <c r="H27" i="1"/>
  <c r="I27" i="1" s="1"/>
  <c r="J27" i="1" s="1"/>
  <c r="H26" i="1"/>
  <c r="I26" i="1" s="1"/>
  <c r="J26" i="1" s="1"/>
  <c r="H25" i="1"/>
  <c r="I25" i="1" s="1"/>
  <c r="J25" i="1" s="1"/>
  <c r="H23" i="1"/>
  <c r="I23" i="1" s="1"/>
  <c r="H21" i="1"/>
  <c r="I21" i="1" s="1"/>
  <c r="J21" i="1" s="1"/>
  <c r="H20" i="1"/>
  <c r="I20" i="1" s="1"/>
  <c r="J32" i="1" l="1"/>
  <c r="F12" i="1"/>
  <c r="G10" i="1"/>
  <c r="G12" i="1" s="1"/>
  <c r="J28" i="1"/>
  <c r="J23" i="1"/>
  <c r="J22" i="1" s="1"/>
  <c r="I22" i="1"/>
  <c r="J24" i="1"/>
  <c r="J20" i="1"/>
  <c r="J19" i="1" s="1"/>
  <c r="I19" i="1"/>
  <c r="I24" i="1"/>
  <c r="I28" i="1"/>
  <c r="I32" i="1"/>
  <c r="H10" i="1" l="1"/>
  <c r="H12" i="1" s="1"/>
  <c r="J35" i="1"/>
  <c r="I35" i="1"/>
  <c r="D38" i="1" l="1"/>
</calcChain>
</file>

<file path=xl/sharedStrings.xml><?xml version="1.0" encoding="utf-8"?>
<sst xmlns="http://schemas.openxmlformats.org/spreadsheetml/2006/main" count="85" uniqueCount="81">
  <si>
    <t>5=4*12M</t>
  </si>
  <si>
    <t>6=5*3L</t>
  </si>
  <si>
    <t>7=3*6</t>
  </si>
  <si>
    <t>1.1.</t>
  </si>
  <si>
    <t>1.2.</t>
  </si>
  <si>
    <t>1.</t>
  </si>
  <si>
    <t>Ocenjena vrednost</t>
  </si>
  <si>
    <t>Struktura nadomestila</t>
  </si>
  <si>
    <t>Vrednost</t>
  </si>
  <si>
    <t>kartičnih transakcij</t>
  </si>
  <si>
    <t>Medbančna</t>
  </si>
  <si>
    <t>Stroški sheme</t>
  </si>
  <si>
    <t>Bančni stroški in</t>
  </si>
  <si>
    <t>Nadomestilo skupaj</t>
  </si>
  <si>
    <t>nadomestila</t>
  </si>
  <si>
    <t>za 1 leto v EUR</t>
  </si>
  <si>
    <t>provizija v %</t>
  </si>
  <si>
    <t>v %</t>
  </si>
  <si>
    <t>marža v %</t>
  </si>
  <si>
    <t>za 3 leta v EUR</t>
  </si>
  <si>
    <t>7=4+5+6</t>
  </si>
  <si>
    <t>8=3*7</t>
  </si>
  <si>
    <t>9=8*3L</t>
  </si>
  <si>
    <t>2.</t>
  </si>
  <si>
    <t>NADOMESTILO za sprejem plačila z BA kartico</t>
  </si>
  <si>
    <t>2.1.</t>
  </si>
  <si>
    <t>BA kartica - debetna kartica za potrošnike</t>
  </si>
  <si>
    <t>2.2.</t>
  </si>
  <si>
    <t>BA kartica - poslovna kartica</t>
  </si>
  <si>
    <t>3.</t>
  </si>
  <si>
    <t>NADOMESTILO za sprejem plačila s kartico KARANTA</t>
  </si>
  <si>
    <t>3.1.</t>
  </si>
  <si>
    <t>KARANTA - kreditna kartica za potrošnike</t>
  </si>
  <si>
    <t>4.</t>
  </si>
  <si>
    <t>NADOMESTILO za sprejem plačila s kartico MASTERCARD</t>
  </si>
  <si>
    <t>4.1.</t>
  </si>
  <si>
    <t>MASTERCARD - debetna kartica za potrošnike</t>
  </si>
  <si>
    <t>4.2.</t>
  </si>
  <si>
    <t>MASTERCARD - kreditna kartica za potrošnike</t>
  </si>
  <si>
    <t>4.3.</t>
  </si>
  <si>
    <t>MASTERCARD - poslovna kartica</t>
  </si>
  <si>
    <t>5.</t>
  </si>
  <si>
    <t>NADOMESTILO za sprejem plačila s kartico VISA</t>
  </si>
  <si>
    <t>5.1.</t>
  </si>
  <si>
    <t>VISA - debetna kartica za potrošnike</t>
  </si>
  <si>
    <t>5.2.</t>
  </si>
  <si>
    <t>VISA - kreditna kartica za potrošnike</t>
  </si>
  <si>
    <t>5.3.</t>
  </si>
  <si>
    <t>VISA - poslovna kartica</t>
  </si>
  <si>
    <t>6.</t>
  </si>
  <si>
    <t>NADOMESTILO za sprejem plačila z MAESTRO kartico</t>
  </si>
  <si>
    <t>6.1.</t>
  </si>
  <si>
    <t>MAESTRO - debetna kartica za potrošnike</t>
  </si>
  <si>
    <t>6.2.</t>
  </si>
  <si>
    <t>MAESTRO - poslovna kartica</t>
  </si>
  <si>
    <t>7.</t>
  </si>
  <si>
    <t>Skupaj nadomestilo (7=2+3+4+5+6)</t>
  </si>
  <si>
    <t>8.</t>
  </si>
  <si>
    <t xml:space="preserve">      </t>
  </si>
  <si>
    <t>PONUDBENI PREDRAČUN</t>
  </si>
  <si>
    <t>Ponudnik:_________________________________________________________,</t>
  </si>
  <si>
    <t>PONUDBENI PREDRAČUN št. _____________</t>
  </si>
  <si>
    <t xml:space="preserve">                (Kraj in datum)</t>
  </si>
  <si>
    <t xml:space="preserve">          Žig</t>
  </si>
  <si>
    <t>(Podpis odgovorne osebe)</t>
  </si>
  <si>
    <t>NAJEMNINA ZA POS-IP TERMINAL (skupaj z napravo za vnos osebnega gesla) brez DDV</t>
  </si>
  <si>
    <t>NAJEMNINA ZA POS-M TERMINAL (skupaj z napravo za vnos osebnega gesla) brez DDV</t>
  </si>
  <si>
    <t>Opis storitve - NAJEMNINA</t>
  </si>
  <si>
    <t>Opis storitve - NADOMESTILO</t>
  </si>
  <si>
    <t>Število POS terminalov</t>
  </si>
  <si>
    <t>Mesečni znesek za 1 terminal v EUR</t>
  </si>
  <si>
    <t>Letni znesek za 1 terminal v EUR</t>
  </si>
  <si>
    <t>36 mesečni znesek za 1 terminal v EUR</t>
  </si>
  <si>
    <t>Skupaj najemnina</t>
  </si>
  <si>
    <r>
      <rPr>
        <b/>
        <sz val="10"/>
        <color theme="1"/>
        <rFont val="Tahoma"/>
        <family val="2"/>
        <charset val="238"/>
      </rPr>
      <t>SKUPNA PONUDBENA VREDNOST V EUR brez DDV</t>
    </r>
    <r>
      <rPr>
        <sz val="10"/>
        <color theme="1"/>
        <rFont val="Tahoma"/>
        <family val="2"/>
        <charset val="238"/>
      </rPr>
      <t xml:space="preserve">    (Skupaj najemnina + skupaj nadomestilo)</t>
    </r>
  </si>
  <si>
    <t>Zap. št.</t>
  </si>
  <si>
    <t>Zap.</t>
  </si>
  <si>
    <t>št.</t>
  </si>
  <si>
    <t>Znesek najemnine za terminale za      3 leta v EUR</t>
  </si>
  <si>
    <r>
      <t xml:space="preserve">ki oddajamo ponudbo za javno naročilo: </t>
    </r>
    <r>
      <rPr>
        <b/>
        <sz val="10"/>
        <color indexed="8"/>
        <rFont val="Tahoma"/>
        <family val="2"/>
        <charset val="238"/>
      </rPr>
      <t>JH</t>
    </r>
    <r>
      <rPr>
        <b/>
        <sz val="10"/>
        <rFont val="Tahoma"/>
        <family val="2"/>
        <charset val="238"/>
      </rPr>
      <t>L 23/21</t>
    </r>
    <r>
      <rPr>
        <b/>
        <sz val="10"/>
        <color indexed="8"/>
        <rFont val="Tahoma"/>
        <family val="2"/>
        <charset val="238"/>
      </rPr>
      <t xml:space="preserve"> IZVAJANJE STORITEV SPREJEMANJA PLAČIL PREKO POS TERMINALOV IN NAJEMA POS TERMINALOV</t>
    </r>
    <r>
      <rPr>
        <sz val="10"/>
        <color indexed="8"/>
        <rFont val="Tahoma"/>
        <family val="2"/>
        <charset val="238"/>
      </rPr>
      <t>, prilagamo</t>
    </r>
  </si>
  <si>
    <t xml:space="preserve">Priloga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</si>
</sst>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i/>
      <sz val="10"/>
      <color indexed="8"/>
      <name val="Tahoma"/>
      <family val="2"/>
      <charset val="238"/>
    </font>
    <font>
      <sz val="10"/>
      <color indexed="8"/>
      <name val="Calibri"/>
      <family val="2"/>
      <charset val="238"/>
    </font>
    <font>
      <u/>
      <sz val="10"/>
      <color indexed="8"/>
      <name val="Tahoma"/>
      <family val="2"/>
      <charset val="238"/>
    </font>
    <font>
      <u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8"/>
      <color theme="1"/>
      <name val="Tahoma"/>
      <family val="2"/>
      <charset val="238"/>
    </font>
    <font>
      <sz val="6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9" xfId="0" applyFont="1" applyBorder="1" applyAlignment="1" applyProtection="1">
      <alignment horizontal="right" vertical="top" wrapText="1"/>
    </xf>
    <xf numFmtId="0" fontId="4" fillId="0" borderId="11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right" vertical="center" wrapText="1"/>
    </xf>
    <xf numFmtId="0" fontId="0" fillId="0" borderId="0" xfId="0" applyProtection="1"/>
    <xf numFmtId="0" fontId="6" fillId="0" borderId="0" xfId="0" applyFont="1" applyProtection="1"/>
    <xf numFmtId="0" fontId="6" fillId="0" borderId="0" xfId="0" applyFont="1" applyProtection="1">
      <protection locked="0"/>
    </xf>
    <xf numFmtId="0" fontId="4" fillId="0" borderId="0" xfId="0" applyFont="1" applyProtection="1"/>
    <xf numFmtId="0" fontId="4" fillId="0" borderId="0" xfId="0" applyFont="1" applyBorder="1" applyProtection="1"/>
    <xf numFmtId="0" fontId="10" fillId="0" borderId="0" xfId="0" applyFont="1" applyProtection="1"/>
    <xf numFmtId="0" fontId="10" fillId="0" borderId="10" xfId="0" applyFont="1" applyBorder="1" applyProtection="1"/>
    <xf numFmtId="0" fontId="10" fillId="0" borderId="10" xfId="0" applyFont="1" applyBorder="1" applyAlignment="1" applyProtection="1">
      <alignment wrapText="1"/>
    </xf>
    <xf numFmtId="0" fontId="10" fillId="0" borderId="7" xfId="0" applyFont="1" applyBorder="1" applyAlignment="1" applyProtection="1">
      <alignment horizontal="center"/>
    </xf>
    <xf numFmtId="4" fontId="10" fillId="0" borderId="7" xfId="0" applyNumberFormat="1" applyFont="1" applyBorder="1" applyProtection="1"/>
    <xf numFmtId="0" fontId="10" fillId="0" borderId="12" xfId="0" applyFont="1" applyBorder="1" applyProtection="1"/>
    <xf numFmtId="0" fontId="10" fillId="0" borderId="12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center"/>
    </xf>
    <xf numFmtId="4" fontId="10" fillId="0" borderId="17" xfId="0" applyNumberFormat="1" applyFont="1" applyBorder="1" applyProtection="1"/>
    <xf numFmtId="4" fontId="10" fillId="0" borderId="19" xfId="0" applyNumberFormat="1" applyFont="1" applyBorder="1" applyProtection="1"/>
    <xf numFmtId="4" fontId="10" fillId="0" borderId="10" xfId="0" applyNumberFormat="1" applyFont="1" applyBorder="1" applyProtection="1"/>
    <xf numFmtId="10" fontId="10" fillId="0" borderId="10" xfId="0" applyNumberFormat="1" applyFont="1" applyBorder="1" applyProtection="1"/>
    <xf numFmtId="4" fontId="10" fillId="0" borderId="12" xfId="0" applyNumberFormat="1" applyFont="1" applyBorder="1" applyProtection="1"/>
    <xf numFmtId="10" fontId="10" fillId="0" borderId="12" xfId="0" applyNumberFormat="1" applyFont="1" applyBorder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0" fillId="0" borderId="7" xfId="0" applyNumberFormat="1" applyFont="1" applyBorder="1" applyProtection="1">
      <protection locked="0"/>
    </xf>
    <xf numFmtId="4" fontId="10" fillId="0" borderId="18" xfId="0" applyNumberFormat="1" applyFont="1" applyBorder="1" applyProtection="1">
      <protection locked="0"/>
    </xf>
    <xf numFmtId="10" fontId="10" fillId="0" borderId="10" xfId="1" applyNumberFormat="1" applyFont="1" applyBorder="1" applyProtection="1">
      <protection locked="0"/>
    </xf>
    <xf numFmtId="10" fontId="10" fillId="0" borderId="10" xfId="0" applyNumberFormat="1" applyFont="1" applyBorder="1" applyProtection="1">
      <protection locked="0"/>
    </xf>
    <xf numFmtId="10" fontId="10" fillId="0" borderId="12" xfId="0" applyNumberFormat="1" applyFont="1" applyBorder="1" applyProtection="1">
      <protection locked="0"/>
    </xf>
    <xf numFmtId="10" fontId="10" fillId="0" borderId="12" xfId="1" applyNumberFormat="1" applyFont="1" applyBorder="1" applyProtection="1"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7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0" fontId="8" fillId="0" borderId="8" xfId="0" applyFont="1" applyBorder="1" applyProtection="1"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4" fontId="14" fillId="0" borderId="0" xfId="0" applyNumberFormat="1" applyFont="1"/>
    <xf numFmtId="0" fontId="10" fillId="2" borderId="10" xfId="0" applyFont="1" applyFill="1" applyBorder="1" applyAlignment="1" applyProtection="1">
      <alignment wrapText="1"/>
    </xf>
    <xf numFmtId="0" fontId="10" fillId="2" borderId="10" xfId="0" applyFont="1" applyFill="1" applyBorder="1" applyProtection="1"/>
    <xf numFmtId="0" fontId="10" fillId="2" borderId="10" xfId="0" applyFont="1" applyFill="1" applyBorder="1" applyAlignment="1" applyProtection="1">
      <alignment horizontal="center" wrapText="1"/>
    </xf>
    <xf numFmtId="0" fontId="10" fillId="2" borderId="1" xfId="0" applyFont="1" applyFill="1" applyBorder="1" applyProtection="1"/>
    <xf numFmtId="0" fontId="10" fillId="2" borderId="2" xfId="0" applyFont="1" applyFill="1" applyBorder="1" applyProtection="1"/>
    <xf numFmtId="0" fontId="10" fillId="2" borderId="3" xfId="0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10" fillId="2" borderId="5" xfId="0" applyFont="1" applyFill="1" applyBorder="1" applyProtection="1"/>
    <xf numFmtId="0" fontId="10" fillId="2" borderId="0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/>
    </xf>
    <xf numFmtId="0" fontId="10" fillId="2" borderId="15" xfId="0" applyFont="1" applyFill="1" applyBorder="1" applyAlignment="1" applyProtection="1">
      <alignment horizontal="center"/>
    </xf>
    <xf numFmtId="0" fontId="10" fillId="2" borderId="6" xfId="0" applyFont="1" applyFill="1" applyBorder="1" applyProtection="1"/>
    <xf numFmtId="0" fontId="10" fillId="2" borderId="7" xfId="0" applyFont="1" applyFill="1" applyBorder="1" applyProtection="1"/>
    <xf numFmtId="0" fontId="10" fillId="2" borderId="8" xfId="0" applyFont="1" applyFill="1" applyBorder="1" applyAlignment="1" applyProtection="1">
      <alignment horizontal="center"/>
    </xf>
    <xf numFmtId="0" fontId="10" fillId="2" borderId="7" xfId="0" applyFont="1" applyFill="1" applyBorder="1" applyAlignment="1" applyProtection="1">
      <alignment horizontal="center"/>
    </xf>
    <xf numFmtId="0" fontId="10" fillId="2" borderId="16" xfId="0" applyFont="1" applyFill="1" applyBorder="1" applyAlignment="1" applyProtection="1">
      <alignment horizontal="center"/>
    </xf>
    <xf numFmtId="0" fontId="10" fillId="3" borderId="7" xfId="0" applyFont="1" applyFill="1" applyBorder="1" applyProtection="1"/>
    <xf numFmtId="4" fontId="10" fillId="3" borderId="7" xfId="0" applyNumberFormat="1" applyFont="1" applyFill="1" applyBorder="1" applyProtection="1"/>
    <xf numFmtId="4" fontId="9" fillId="3" borderId="7" xfId="0" applyNumberFormat="1" applyFont="1" applyFill="1" applyBorder="1" applyProtection="1"/>
    <xf numFmtId="0" fontId="10" fillId="3" borderId="23" xfId="0" applyFont="1" applyFill="1" applyBorder="1" applyProtection="1"/>
    <xf numFmtId="0" fontId="10" fillId="3" borderId="23" xfId="0" applyFont="1" applyFill="1" applyBorder="1" applyAlignment="1" applyProtection="1">
      <alignment wrapText="1"/>
    </xf>
    <xf numFmtId="4" fontId="9" fillId="3" borderId="22" xfId="0" applyNumberFormat="1" applyFont="1" applyFill="1" applyBorder="1" applyAlignment="1" applyProtection="1">
      <alignment horizontal="center"/>
    </xf>
    <xf numFmtId="0" fontId="10" fillId="3" borderId="9" xfId="0" applyFont="1" applyFill="1" applyBorder="1" applyProtection="1"/>
    <xf numFmtId="4" fontId="10" fillId="3" borderId="13" xfId="0" applyNumberFormat="1" applyFont="1" applyFill="1" applyBorder="1" applyProtection="1"/>
    <xf numFmtId="0" fontId="10" fillId="3" borderId="10" xfId="0" applyFont="1" applyFill="1" applyBorder="1" applyProtection="1"/>
    <xf numFmtId="4" fontId="10" fillId="3" borderId="10" xfId="0" applyNumberFormat="1" applyFont="1" applyFill="1" applyBorder="1" applyProtection="1"/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9" fillId="3" borderId="7" xfId="0" applyFont="1" applyFill="1" applyBorder="1" applyAlignment="1" applyProtection="1">
      <alignment horizontal="right"/>
    </xf>
    <xf numFmtId="0" fontId="12" fillId="3" borderId="7" xfId="0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justify"/>
    </xf>
    <xf numFmtId="0" fontId="0" fillId="0" borderId="0" xfId="0" applyAlignment="1" applyProtection="1"/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9" fillId="3" borderId="6" xfId="0" applyFont="1" applyFill="1" applyBorder="1" applyAlignment="1" applyProtection="1">
      <alignment horizontal="right"/>
    </xf>
    <xf numFmtId="0" fontId="11" fillId="3" borderId="20" xfId="0" applyFont="1" applyFill="1" applyBorder="1" applyAlignment="1" applyProtection="1">
      <alignment horizontal="right"/>
    </xf>
    <xf numFmtId="0" fontId="11" fillId="3" borderId="21" xfId="0" applyFont="1" applyFill="1" applyBorder="1" applyAlignment="1" applyProtection="1">
      <alignment horizontal="right"/>
    </xf>
    <xf numFmtId="0" fontId="10" fillId="2" borderId="9" xfId="0" applyFont="1" applyFill="1" applyBorder="1" applyAlignment="1" applyProtection="1">
      <alignment horizontal="center"/>
    </xf>
    <xf numFmtId="0" fontId="10" fillId="2" borderId="11" xfId="0" applyFont="1" applyFill="1" applyBorder="1" applyAlignment="1" applyProtection="1">
      <alignment horizontal="center"/>
    </xf>
    <xf numFmtId="0" fontId="10" fillId="2" borderId="13" xfId="0" applyFont="1" applyFill="1" applyBorder="1" applyAlignment="1" applyProtection="1">
      <alignment horizontal="center"/>
    </xf>
    <xf numFmtId="0" fontId="10" fillId="3" borderId="9" xfId="0" applyFont="1" applyFill="1" applyBorder="1" applyAlignment="1" applyProtection="1">
      <alignment horizontal="left"/>
    </xf>
    <xf numFmtId="0" fontId="0" fillId="3" borderId="11" xfId="0" applyFill="1" applyBorder="1" applyAlignment="1" applyProtection="1">
      <alignment horizontal="left"/>
    </xf>
    <xf numFmtId="0" fontId="0" fillId="3" borderId="13" xfId="0" applyFill="1" applyBorder="1" applyAlignment="1" applyProtection="1">
      <alignment horizontal="left"/>
    </xf>
    <xf numFmtId="0" fontId="10" fillId="3" borderId="9" xfId="0" applyFont="1" applyFill="1" applyBorder="1" applyAlignment="1" applyProtection="1"/>
    <xf numFmtId="0" fontId="0" fillId="3" borderId="11" xfId="0" applyFill="1" applyBorder="1" applyAlignment="1" applyProtection="1"/>
    <xf numFmtId="0" fontId="0" fillId="3" borderId="13" xfId="0" applyFill="1" applyBorder="1" applyAlignment="1" applyProtection="1"/>
    <xf numFmtId="0" fontId="3" fillId="0" borderId="0" xfId="0" applyFont="1" applyBorder="1" applyProtection="1"/>
    <xf numFmtId="0" fontId="4" fillId="0" borderId="0" xfId="0" applyFont="1" applyBorder="1" applyProtection="1"/>
    <xf numFmtId="4" fontId="14" fillId="0" borderId="0" xfId="0" applyNumberFormat="1" applyFont="1" applyProtection="1"/>
    <xf numFmtId="4" fontId="15" fillId="0" borderId="0" xfId="0" applyNumberFormat="1" applyFont="1" applyProtection="1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5"/>
  <sheetViews>
    <sheetView tabSelected="1" workbookViewId="0">
      <selection activeCell="E30" sqref="E30"/>
    </sheetView>
  </sheetViews>
  <sheetFormatPr defaultColWidth="8.85546875" defaultRowHeight="11.25" x14ac:dyDescent="0.15"/>
  <cols>
    <col min="1" max="1" width="3.140625" style="1" customWidth="1"/>
    <col min="2" max="2" width="5.42578125" style="1" customWidth="1"/>
    <col min="3" max="3" width="45.85546875" style="1" customWidth="1"/>
    <col min="4" max="4" width="16.7109375" style="1" bestFit="1" customWidth="1"/>
    <col min="5" max="5" width="13.42578125" style="1" customWidth="1"/>
    <col min="6" max="6" width="13" style="1" customWidth="1"/>
    <col min="7" max="7" width="14.28515625" style="1" customWidth="1"/>
    <col min="8" max="8" width="17.42578125" style="1" customWidth="1"/>
    <col min="9" max="10" width="13.7109375" style="1" bestFit="1" customWidth="1"/>
    <col min="11" max="11" width="6.28515625" style="1" customWidth="1"/>
    <col min="12" max="12" width="9.140625" style="1" customWidth="1"/>
    <col min="13" max="16384" width="8.85546875" style="1"/>
  </cols>
  <sheetData>
    <row r="2" spans="2:11" ht="15" x14ac:dyDescent="0.25">
      <c r="B2" s="2" t="s">
        <v>58</v>
      </c>
      <c r="C2" s="3" t="s">
        <v>59</v>
      </c>
      <c r="D2" s="4"/>
      <c r="E2" s="5"/>
      <c r="F2" s="5"/>
      <c r="G2" s="5"/>
      <c r="H2" s="6"/>
      <c r="I2" s="7" t="s">
        <v>80</v>
      </c>
      <c r="J2" s="8"/>
    </row>
    <row r="3" spans="2:11" ht="15" x14ac:dyDescent="0.25">
      <c r="B3" s="9"/>
      <c r="C3" s="9"/>
      <c r="D3" s="9"/>
      <c r="E3" s="9"/>
      <c r="F3" s="9"/>
      <c r="G3" s="9"/>
      <c r="H3" s="9"/>
      <c r="I3" s="9"/>
      <c r="J3" s="8"/>
    </row>
    <row r="4" spans="2:11" ht="15" x14ac:dyDescent="0.25">
      <c r="B4" s="97" t="s">
        <v>60</v>
      </c>
      <c r="C4" s="97"/>
      <c r="D4" s="97"/>
      <c r="E4" s="97"/>
      <c r="F4" s="97"/>
      <c r="G4" s="97"/>
      <c r="H4" s="97"/>
      <c r="I4" s="97"/>
      <c r="J4" s="8"/>
      <c r="K4" s="27"/>
    </row>
    <row r="5" spans="2:11" ht="15" x14ac:dyDescent="0.25">
      <c r="B5" s="80" t="s">
        <v>79</v>
      </c>
      <c r="C5" s="80"/>
      <c r="D5" s="80"/>
      <c r="E5" s="80"/>
      <c r="F5" s="80"/>
      <c r="G5" s="80"/>
      <c r="H5" s="80"/>
      <c r="I5" s="80"/>
      <c r="J5" s="81"/>
      <c r="K5" s="27"/>
    </row>
    <row r="6" spans="2:11" ht="15" x14ac:dyDescent="0.25">
      <c r="B6" s="98" t="s">
        <v>61</v>
      </c>
      <c r="C6" s="98"/>
      <c r="D6" s="11"/>
      <c r="E6" s="9"/>
      <c r="F6" s="9"/>
      <c r="G6" s="9"/>
      <c r="H6" s="9"/>
      <c r="I6" s="9"/>
      <c r="J6" s="8"/>
      <c r="K6" s="27"/>
    </row>
    <row r="7" spans="2:11" ht="15" x14ac:dyDescent="0.25">
      <c r="B7" s="12"/>
      <c r="C7" s="12"/>
      <c r="D7" s="11"/>
      <c r="E7" s="9"/>
      <c r="F7" s="9"/>
      <c r="G7" s="9"/>
      <c r="H7" s="9"/>
      <c r="I7" s="9"/>
      <c r="J7" s="8"/>
      <c r="K7" s="27"/>
    </row>
    <row r="8" spans="2:11" ht="42" customHeight="1" x14ac:dyDescent="0.2">
      <c r="B8" s="44" t="s">
        <v>75</v>
      </c>
      <c r="C8" s="45" t="s">
        <v>67</v>
      </c>
      <c r="D8" s="46" t="s">
        <v>69</v>
      </c>
      <c r="E8" s="46" t="s">
        <v>70</v>
      </c>
      <c r="F8" s="46" t="s">
        <v>71</v>
      </c>
      <c r="G8" s="46" t="s">
        <v>72</v>
      </c>
      <c r="H8" s="46" t="s">
        <v>78</v>
      </c>
      <c r="I8" s="13"/>
      <c r="J8" s="13"/>
      <c r="K8" s="27"/>
    </row>
    <row r="9" spans="2:11" ht="12.75" x14ac:dyDescent="0.2">
      <c r="B9" s="72">
        <v>1</v>
      </c>
      <c r="C9" s="73">
        <v>2</v>
      </c>
      <c r="D9" s="74">
        <v>3</v>
      </c>
      <c r="E9" s="72">
        <v>4</v>
      </c>
      <c r="F9" s="73" t="s">
        <v>0</v>
      </c>
      <c r="G9" s="74" t="s">
        <v>1</v>
      </c>
      <c r="H9" s="73" t="s">
        <v>2</v>
      </c>
      <c r="I9" s="13"/>
      <c r="J9" s="13"/>
      <c r="K9" s="27"/>
    </row>
    <row r="10" spans="2:11" ht="27.75" customHeight="1" x14ac:dyDescent="0.2">
      <c r="B10" s="14" t="s">
        <v>3</v>
      </c>
      <c r="C10" s="15" t="s">
        <v>65</v>
      </c>
      <c r="D10" s="16">
        <v>47</v>
      </c>
      <c r="E10" s="29"/>
      <c r="F10" s="17">
        <f>ROUND(E10*12,2)</f>
        <v>0</v>
      </c>
      <c r="G10" s="17">
        <f>ROUND(F10*3,2)</f>
        <v>0</v>
      </c>
      <c r="H10" s="17">
        <f>ROUND(D10*G10,2)</f>
        <v>0</v>
      </c>
      <c r="I10" s="13"/>
      <c r="J10" s="13"/>
      <c r="K10" s="27"/>
    </row>
    <row r="11" spans="2:11" ht="27.75" customHeight="1" thickBot="1" x14ac:dyDescent="0.25">
      <c r="B11" s="18" t="s">
        <v>4</v>
      </c>
      <c r="C11" s="19" t="s">
        <v>66</v>
      </c>
      <c r="D11" s="20">
        <v>15</v>
      </c>
      <c r="E11" s="30"/>
      <c r="F11" s="21">
        <f>ROUND(E11*12,2)</f>
        <v>0</v>
      </c>
      <c r="G11" s="22">
        <f>ROUND(F11*3,2)</f>
        <v>0</v>
      </c>
      <c r="H11" s="21">
        <f>ROUND(D11*G11,2)</f>
        <v>0</v>
      </c>
      <c r="I11" s="13"/>
      <c r="J11" s="13"/>
      <c r="K11" s="27"/>
    </row>
    <row r="12" spans="2:11" ht="15.75" customHeight="1" thickTop="1" x14ac:dyDescent="0.2">
      <c r="B12" s="62" t="s">
        <v>5</v>
      </c>
      <c r="C12" s="85" t="s">
        <v>73</v>
      </c>
      <c r="D12" s="86"/>
      <c r="E12" s="87"/>
      <c r="F12" s="63">
        <f>F10+F11</f>
        <v>0</v>
      </c>
      <c r="G12" s="63">
        <f>G10+G11</f>
        <v>0</v>
      </c>
      <c r="H12" s="64">
        <f>H10+H11</f>
        <v>0</v>
      </c>
      <c r="I12" s="13"/>
      <c r="J12" s="13"/>
      <c r="K12" s="27"/>
    </row>
    <row r="13" spans="2:11" ht="9.7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27"/>
    </row>
    <row r="14" spans="2:11" ht="8.25" customHeight="1" x14ac:dyDescent="0.2">
      <c r="B14" s="13"/>
      <c r="C14" s="13"/>
      <c r="D14" s="13"/>
      <c r="E14" s="13"/>
      <c r="F14" s="13"/>
      <c r="G14" s="13"/>
      <c r="H14" s="13"/>
      <c r="I14" s="13"/>
      <c r="J14" s="13"/>
      <c r="K14" s="27"/>
    </row>
    <row r="15" spans="2:11" ht="16.149999999999999" customHeight="1" x14ac:dyDescent="0.2">
      <c r="B15" s="47"/>
      <c r="C15" s="48"/>
      <c r="D15" s="49" t="s">
        <v>6</v>
      </c>
      <c r="E15" s="88" t="s">
        <v>7</v>
      </c>
      <c r="F15" s="89"/>
      <c r="G15" s="90"/>
      <c r="H15" s="48"/>
      <c r="I15" s="50" t="s">
        <v>8</v>
      </c>
      <c r="J15" s="50" t="s">
        <v>8</v>
      </c>
      <c r="K15" s="27"/>
    </row>
    <row r="16" spans="2:11" ht="13.15" customHeight="1" x14ac:dyDescent="0.2">
      <c r="B16" s="51" t="s">
        <v>76</v>
      </c>
      <c r="C16" s="52"/>
      <c r="D16" s="53" t="s">
        <v>9</v>
      </c>
      <c r="E16" s="54" t="s">
        <v>10</v>
      </c>
      <c r="F16" s="54" t="s">
        <v>11</v>
      </c>
      <c r="G16" s="54" t="s">
        <v>12</v>
      </c>
      <c r="H16" s="55" t="s">
        <v>13</v>
      </c>
      <c r="I16" s="56" t="s">
        <v>14</v>
      </c>
      <c r="J16" s="56" t="s">
        <v>14</v>
      </c>
      <c r="K16" s="27"/>
    </row>
    <row r="17" spans="2:13" ht="13.15" customHeight="1" x14ac:dyDescent="0.2">
      <c r="B17" s="57" t="s">
        <v>77</v>
      </c>
      <c r="C17" s="58" t="s">
        <v>68</v>
      </c>
      <c r="D17" s="59" t="s">
        <v>15</v>
      </c>
      <c r="E17" s="60" t="s">
        <v>16</v>
      </c>
      <c r="F17" s="60" t="s">
        <v>17</v>
      </c>
      <c r="G17" s="60" t="s">
        <v>18</v>
      </c>
      <c r="H17" s="60" t="s">
        <v>17</v>
      </c>
      <c r="I17" s="61" t="s">
        <v>15</v>
      </c>
      <c r="J17" s="61" t="s">
        <v>19</v>
      </c>
      <c r="K17" s="27"/>
    </row>
    <row r="18" spans="2:13" x14ac:dyDescent="0.15">
      <c r="B18" s="72">
        <v>1</v>
      </c>
      <c r="C18" s="73">
        <v>2</v>
      </c>
      <c r="D18" s="74">
        <v>3</v>
      </c>
      <c r="E18" s="73">
        <v>4</v>
      </c>
      <c r="F18" s="73">
        <v>5</v>
      </c>
      <c r="G18" s="73">
        <v>6</v>
      </c>
      <c r="H18" s="73" t="s">
        <v>20</v>
      </c>
      <c r="I18" s="75" t="s">
        <v>21</v>
      </c>
      <c r="J18" s="75" t="s">
        <v>22</v>
      </c>
      <c r="K18" s="27"/>
    </row>
    <row r="19" spans="2:13" ht="15" x14ac:dyDescent="0.25">
      <c r="B19" s="68" t="s">
        <v>23</v>
      </c>
      <c r="C19" s="91" t="s">
        <v>24</v>
      </c>
      <c r="D19" s="92"/>
      <c r="E19" s="92"/>
      <c r="F19" s="92"/>
      <c r="G19" s="92"/>
      <c r="H19" s="92"/>
      <c r="I19" s="69">
        <f>I20+I21</f>
        <v>0</v>
      </c>
      <c r="J19" s="69">
        <f>J20+J21</f>
        <v>0</v>
      </c>
      <c r="K19" s="27"/>
    </row>
    <row r="20" spans="2:13" ht="12.75" x14ac:dyDescent="0.2">
      <c r="B20" s="14" t="s">
        <v>25</v>
      </c>
      <c r="C20" s="14" t="s">
        <v>26</v>
      </c>
      <c r="D20" s="23">
        <v>3382113</v>
      </c>
      <c r="E20" s="31"/>
      <c r="F20" s="31"/>
      <c r="G20" s="31"/>
      <c r="H20" s="24">
        <f>SUM(E20:G20)</f>
        <v>0</v>
      </c>
      <c r="I20" s="23">
        <f>ROUND(D20*H20,2)</f>
        <v>0</v>
      </c>
      <c r="J20" s="23">
        <f>I20*3</f>
        <v>0</v>
      </c>
      <c r="K20" s="99"/>
      <c r="L20" s="43"/>
      <c r="M20" s="43"/>
    </row>
    <row r="21" spans="2:13" ht="12.75" x14ac:dyDescent="0.2">
      <c r="B21" s="14" t="s">
        <v>27</v>
      </c>
      <c r="C21" s="14" t="s">
        <v>28</v>
      </c>
      <c r="D21" s="23">
        <v>221648</v>
      </c>
      <c r="E21" s="32"/>
      <c r="F21" s="31"/>
      <c r="G21" s="31"/>
      <c r="H21" s="24">
        <f>SUM(E21:G21)</f>
        <v>0</v>
      </c>
      <c r="I21" s="23">
        <f>ROUND(D21*H21,2)</f>
        <v>0</v>
      </c>
      <c r="J21" s="23">
        <f>I21*3</f>
        <v>0</v>
      </c>
      <c r="K21" s="99"/>
      <c r="L21" s="43"/>
      <c r="M21" s="43"/>
    </row>
    <row r="22" spans="2:13" ht="15" x14ac:dyDescent="0.25">
      <c r="B22" s="70" t="s">
        <v>29</v>
      </c>
      <c r="C22" s="91" t="s">
        <v>30</v>
      </c>
      <c r="D22" s="92"/>
      <c r="E22" s="92"/>
      <c r="F22" s="92"/>
      <c r="G22" s="92"/>
      <c r="H22" s="93"/>
      <c r="I22" s="71">
        <f>I23</f>
        <v>0</v>
      </c>
      <c r="J22" s="71">
        <f>J23</f>
        <v>0</v>
      </c>
      <c r="K22" s="99"/>
      <c r="L22" s="43"/>
    </row>
    <row r="23" spans="2:13" ht="12.75" x14ac:dyDescent="0.2">
      <c r="B23" s="14" t="s">
        <v>31</v>
      </c>
      <c r="C23" s="14" t="s">
        <v>32</v>
      </c>
      <c r="D23" s="23">
        <v>83016</v>
      </c>
      <c r="E23" s="32"/>
      <c r="F23" s="32"/>
      <c r="G23" s="32"/>
      <c r="H23" s="24">
        <f>SUM(E23:G23)</f>
        <v>0</v>
      </c>
      <c r="I23" s="23">
        <f>ROUND(D23*H23,2)</f>
        <v>0</v>
      </c>
      <c r="J23" s="23">
        <f>I23*3</f>
        <v>0</v>
      </c>
      <c r="K23" s="99"/>
      <c r="L23" s="43"/>
      <c r="M23" s="43"/>
    </row>
    <row r="24" spans="2:13" ht="15" x14ac:dyDescent="0.25">
      <c r="B24" s="70" t="s">
        <v>33</v>
      </c>
      <c r="C24" s="91" t="s">
        <v>34</v>
      </c>
      <c r="D24" s="92"/>
      <c r="E24" s="92"/>
      <c r="F24" s="92"/>
      <c r="G24" s="92"/>
      <c r="H24" s="93"/>
      <c r="I24" s="71">
        <f>I25+I26+I27</f>
        <v>0</v>
      </c>
      <c r="J24" s="71">
        <f>J25+J26+J27</f>
        <v>0</v>
      </c>
      <c r="K24" s="99"/>
      <c r="L24" s="43"/>
    </row>
    <row r="25" spans="2:13" ht="12.75" x14ac:dyDescent="0.2">
      <c r="B25" s="14" t="s">
        <v>35</v>
      </c>
      <c r="C25" s="14" t="s">
        <v>36</v>
      </c>
      <c r="D25" s="23">
        <v>517496</v>
      </c>
      <c r="E25" s="32"/>
      <c r="F25" s="32"/>
      <c r="G25" s="32"/>
      <c r="H25" s="24">
        <f t="shared" ref="H25:H27" si="0">SUM(E25:G25)</f>
        <v>0</v>
      </c>
      <c r="I25" s="23">
        <f t="shared" ref="I25:I27" si="1">ROUND(D25*H25,2)</f>
        <v>0</v>
      </c>
      <c r="J25" s="23">
        <f t="shared" ref="J25:J27" si="2">I25*3</f>
        <v>0</v>
      </c>
      <c r="K25" s="99"/>
      <c r="L25" s="43"/>
      <c r="M25" s="43"/>
    </row>
    <row r="26" spans="2:13" ht="12.75" x14ac:dyDescent="0.2">
      <c r="B26" s="14" t="s">
        <v>37</v>
      </c>
      <c r="C26" s="14" t="s">
        <v>38</v>
      </c>
      <c r="D26" s="23">
        <v>625616</v>
      </c>
      <c r="E26" s="32"/>
      <c r="F26" s="32"/>
      <c r="G26" s="32"/>
      <c r="H26" s="24">
        <f t="shared" si="0"/>
        <v>0</v>
      </c>
      <c r="I26" s="23">
        <f t="shared" si="1"/>
        <v>0</v>
      </c>
      <c r="J26" s="23">
        <f t="shared" si="2"/>
        <v>0</v>
      </c>
      <c r="K26" s="99"/>
      <c r="L26" s="43"/>
      <c r="M26" s="43"/>
    </row>
    <row r="27" spans="2:13" ht="12.75" x14ac:dyDescent="0.2">
      <c r="B27" s="14" t="s">
        <v>39</v>
      </c>
      <c r="C27" s="14" t="s">
        <v>40</v>
      </c>
      <c r="D27" s="23">
        <v>138968</v>
      </c>
      <c r="E27" s="32"/>
      <c r="F27" s="32"/>
      <c r="G27" s="32"/>
      <c r="H27" s="24">
        <f t="shared" si="0"/>
        <v>0</v>
      </c>
      <c r="I27" s="23">
        <f t="shared" si="1"/>
        <v>0</v>
      </c>
      <c r="J27" s="23">
        <f t="shared" si="2"/>
        <v>0</v>
      </c>
      <c r="K27" s="99"/>
      <c r="L27" s="43"/>
      <c r="M27" s="43"/>
    </row>
    <row r="28" spans="2:13" ht="15" x14ac:dyDescent="0.25">
      <c r="B28" s="70" t="s">
        <v>41</v>
      </c>
      <c r="C28" s="94" t="s">
        <v>42</v>
      </c>
      <c r="D28" s="95"/>
      <c r="E28" s="95"/>
      <c r="F28" s="95"/>
      <c r="G28" s="95"/>
      <c r="H28" s="96"/>
      <c r="I28" s="71">
        <f>I29+I30+I31</f>
        <v>0</v>
      </c>
      <c r="J28" s="71">
        <f>J29+J30+J31</f>
        <v>0</v>
      </c>
      <c r="K28" s="99"/>
      <c r="L28" s="43"/>
    </row>
    <row r="29" spans="2:13" ht="12.75" x14ac:dyDescent="0.2">
      <c r="B29" s="14" t="s">
        <v>43</v>
      </c>
      <c r="C29" s="14" t="s">
        <v>44</v>
      </c>
      <c r="D29" s="23">
        <v>1086951</v>
      </c>
      <c r="E29" s="32"/>
      <c r="F29" s="32"/>
      <c r="G29" s="32"/>
      <c r="H29" s="24">
        <f t="shared" ref="H29:H31" si="3">SUM(E29:G29)</f>
        <v>0</v>
      </c>
      <c r="I29" s="23">
        <f t="shared" ref="I29:I31" si="4">ROUND(D29*H29,2)</f>
        <v>0</v>
      </c>
      <c r="J29" s="23">
        <f t="shared" ref="J29:J31" si="5">I29*3</f>
        <v>0</v>
      </c>
      <c r="K29" s="99"/>
      <c r="L29" s="43"/>
      <c r="M29" s="43"/>
    </row>
    <row r="30" spans="2:13" ht="12.75" x14ac:dyDescent="0.2">
      <c r="B30" s="14" t="s">
        <v>45</v>
      </c>
      <c r="C30" s="14" t="s">
        <v>46</v>
      </c>
      <c r="D30" s="23">
        <v>426339</v>
      </c>
      <c r="E30" s="32"/>
      <c r="F30" s="32"/>
      <c r="G30" s="32"/>
      <c r="H30" s="24">
        <f t="shared" si="3"/>
        <v>0</v>
      </c>
      <c r="I30" s="23">
        <f t="shared" si="4"/>
        <v>0</v>
      </c>
      <c r="J30" s="23">
        <f t="shared" si="5"/>
        <v>0</v>
      </c>
      <c r="K30" s="99"/>
      <c r="L30" s="43"/>
      <c r="M30" s="43"/>
    </row>
    <row r="31" spans="2:13" ht="12.75" x14ac:dyDescent="0.2">
      <c r="B31" s="14" t="s">
        <v>47</v>
      </c>
      <c r="C31" s="14" t="s">
        <v>48</v>
      </c>
      <c r="D31" s="23">
        <v>103661</v>
      </c>
      <c r="E31" s="32"/>
      <c r="F31" s="32"/>
      <c r="G31" s="32"/>
      <c r="H31" s="24">
        <f t="shared" si="3"/>
        <v>0</v>
      </c>
      <c r="I31" s="23">
        <f t="shared" si="4"/>
        <v>0</v>
      </c>
      <c r="J31" s="23">
        <f t="shared" si="5"/>
        <v>0</v>
      </c>
      <c r="K31" s="99"/>
      <c r="L31" s="43"/>
      <c r="M31" s="43"/>
    </row>
    <row r="32" spans="2:13" ht="15" x14ac:dyDescent="0.25">
      <c r="B32" s="70" t="s">
        <v>49</v>
      </c>
      <c r="C32" s="94" t="s">
        <v>50</v>
      </c>
      <c r="D32" s="95"/>
      <c r="E32" s="95"/>
      <c r="F32" s="95"/>
      <c r="G32" s="95"/>
      <c r="H32" s="96"/>
      <c r="I32" s="71">
        <f>I33+I34</f>
        <v>0</v>
      </c>
      <c r="J32" s="71">
        <f>J33+J34</f>
        <v>0</v>
      </c>
      <c r="K32" s="99"/>
      <c r="L32" s="43"/>
    </row>
    <row r="33" spans="2:13" ht="12.75" x14ac:dyDescent="0.2">
      <c r="B33" s="14" t="s">
        <v>51</v>
      </c>
      <c r="C33" s="14" t="s">
        <v>52</v>
      </c>
      <c r="D33" s="23">
        <v>259364</v>
      </c>
      <c r="E33" s="31"/>
      <c r="F33" s="31"/>
      <c r="G33" s="31"/>
      <c r="H33" s="24">
        <f t="shared" ref="H33:H34" si="6">SUM(E33:G33)</f>
        <v>0</v>
      </c>
      <c r="I33" s="23">
        <f t="shared" ref="I33:I34" si="7">ROUND(D33*H33,2)</f>
        <v>0</v>
      </c>
      <c r="J33" s="23">
        <f t="shared" ref="J33:J34" si="8">I33*3</f>
        <v>0</v>
      </c>
      <c r="K33" s="99"/>
      <c r="L33" s="43"/>
      <c r="M33" s="43"/>
    </row>
    <row r="34" spans="2:13" ht="13.5" thickBot="1" x14ac:dyDescent="0.25">
      <c r="B34" s="18" t="s">
        <v>53</v>
      </c>
      <c r="C34" s="18" t="s">
        <v>54</v>
      </c>
      <c r="D34" s="25">
        <v>11313</v>
      </c>
      <c r="E34" s="33"/>
      <c r="F34" s="34"/>
      <c r="G34" s="33"/>
      <c r="H34" s="26">
        <f t="shared" si="6"/>
        <v>0</v>
      </c>
      <c r="I34" s="25">
        <f t="shared" si="7"/>
        <v>0</v>
      </c>
      <c r="J34" s="25">
        <f t="shared" si="8"/>
        <v>0</v>
      </c>
      <c r="K34" s="99"/>
      <c r="L34" s="43"/>
      <c r="M34" s="43"/>
    </row>
    <row r="35" spans="2:13" ht="15" customHeight="1" thickTop="1" x14ac:dyDescent="0.2">
      <c r="B35" s="62" t="s">
        <v>55</v>
      </c>
      <c r="C35" s="78" t="s">
        <v>56</v>
      </c>
      <c r="D35" s="79"/>
      <c r="E35" s="79"/>
      <c r="F35" s="79"/>
      <c r="G35" s="79"/>
      <c r="H35" s="79"/>
      <c r="I35" s="63">
        <f>I19+I22+I24+I28+I32</f>
        <v>0</v>
      </c>
      <c r="J35" s="64">
        <f>J19+J22+J24+J28+J32</f>
        <v>0</v>
      </c>
      <c r="K35" s="27"/>
    </row>
    <row r="36" spans="2:13" ht="6.75" customHeight="1" x14ac:dyDescent="0.15">
      <c r="B36" s="27"/>
      <c r="C36" s="27"/>
      <c r="D36" s="28"/>
      <c r="E36" s="27"/>
      <c r="F36" s="27"/>
      <c r="G36" s="27"/>
      <c r="H36" s="27"/>
      <c r="I36" s="27"/>
      <c r="J36" s="27"/>
      <c r="K36" s="27"/>
    </row>
    <row r="37" spans="2:13" ht="7.5" customHeight="1" thickBot="1" x14ac:dyDescent="0.2">
      <c r="B37" s="27"/>
      <c r="C37" s="27"/>
      <c r="D37" s="28"/>
      <c r="E37" s="27"/>
      <c r="F37" s="27"/>
      <c r="G37" s="27"/>
      <c r="H37" s="27"/>
      <c r="I37" s="27"/>
      <c r="J37" s="27"/>
      <c r="K37" s="27"/>
    </row>
    <row r="38" spans="2:13" ht="30" customHeight="1" thickBot="1" x14ac:dyDescent="0.25">
      <c r="B38" s="65" t="s">
        <v>57</v>
      </c>
      <c r="C38" s="66" t="s">
        <v>74</v>
      </c>
      <c r="D38" s="67">
        <f>H12+J35</f>
        <v>0</v>
      </c>
      <c r="E38" s="27"/>
      <c r="F38" s="27"/>
      <c r="G38" s="27"/>
      <c r="H38" s="27"/>
      <c r="I38" s="27"/>
      <c r="J38" s="27"/>
      <c r="K38" s="27"/>
    </row>
    <row r="39" spans="2:13" x14ac:dyDescent="0.15">
      <c r="B39" s="27"/>
      <c r="C39" s="27"/>
      <c r="D39" s="28"/>
      <c r="E39" s="27"/>
      <c r="F39" s="27"/>
      <c r="G39" s="27"/>
      <c r="H39" s="27"/>
      <c r="I39" s="27"/>
      <c r="J39" s="27"/>
      <c r="K39" s="27"/>
    </row>
    <row r="40" spans="2:13" s="35" customFormat="1" x14ac:dyDescent="0.15">
      <c r="B40" s="27"/>
      <c r="C40" s="27"/>
      <c r="D40" s="100"/>
      <c r="E40" s="27"/>
      <c r="F40" s="27"/>
      <c r="G40" s="27"/>
      <c r="H40" s="27"/>
      <c r="I40" s="27"/>
      <c r="J40" s="27"/>
      <c r="K40" s="27"/>
    </row>
    <row r="41" spans="2:13" s="35" customFormat="1" x14ac:dyDescent="0.15">
      <c r="D41" s="36"/>
      <c r="J41" s="27"/>
      <c r="K41" s="27"/>
    </row>
    <row r="42" spans="2:13" s="35" customFormat="1" ht="12.75" x14ac:dyDescent="0.2">
      <c r="C42" s="37"/>
      <c r="E42" s="76"/>
      <c r="F42" s="38"/>
      <c r="G42" s="38"/>
      <c r="H42" s="37"/>
      <c r="I42" s="39"/>
      <c r="J42" s="27"/>
      <c r="K42" s="27"/>
    </row>
    <row r="43" spans="2:13" s="35" customFormat="1" ht="15" x14ac:dyDescent="0.15">
      <c r="C43" s="82" t="s">
        <v>62</v>
      </c>
      <c r="D43" s="82"/>
      <c r="E43" s="77"/>
      <c r="F43" s="40" t="s">
        <v>63</v>
      </c>
      <c r="G43" s="41"/>
      <c r="H43" s="83" t="s">
        <v>64</v>
      </c>
      <c r="I43" s="84"/>
      <c r="J43" s="101"/>
      <c r="K43" s="102"/>
    </row>
    <row r="44" spans="2:13" s="35" customFormat="1" ht="15" x14ac:dyDescent="0.25">
      <c r="C44" s="10"/>
      <c r="D44" s="10"/>
      <c r="E44" s="10"/>
      <c r="F44" s="10"/>
      <c r="G44" s="10"/>
      <c r="H44" s="10"/>
      <c r="I44" s="10"/>
      <c r="J44" s="10"/>
      <c r="K44" s="42"/>
    </row>
    <row r="45" spans="2:13" s="35" customFormat="1" x14ac:dyDescent="0.15">
      <c r="L45" s="43"/>
      <c r="M45" s="43"/>
    </row>
  </sheetData>
  <sheetProtection algorithmName="SHA-512" hashValue="ZIpxoI/pHLIYBgwiOH020E76v5HjB2whrvDWKtCkViXcEUDFNb/p3hVw/UldIJ1zCecQl6lwrBnozK15eRKdMQ==" saltValue="cRXWhaHNdr8TpctvOBfBog==" spinCount="100000" sheet="1" formatCells="0" formatColumns="0" formatRows="0" selectLockedCells="1"/>
  <mergeCells count="14">
    <mergeCell ref="B4:I4"/>
    <mergeCell ref="B6:C6"/>
    <mergeCell ref="C35:H35"/>
    <mergeCell ref="B5:J5"/>
    <mergeCell ref="C43:D43"/>
    <mergeCell ref="J43:K43"/>
    <mergeCell ref="H43:I43"/>
    <mergeCell ref="C12:E12"/>
    <mergeCell ref="E15:G15"/>
    <mergeCell ref="C19:H19"/>
    <mergeCell ref="C22:H22"/>
    <mergeCell ref="C24:H24"/>
    <mergeCell ref="C32:H32"/>
    <mergeCell ref="C28:H28"/>
  </mergeCells>
  <pageMargins left="0.70866141732283472" right="0.70866141732283472" top="0.55118110236220474" bottom="0.55118110236220474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ponudbeni predračun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Uporabnik sistema Windows</cp:lastModifiedBy>
  <cp:lastPrinted>2021-10-06T09:06:55Z</cp:lastPrinted>
  <dcterms:created xsi:type="dcterms:W3CDTF">2015-11-07T08:57:18Z</dcterms:created>
  <dcterms:modified xsi:type="dcterms:W3CDTF">2021-10-06T09:10:51Z</dcterms:modified>
</cp:coreProperties>
</file>