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HL\2020\JHL-23-20 Čiščenje poslovnih prostorov\Razpisna dokumentacija\"/>
    </mc:Choice>
  </mc:AlternateContent>
  <bookViews>
    <workbookView xWindow="0" yWindow="0" windowWidth="28800" windowHeight="13800"/>
  </bookViews>
  <sheets>
    <sheet name="Sklop št. 1 JPE" sheetId="5" r:id="rId1"/>
    <sheet name="Sklop št. 2 VKS" sheetId="15" r:id="rId2"/>
    <sheet name="Sklop št. 3 LPP" sheetId="10" r:id="rId3"/>
    <sheet name="Sklop št. 4 LPT" sheetId="16" r:id="rId4"/>
    <sheet name="Sklop št. 5 ŽALE" sheetId="11" r:id="rId5"/>
  </sheets>
  <calcPr calcId="162913"/>
</workbook>
</file>

<file path=xl/calcChain.xml><?xml version="1.0" encoding="utf-8"?>
<calcChain xmlns="http://schemas.openxmlformats.org/spreadsheetml/2006/main">
  <c r="G44" i="5" l="1"/>
  <c r="G24" i="5"/>
  <c r="G51" i="5"/>
  <c r="G50" i="5"/>
  <c r="G17" i="10"/>
  <c r="G16" i="10"/>
  <c r="G30" i="10"/>
  <c r="G31" i="10"/>
  <c r="G36" i="10"/>
  <c r="G37" i="10"/>
  <c r="G23" i="15"/>
  <c r="G38" i="10" l="1"/>
  <c r="G42" i="16"/>
  <c r="G28" i="16" l="1"/>
  <c r="G11" i="16"/>
  <c r="G65" i="16"/>
  <c r="G66" i="16" s="1"/>
  <c r="G67" i="16" s="1"/>
  <c r="G64" i="16"/>
  <c r="G59" i="16"/>
  <c r="G57" i="16"/>
  <c r="G55" i="16"/>
  <c r="G54" i="16"/>
  <c r="G53" i="16"/>
  <c r="G51" i="16"/>
  <c r="G50" i="16"/>
  <c r="G49" i="16"/>
  <c r="G47" i="16"/>
  <c r="G46" i="16"/>
  <c r="G45" i="16"/>
  <c r="G44" i="16"/>
  <c r="G43" i="16"/>
  <c r="G41" i="16"/>
  <c r="G40" i="16"/>
  <c r="G39" i="16"/>
  <c r="G37" i="16"/>
  <c r="G35" i="16"/>
  <c r="G34" i="16"/>
  <c r="G32" i="16"/>
  <c r="G31" i="16"/>
  <c r="G29" i="16"/>
  <c r="G27" i="16"/>
  <c r="G21" i="16"/>
  <c r="G19" i="16"/>
  <c r="G18" i="16"/>
  <c r="G17" i="16"/>
  <c r="G15" i="16"/>
  <c r="G14" i="16"/>
  <c r="G12" i="16"/>
  <c r="G60" i="16" l="1"/>
  <c r="G61" i="16" s="1"/>
  <c r="G22" i="16"/>
  <c r="G23" i="16" s="1"/>
  <c r="D29" i="15"/>
  <c r="H29" i="15" s="1"/>
  <c r="G68" i="16" l="1"/>
  <c r="G19" i="11"/>
  <c r="G121" i="15" l="1"/>
  <c r="G119" i="15"/>
  <c r="G118" i="15"/>
  <c r="D110" i="15"/>
  <c r="H110" i="15" s="1"/>
  <c r="D109" i="15"/>
  <c r="H109" i="15" s="1"/>
  <c r="D108" i="15"/>
  <c r="H108" i="15" s="1"/>
  <c r="D107" i="15"/>
  <c r="H107" i="15" s="1"/>
  <c r="D106" i="15"/>
  <c r="H106" i="15" s="1"/>
  <c r="D105" i="15"/>
  <c r="H105" i="15" s="1"/>
  <c r="D104" i="15"/>
  <c r="H104" i="15" s="1"/>
  <c r="D103" i="15"/>
  <c r="H103" i="15" s="1"/>
  <c r="D102" i="15"/>
  <c r="H102" i="15" s="1"/>
  <c r="D101" i="15"/>
  <c r="H101" i="15" s="1"/>
  <c r="D100" i="15"/>
  <c r="H100" i="15" s="1"/>
  <c r="D94" i="15"/>
  <c r="H94" i="15" s="1"/>
  <c r="D93" i="15"/>
  <c r="H93" i="15" s="1"/>
  <c r="D92" i="15"/>
  <c r="D85" i="15"/>
  <c r="H85" i="15" s="1"/>
  <c r="D84" i="15"/>
  <c r="H84" i="15" s="1"/>
  <c r="D83" i="15"/>
  <c r="H83" i="15" s="1"/>
  <c r="D77" i="15"/>
  <c r="H77" i="15" s="1"/>
  <c r="D76" i="15"/>
  <c r="H76" i="15" s="1"/>
  <c r="D75" i="15"/>
  <c r="H75" i="15" s="1"/>
  <c r="D69" i="15"/>
  <c r="H69" i="15" s="1"/>
  <c r="D68" i="15"/>
  <c r="H68" i="15" s="1"/>
  <c r="D62" i="15"/>
  <c r="H62" i="15" s="1"/>
  <c r="D61" i="15"/>
  <c r="D55" i="15"/>
  <c r="H55" i="15" s="1"/>
  <c r="D54" i="15"/>
  <c r="D48" i="15"/>
  <c r="H48" i="15" s="1"/>
  <c r="D47" i="15"/>
  <c r="H47" i="15" s="1"/>
  <c r="D46" i="15"/>
  <c r="H46" i="15" s="1"/>
  <c r="H49" i="15" s="1"/>
  <c r="D40" i="15"/>
  <c r="H40" i="15" s="1"/>
  <c r="D39" i="15"/>
  <c r="H39" i="15" s="1"/>
  <c r="D38" i="15"/>
  <c r="H38" i="15" s="1"/>
  <c r="D31" i="15"/>
  <c r="H31" i="15" s="1"/>
  <c r="D30" i="15"/>
  <c r="G21" i="15"/>
  <c r="G19" i="15"/>
  <c r="G17" i="15"/>
  <c r="G15" i="15"/>
  <c r="G13" i="15"/>
  <c r="G11" i="15"/>
  <c r="D32" i="15" l="1"/>
  <c r="H41" i="15"/>
  <c r="H42" i="15" s="1"/>
  <c r="H30" i="15"/>
  <c r="H32" i="15" s="1"/>
  <c r="H33" i="15" s="1"/>
  <c r="D49" i="15"/>
  <c r="D86" i="15"/>
  <c r="D95" i="15"/>
  <c r="H92" i="15"/>
  <c r="H95" i="15" s="1"/>
  <c r="H96" i="15" s="1"/>
  <c r="G24" i="15"/>
  <c r="H50" i="15"/>
  <c r="D63" i="15"/>
  <c r="D70" i="15"/>
  <c r="D56" i="15"/>
  <c r="H61" i="15"/>
  <c r="H63" i="15" s="1"/>
  <c r="H64" i="15" s="1"/>
  <c r="D78" i="15"/>
  <c r="H78" i="15"/>
  <c r="H79" i="15" s="1"/>
  <c r="G122" i="15"/>
  <c r="G123" i="15" s="1"/>
  <c r="H111" i="15"/>
  <c r="H112" i="15" s="1"/>
  <c r="H70" i="15"/>
  <c r="H71" i="15" s="1"/>
  <c r="D41" i="15"/>
  <c r="H54" i="15"/>
  <c r="H56" i="15" s="1"/>
  <c r="H57" i="15" s="1"/>
  <c r="H86" i="15"/>
  <c r="H87" i="15" s="1"/>
  <c r="G114" i="15" l="1"/>
  <c r="G124" i="15" s="1"/>
  <c r="G27" i="10" l="1"/>
  <c r="G28" i="10"/>
  <c r="G26" i="10"/>
  <c r="G33" i="11" l="1"/>
  <c r="G32" i="11"/>
  <c r="G30" i="11"/>
  <c r="G29" i="11"/>
  <c r="G26" i="11"/>
  <c r="G27" i="11"/>
  <c r="G25" i="11"/>
  <c r="G29" i="5"/>
  <c r="G34" i="5"/>
  <c r="G34" i="11" l="1"/>
  <c r="G40" i="11" l="1"/>
  <c r="G41" i="11"/>
  <c r="G17" i="11"/>
  <c r="G14" i="11"/>
  <c r="G13" i="11"/>
  <c r="G11" i="11"/>
  <c r="G20" i="11" l="1"/>
  <c r="G21" i="11" s="1"/>
  <c r="G39" i="11"/>
  <c r="G38" i="11"/>
  <c r="G35" i="11"/>
  <c r="G42" i="11" l="1"/>
  <c r="G43" i="11" s="1"/>
  <c r="G44" i="11" s="1"/>
  <c r="G35" i="10" l="1"/>
  <c r="G34" i="10"/>
  <c r="G29" i="10"/>
  <c r="G25" i="10"/>
  <c r="G24" i="10"/>
  <c r="G23" i="10"/>
  <c r="G22" i="10"/>
  <c r="G21" i="10"/>
  <c r="G15" i="10"/>
  <c r="G13" i="10"/>
  <c r="G12" i="10"/>
  <c r="G11" i="10"/>
  <c r="G48" i="5" l="1"/>
  <c r="G42" i="5" l="1"/>
  <c r="G41" i="5"/>
  <c r="G40" i="5"/>
  <c r="G39" i="5"/>
  <c r="G37" i="5"/>
  <c r="G36" i="5"/>
  <c r="G35" i="5"/>
  <c r="G32" i="5"/>
  <c r="G31" i="5"/>
  <c r="G30" i="5"/>
  <c r="G43" i="5" l="1"/>
  <c r="G47" i="5"/>
  <c r="G11" i="5"/>
  <c r="G20" i="5"/>
  <c r="G21" i="5"/>
  <c r="G22" i="5"/>
  <c r="G19" i="5"/>
  <c r="G16" i="5"/>
  <c r="G17" i="5"/>
  <c r="G15" i="5"/>
  <c r="G12" i="5"/>
  <c r="G13" i="5"/>
  <c r="G49" i="5" l="1"/>
  <c r="G23" i="5"/>
</calcChain>
</file>

<file path=xl/sharedStrings.xml><?xml version="1.0" encoding="utf-8"?>
<sst xmlns="http://schemas.openxmlformats.org/spreadsheetml/2006/main" count="574" uniqueCount="186">
  <si>
    <t>Datum:</t>
  </si>
  <si>
    <t>Žig:</t>
  </si>
  <si>
    <t>Podpis pooblaščene osebe:</t>
  </si>
  <si>
    <t>Čiščenje notranjih oken in okvirjev</t>
  </si>
  <si>
    <t>Čiščenje zunanjih stekel in okvirjev</t>
  </si>
  <si>
    <t xml:space="preserve"> Verovškova ulica 62, Lj.</t>
  </si>
  <si>
    <t>Čiščenje oken in okenskih okvirjev- obojestransko</t>
  </si>
  <si>
    <t>Čiščenje zunanjih žaluzij</t>
  </si>
  <si>
    <t>PONUDBENI PREDRAČUN</t>
  </si>
  <si>
    <t>Priloga k ponudbi za sklop št. 1</t>
  </si>
  <si>
    <t xml:space="preserve">Ponudnik:___________________________________________________________________________, </t>
  </si>
  <si>
    <t xml:space="preserve">ki oddajamo ponudbo za javno naročilo št. </t>
  </si>
  <si>
    <t xml:space="preserve">PONUDBENI PREDRAČUN št. _____________  </t>
  </si>
  <si>
    <t>SKUPAJ redno čiščenje v EUR brez DDV za 1 mesec</t>
  </si>
  <si>
    <t>Priloga k ponudbi za sklop št. 3</t>
  </si>
  <si>
    <t>Priloga k ponudbi za sklop št. 5</t>
  </si>
  <si>
    <t>II. GENERALNA ČIŠČENJA</t>
  </si>
  <si>
    <t>Odstranjevanje starega in nanos novega premaza na PVC talnih oblogah in drugih trdnih tleh ter globinsko čiščenje tekstilnih talnih oblog z metodo ekstrakcije</t>
  </si>
  <si>
    <t>Ročno čiščenje kot sestavni del večjih čiščenj ali kot samostojna storitev (brisanje prahu, poliranje pohištva itd.) s čistilnim priborom in čistili</t>
  </si>
  <si>
    <t>Kombinirano čiščenje ročno in strojno</t>
  </si>
  <si>
    <t>SKUPNA PONUDBENA VREDNOST v EUR brez DDV za obdobje 48 mesecev</t>
  </si>
  <si>
    <t>Število oseb</t>
  </si>
  <si>
    <t>Število mesecev</t>
  </si>
  <si>
    <t>1 delavka dopoldne med tednom - 8 ur</t>
  </si>
  <si>
    <t>2 delavki popoldne med tednom - 4 ure</t>
  </si>
  <si>
    <t>2 delavki ob sobotah - 8 ur</t>
  </si>
  <si>
    <t>3 delavke popoldne med tednom - 4 ure</t>
  </si>
  <si>
    <t>1 delavka dopoldne med tednom - 4 ure</t>
  </si>
  <si>
    <t>I. REDNA ČIŠČENJA</t>
  </si>
  <si>
    <t xml:space="preserve"> Verovškova ulica 70, Lj.</t>
  </si>
  <si>
    <t>Toplarniška 19, Lj.</t>
  </si>
  <si>
    <t>SKUPAJ redno čiščenje v EUR brez DDV za 48 mesecev</t>
  </si>
  <si>
    <t>Mesečni strošek  skupaj</t>
  </si>
  <si>
    <t>Mesečni strošek skupaj</t>
  </si>
  <si>
    <t>Kvadratura m2</t>
  </si>
  <si>
    <t>Okvirno število čiščenj letno</t>
  </si>
  <si>
    <t>Letni strošek skupaj</t>
  </si>
  <si>
    <t>Toplarniška ulica 19, Lj.</t>
  </si>
  <si>
    <t>III. OSTALA ČIŠČENJA - VSE LOKACIJE</t>
  </si>
  <si>
    <t>Okvirno število ur letno</t>
  </si>
  <si>
    <t>Cena delovne ure v EUR brez DDV</t>
  </si>
  <si>
    <t>Mesečni strošek na osebo brez DDV</t>
  </si>
  <si>
    <t>SKUPAJ generalna čiščenja v EUR brez DDV za eno  leto</t>
  </si>
  <si>
    <t>SKUPAJ generalna čiščenja v EUR brez DDV za 48 mesecev</t>
  </si>
  <si>
    <t>SKUPAJ ostala čiščenja v EUR brez DDV za eno  leto</t>
  </si>
  <si>
    <t>SKUPAJ ostala čiščenja v EUR brez DDV za 48 mesecev</t>
  </si>
  <si>
    <t>Cena izvedba posameznega čiščenja v EUR brez DDV</t>
  </si>
  <si>
    <t>Letni strošek skupaj brez DDV</t>
  </si>
  <si>
    <t>2 delavki dopoldne med tednom - 8 ur</t>
  </si>
  <si>
    <t>2 delavki popoldne med tednom - 7 ur</t>
  </si>
  <si>
    <t>4 delavci dopoldne med tednom GPO - 8 ur</t>
  </si>
  <si>
    <t>Čiščenje lamelnih zaves</t>
  </si>
  <si>
    <t>JHL-23/20 Čiščenje poslovnih prostorov, za sklop št. 1: JPE, prilagamo</t>
  </si>
  <si>
    <t>Celovška cesta 160</t>
  </si>
  <si>
    <t>1 delavka dopoldne med tednom - 8 ur od 6-14 ure</t>
  </si>
  <si>
    <t>1 delavka popoldne med tednom - 8 ur od 13-21 ure</t>
  </si>
  <si>
    <t>1 delavka popoldne med tednom - 5,5 ure od 8:30-14 ure</t>
  </si>
  <si>
    <t>Slovenska cesta 56</t>
  </si>
  <si>
    <t>Celovška cesta 160 in Slovenska c. 56</t>
  </si>
  <si>
    <t xml:space="preserve">Odstranjevanje starega in nanos novega premaza na PVC talnih oblogah in drugih trdnih tleh </t>
  </si>
  <si>
    <t>Čiščenje stekel z podboji ter steklena drsna vrata BAR LPP, čiščenje notranjih steklenih površin TP, ter police nad stekli - registracija</t>
  </si>
  <si>
    <t xml:space="preserve">Čiščenje steklene strehe nad avlo TP </t>
  </si>
  <si>
    <t xml:space="preserve">Čiščenje arhiva – poslovna stavba (brisanje prahu iz arhivskih omar, brisanje prahu iz prezračevalnih kanalov, čiščenje senčnikov luči, cevi centralne kurjave in radiatorjev, čiščenje tal, vrat z podboji…) </t>
  </si>
  <si>
    <t>Čiščenje oken  in okvirjev (tehnični pregledi, mehanične delavnice, potniška blagajna Slovenska cesta 56 ter poslovna stavba POTREBNO AVTODVIGALO 21M</t>
  </si>
  <si>
    <t>Čiščenje notranjih steklenih površin Slovenska cesta 56</t>
  </si>
  <si>
    <t>Čiščenje zunanjih žaluzij POTREBNO AVTODVIGALO 21M</t>
  </si>
  <si>
    <t>1 delavka dopoldne med tednom 2 uri od 6-8 ure</t>
  </si>
  <si>
    <t>JHL-23/20 Čiščenje poslovnih prostorov, za sklop št. 3: LPP, prilagamo</t>
  </si>
  <si>
    <t>Med hmeljniki 2 + Tomačevska 2A</t>
  </si>
  <si>
    <t>1 delavka popoldne med tednom - 8 ur</t>
  </si>
  <si>
    <t>Tomačevska 2</t>
  </si>
  <si>
    <t>Med hmeljniki 2 + Tomačevska 2A + Tomačevska 2</t>
  </si>
  <si>
    <t>Sobote</t>
  </si>
  <si>
    <t>1 delavka  - 10 ur</t>
  </si>
  <si>
    <t>Nedelje in prazniki (obe lokaciji)</t>
  </si>
  <si>
    <t>Med hmeljniki 2</t>
  </si>
  <si>
    <t>Odstranjevanje starega in nanos novega premaza na PVC talnih oblogah in drugih trdnih tleh, čiščenje keramike ter globinsko čiščenje tekstilnih talnih oblog z metodo ekstrakcije</t>
  </si>
  <si>
    <t>Čiščenje notranjih in zunanjih oken, okenskih polic ter okvirjev</t>
  </si>
  <si>
    <t>Demontaža, čiščenje in montaža zaves</t>
  </si>
  <si>
    <t>Tomačevska 2 A</t>
  </si>
  <si>
    <t>Čiščenje počitniške kapacitete v Strunjanu</t>
  </si>
  <si>
    <t>Celotedenska prisotnost na javnih sanitarijah - predvidoma 26.10. - 1.11., 2 osebi</t>
  </si>
  <si>
    <t>SKUPAJ ostala čiščenja v EUR brez DDV za eno leto</t>
  </si>
  <si>
    <t>JHL-23/20 Čiščenje poslovnih prostorov, za sklop št. 5: ŽALE</t>
  </si>
  <si>
    <t>Kopitarjeva ul. 2, Vodnikov trg 6, Pokrita tržnica Lj.</t>
  </si>
  <si>
    <t>1 delavka popoldne med tednom - 4 ure</t>
  </si>
  <si>
    <t>2 delavki ob sobotah - 4 ur</t>
  </si>
  <si>
    <t>Plečnikove arkade</t>
  </si>
  <si>
    <t>1 delavka popoldne med tednom - 6 ure</t>
  </si>
  <si>
    <t>1 delavka sobota -  6 ur</t>
  </si>
  <si>
    <t>Cesta dveh cesarjev</t>
  </si>
  <si>
    <t>1 delavka popoldne med tednom - 2 uri</t>
  </si>
  <si>
    <t>1 delavka ob sobotah - 4 ur</t>
  </si>
  <si>
    <t>1 delavka ob nedeljah - 2 ur</t>
  </si>
  <si>
    <t>Ježica</t>
  </si>
  <si>
    <t>1 delavka popoldne med tednom - 2 ur</t>
  </si>
  <si>
    <t>Kopitarjeva ul. 2, Lj.</t>
  </si>
  <si>
    <t>Čiščenje oken in okvirjev</t>
  </si>
  <si>
    <t>Čiščenje notranjih žaluzij</t>
  </si>
  <si>
    <t xml:space="preserve"> Vodnikov trg 6, Lj</t>
  </si>
  <si>
    <t>Parkirišče JEŽICA</t>
  </si>
  <si>
    <t>Plečnikove arkade, LJ</t>
  </si>
  <si>
    <t>Čiščenje sanitarij in keramičnih ploščic</t>
  </si>
  <si>
    <t>Čiščenje steklenih ograj</t>
  </si>
  <si>
    <t>Čiščenje tehničnih prostorov</t>
  </si>
  <si>
    <t>Čiščenje steklenih predelnih sten</t>
  </si>
  <si>
    <t xml:space="preserve">Čiščenje okenskih polic </t>
  </si>
  <si>
    <t>Pranje in likanje zaves</t>
  </si>
  <si>
    <t>Tržnica Moste</t>
  </si>
  <si>
    <t>Tržnica Bežigrad</t>
  </si>
  <si>
    <t>Počitniška kapaciteta Kranjska gora</t>
  </si>
  <si>
    <t>Generalno čiščenje na podlagi opisa v tehnični specifikaciji</t>
  </si>
  <si>
    <t>Počitniška kapaciteta Čatež</t>
  </si>
  <si>
    <t>Priloga k ponudbi za sklop št. 4</t>
  </si>
  <si>
    <t>Cena izvedbe posameznega čiščenja v EUR brez DDV</t>
  </si>
  <si>
    <t>Pranje- čiščenje navadnih zaves</t>
  </si>
  <si>
    <t>JHL-23/20 Čiščenje poslovnih prostorov, za sklop št. 4: LPT, prilagamo</t>
  </si>
  <si>
    <t>Priloga k ponudbi za sklop št. 2</t>
  </si>
  <si>
    <t>JHL-23/20 Čiščenje poslovnih prostorov, za sklop št. 2: VKS, prilagamo</t>
  </si>
  <si>
    <t xml:space="preserve">Povšetova ulica 6 </t>
  </si>
  <si>
    <t>Cesta dveh cesarjev 111 - Kompleks Snaga</t>
  </si>
  <si>
    <t>Cesta dveh cesarjev 101 - Deponija Barje in RCERO</t>
  </si>
  <si>
    <t>Poslovno servisni objekt, Vododvdna cesta 90, Ljubljana</t>
  </si>
  <si>
    <t>Prostori CČNL, laboratorija, LPT, Cesta v Prod 100, Ljubljana</t>
  </si>
  <si>
    <t>Prostori vodarne Kleče in pisarne v skladišču, Saveljska 1, Ljubljana</t>
  </si>
  <si>
    <t>1 delavka popoldan med tednom - 3 ure od 16:00-19:00 ure</t>
  </si>
  <si>
    <t>II. DRUGA ČIŠČENJA</t>
  </si>
  <si>
    <t>1.1 Površina poslovnih in skupnih prostorov, Povšetova 6</t>
  </si>
  <si>
    <r>
      <t>Kvadratura m</t>
    </r>
    <r>
      <rPr>
        <b/>
        <vertAlign val="superscript"/>
        <sz val="11"/>
        <color indexed="8"/>
        <rFont val="Tahoma"/>
        <family val="2"/>
        <charset val="238"/>
      </rPr>
      <t>2</t>
    </r>
  </si>
  <si>
    <t>Cena/m2 EUR (brez DDV)</t>
  </si>
  <si>
    <t>Znesek za 1 x čiščenje      (brez DDV)</t>
  </si>
  <si>
    <t>Vrsta čiščenja</t>
  </si>
  <si>
    <t>Frekvenca čiščenja</t>
  </si>
  <si>
    <t>Čiščenje oken – notranja stekla + okvirji (višina oken pribl. 3,5metra)</t>
  </si>
  <si>
    <t>2 x letno</t>
  </si>
  <si>
    <t>Zunanja senčila*</t>
  </si>
  <si>
    <t>SKUPAJ                               (2)</t>
  </si>
  <si>
    <r>
      <t xml:space="preserve">*Opomba: zaradi težke dostopnosti je za čiščenje je </t>
    </r>
    <r>
      <rPr>
        <b/>
        <i/>
        <sz val="11"/>
        <color indexed="8"/>
        <rFont val="Tahoma"/>
        <family val="2"/>
        <charset val="238"/>
      </rPr>
      <t>delno</t>
    </r>
    <r>
      <rPr>
        <i/>
        <sz val="11"/>
        <color indexed="8"/>
        <rFont val="Tahoma"/>
        <family val="2"/>
        <charset val="238"/>
      </rPr>
      <t xml:space="preserve"> potrebno dvigalo ali lestev.</t>
    </r>
  </si>
  <si>
    <t>1.2. Površina poslovnih in skupnih prostorov Odlagališče Barje</t>
  </si>
  <si>
    <t>1.2.1. Upravna stavba:</t>
  </si>
  <si>
    <t>1.2.2. Avtopralnica</t>
  </si>
  <si>
    <t>Čiščenje oken – notranja stekla + okvirji</t>
  </si>
  <si>
    <t>1.2.3. Delavnice in skladišče</t>
  </si>
  <si>
    <t>1.2.4. Zbirni center</t>
  </si>
  <si>
    <t>Čiščenje oken – notranja stekla + okvirji ( višina oken pribl. 3.5 m)</t>
  </si>
  <si>
    <t>1.2.5. Zabojniki</t>
  </si>
  <si>
    <t>Čiščenje oken – notranja stekla + okvirji (višina oken pribl. 3,5 metra)</t>
  </si>
  <si>
    <t>1.2.6. ČISTILNA  NAPRAVA</t>
  </si>
  <si>
    <t xml:space="preserve">Čiščenje oken – notranja stekla + okvirji </t>
  </si>
  <si>
    <t>1.2.7. NGO center</t>
  </si>
  <si>
    <t>Stropovi, stene – pajčevine*</t>
  </si>
  <si>
    <t xml:space="preserve">1.4. Površina poslovnih in skupnih prostorov Kompleks Snaga </t>
  </si>
  <si>
    <t>Zunanja stekla (obojestransko)</t>
  </si>
  <si>
    <t>Notranja stekla</t>
  </si>
  <si>
    <t xml:space="preserve">Brisoloji </t>
  </si>
  <si>
    <t>2. Stekla RCERO</t>
  </si>
  <si>
    <t>Vrsta površine</t>
  </si>
  <si>
    <t>Upravna stavba</t>
  </si>
  <si>
    <t>2x letno</t>
  </si>
  <si>
    <t>Skladišče SPS pritličje, 1N</t>
  </si>
  <si>
    <r>
      <t xml:space="preserve">Žerjav </t>
    </r>
    <r>
      <rPr>
        <sz val="11"/>
        <color indexed="10"/>
        <rFont val="Tahoma"/>
        <family val="2"/>
        <charset val="238"/>
      </rPr>
      <t>*</t>
    </r>
  </si>
  <si>
    <t>2x mesečno</t>
  </si>
  <si>
    <t>Kontrolna soba</t>
  </si>
  <si>
    <t>1x mesečno</t>
  </si>
  <si>
    <t>Hodnik, Galerija za obiskovalce</t>
  </si>
  <si>
    <t>Soba za obiskovalce</t>
  </si>
  <si>
    <t>Soba za počitek</t>
  </si>
  <si>
    <t>Sortirnica</t>
  </si>
  <si>
    <t>Skladišče</t>
  </si>
  <si>
    <t>Vratarnica</t>
  </si>
  <si>
    <t>2 delavki popoldan med tednom - 4 ure od 14:30-18:00 ure</t>
  </si>
  <si>
    <t>2 delavki popoldan med tednom - 8 ur od 14:30-22:30 ure</t>
  </si>
  <si>
    <t>4 delavke popoldan med tednom - 5 ur od 16:00-19:00 ure</t>
  </si>
  <si>
    <t>2 delavki popoldan med tednom - 4 ure od 16:00-20:00 ure</t>
  </si>
  <si>
    <t>SKUPAJ za eno leto brez DDV</t>
  </si>
  <si>
    <r>
      <t>Kvadratura m</t>
    </r>
    <r>
      <rPr>
        <vertAlign val="superscript"/>
        <sz val="11"/>
        <color indexed="8"/>
        <rFont val="Tahoma"/>
        <family val="2"/>
        <charset val="238"/>
      </rPr>
      <t>2</t>
    </r>
  </si>
  <si>
    <t xml:space="preserve">Frekvenca/    količina letno </t>
  </si>
  <si>
    <t>SKUPAJ za 48 mesecev brez DDV</t>
  </si>
  <si>
    <r>
      <t xml:space="preserve">Čiščenje oken – zunanja stekla + okvirji </t>
    </r>
    <r>
      <rPr>
        <sz val="11"/>
        <color indexed="8"/>
        <rFont val="Tahoma"/>
        <family val="2"/>
        <charset val="238"/>
      </rPr>
      <t>*</t>
    </r>
  </si>
  <si>
    <r>
      <t>Kvadratura (obojestransko) m</t>
    </r>
    <r>
      <rPr>
        <vertAlign val="superscript"/>
        <sz val="11"/>
        <color indexed="8"/>
        <rFont val="Tahoma"/>
        <family val="2"/>
        <charset val="238"/>
      </rPr>
      <t>2</t>
    </r>
  </si>
  <si>
    <t>SKUPAJ druga čiščenja v EUR brez DDV za 48 mesecev</t>
  </si>
  <si>
    <t>Okvirno število m2 letno</t>
  </si>
  <si>
    <t>Cena/m2 EUR brez DDV</t>
  </si>
  <si>
    <r>
      <t xml:space="preserve">Čiščenje svetil (enota mere je kom) - </t>
    </r>
    <r>
      <rPr>
        <b/>
        <sz val="11"/>
        <color theme="1"/>
        <rFont val="Tahoma"/>
        <family val="2"/>
        <charset val="238"/>
      </rPr>
      <t>navede se cena za čiščenje 72 kosov svetil</t>
    </r>
  </si>
  <si>
    <r>
      <t xml:space="preserve">Čiščenje oken – zunanja stekla + okvirji </t>
    </r>
    <r>
      <rPr>
        <b/>
        <sz val="10"/>
        <color indexed="8"/>
        <rFont val="Tahoma"/>
        <family val="2"/>
        <charset val="238"/>
      </rPr>
      <t>*</t>
    </r>
  </si>
  <si>
    <r>
      <t xml:space="preserve">Čiščenje oken – zunanja stekla + okvirji </t>
    </r>
    <r>
      <rPr>
        <sz val="10"/>
        <color indexed="8"/>
        <rFont val="Tahoma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</si>
</sst>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vertAlign val="superscript"/>
      <sz val="11"/>
      <color indexed="8"/>
      <name val="Tahoma"/>
      <family val="2"/>
      <charset val="238"/>
    </font>
    <font>
      <i/>
      <sz val="11"/>
      <color theme="1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i/>
      <sz val="11"/>
      <color indexed="8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color indexed="10"/>
      <name val="Tahoma"/>
      <family val="2"/>
      <charset val="238"/>
    </font>
    <font>
      <vertAlign val="superscript"/>
      <sz val="11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5" fillId="0" borderId="0" xfId="0" applyFont="1"/>
    <xf numFmtId="0" fontId="0" fillId="0" borderId="0" xfId="0" applyBorder="1"/>
    <xf numFmtId="0" fontId="3" fillId="0" borderId="0" xfId="1" applyFont="1" applyAlignment="1" applyProtection="1">
      <alignment wrapText="1"/>
    </xf>
    <xf numFmtId="0" fontId="5" fillId="0" borderId="0" xfId="0" applyFont="1" applyProtection="1"/>
    <xf numFmtId="0" fontId="5" fillId="0" borderId="0" xfId="0" applyFont="1" applyBorder="1" applyProtection="1"/>
    <xf numFmtId="4" fontId="4" fillId="0" borderId="0" xfId="0" applyNumberFormat="1" applyFont="1" applyBorder="1" applyProtection="1"/>
    <xf numFmtId="3" fontId="4" fillId="0" borderId="0" xfId="0" applyNumberFormat="1" applyFont="1" applyBorder="1" applyProtection="1"/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 wrapText="1"/>
    </xf>
    <xf numFmtId="4" fontId="5" fillId="0" borderId="0" xfId="0" applyNumberFormat="1" applyFont="1" applyBorder="1" applyProtection="1"/>
    <xf numFmtId="3" fontId="6" fillId="0" borderId="5" xfId="0" applyNumberFormat="1" applyFont="1" applyBorder="1" applyAlignment="1" applyProtection="1">
      <alignment horizontal="left" wrapText="1"/>
    </xf>
    <xf numFmtId="0" fontId="5" fillId="0" borderId="0" xfId="0" applyFont="1" applyFill="1" applyProtection="1"/>
    <xf numFmtId="0" fontId="5" fillId="0" borderId="5" xfId="0" applyFont="1" applyFill="1" applyBorder="1" applyAlignment="1" applyProtection="1">
      <alignment horizontal="center"/>
    </xf>
    <xf numFmtId="3" fontId="6" fillId="0" borderId="5" xfId="0" applyNumberFormat="1" applyFont="1" applyBorder="1" applyAlignment="1" applyProtection="1">
      <alignment horizontal="center" wrapText="1"/>
    </xf>
    <xf numFmtId="4" fontId="5" fillId="0" borderId="5" xfId="0" applyNumberFormat="1" applyFont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4" fontId="5" fillId="0" borderId="5" xfId="0" applyNumberFormat="1" applyFont="1" applyFill="1" applyBorder="1" applyAlignment="1" applyProtection="1">
      <alignment horizontal="center"/>
    </xf>
    <xf numFmtId="4" fontId="5" fillId="0" borderId="5" xfId="0" applyNumberFormat="1" applyFont="1" applyBorder="1" applyAlignment="1" applyProtection="1">
      <alignment horizontal="center"/>
    </xf>
    <xf numFmtId="3" fontId="6" fillId="0" borderId="5" xfId="0" applyNumberFormat="1" applyFont="1" applyBorder="1" applyAlignment="1" applyProtection="1">
      <alignment horizontal="center"/>
    </xf>
    <xf numFmtId="3" fontId="6" fillId="0" borderId="6" xfId="0" applyNumberFormat="1" applyFont="1" applyBorder="1" applyAlignment="1" applyProtection="1">
      <alignment horizontal="center"/>
    </xf>
    <xf numFmtId="3" fontId="6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center" wrapText="1"/>
    </xf>
    <xf numFmtId="4" fontId="5" fillId="0" borderId="6" xfId="0" applyNumberFormat="1" applyFont="1" applyBorder="1" applyAlignment="1" applyProtection="1">
      <alignment horizontal="center"/>
    </xf>
    <xf numFmtId="3" fontId="6" fillId="0" borderId="4" xfId="0" applyNumberFormat="1" applyFont="1" applyBorder="1" applyAlignment="1" applyProtection="1">
      <alignment horizontal="center" wrapText="1"/>
    </xf>
    <xf numFmtId="4" fontId="5" fillId="0" borderId="6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2" fillId="0" borderId="0" xfId="1" applyFont="1" applyProtection="1"/>
    <xf numFmtId="0" fontId="2" fillId="0" borderId="0" xfId="1" applyFont="1" applyAlignment="1" applyProtection="1"/>
    <xf numFmtId="3" fontId="4" fillId="0" borderId="0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4" fillId="2" borderId="5" xfId="0" applyFont="1" applyFill="1" applyBorder="1" applyProtection="1"/>
    <xf numFmtId="0" fontId="5" fillId="0" borderId="4" xfId="0" applyFont="1" applyFill="1" applyBorder="1" applyAlignment="1" applyProtection="1">
      <alignment horizontal="center" wrapText="1"/>
    </xf>
    <xf numFmtId="4" fontId="4" fillId="3" borderId="4" xfId="0" applyNumberFormat="1" applyFont="1" applyFill="1" applyBorder="1" applyAlignment="1" applyProtection="1">
      <alignment horizontal="center"/>
    </xf>
    <xf numFmtId="4" fontId="5" fillId="0" borderId="13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right" wrapText="1"/>
    </xf>
    <xf numFmtId="3" fontId="6" fillId="0" borderId="16" xfId="0" applyNumberFormat="1" applyFont="1" applyBorder="1" applyAlignment="1" applyProtection="1">
      <alignment horizontal="center"/>
    </xf>
    <xf numFmtId="4" fontId="5" fillId="0" borderId="16" xfId="0" applyNumberFormat="1" applyFont="1" applyBorder="1" applyAlignment="1" applyProtection="1">
      <alignment horizontal="center"/>
    </xf>
    <xf numFmtId="3" fontId="6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4" fontId="5" fillId="0" borderId="4" xfId="0" applyNumberFormat="1" applyFont="1" applyFill="1" applyBorder="1" applyAlignment="1" applyProtection="1">
      <alignment horizontal="center"/>
    </xf>
    <xf numFmtId="3" fontId="6" fillId="0" borderId="4" xfId="0" applyNumberFormat="1" applyFont="1" applyBorder="1" applyAlignment="1" applyProtection="1">
      <alignment horizontal="left"/>
    </xf>
    <xf numFmtId="0" fontId="4" fillId="2" borderId="0" xfId="0" applyFont="1" applyFill="1" applyProtection="1"/>
    <xf numFmtId="0" fontId="9" fillId="0" borderId="0" xfId="0" applyFont="1" applyProtection="1"/>
    <xf numFmtId="0" fontId="4" fillId="0" borderId="0" xfId="0" applyFont="1" applyProtection="1"/>
    <xf numFmtId="0" fontId="9" fillId="0" borderId="0" xfId="0" applyFont="1" applyFill="1" applyProtection="1"/>
    <xf numFmtId="4" fontId="5" fillId="0" borderId="0" xfId="0" applyNumberFormat="1" applyFont="1" applyProtection="1"/>
    <xf numFmtId="4" fontId="5" fillId="0" borderId="5" xfId="0" applyNumberFormat="1" applyFont="1" applyFill="1" applyBorder="1" applyAlignment="1" applyProtection="1">
      <alignment horizontal="right" wrapText="1"/>
      <protection locked="0"/>
    </xf>
    <xf numFmtId="4" fontId="5" fillId="0" borderId="5" xfId="0" applyNumberFormat="1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vertical="center"/>
    </xf>
    <xf numFmtId="4" fontId="4" fillId="5" borderId="20" xfId="0" applyNumberFormat="1" applyFont="1" applyFill="1" applyBorder="1" applyProtection="1"/>
    <xf numFmtId="4" fontId="5" fillId="6" borderId="14" xfId="0" applyNumberFormat="1" applyFont="1" applyFill="1" applyBorder="1" applyProtection="1"/>
    <xf numFmtId="4" fontId="5" fillId="5" borderId="21" xfId="0" applyNumberFormat="1" applyFont="1" applyFill="1" applyBorder="1" applyProtection="1"/>
    <xf numFmtId="4" fontId="5" fillId="4" borderId="5" xfId="0" applyNumberFormat="1" applyFont="1" applyFill="1" applyBorder="1" applyProtection="1"/>
    <xf numFmtId="4" fontId="5" fillId="4" borderId="5" xfId="0" applyNumberFormat="1" applyFont="1" applyFill="1" applyBorder="1" applyAlignment="1" applyProtection="1">
      <alignment horizontal="center" wrapText="1"/>
    </xf>
    <xf numFmtId="0" fontId="5" fillId="4" borderId="5" xfId="0" applyFont="1" applyFill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right" vertical="top" wrapText="1"/>
    </xf>
    <xf numFmtId="4" fontId="5" fillId="0" borderId="5" xfId="0" applyNumberFormat="1" applyFont="1" applyBorder="1" applyProtection="1">
      <protection locked="0"/>
    </xf>
    <xf numFmtId="4" fontId="5" fillId="0" borderId="5" xfId="0" applyNumberFormat="1" applyFont="1" applyBorder="1" applyProtection="1"/>
    <xf numFmtId="0" fontId="5" fillId="0" borderId="5" xfId="0" applyFont="1" applyBorder="1" applyAlignment="1" applyProtection="1">
      <alignment horizontal="left" vertical="top" wrapText="1"/>
    </xf>
    <xf numFmtId="0" fontId="5" fillId="0" borderId="5" xfId="0" applyFont="1" applyBorder="1" applyProtection="1"/>
    <xf numFmtId="0" fontId="5" fillId="0" borderId="1" xfId="0" applyFont="1" applyBorder="1" applyProtection="1"/>
    <xf numFmtId="0" fontId="4" fillId="0" borderId="1" xfId="0" applyFont="1" applyBorder="1" applyProtection="1"/>
    <xf numFmtId="0" fontId="5" fillId="4" borderId="3" xfId="0" applyFont="1" applyFill="1" applyBorder="1" applyAlignment="1" applyProtection="1">
      <alignment horizontal="center" wrapText="1"/>
    </xf>
    <xf numFmtId="0" fontId="5" fillId="0" borderId="17" xfId="0" applyFont="1" applyBorder="1" applyProtection="1"/>
    <xf numFmtId="4" fontId="4" fillId="4" borderId="5" xfId="0" applyNumberFormat="1" applyFont="1" applyFill="1" applyBorder="1" applyProtection="1"/>
    <xf numFmtId="4" fontId="4" fillId="4" borderId="5" xfId="0" applyNumberFormat="1" applyFont="1" applyFill="1" applyBorder="1" applyAlignment="1" applyProtection="1">
      <alignment horizontal="center" wrapText="1"/>
    </xf>
    <xf numFmtId="0" fontId="4" fillId="4" borderId="5" xfId="0" applyFont="1" applyFill="1" applyBorder="1" applyAlignment="1" applyProtection="1">
      <alignment horizontal="center" wrapText="1"/>
    </xf>
    <xf numFmtId="4" fontId="4" fillId="0" borderId="20" xfId="0" applyNumberFormat="1" applyFont="1" applyFill="1" applyBorder="1" applyProtection="1"/>
    <xf numFmtId="4" fontId="5" fillId="0" borderId="14" xfId="0" applyNumberFormat="1" applyFont="1" applyFill="1" applyBorder="1" applyProtection="1"/>
    <xf numFmtId="4" fontId="5" fillId="0" borderId="21" xfId="0" applyNumberFormat="1" applyFont="1" applyFill="1" applyBorder="1" applyProtection="1"/>
    <xf numFmtId="0" fontId="5" fillId="0" borderId="5" xfId="0" applyFont="1" applyFill="1" applyBorder="1" applyAlignment="1" applyProtection="1">
      <alignment horizontal="right" vertical="top" wrapText="1"/>
    </xf>
    <xf numFmtId="4" fontId="5" fillId="0" borderId="5" xfId="0" applyNumberFormat="1" applyFont="1" applyFill="1" applyBorder="1" applyProtection="1">
      <protection locked="0"/>
    </xf>
    <xf numFmtId="4" fontId="5" fillId="0" borderId="5" xfId="0" applyNumberFormat="1" applyFont="1" applyFill="1" applyBorder="1" applyProtection="1"/>
    <xf numFmtId="0" fontId="5" fillId="0" borderId="5" xfId="0" applyFont="1" applyFill="1" applyBorder="1" applyProtection="1"/>
    <xf numFmtId="4" fontId="5" fillId="6" borderId="14" xfId="0" applyNumberFormat="1" applyFont="1" applyFill="1" applyBorder="1" applyAlignment="1" applyProtection="1">
      <alignment horizontal="right"/>
    </xf>
    <xf numFmtId="4" fontId="5" fillId="5" borderId="21" xfId="0" applyNumberFormat="1" applyFont="1" applyFill="1" applyBorder="1" applyAlignment="1" applyProtection="1">
      <alignment horizontal="right"/>
    </xf>
    <xf numFmtId="4" fontId="5" fillId="0" borderId="5" xfId="0" applyNumberFormat="1" applyFont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</xf>
    <xf numFmtId="0" fontId="5" fillId="0" borderId="5" xfId="0" applyFont="1" applyBorder="1" applyAlignment="1" applyProtection="1">
      <alignment wrapText="1"/>
    </xf>
    <xf numFmtId="4" fontId="5" fillId="6" borderId="14" xfId="0" applyNumberFormat="1" applyFont="1" applyFill="1" applyBorder="1" applyAlignment="1" applyProtection="1">
      <alignment horizontal="center"/>
    </xf>
    <xf numFmtId="0" fontId="5" fillId="0" borderId="5" xfId="0" applyFont="1" applyBorder="1" applyAlignment="1" applyProtection="1">
      <alignment vertical="top" wrapText="1"/>
    </xf>
    <xf numFmtId="4" fontId="5" fillId="0" borderId="5" xfId="0" applyNumberFormat="1" applyFont="1" applyBorder="1" applyAlignment="1" applyProtection="1">
      <protection locked="0"/>
    </xf>
    <xf numFmtId="4" fontId="5" fillId="0" borderId="5" xfId="0" applyNumberFormat="1" applyFont="1" applyBorder="1" applyAlignment="1" applyProtection="1"/>
    <xf numFmtId="4" fontId="5" fillId="4" borderId="5" xfId="0" applyNumberFormat="1" applyFont="1" applyFill="1" applyBorder="1" applyAlignment="1" applyProtection="1">
      <alignment wrapText="1"/>
    </xf>
    <xf numFmtId="4" fontId="12" fillId="0" borderId="5" xfId="0" applyNumberFormat="1" applyFont="1" applyFill="1" applyBorder="1" applyAlignment="1" applyProtection="1">
      <alignment horizontal="right" vertical="center"/>
    </xf>
    <xf numFmtId="0" fontId="12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wrapText="1"/>
    </xf>
    <xf numFmtId="164" fontId="5" fillId="0" borderId="0" xfId="0" applyNumberFormat="1" applyFont="1" applyAlignment="1" applyProtection="1">
      <alignment horizontal="center"/>
    </xf>
    <xf numFmtId="4" fontId="4" fillId="0" borderId="5" xfId="0" applyNumberFormat="1" applyFont="1" applyBorder="1" applyAlignment="1" applyProtection="1">
      <alignment horizontal="center"/>
    </xf>
    <xf numFmtId="4" fontId="4" fillId="0" borderId="6" xfId="0" applyNumberFormat="1" applyFont="1" applyFill="1" applyBorder="1" applyAlignment="1" applyProtection="1">
      <alignment horizontal="center"/>
    </xf>
    <xf numFmtId="4" fontId="5" fillId="0" borderId="5" xfId="0" applyNumberFormat="1" applyFont="1" applyBorder="1" applyAlignment="1" applyProtection="1">
      <alignment horizontal="center"/>
      <protection locked="0"/>
    </xf>
    <xf numFmtId="4" fontId="5" fillId="0" borderId="6" xfId="0" applyNumberFormat="1" applyFont="1" applyBorder="1" applyAlignment="1" applyProtection="1">
      <alignment horizontal="center"/>
      <protection locked="0"/>
    </xf>
    <xf numFmtId="4" fontId="5" fillId="0" borderId="16" xfId="0" applyNumberFormat="1" applyFont="1" applyBorder="1" applyAlignment="1" applyProtection="1">
      <alignment horizontal="center"/>
      <protection locked="0"/>
    </xf>
    <xf numFmtId="4" fontId="5" fillId="0" borderId="5" xfId="0" applyNumberFormat="1" applyFont="1" applyFill="1" applyBorder="1" applyAlignment="1" applyProtection="1">
      <alignment horizontal="center"/>
      <protection locked="0"/>
    </xf>
    <xf numFmtId="4" fontId="5" fillId="0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5" fillId="0" borderId="1" xfId="0" applyNumberFormat="1" applyFont="1" applyFill="1" applyBorder="1" applyAlignment="1" applyProtection="1">
      <alignment horizontal="left"/>
    </xf>
    <xf numFmtId="4" fontId="5" fillId="0" borderId="2" xfId="0" applyNumberFormat="1" applyFont="1" applyFill="1" applyBorder="1" applyAlignment="1" applyProtection="1">
      <alignment horizontal="left"/>
    </xf>
    <xf numFmtId="4" fontId="5" fillId="0" borderId="3" xfId="0" applyNumberFormat="1" applyFont="1" applyFill="1" applyBorder="1" applyAlignment="1" applyProtection="1">
      <alignment horizontal="left"/>
    </xf>
    <xf numFmtId="0" fontId="6" fillId="0" borderId="5" xfId="0" applyNumberFormat="1" applyFont="1" applyBorder="1" applyAlignment="1" applyProtection="1">
      <alignment horizontal="left"/>
    </xf>
    <xf numFmtId="4" fontId="5" fillId="0" borderId="5" xfId="0" applyNumberFormat="1" applyFont="1" applyFill="1" applyBorder="1" applyAlignment="1" applyProtection="1">
      <alignment horizontal="left"/>
    </xf>
    <xf numFmtId="0" fontId="5" fillId="0" borderId="5" xfId="0" applyNumberFormat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left" wrapText="1"/>
    </xf>
    <xf numFmtId="0" fontId="3" fillId="0" borderId="2" xfId="1" applyFont="1" applyBorder="1" applyAlignment="1" applyProtection="1">
      <alignment horizontal="left" wrapText="1"/>
    </xf>
    <xf numFmtId="0" fontId="2" fillId="0" borderId="0" xfId="1" applyFont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 wrapText="1"/>
    </xf>
    <xf numFmtId="3" fontId="4" fillId="0" borderId="1" xfId="0" applyNumberFormat="1" applyFont="1" applyBorder="1" applyAlignment="1" applyProtection="1">
      <alignment horizontal="right"/>
    </xf>
    <xf numFmtId="3" fontId="4" fillId="0" borderId="2" xfId="0" applyNumberFormat="1" applyFont="1" applyBorder="1" applyAlignment="1" applyProtection="1">
      <alignment horizontal="right"/>
    </xf>
    <xf numFmtId="3" fontId="4" fillId="0" borderId="3" xfId="0" applyNumberFormat="1" applyFont="1" applyBorder="1" applyAlignment="1" applyProtection="1">
      <alignment horizontal="right"/>
    </xf>
    <xf numFmtId="0" fontId="6" fillId="0" borderId="6" xfId="0" applyNumberFormat="1" applyFont="1" applyBorder="1" applyAlignment="1" applyProtection="1">
      <alignment horizontal="left"/>
    </xf>
    <xf numFmtId="0" fontId="6" fillId="0" borderId="5" xfId="0" applyNumberFormat="1" applyFont="1" applyBorder="1" applyAlignment="1" applyProtection="1">
      <alignment horizontal="left"/>
    </xf>
    <xf numFmtId="3" fontId="7" fillId="0" borderId="4" xfId="0" applyNumberFormat="1" applyFont="1" applyBorder="1" applyAlignment="1" applyProtection="1">
      <alignment horizontal="left"/>
    </xf>
    <xf numFmtId="0" fontId="2" fillId="0" borderId="0" xfId="1" applyFont="1" applyAlignment="1" applyProtection="1">
      <protection locked="0"/>
    </xf>
    <xf numFmtId="0" fontId="3" fillId="0" borderId="0" xfId="1" applyFont="1" applyAlignment="1" applyProtection="1">
      <alignment wrapText="1"/>
      <protection locked="0"/>
    </xf>
    <xf numFmtId="3" fontId="7" fillId="0" borderId="5" xfId="0" applyNumberFormat="1" applyFont="1" applyBorder="1" applyAlignment="1" applyProtection="1">
      <alignment horizontal="left"/>
    </xf>
    <xf numFmtId="3" fontId="6" fillId="0" borderId="5" xfId="0" applyNumberFormat="1" applyFont="1" applyBorder="1" applyAlignment="1" applyProtection="1">
      <alignment horizontal="left"/>
    </xf>
    <xf numFmtId="3" fontId="6" fillId="0" borderId="6" xfId="0" applyNumberFormat="1" applyFont="1" applyBorder="1" applyAlignment="1" applyProtection="1">
      <alignment horizontal="left"/>
    </xf>
    <xf numFmtId="0" fontId="7" fillId="0" borderId="4" xfId="0" applyNumberFormat="1" applyFont="1" applyBorder="1" applyAlignment="1" applyProtection="1">
      <alignment horizontal="left"/>
    </xf>
    <xf numFmtId="3" fontId="6" fillId="0" borderId="7" xfId="0" applyNumberFormat="1" applyFont="1" applyBorder="1" applyAlignment="1" applyProtection="1">
      <alignment horizontal="right"/>
    </xf>
    <xf numFmtId="3" fontId="6" fillId="0" borderId="11" xfId="0" applyNumberFormat="1" applyFont="1" applyBorder="1" applyAlignment="1" applyProtection="1">
      <alignment horizontal="right"/>
    </xf>
    <xf numFmtId="3" fontId="6" fillId="0" borderId="8" xfId="0" applyNumberFormat="1" applyFont="1" applyBorder="1" applyAlignment="1" applyProtection="1">
      <alignment horizontal="right"/>
    </xf>
    <xf numFmtId="0" fontId="4" fillId="2" borderId="5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4" fillId="3" borderId="1" xfId="0" applyNumberFormat="1" applyFont="1" applyFill="1" applyBorder="1" applyAlignment="1" applyProtection="1">
      <alignment horizontal="right" wrapText="1"/>
    </xf>
    <xf numFmtId="0" fontId="4" fillId="3" borderId="2" xfId="0" applyNumberFormat="1" applyFont="1" applyFill="1" applyBorder="1" applyAlignment="1" applyProtection="1">
      <alignment horizontal="right" wrapText="1"/>
    </xf>
    <xf numFmtId="0" fontId="4" fillId="3" borderId="3" xfId="0" applyNumberFormat="1" applyFont="1" applyFill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 wrapText="1"/>
    </xf>
    <xf numFmtId="0" fontId="4" fillId="0" borderId="9" xfId="0" applyFont="1" applyBorder="1" applyAlignment="1" applyProtection="1">
      <alignment horizontal="right" wrapText="1"/>
    </xf>
    <xf numFmtId="0" fontId="4" fillId="0" borderId="12" xfId="0" applyFont="1" applyBorder="1" applyAlignment="1" applyProtection="1">
      <alignment horizontal="right" wrapText="1"/>
    </xf>
    <xf numFmtId="0" fontId="4" fillId="0" borderId="10" xfId="0" applyFont="1" applyBorder="1" applyAlignment="1" applyProtection="1">
      <alignment horizontal="right" wrapText="1"/>
    </xf>
    <xf numFmtId="4" fontId="5" fillId="0" borderId="1" xfId="0" applyNumberFormat="1" applyFont="1" applyFill="1" applyBorder="1" applyAlignment="1" applyProtection="1">
      <alignment horizontal="left" wrapText="1"/>
    </xf>
    <xf numFmtId="4" fontId="5" fillId="0" borderId="2" xfId="0" applyNumberFormat="1" applyFont="1" applyFill="1" applyBorder="1" applyAlignment="1" applyProtection="1">
      <alignment horizontal="left" wrapText="1"/>
    </xf>
    <xf numFmtId="4" fontId="5" fillId="0" borderId="3" xfId="0" applyNumberFormat="1" applyFont="1" applyFill="1" applyBorder="1" applyAlignment="1" applyProtection="1">
      <alignment horizontal="left" wrapText="1"/>
    </xf>
    <xf numFmtId="4" fontId="5" fillId="0" borderId="1" xfId="0" applyNumberFormat="1" applyFont="1" applyFill="1" applyBorder="1" applyAlignment="1" applyProtection="1">
      <alignment horizontal="left"/>
    </xf>
    <xf numFmtId="4" fontId="5" fillId="0" borderId="2" xfId="0" applyNumberFormat="1" applyFont="1" applyFill="1" applyBorder="1" applyAlignment="1" applyProtection="1">
      <alignment horizontal="left"/>
    </xf>
    <xf numFmtId="4" fontId="5" fillId="0" borderId="3" xfId="0" applyNumberFormat="1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right" wrapText="1"/>
    </xf>
    <xf numFmtId="0" fontId="4" fillId="2" borderId="2" xfId="0" applyFont="1" applyFill="1" applyBorder="1" applyAlignment="1" applyProtection="1">
      <alignment horizontal="right" wrapText="1"/>
    </xf>
    <xf numFmtId="0" fontId="4" fillId="2" borderId="3" xfId="0" applyFont="1" applyFill="1" applyBorder="1" applyAlignment="1" applyProtection="1">
      <alignment horizontal="right" wrapText="1"/>
    </xf>
    <xf numFmtId="4" fontId="5" fillId="0" borderId="5" xfId="0" applyNumberFormat="1" applyFont="1" applyFill="1" applyBorder="1" applyAlignment="1" applyProtection="1">
      <alignment horizontal="left" wrapText="1"/>
    </xf>
    <xf numFmtId="4" fontId="5" fillId="0" borderId="5" xfId="0" applyNumberFormat="1" applyFont="1" applyFill="1" applyBorder="1" applyAlignment="1" applyProtection="1">
      <alignment horizontal="left"/>
    </xf>
    <xf numFmtId="3" fontId="6" fillId="0" borderId="17" xfId="0" applyNumberFormat="1" applyFont="1" applyBorder="1" applyAlignment="1" applyProtection="1">
      <alignment horizontal="right"/>
    </xf>
    <xf numFmtId="3" fontId="6" fillId="0" borderId="18" xfId="0" applyNumberFormat="1" applyFont="1" applyBorder="1" applyAlignment="1" applyProtection="1">
      <alignment horizontal="right"/>
    </xf>
    <xf numFmtId="3" fontId="6" fillId="0" borderId="19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3" fontId="4" fillId="2" borderId="1" xfId="0" applyNumberFormat="1" applyFont="1" applyFill="1" applyBorder="1" applyAlignment="1" applyProtection="1">
      <alignment horizontal="right"/>
    </xf>
    <xf numFmtId="3" fontId="4" fillId="2" borderId="2" xfId="0" applyNumberFormat="1" applyFont="1" applyFill="1" applyBorder="1" applyAlignment="1" applyProtection="1">
      <alignment horizontal="right"/>
    </xf>
    <xf numFmtId="3" fontId="4" fillId="2" borderId="3" xfId="0" applyNumberFormat="1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3" fillId="0" borderId="1" xfId="1" applyFont="1" applyBorder="1" applyAlignment="1" applyProtection="1">
      <alignment horizontal="right" wrapText="1"/>
    </xf>
    <xf numFmtId="0" fontId="3" fillId="0" borderId="3" xfId="1" applyFont="1" applyBorder="1" applyAlignment="1" applyProtection="1">
      <alignment horizontal="right" wrapText="1"/>
    </xf>
    <xf numFmtId="0" fontId="4" fillId="0" borderId="5" xfId="0" applyFont="1" applyBorder="1" applyAlignment="1" applyProtection="1">
      <alignment horizontal="right" wrapText="1"/>
    </xf>
    <xf numFmtId="0" fontId="3" fillId="0" borderId="0" xfId="1" applyFont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left"/>
    </xf>
    <xf numFmtId="0" fontId="6" fillId="0" borderId="3" xfId="0" applyNumberFormat="1" applyFont="1" applyBorder="1" applyAlignment="1" applyProtection="1">
      <alignment horizontal="left"/>
    </xf>
    <xf numFmtId="0" fontId="5" fillId="0" borderId="5" xfId="0" applyNumberFormat="1" applyFont="1" applyBorder="1" applyAlignment="1" applyProtection="1">
      <alignment horizontal="left"/>
    </xf>
    <xf numFmtId="0" fontId="7" fillId="0" borderId="7" xfId="0" applyNumberFormat="1" applyFont="1" applyBorder="1" applyAlignment="1" applyProtection="1">
      <alignment horizontal="left"/>
    </xf>
    <xf numFmtId="0" fontId="7" fillId="0" borderId="8" xfId="0" applyNumberFormat="1" applyFont="1" applyBorder="1" applyAlignment="1" applyProtection="1">
      <alignment horizontal="left"/>
    </xf>
    <xf numFmtId="0" fontId="6" fillId="0" borderId="14" xfId="0" applyNumberFormat="1" applyFont="1" applyBorder="1" applyAlignment="1" applyProtection="1">
      <alignment horizontal="left"/>
    </xf>
    <xf numFmtId="0" fontId="6" fillId="0" borderId="15" xfId="0" applyNumberFormat="1" applyFont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 wrapText="1"/>
    </xf>
    <xf numFmtId="0" fontId="5" fillId="0" borderId="10" xfId="0" applyFont="1" applyFill="1" applyBorder="1" applyAlignment="1" applyProtection="1">
      <alignment horizontal="left" wrapText="1"/>
    </xf>
    <xf numFmtId="0" fontId="5" fillId="0" borderId="5" xfId="0" applyFont="1" applyFill="1" applyBorder="1" applyAlignment="1" applyProtection="1">
      <alignment horizontal="left" wrapText="1"/>
    </xf>
    <xf numFmtId="0" fontId="5" fillId="0" borderId="6" xfId="0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 wrapText="1"/>
    </xf>
    <xf numFmtId="0" fontId="5" fillId="0" borderId="3" xfId="0" applyFont="1" applyFill="1" applyBorder="1" applyAlignment="1" applyProtection="1">
      <alignment horizontal="left" wrapText="1"/>
    </xf>
    <xf numFmtId="0" fontId="4" fillId="0" borderId="7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15" fillId="0" borderId="5" xfId="0" applyFont="1" applyBorder="1" applyAlignment="1" applyProtection="1">
      <alignment horizontal="left" vertical="top" wrapText="1"/>
    </xf>
    <xf numFmtId="0" fontId="15" fillId="0" borderId="5" xfId="0" applyFont="1" applyFill="1" applyBorder="1" applyAlignment="1" applyProtection="1">
      <alignment horizontal="left" vertical="top" wrapText="1"/>
    </xf>
    <xf numFmtId="0" fontId="15" fillId="0" borderId="5" xfId="0" applyFont="1" applyFill="1" applyBorder="1" applyProtection="1"/>
    <xf numFmtId="0" fontId="15" fillId="0" borderId="5" xfId="0" applyFont="1" applyBorder="1" applyProtection="1"/>
    <xf numFmtId="0" fontId="4" fillId="2" borderId="9" xfId="0" applyFont="1" applyFill="1" applyBorder="1" applyAlignment="1" applyProtection="1">
      <alignment horizontal="right" wrapText="1"/>
    </xf>
    <xf numFmtId="0" fontId="4" fillId="2" borderId="12" xfId="0" applyFont="1" applyFill="1" applyBorder="1" applyAlignment="1" applyProtection="1">
      <alignment horizontal="right" wrapText="1"/>
    </xf>
    <xf numFmtId="0" fontId="4" fillId="2" borderId="10" xfId="0" applyFont="1" applyFill="1" applyBorder="1" applyAlignment="1" applyProtection="1">
      <alignment horizontal="right" wrapText="1"/>
    </xf>
    <xf numFmtId="0" fontId="0" fillId="0" borderId="0" xfId="0" applyProtection="1"/>
    <xf numFmtId="4" fontId="4" fillId="0" borderId="0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4" fillId="0" borderId="3" xfId="0" applyFont="1" applyBorder="1" applyProtection="1"/>
    <xf numFmtId="0" fontId="5" fillId="0" borderId="3" xfId="0" applyFont="1" applyBorder="1" applyAlignment="1" applyProtection="1">
      <alignment horizontal="center"/>
    </xf>
    <xf numFmtId="0" fontId="5" fillId="0" borderId="3" xfId="0" applyFont="1" applyBorder="1" applyProtection="1"/>
    <xf numFmtId="0" fontId="0" fillId="0" borderId="0" xfId="0" applyFill="1" applyProtection="1"/>
    <xf numFmtId="4" fontId="4" fillId="2" borderId="3" xfId="0" applyNumberFormat="1" applyFont="1" applyFill="1" applyBorder="1" applyProtection="1"/>
    <xf numFmtId="0" fontId="5" fillId="0" borderId="12" xfId="0" applyFont="1" applyFill="1" applyBorder="1" applyAlignment="1" applyProtection="1">
      <alignment horizontal="left" wrapText="1"/>
    </xf>
    <xf numFmtId="0" fontId="0" fillId="0" borderId="10" xfId="0" applyBorder="1" applyAlignment="1" applyProtection="1">
      <alignment horizontal="left"/>
    </xf>
    <xf numFmtId="4" fontId="4" fillId="2" borderId="6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6" xfId="0" applyNumberFormat="1" applyFont="1" applyBorder="1" applyAlignment="1" applyProtection="1">
      <alignment horizontal="left"/>
    </xf>
    <xf numFmtId="0" fontId="5" fillId="0" borderId="4" xfId="0" applyNumberFormat="1" applyFont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4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4" fontId="5" fillId="0" borderId="13" xfId="0" applyNumberFormat="1" applyFont="1" applyFill="1" applyBorder="1" applyAlignment="1" applyProtection="1">
      <alignment horizontal="center"/>
      <protection locked="0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8"/>
  <sheetViews>
    <sheetView tabSelected="1" zoomScale="85" zoomScaleNormal="85" workbookViewId="0">
      <selection activeCell="B6" sqref="B6:F6"/>
    </sheetView>
  </sheetViews>
  <sheetFormatPr defaultRowHeight="14.5" x14ac:dyDescent="0.35"/>
  <cols>
    <col min="1" max="1" width="2.26953125" customWidth="1"/>
    <col min="2" max="2" width="30.26953125" customWidth="1"/>
    <col min="3" max="3" width="22.26953125" customWidth="1"/>
    <col min="4" max="4" width="13.81640625" customWidth="1"/>
    <col min="5" max="5" width="16.1796875" customWidth="1"/>
    <col min="6" max="6" width="18.453125" customWidth="1"/>
    <col min="7" max="7" width="15.26953125" customWidth="1"/>
  </cols>
  <sheetData>
    <row r="2" spans="2:7" ht="20.25" customHeight="1" x14ac:dyDescent="0.35">
      <c r="B2" s="107" t="s">
        <v>8</v>
      </c>
      <c r="C2" s="108"/>
      <c r="D2" s="108"/>
      <c r="E2" s="108"/>
      <c r="F2" s="107" t="s">
        <v>9</v>
      </c>
      <c r="G2" s="110"/>
    </row>
    <row r="3" spans="2:7" x14ac:dyDescent="0.35">
      <c r="B3" s="27"/>
      <c r="C3" s="27"/>
      <c r="D3" s="27"/>
      <c r="E3" s="27"/>
      <c r="F3" s="27"/>
      <c r="G3" s="4"/>
    </row>
    <row r="4" spans="2:7" x14ac:dyDescent="0.35">
      <c r="B4" s="117" t="s">
        <v>10</v>
      </c>
      <c r="C4" s="117"/>
      <c r="D4" s="117"/>
      <c r="E4" s="117"/>
      <c r="F4" s="117"/>
      <c r="G4" s="8"/>
    </row>
    <row r="5" spans="2:7" ht="20.25" customHeight="1" x14ac:dyDescent="0.35">
      <c r="B5" s="109" t="s">
        <v>11</v>
      </c>
      <c r="C5" s="109"/>
      <c r="D5" s="109"/>
      <c r="E5" s="109"/>
      <c r="F5" s="109"/>
      <c r="G5" s="8"/>
    </row>
    <row r="6" spans="2:7" ht="20.5" customHeight="1" x14ac:dyDescent="0.35">
      <c r="B6" s="159" t="s">
        <v>52</v>
      </c>
      <c r="C6" s="159"/>
      <c r="D6" s="159"/>
      <c r="E6" s="159"/>
      <c r="F6" s="159"/>
      <c r="G6" s="8"/>
    </row>
    <row r="7" spans="2:7" ht="20.149999999999999" customHeight="1" x14ac:dyDescent="0.35">
      <c r="B7" s="118" t="s">
        <v>12</v>
      </c>
      <c r="C7" s="117"/>
      <c r="D7" s="117"/>
      <c r="E7" s="117"/>
      <c r="F7" s="117"/>
      <c r="G7" s="8"/>
    </row>
    <row r="8" spans="2:7" x14ac:dyDescent="0.35">
      <c r="B8" s="3"/>
      <c r="C8" s="28"/>
      <c r="D8" s="28"/>
      <c r="E8" s="28"/>
      <c r="F8" s="28"/>
      <c r="G8" s="4"/>
    </row>
    <row r="9" spans="2:7" ht="28" customHeight="1" x14ac:dyDescent="0.35">
      <c r="B9" s="31" t="s">
        <v>28</v>
      </c>
      <c r="C9" s="4"/>
      <c r="D9" s="4"/>
      <c r="E9" s="4"/>
      <c r="F9" s="92"/>
      <c r="G9" s="4"/>
    </row>
    <row r="10" spans="2:7" ht="28.5" x14ac:dyDescent="0.35">
      <c r="B10" s="119" t="s">
        <v>5</v>
      </c>
      <c r="C10" s="119"/>
      <c r="D10" s="14" t="s">
        <v>21</v>
      </c>
      <c r="E10" s="14" t="s">
        <v>22</v>
      </c>
      <c r="F10" s="15" t="s">
        <v>41</v>
      </c>
      <c r="G10" s="15" t="s">
        <v>33</v>
      </c>
    </row>
    <row r="11" spans="2:7" x14ac:dyDescent="0.35">
      <c r="B11" s="120" t="s">
        <v>23</v>
      </c>
      <c r="C11" s="120"/>
      <c r="D11" s="19">
        <v>1</v>
      </c>
      <c r="E11" s="19">
        <v>48</v>
      </c>
      <c r="F11" s="95"/>
      <c r="G11" s="18">
        <f>F11*D11</f>
        <v>0</v>
      </c>
    </row>
    <row r="12" spans="2:7" x14ac:dyDescent="0.35">
      <c r="B12" s="120" t="s">
        <v>26</v>
      </c>
      <c r="C12" s="120"/>
      <c r="D12" s="19">
        <v>3</v>
      </c>
      <c r="E12" s="19">
        <v>48</v>
      </c>
      <c r="F12" s="95"/>
      <c r="G12" s="18">
        <f t="shared" ref="G12:G13" si="0">F12*D12</f>
        <v>0</v>
      </c>
    </row>
    <row r="13" spans="2:7" ht="15" thickBot="1" x14ac:dyDescent="0.4">
      <c r="B13" s="121" t="s">
        <v>25</v>
      </c>
      <c r="C13" s="121"/>
      <c r="D13" s="20">
        <v>2</v>
      </c>
      <c r="E13" s="20">
        <v>48</v>
      </c>
      <c r="F13" s="96"/>
      <c r="G13" s="23">
        <f t="shared" si="0"/>
        <v>0</v>
      </c>
    </row>
    <row r="14" spans="2:7" ht="29" thickTop="1" x14ac:dyDescent="0.35">
      <c r="B14" s="116" t="s">
        <v>29</v>
      </c>
      <c r="C14" s="116"/>
      <c r="D14" s="21" t="s">
        <v>21</v>
      </c>
      <c r="E14" s="21" t="s">
        <v>22</v>
      </c>
      <c r="F14" s="22" t="s">
        <v>41</v>
      </c>
      <c r="G14" s="22" t="s">
        <v>32</v>
      </c>
    </row>
    <row r="15" spans="2:7" x14ac:dyDescent="0.35">
      <c r="B15" s="104" t="s">
        <v>23</v>
      </c>
      <c r="C15" s="106"/>
      <c r="D15" s="19">
        <v>1</v>
      </c>
      <c r="E15" s="19">
        <v>48</v>
      </c>
      <c r="F15" s="95"/>
      <c r="G15" s="18">
        <f>D15*F15</f>
        <v>0</v>
      </c>
    </row>
    <row r="16" spans="2:7" x14ac:dyDescent="0.35">
      <c r="B16" s="115" t="s">
        <v>24</v>
      </c>
      <c r="C16" s="162"/>
      <c r="D16" s="19">
        <v>2</v>
      </c>
      <c r="E16" s="19">
        <v>48</v>
      </c>
      <c r="F16" s="95"/>
      <c r="G16" s="18">
        <f t="shared" ref="G16:G17" si="1">D16*F16</f>
        <v>0</v>
      </c>
    </row>
    <row r="17" spans="2:7" ht="15" thickBot="1" x14ac:dyDescent="0.4">
      <c r="B17" s="114" t="s">
        <v>25</v>
      </c>
      <c r="C17" s="198"/>
      <c r="D17" s="20">
        <v>2</v>
      </c>
      <c r="E17" s="20">
        <v>48</v>
      </c>
      <c r="F17" s="96"/>
      <c r="G17" s="23">
        <f t="shared" si="1"/>
        <v>0</v>
      </c>
    </row>
    <row r="18" spans="2:7" ht="29" thickTop="1" x14ac:dyDescent="0.35">
      <c r="B18" s="122" t="s">
        <v>30</v>
      </c>
      <c r="C18" s="199"/>
      <c r="D18" s="24" t="s">
        <v>21</v>
      </c>
      <c r="E18" s="24" t="s">
        <v>22</v>
      </c>
      <c r="F18" s="22" t="s">
        <v>41</v>
      </c>
      <c r="G18" s="22" t="s">
        <v>32</v>
      </c>
    </row>
    <row r="19" spans="2:7" x14ac:dyDescent="0.35">
      <c r="B19" s="115" t="s">
        <v>48</v>
      </c>
      <c r="C19" s="162"/>
      <c r="D19" s="19">
        <v>2</v>
      </c>
      <c r="E19" s="19">
        <v>48</v>
      </c>
      <c r="F19" s="95"/>
      <c r="G19" s="18">
        <f>F19*D19</f>
        <v>0</v>
      </c>
    </row>
    <row r="20" spans="2:7" x14ac:dyDescent="0.35">
      <c r="B20" s="115" t="s">
        <v>27</v>
      </c>
      <c r="C20" s="162"/>
      <c r="D20" s="19">
        <v>1</v>
      </c>
      <c r="E20" s="19">
        <v>48</v>
      </c>
      <c r="F20" s="95"/>
      <c r="G20" s="18">
        <f t="shared" ref="G20:G22" si="2">F20*D20</f>
        <v>0</v>
      </c>
    </row>
    <row r="21" spans="2:7" x14ac:dyDescent="0.35">
      <c r="B21" s="115" t="s">
        <v>49</v>
      </c>
      <c r="C21" s="162"/>
      <c r="D21" s="19">
        <v>2</v>
      </c>
      <c r="E21" s="19">
        <v>48</v>
      </c>
      <c r="F21" s="95"/>
      <c r="G21" s="18">
        <f t="shared" si="2"/>
        <v>0</v>
      </c>
    </row>
    <row r="22" spans="2:7" ht="15" thickBot="1" x14ac:dyDescent="0.4">
      <c r="B22" s="114" t="s">
        <v>50</v>
      </c>
      <c r="C22" s="198"/>
      <c r="D22" s="20">
        <v>4</v>
      </c>
      <c r="E22" s="19">
        <v>48</v>
      </c>
      <c r="F22" s="95"/>
      <c r="G22" s="23">
        <f t="shared" si="2"/>
        <v>0</v>
      </c>
    </row>
    <row r="23" spans="2:7" ht="21.75" customHeight="1" thickTop="1" x14ac:dyDescent="0.35">
      <c r="B23" s="123" t="s">
        <v>13</v>
      </c>
      <c r="C23" s="124"/>
      <c r="D23" s="124"/>
      <c r="E23" s="124"/>
      <c r="F23" s="125"/>
      <c r="G23" s="42">
        <f>G11+G12+G13+G15+G16+G17+G19+G20+G21+G22</f>
        <v>0</v>
      </c>
    </row>
    <row r="24" spans="2:7" ht="27" customHeight="1" x14ac:dyDescent="0.35">
      <c r="B24" s="111" t="s">
        <v>31</v>
      </c>
      <c r="C24" s="112"/>
      <c r="D24" s="112"/>
      <c r="E24" s="112"/>
      <c r="F24" s="113"/>
      <c r="G24" s="93">
        <f>G23*48</f>
        <v>0</v>
      </c>
    </row>
    <row r="25" spans="2:7" ht="27" customHeight="1" x14ac:dyDescent="0.35">
      <c r="B25" s="29"/>
      <c r="C25" s="29"/>
      <c r="D25" s="29"/>
      <c r="E25" s="29"/>
      <c r="F25" s="29"/>
      <c r="G25" s="187"/>
    </row>
    <row r="26" spans="2:7" ht="18.75" customHeight="1" x14ac:dyDescent="0.35">
      <c r="B26" s="7"/>
      <c r="C26" s="5"/>
      <c r="D26" s="6"/>
      <c r="E26" s="5"/>
      <c r="F26" s="5"/>
      <c r="G26" s="4"/>
    </row>
    <row r="27" spans="2:7" ht="19.5" customHeight="1" x14ac:dyDescent="0.35">
      <c r="B27" s="31" t="s">
        <v>16</v>
      </c>
      <c r="C27" s="12"/>
      <c r="D27" s="12"/>
      <c r="E27" s="12"/>
      <c r="F27" s="12"/>
      <c r="G27" s="12"/>
    </row>
    <row r="28" spans="2:7" ht="63" customHeight="1" x14ac:dyDescent="0.35">
      <c r="B28" s="127" t="s">
        <v>5</v>
      </c>
      <c r="C28" s="127"/>
      <c r="D28" s="16" t="s">
        <v>34</v>
      </c>
      <c r="E28" s="16" t="s">
        <v>114</v>
      </c>
      <c r="F28" s="16" t="s">
        <v>35</v>
      </c>
      <c r="G28" s="16" t="s">
        <v>47</v>
      </c>
    </row>
    <row r="29" spans="2:7" ht="45" customHeight="1" x14ac:dyDescent="0.35">
      <c r="B29" s="169" t="s">
        <v>17</v>
      </c>
      <c r="C29" s="169"/>
      <c r="D29" s="17">
        <v>7538</v>
      </c>
      <c r="E29" s="98"/>
      <c r="F29" s="13">
        <v>2</v>
      </c>
      <c r="G29" s="17">
        <f>F29*E29</f>
        <v>0</v>
      </c>
    </row>
    <row r="30" spans="2:7" ht="18" customHeight="1" x14ac:dyDescent="0.35">
      <c r="B30" s="169" t="s">
        <v>3</v>
      </c>
      <c r="C30" s="169"/>
      <c r="D30" s="17">
        <v>561</v>
      </c>
      <c r="E30" s="98"/>
      <c r="F30" s="13">
        <v>2</v>
      </c>
      <c r="G30" s="17">
        <f>F30*E30</f>
        <v>0</v>
      </c>
    </row>
    <row r="31" spans="2:7" x14ac:dyDescent="0.35">
      <c r="B31" s="169" t="s">
        <v>4</v>
      </c>
      <c r="C31" s="169"/>
      <c r="D31" s="17">
        <v>1550</v>
      </c>
      <c r="E31" s="98"/>
      <c r="F31" s="13">
        <v>2</v>
      </c>
      <c r="G31" s="17">
        <f>F31*E31</f>
        <v>0</v>
      </c>
    </row>
    <row r="32" spans="2:7" ht="15" thickBot="1" x14ac:dyDescent="0.4">
      <c r="B32" s="170" t="s">
        <v>7</v>
      </c>
      <c r="C32" s="170"/>
      <c r="D32" s="25">
        <v>1060</v>
      </c>
      <c r="E32" s="99"/>
      <c r="F32" s="26">
        <v>2</v>
      </c>
      <c r="G32" s="25">
        <f>F32*E32</f>
        <v>0</v>
      </c>
    </row>
    <row r="33" spans="2:7" ht="65.25" customHeight="1" thickTop="1" x14ac:dyDescent="0.35">
      <c r="B33" s="127" t="s">
        <v>29</v>
      </c>
      <c r="C33" s="127"/>
      <c r="D33" s="16" t="s">
        <v>34</v>
      </c>
      <c r="E33" s="16" t="s">
        <v>114</v>
      </c>
      <c r="F33" s="16" t="s">
        <v>35</v>
      </c>
      <c r="G33" s="32" t="s">
        <v>47</v>
      </c>
    </row>
    <row r="34" spans="2:7" ht="47.25" customHeight="1" x14ac:dyDescent="0.35">
      <c r="B34" s="169" t="s">
        <v>17</v>
      </c>
      <c r="C34" s="169"/>
      <c r="D34" s="17">
        <v>4412</v>
      </c>
      <c r="E34" s="98"/>
      <c r="F34" s="13">
        <v>2</v>
      </c>
      <c r="G34" s="17">
        <f>F34*E34</f>
        <v>0</v>
      </c>
    </row>
    <row r="35" spans="2:7" ht="18" customHeight="1" x14ac:dyDescent="0.35">
      <c r="B35" s="169" t="s">
        <v>3</v>
      </c>
      <c r="C35" s="169"/>
      <c r="D35" s="17">
        <v>403</v>
      </c>
      <c r="E35" s="98"/>
      <c r="F35" s="13">
        <v>2</v>
      </c>
      <c r="G35" s="17">
        <f>F35*E35</f>
        <v>0</v>
      </c>
    </row>
    <row r="36" spans="2:7" ht="15" customHeight="1" x14ac:dyDescent="0.35">
      <c r="B36" s="169" t="s">
        <v>4</v>
      </c>
      <c r="C36" s="169"/>
      <c r="D36" s="17">
        <v>1086</v>
      </c>
      <c r="E36" s="98"/>
      <c r="F36" s="13">
        <v>2</v>
      </c>
      <c r="G36" s="17">
        <f>F36*E36</f>
        <v>0</v>
      </c>
    </row>
    <row r="37" spans="2:7" ht="15" thickBot="1" x14ac:dyDescent="0.4">
      <c r="B37" s="170" t="s">
        <v>7</v>
      </c>
      <c r="C37" s="170"/>
      <c r="D37" s="25">
        <v>740</v>
      </c>
      <c r="E37" s="99"/>
      <c r="F37" s="26">
        <v>2</v>
      </c>
      <c r="G37" s="25">
        <f>F37*E37</f>
        <v>0</v>
      </c>
    </row>
    <row r="38" spans="2:7" ht="67.5" customHeight="1" thickTop="1" x14ac:dyDescent="0.35">
      <c r="B38" s="127" t="s">
        <v>37</v>
      </c>
      <c r="C38" s="127"/>
      <c r="D38" s="16" t="s">
        <v>34</v>
      </c>
      <c r="E38" s="16" t="s">
        <v>114</v>
      </c>
      <c r="F38" s="16" t="s">
        <v>35</v>
      </c>
      <c r="G38" s="32" t="s">
        <v>47</v>
      </c>
    </row>
    <row r="39" spans="2:7" ht="45.75" customHeight="1" x14ac:dyDescent="0.35">
      <c r="B39" s="169" t="s">
        <v>17</v>
      </c>
      <c r="C39" s="169"/>
      <c r="D39" s="17">
        <v>2869.5</v>
      </c>
      <c r="E39" s="98"/>
      <c r="F39" s="13">
        <v>2</v>
      </c>
      <c r="G39" s="17">
        <f>F39*E39</f>
        <v>0</v>
      </c>
    </row>
    <row r="40" spans="2:7" x14ac:dyDescent="0.35">
      <c r="B40" s="169" t="s">
        <v>6</v>
      </c>
      <c r="C40" s="169"/>
      <c r="D40" s="17">
        <v>1226</v>
      </c>
      <c r="E40" s="98"/>
      <c r="F40" s="13">
        <v>2</v>
      </c>
      <c r="G40" s="17">
        <f>F40*E40</f>
        <v>0</v>
      </c>
    </row>
    <row r="41" spans="2:7" x14ac:dyDescent="0.35">
      <c r="B41" s="169" t="s">
        <v>51</v>
      </c>
      <c r="C41" s="169"/>
      <c r="D41" s="17">
        <v>518</v>
      </c>
      <c r="E41" s="98"/>
      <c r="F41" s="13">
        <v>2</v>
      </c>
      <c r="G41" s="17">
        <f t="shared" ref="G41:G42" si="3">F41*E41</f>
        <v>0</v>
      </c>
    </row>
    <row r="42" spans="2:7" ht="15" thickBot="1" x14ac:dyDescent="0.4">
      <c r="B42" s="169" t="s">
        <v>7</v>
      </c>
      <c r="C42" s="169"/>
      <c r="D42" s="17">
        <v>250</v>
      </c>
      <c r="E42" s="98"/>
      <c r="F42" s="13">
        <v>2</v>
      </c>
      <c r="G42" s="25">
        <f t="shared" si="3"/>
        <v>0</v>
      </c>
    </row>
    <row r="43" spans="2:7" ht="24" customHeight="1" thickTop="1" x14ac:dyDescent="0.35">
      <c r="B43" s="123" t="s">
        <v>42</v>
      </c>
      <c r="C43" s="124"/>
      <c r="D43" s="124"/>
      <c r="E43" s="124"/>
      <c r="F43" s="125"/>
      <c r="G43" s="44">
        <f>G42+G41+G40+G39+G37+G36+G35+G34+G32+G31+G30+G29</f>
        <v>0</v>
      </c>
    </row>
    <row r="44" spans="2:7" ht="19.5" customHeight="1" x14ac:dyDescent="0.35">
      <c r="B44" s="131" t="s">
        <v>43</v>
      </c>
      <c r="C44" s="132"/>
      <c r="D44" s="132"/>
      <c r="E44" s="132"/>
      <c r="F44" s="133"/>
      <c r="G44" s="93">
        <f>G43*4</f>
        <v>0</v>
      </c>
    </row>
    <row r="45" spans="2:7" ht="12" customHeight="1" x14ac:dyDescent="0.35">
      <c r="B45" s="9"/>
      <c r="C45" s="9"/>
      <c r="D45" s="9"/>
      <c r="E45" s="9"/>
      <c r="F45" s="10"/>
      <c r="G45" s="4"/>
    </row>
    <row r="46" spans="2:7" ht="45" customHeight="1" x14ac:dyDescent="0.35">
      <c r="B46" s="126" t="s">
        <v>38</v>
      </c>
      <c r="C46" s="126"/>
      <c r="D46" s="126"/>
      <c r="E46" s="16" t="s">
        <v>39</v>
      </c>
      <c r="F46" s="16" t="s">
        <v>40</v>
      </c>
      <c r="G46" s="16" t="s">
        <v>36</v>
      </c>
    </row>
    <row r="47" spans="2:7" ht="54" customHeight="1" x14ac:dyDescent="0.35">
      <c r="B47" s="137" t="s">
        <v>18</v>
      </c>
      <c r="C47" s="138"/>
      <c r="D47" s="139"/>
      <c r="E47" s="16">
        <v>800</v>
      </c>
      <c r="F47" s="98"/>
      <c r="G47" s="17">
        <f>F47*E47</f>
        <v>0</v>
      </c>
    </row>
    <row r="48" spans="2:7" ht="22.5" customHeight="1" thickBot="1" x14ac:dyDescent="0.4">
      <c r="B48" s="140" t="s">
        <v>19</v>
      </c>
      <c r="C48" s="141"/>
      <c r="D48" s="142"/>
      <c r="E48" s="16">
        <v>300</v>
      </c>
      <c r="F48" s="98"/>
      <c r="G48" s="25">
        <f>F48*E48</f>
        <v>0</v>
      </c>
    </row>
    <row r="49" spans="2:7" ht="22.5" customHeight="1" thickTop="1" x14ac:dyDescent="0.35">
      <c r="B49" s="123" t="s">
        <v>44</v>
      </c>
      <c r="C49" s="124"/>
      <c r="D49" s="124"/>
      <c r="E49" s="124"/>
      <c r="F49" s="125"/>
      <c r="G49" s="44">
        <f>G47+G48</f>
        <v>0</v>
      </c>
    </row>
    <row r="50" spans="2:7" ht="24" customHeight="1" thickBot="1" x14ac:dyDescent="0.4">
      <c r="B50" s="134" t="s">
        <v>45</v>
      </c>
      <c r="C50" s="135"/>
      <c r="D50" s="135"/>
      <c r="E50" s="135"/>
      <c r="F50" s="136"/>
      <c r="G50" s="94">
        <f>G49*4</f>
        <v>0</v>
      </c>
    </row>
    <row r="51" spans="2:7" ht="26.15" customHeight="1" thickTop="1" x14ac:dyDescent="0.35">
      <c r="B51" s="128" t="s">
        <v>20</v>
      </c>
      <c r="C51" s="129"/>
      <c r="D51" s="129"/>
      <c r="E51" s="129"/>
      <c r="F51" s="130"/>
      <c r="G51" s="33">
        <f>G50+G44+G24</f>
        <v>0</v>
      </c>
    </row>
    <row r="52" spans="2:7" x14ac:dyDescent="0.35">
      <c r="B52" s="4"/>
      <c r="C52" s="4"/>
      <c r="D52" s="4"/>
      <c r="E52" s="4"/>
      <c r="F52" s="4"/>
      <c r="G52" s="4"/>
    </row>
    <row r="53" spans="2:7" x14ac:dyDescent="0.35">
      <c r="B53" s="4"/>
      <c r="C53" s="4"/>
      <c r="D53" s="4"/>
      <c r="E53" s="4"/>
      <c r="F53" s="4"/>
      <c r="G53" s="4"/>
    </row>
    <row r="54" spans="2:7" x14ac:dyDescent="0.35">
      <c r="B54" s="4"/>
      <c r="C54" s="4"/>
      <c r="D54" s="4"/>
      <c r="E54" s="4"/>
      <c r="F54" s="4"/>
      <c r="G54" s="4"/>
    </row>
    <row r="55" spans="2:7" x14ac:dyDescent="0.35">
      <c r="B55" s="4" t="s">
        <v>0</v>
      </c>
      <c r="C55" s="4"/>
      <c r="D55" s="197" t="s">
        <v>1</v>
      </c>
      <c r="E55" s="4"/>
      <c r="F55" s="197" t="s">
        <v>2</v>
      </c>
      <c r="G55" s="4"/>
    </row>
    <row r="56" spans="2:7" x14ac:dyDescent="0.35">
      <c r="B56" s="4"/>
      <c r="C56" s="4"/>
      <c r="D56" s="4"/>
      <c r="E56" s="4"/>
      <c r="F56" s="4"/>
      <c r="G56" s="4"/>
    </row>
    <row r="57" spans="2:7" x14ac:dyDescent="0.35">
      <c r="B57" s="4"/>
      <c r="C57" s="4"/>
      <c r="D57" s="4"/>
      <c r="E57" s="4"/>
      <c r="F57" s="4"/>
      <c r="G57" s="4"/>
    </row>
    <row r="58" spans="2:7" x14ac:dyDescent="0.35">
      <c r="B58" s="1"/>
      <c r="C58" s="1"/>
      <c r="D58" s="1"/>
      <c r="E58" s="1"/>
      <c r="F58" s="1"/>
      <c r="G58" s="1"/>
    </row>
  </sheetData>
  <sheetProtection algorithmName="SHA-512" hashValue="dKVEq9z/oVMf2HyV/cwTeQin6Uz3bCIyQRWrP4UxJvknqnQzZCAKA1jbMjX2+fOpOpP2hbFzHVmnRH1/lbC1ZA==" saltValue="iaeBNSGDQB/6dfjgAl3+Lw==" spinCount="100000" sheet="1" formatCells="0" formatColumns="0" formatRows="0" selectLockedCells="1"/>
  <mergeCells count="43">
    <mergeCell ref="B51:F51"/>
    <mergeCell ref="B43:F43"/>
    <mergeCell ref="B44:F44"/>
    <mergeCell ref="B49:F49"/>
    <mergeCell ref="B50:F50"/>
    <mergeCell ref="B47:D47"/>
    <mergeCell ref="B48:D48"/>
    <mergeCell ref="B21:C21"/>
    <mergeCell ref="B22:C22"/>
    <mergeCell ref="B23:F23"/>
    <mergeCell ref="B42:C42"/>
    <mergeCell ref="B46:D46"/>
    <mergeCell ref="B37:C37"/>
    <mergeCell ref="B33:C33"/>
    <mergeCell ref="B28:C28"/>
    <mergeCell ref="B34:C34"/>
    <mergeCell ref="B35:C35"/>
    <mergeCell ref="B36:C36"/>
    <mergeCell ref="B38:C38"/>
    <mergeCell ref="B39:C39"/>
    <mergeCell ref="B40:C40"/>
    <mergeCell ref="B41:C41"/>
    <mergeCell ref="B13:C13"/>
    <mergeCell ref="B11:C11"/>
    <mergeCell ref="B16:C16"/>
    <mergeCell ref="B18:C18"/>
    <mergeCell ref="B20:C20"/>
    <mergeCell ref="B2:E2"/>
    <mergeCell ref="B5:F5"/>
    <mergeCell ref="F2:G2"/>
    <mergeCell ref="B32:C32"/>
    <mergeCell ref="B24:F24"/>
    <mergeCell ref="B29:C29"/>
    <mergeCell ref="B30:C30"/>
    <mergeCell ref="B31:C31"/>
    <mergeCell ref="B17:C17"/>
    <mergeCell ref="B19:C19"/>
    <mergeCell ref="B14:C14"/>
    <mergeCell ref="B4:F4"/>
    <mergeCell ref="B6:F6"/>
    <mergeCell ref="B7:F7"/>
    <mergeCell ref="B10:C10"/>
    <mergeCell ref="B12:C12"/>
  </mergeCells>
  <pageMargins left="0.70866141732283472" right="0.70866141732283472" top="0.74803149606299213" bottom="0.74803149606299213" header="0.11811023622047245" footer="0.31496062992125984"/>
  <pageSetup paperSize="9" orientation="landscape" r:id="rId1"/>
  <headerFooter>
    <oddFooter>&amp;C&amp;9&amp;P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9"/>
  <sheetViews>
    <sheetView topLeftCell="A6" workbookViewId="0">
      <selection activeCell="F11" sqref="F11"/>
    </sheetView>
  </sheetViews>
  <sheetFormatPr defaultRowHeight="14.5" x14ac:dyDescent="0.35"/>
  <cols>
    <col min="1" max="1" width="4.54296875" customWidth="1"/>
    <col min="2" max="2" width="45.453125" bestFit="1" customWidth="1"/>
    <col min="3" max="3" width="24.26953125" customWidth="1"/>
    <col min="4" max="4" width="12" customWidth="1"/>
    <col min="5" max="5" width="19.54296875" customWidth="1"/>
    <col min="6" max="6" width="20.453125" customWidth="1"/>
    <col min="7" max="7" width="18.453125" customWidth="1"/>
    <col min="8" max="8" width="14.1796875" customWidth="1"/>
  </cols>
  <sheetData>
    <row r="2" spans="2:8" x14ac:dyDescent="0.35">
      <c r="B2" s="107" t="s">
        <v>8</v>
      </c>
      <c r="C2" s="108"/>
      <c r="D2" s="108"/>
      <c r="E2" s="108"/>
      <c r="F2" s="156" t="s">
        <v>117</v>
      </c>
      <c r="G2" s="157"/>
      <c r="H2" s="186"/>
    </row>
    <row r="3" spans="2:8" x14ac:dyDescent="0.35">
      <c r="B3" s="27"/>
      <c r="C3" s="27"/>
      <c r="D3" s="27"/>
      <c r="E3" s="27"/>
      <c r="F3" s="27"/>
      <c r="G3" s="4"/>
      <c r="H3" s="186"/>
    </row>
    <row r="4" spans="2:8" x14ac:dyDescent="0.35">
      <c r="B4" s="117" t="s">
        <v>10</v>
      </c>
      <c r="C4" s="117"/>
      <c r="D4" s="117"/>
      <c r="E4" s="117"/>
      <c r="F4" s="117"/>
      <c r="G4" s="8"/>
      <c r="H4" s="186"/>
    </row>
    <row r="5" spans="2:8" ht="18" customHeight="1" x14ac:dyDescent="0.35">
      <c r="B5" s="109" t="s">
        <v>11</v>
      </c>
      <c r="C5" s="109"/>
      <c r="D5" s="109"/>
      <c r="E5" s="109"/>
      <c r="F5" s="109"/>
      <c r="G5" s="8"/>
      <c r="H5" s="186"/>
    </row>
    <row r="6" spans="2:8" ht="18.75" customHeight="1" x14ac:dyDescent="0.35">
      <c r="B6" s="159" t="s">
        <v>118</v>
      </c>
      <c r="C6" s="159"/>
      <c r="D6" s="159"/>
      <c r="E6" s="159"/>
      <c r="F6" s="159"/>
      <c r="G6" s="8"/>
      <c r="H6" s="186"/>
    </row>
    <row r="7" spans="2:8" ht="19.5" customHeight="1" x14ac:dyDescent="0.35">
      <c r="B7" s="118" t="s">
        <v>12</v>
      </c>
      <c r="C7" s="117"/>
      <c r="D7" s="117"/>
      <c r="E7" s="117"/>
      <c r="F7" s="117"/>
      <c r="G7" s="8"/>
      <c r="H7" s="186"/>
    </row>
    <row r="8" spans="2:8" x14ac:dyDescent="0.35">
      <c r="B8" s="3"/>
      <c r="C8" s="28"/>
      <c r="D8" s="28"/>
      <c r="E8" s="28"/>
      <c r="F8" s="28"/>
      <c r="G8" s="4"/>
      <c r="H8" s="186"/>
    </row>
    <row r="9" spans="2:8" x14ac:dyDescent="0.35">
      <c r="B9" s="31" t="s">
        <v>28</v>
      </c>
      <c r="C9" s="4"/>
      <c r="D9" s="4"/>
      <c r="E9" s="4"/>
      <c r="F9" s="92"/>
      <c r="G9" s="4"/>
      <c r="H9" s="186"/>
    </row>
    <row r="10" spans="2:8" ht="28.5" x14ac:dyDescent="0.35">
      <c r="B10" s="119" t="s">
        <v>119</v>
      </c>
      <c r="C10" s="119"/>
      <c r="D10" s="11" t="s">
        <v>21</v>
      </c>
      <c r="E10" s="14" t="s">
        <v>22</v>
      </c>
      <c r="F10" s="15" t="s">
        <v>41</v>
      </c>
      <c r="G10" s="15" t="s">
        <v>33</v>
      </c>
      <c r="H10" s="186"/>
    </row>
    <row r="11" spans="2:8" x14ac:dyDescent="0.35">
      <c r="B11" s="120" t="s">
        <v>170</v>
      </c>
      <c r="C11" s="120"/>
      <c r="D11" s="19">
        <v>2</v>
      </c>
      <c r="E11" s="19">
        <v>48</v>
      </c>
      <c r="F11" s="95"/>
      <c r="G11" s="18">
        <f>F11*D11</f>
        <v>0</v>
      </c>
      <c r="H11" s="186"/>
    </row>
    <row r="12" spans="2:8" ht="28.5" x14ac:dyDescent="0.35">
      <c r="B12" s="119" t="s">
        <v>120</v>
      </c>
      <c r="C12" s="119"/>
      <c r="D12" s="11" t="s">
        <v>21</v>
      </c>
      <c r="E12" s="14" t="s">
        <v>22</v>
      </c>
      <c r="F12" s="15" t="s">
        <v>41</v>
      </c>
      <c r="G12" s="15" t="s">
        <v>33</v>
      </c>
      <c r="H12" s="186"/>
    </row>
    <row r="13" spans="2:8" x14ac:dyDescent="0.35">
      <c r="B13" s="120" t="s">
        <v>170</v>
      </c>
      <c r="C13" s="120"/>
      <c r="D13" s="19">
        <v>2</v>
      </c>
      <c r="E13" s="19">
        <v>48</v>
      </c>
      <c r="F13" s="95"/>
      <c r="G13" s="18">
        <f>F13*D13</f>
        <v>0</v>
      </c>
      <c r="H13" s="186"/>
    </row>
    <row r="14" spans="2:8" ht="28.5" x14ac:dyDescent="0.35">
      <c r="B14" s="119" t="s">
        <v>121</v>
      </c>
      <c r="C14" s="119"/>
      <c r="D14" s="11" t="s">
        <v>21</v>
      </c>
      <c r="E14" s="14" t="s">
        <v>22</v>
      </c>
      <c r="F14" s="15" t="s">
        <v>41</v>
      </c>
      <c r="G14" s="15" t="s">
        <v>33</v>
      </c>
      <c r="H14" s="186"/>
    </row>
    <row r="15" spans="2:8" x14ac:dyDescent="0.35">
      <c r="B15" s="120" t="s">
        <v>171</v>
      </c>
      <c r="C15" s="120"/>
      <c r="D15" s="19">
        <v>2</v>
      </c>
      <c r="E15" s="19">
        <v>48</v>
      </c>
      <c r="F15" s="95"/>
      <c r="G15" s="18">
        <f>F15*D15</f>
        <v>0</v>
      </c>
      <c r="H15" s="186"/>
    </row>
    <row r="16" spans="2:8" ht="28.5" x14ac:dyDescent="0.35">
      <c r="B16" s="119" t="s">
        <v>122</v>
      </c>
      <c r="C16" s="119"/>
      <c r="D16" s="11" t="s">
        <v>21</v>
      </c>
      <c r="E16" s="14" t="s">
        <v>22</v>
      </c>
      <c r="F16" s="15" t="s">
        <v>41</v>
      </c>
      <c r="G16" s="15" t="s">
        <v>33</v>
      </c>
      <c r="H16" s="186"/>
    </row>
    <row r="17" spans="2:8" x14ac:dyDescent="0.35">
      <c r="B17" s="120" t="s">
        <v>172</v>
      </c>
      <c r="C17" s="120"/>
      <c r="D17" s="19">
        <v>4</v>
      </c>
      <c r="E17" s="19">
        <v>48</v>
      </c>
      <c r="F17" s="95"/>
      <c r="G17" s="18">
        <f>F17*D17</f>
        <v>0</v>
      </c>
      <c r="H17" s="186"/>
    </row>
    <row r="18" spans="2:8" ht="28.5" x14ac:dyDescent="0.35">
      <c r="B18" s="119" t="s">
        <v>123</v>
      </c>
      <c r="C18" s="119"/>
      <c r="D18" s="11" t="s">
        <v>21</v>
      </c>
      <c r="E18" s="14" t="s">
        <v>22</v>
      </c>
      <c r="F18" s="15" t="s">
        <v>41</v>
      </c>
      <c r="G18" s="15" t="s">
        <v>33</v>
      </c>
      <c r="H18" s="186"/>
    </row>
    <row r="19" spans="2:8" x14ac:dyDescent="0.35">
      <c r="B19" s="120" t="s">
        <v>173</v>
      </c>
      <c r="C19" s="120"/>
      <c r="D19" s="19">
        <v>2</v>
      </c>
      <c r="E19" s="19">
        <v>48</v>
      </c>
      <c r="F19" s="95"/>
      <c r="G19" s="18">
        <f>F19*D19</f>
        <v>0</v>
      </c>
      <c r="H19" s="186"/>
    </row>
    <row r="20" spans="2:8" ht="28.5" x14ac:dyDescent="0.35">
      <c r="B20" s="119" t="s">
        <v>124</v>
      </c>
      <c r="C20" s="119"/>
      <c r="D20" s="11" t="s">
        <v>21</v>
      </c>
      <c r="E20" s="14" t="s">
        <v>22</v>
      </c>
      <c r="F20" s="15" t="s">
        <v>41</v>
      </c>
      <c r="G20" s="15" t="s">
        <v>33</v>
      </c>
      <c r="H20" s="186"/>
    </row>
    <row r="21" spans="2:8" x14ac:dyDescent="0.35">
      <c r="B21" s="120" t="s">
        <v>125</v>
      </c>
      <c r="C21" s="120"/>
      <c r="D21" s="19">
        <v>1</v>
      </c>
      <c r="E21" s="19">
        <v>48</v>
      </c>
      <c r="F21" s="95"/>
      <c r="G21" s="18">
        <f>F21*D21</f>
        <v>0</v>
      </c>
      <c r="H21" s="186"/>
    </row>
    <row r="22" spans="2:8" ht="15" thickBot="1" x14ac:dyDescent="0.4">
      <c r="B22" s="45"/>
      <c r="C22" s="45"/>
      <c r="D22" s="41"/>
      <c r="E22" s="41"/>
      <c r="F22" s="42"/>
      <c r="G22" s="23"/>
      <c r="H22" s="186"/>
    </row>
    <row r="23" spans="2:8" ht="15" thickTop="1" x14ac:dyDescent="0.35">
      <c r="B23" s="123" t="s">
        <v>13</v>
      </c>
      <c r="C23" s="124"/>
      <c r="D23" s="124"/>
      <c r="E23" s="124"/>
      <c r="F23" s="125"/>
      <c r="G23" s="42">
        <f>G11+G13+G15+G17+G19+G21</f>
        <v>0</v>
      </c>
      <c r="H23" s="186"/>
    </row>
    <row r="24" spans="2:8" x14ac:dyDescent="0.35">
      <c r="B24" s="152" t="s">
        <v>31</v>
      </c>
      <c r="C24" s="153"/>
      <c r="D24" s="153"/>
      <c r="E24" s="153"/>
      <c r="F24" s="154"/>
      <c r="G24" s="93">
        <f>G23*48</f>
        <v>0</v>
      </c>
      <c r="H24" s="186"/>
    </row>
    <row r="25" spans="2:8" x14ac:dyDescent="0.35">
      <c r="B25" s="29"/>
      <c r="C25" s="29"/>
      <c r="D25" s="29"/>
      <c r="E25" s="29"/>
      <c r="F25" s="29"/>
      <c r="G25" s="187"/>
      <c r="H25" s="186"/>
    </row>
    <row r="26" spans="2:8" x14ac:dyDescent="0.35">
      <c r="B26" s="46" t="s">
        <v>126</v>
      </c>
      <c r="C26" s="4"/>
      <c r="D26" s="4"/>
      <c r="E26" s="4"/>
      <c r="F26" s="4"/>
      <c r="G26" s="4"/>
      <c r="H26" s="186"/>
    </row>
    <row r="27" spans="2:8" x14ac:dyDescent="0.35">
      <c r="B27" s="151" t="s">
        <v>127</v>
      </c>
      <c r="C27" s="151"/>
      <c r="D27" s="151"/>
      <c r="E27" s="151"/>
      <c r="F27" s="151"/>
      <c r="G27" s="4"/>
      <c r="H27" s="186"/>
    </row>
    <row r="28" spans="2:8" ht="42.5" x14ac:dyDescent="0.35">
      <c r="B28" s="57" t="s">
        <v>175</v>
      </c>
      <c r="C28" s="58" t="s">
        <v>129</v>
      </c>
      <c r="D28" s="58" t="s">
        <v>130</v>
      </c>
      <c r="E28" s="59" t="s">
        <v>131</v>
      </c>
      <c r="F28" s="59" t="s">
        <v>132</v>
      </c>
      <c r="G28" s="59" t="s">
        <v>176</v>
      </c>
      <c r="H28" s="59" t="s">
        <v>47</v>
      </c>
    </row>
    <row r="29" spans="2:8" ht="50" x14ac:dyDescent="0.35">
      <c r="B29" s="60">
        <v>565</v>
      </c>
      <c r="C29" s="61"/>
      <c r="D29" s="62">
        <f>B29*C29</f>
        <v>0</v>
      </c>
      <c r="E29" s="179" t="s">
        <v>133</v>
      </c>
      <c r="F29" s="64" t="s">
        <v>134</v>
      </c>
      <c r="G29" s="188">
        <v>2</v>
      </c>
      <c r="H29" s="18">
        <f>D29*G29</f>
        <v>0</v>
      </c>
    </row>
    <row r="30" spans="2:8" ht="37.5" x14ac:dyDescent="0.35">
      <c r="B30" s="60">
        <v>565</v>
      </c>
      <c r="C30" s="61"/>
      <c r="D30" s="62">
        <f>B30*C30</f>
        <v>0</v>
      </c>
      <c r="E30" s="179" t="s">
        <v>184</v>
      </c>
      <c r="F30" s="64" t="s">
        <v>134</v>
      </c>
      <c r="G30" s="188">
        <v>2</v>
      </c>
      <c r="H30" s="18">
        <f t="shared" ref="H30:H31" si="0">D30*G30</f>
        <v>0</v>
      </c>
    </row>
    <row r="31" spans="2:8" ht="36" customHeight="1" x14ac:dyDescent="0.35">
      <c r="B31" s="60">
        <v>452</v>
      </c>
      <c r="C31" s="61"/>
      <c r="D31" s="62">
        <f>B31*C31</f>
        <v>0</v>
      </c>
      <c r="E31" s="182" t="s">
        <v>135</v>
      </c>
      <c r="F31" s="64" t="s">
        <v>134</v>
      </c>
      <c r="G31" s="188">
        <v>2</v>
      </c>
      <c r="H31" s="18">
        <f t="shared" si="0"/>
        <v>0</v>
      </c>
    </row>
    <row r="32" spans="2:8" ht="15" thickBot="1" x14ac:dyDescent="0.4">
      <c r="B32" s="54" t="s">
        <v>136</v>
      </c>
      <c r="C32" s="55"/>
      <c r="D32" s="56">
        <f>SUM(D29:D31)</f>
        <v>0</v>
      </c>
      <c r="E32" s="4"/>
      <c r="F32" s="64" t="s">
        <v>174</v>
      </c>
      <c r="G32" s="64"/>
      <c r="H32" s="18">
        <f>SUM(H29:H31)</f>
        <v>0</v>
      </c>
    </row>
    <row r="33" spans="2:8" ht="15" thickTop="1" x14ac:dyDescent="0.35">
      <c r="B33" s="47" t="s">
        <v>137</v>
      </c>
      <c r="C33" s="4"/>
      <c r="D33" s="4"/>
      <c r="E33" s="4"/>
      <c r="F33" s="66" t="s">
        <v>177</v>
      </c>
      <c r="G33" s="189"/>
      <c r="H33" s="93">
        <f>H32*4</f>
        <v>0</v>
      </c>
    </row>
    <row r="34" spans="2:8" x14ac:dyDescent="0.35">
      <c r="B34" s="47"/>
      <c r="C34" s="4"/>
      <c r="D34" s="4"/>
      <c r="E34" s="4"/>
      <c r="F34" s="4"/>
      <c r="G34" s="4"/>
      <c r="H34" s="186"/>
    </row>
    <row r="35" spans="2:8" x14ac:dyDescent="0.35">
      <c r="B35" s="48" t="s">
        <v>138</v>
      </c>
      <c r="C35" s="4"/>
      <c r="D35" s="4"/>
      <c r="E35" s="4"/>
      <c r="F35" s="4"/>
      <c r="G35" s="4"/>
      <c r="H35" s="186"/>
    </row>
    <row r="36" spans="2:8" x14ac:dyDescent="0.35">
      <c r="B36" s="4" t="s">
        <v>139</v>
      </c>
      <c r="C36" s="4"/>
      <c r="D36" s="4"/>
      <c r="E36" s="4"/>
      <c r="F36" s="4"/>
      <c r="G36" s="4"/>
      <c r="H36" s="186"/>
    </row>
    <row r="37" spans="2:8" ht="70.5" x14ac:dyDescent="0.35">
      <c r="B37" s="69" t="s">
        <v>128</v>
      </c>
      <c r="C37" s="70" t="s">
        <v>129</v>
      </c>
      <c r="D37" s="70" t="s">
        <v>130</v>
      </c>
      <c r="E37" s="71" t="s">
        <v>131</v>
      </c>
      <c r="F37" s="71" t="s">
        <v>132</v>
      </c>
      <c r="G37" s="67" t="s">
        <v>176</v>
      </c>
      <c r="H37" s="59" t="s">
        <v>47</v>
      </c>
    </row>
    <row r="38" spans="2:8" ht="50" x14ac:dyDescent="0.35">
      <c r="B38" s="60">
        <v>370</v>
      </c>
      <c r="C38" s="61"/>
      <c r="D38" s="62">
        <f>B38*C38</f>
        <v>0</v>
      </c>
      <c r="E38" s="179" t="s">
        <v>133</v>
      </c>
      <c r="F38" s="64" t="s">
        <v>134</v>
      </c>
      <c r="G38" s="190">
        <v>2</v>
      </c>
      <c r="H38" s="18">
        <f>D38*G38</f>
        <v>0</v>
      </c>
    </row>
    <row r="39" spans="2:8" ht="37.5" x14ac:dyDescent="0.35">
      <c r="B39" s="60">
        <v>370</v>
      </c>
      <c r="C39" s="61"/>
      <c r="D39" s="62">
        <f>B39*C39</f>
        <v>0</v>
      </c>
      <c r="E39" s="179" t="s">
        <v>184</v>
      </c>
      <c r="F39" s="64" t="s">
        <v>134</v>
      </c>
      <c r="G39" s="190">
        <v>2</v>
      </c>
      <c r="H39" s="18">
        <f t="shared" ref="H39:H40" si="1">D39*G39</f>
        <v>0</v>
      </c>
    </row>
    <row r="40" spans="2:8" ht="36" customHeight="1" x14ac:dyDescent="0.35">
      <c r="B40" s="60">
        <v>296</v>
      </c>
      <c r="C40" s="61"/>
      <c r="D40" s="62">
        <f>B40*C40</f>
        <v>0</v>
      </c>
      <c r="E40" s="182" t="s">
        <v>135</v>
      </c>
      <c r="F40" s="64" t="s">
        <v>134</v>
      </c>
      <c r="G40" s="190">
        <v>2</v>
      </c>
      <c r="H40" s="18">
        <f t="shared" si="1"/>
        <v>0</v>
      </c>
    </row>
    <row r="41" spans="2:8" ht="15" thickBot="1" x14ac:dyDescent="0.4">
      <c r="B41" s="54" t="s">
        <v>136</v>
      </c>
      <c r="C41" s="55"/>
      <c r="D41" s="56">
        <f>SUM(D38:D40)</f>
        <v>0</v>
      </c>
      <c r="E41" s="4"/>
      <c r="F41" s="68" t="s">
        <v>174</v>
      </c>
      <c r="G41" s="191"/>
      <c r="H41" s="18">
        <f>SUM(H38:H40)</f>
        <v>0</v>
      </c>
    </row>
    <row r="42" spans="2:8" ht="15" thickTop="1" x14ac:dyDescent="0.35">
      <c r="B42" s="47" t="s">
        <v>137</v>
      </c>
      <c r="C42" s="4"/>
      <c r="D42" s="4"/>
      <c r="E42" s="4"/>
      <c r="F42" s="66" t="s">
        <v>177</v>
      </c>
      <c r="G42" s="189"/>
      <c r="H42" s="93">
        <f>H41*4</f>
        <v>0</v>
      </c>
    </row>
    <row r="43" spans="2:8" x14ac:dyDescent="0.35">
      <c r="B43" s="4"/>
      <c r="C43" s="4"/>
      <c r="D43" s="4"/>
      <c r="E43" s="4"/>
      <c r="F43" s="4"/>
      <c r="G43" s="4"/>
      <c r="H43" s="186"/>
    </row>
    <row r="44" spans="2:8" x14ac:dyDescent="0.35">
      <c r="B44" s="155" t="s">
        <v>140</v>
      </c>
      <c r="C44" s="155"/>
      <c r="D44" s="155"/>
      <c r="E44" s="155"/>
      <c r="F44" s="155"/>
      <c r="G44" s="12"/>
      <c r="H44" s="192"/>
    </row>
    <row r="45" spans="2:8" ht="70.5" x14ac:dyDescent="0.35">
      <c r="B45" s="69" t="s">
        <v>128</v>
      </c>
      <c r="C45" s="70" t="s">
        <v>129</v>
      </c>
      <c r="D45" s="70" t="s">
        <v>130</v>
      </c>
      <c r="E45" s="71" t="s">
        <v>131</v>
      </c>
      <c r="F45" s="71" t="s">
        <v>132</v>
      </c>
      <c r="G45" s="67" t="s">
        <v>176</v>
      </c>
      <c r="H45" s="59" t="s">
        <v>47</v>
      </c>
    </row>
    <row r="46" spans="2:8" ht="37.5" x14ac:dyDescent="0.35">
      <c r="B46" s="75">
        <v>4.5999999999999996</v>
      </c>
      <c r="C46" s="76"/>
      <c r="D46" s="77">
        <f>B46*C46</f>
        <v>0</v>
      </c>
      <c r="E46" s="180" t="s">
        <v>141</v>
      </c>
      <c r="F46" s="78" t="s">
        <v>134</v>
      </c>
      <c r="G46" s="190">
        <v>2</v>
      </c>
      <c r="H46" s="18">
        <f>D46*G46</f>
        <v>0</v>
      </c>
    </row>
    <row r="47" spans="2:8" ht="37.5" x14ac:dyDescent="0.35">
      <c r="B47" s="75">
        <v>4.5999999999999996</v>
      </c>
      <c r="C47" s="76"/>
      <c r="D47" s="77">
        <f>B47*C47</f>
        <v>0</v>
      </c>
      <c r="E47" s="180" t="s">
        <v>184</v>
      </c>
      <c r="F47" s="78" t="s">
        <v>134</v>
      </c>
      <c r="G47" s="190">
        <v>2</v>
      </c>
      <c r="H47" s="18">
        <f t="shared" ref="H47:H48" si="2">D47*G47</f>
        <v>0</v>
      </c>
    </row>
    <row r="48" spans="2:8" ht="27.75" customHeight="1" x14ac:dyDescent="0.35">
      <c r="B48" s="75">
        <v>4.5999999999999996</v>
      </c>
      <c r="C48" s="76"/>
      <c r="D48" s="77">
        <f>B48*C48</f>
        <v>0</v>
      </c>
      <c r="E48" s="181" t="s">
        <v>135</v>
      </c>
      <c r="F48" s="78" t="s">
        <v>134</v>
      </c>
      <c r="G48" s="190">
        <v>2</v>
      </c>
      <c r="H48" s="18">
        <f t="shared" si="2"/>
        <v>0</v>
      </c>
    </row>
    <row r="49" spans="2:8" ht="15" thickBot="1" x14ac:dyDescent="0.4">
      <c r="B49" s="72" t="s">
        <v>136</v>
      </c>
      <c r="C49" s="73"/>
      <c r="D49" s="74">
        <f>SUM(D46:D48)</f>
        <v>0</v>
      </c>
      <c r="E49" s="12"/>
      <c r="F49" s="68" t="s">
        <v>174</v>
      </c>
      <c r="G49" s="191"/>
      <c r="H49" s="18">
        <f>SUM(H46:H48)</f>
        <v>0</v>
      </c>
    </row>
    <row r="50" spans="2:8" ht="15" thickTop="1" x14ac:dyDescent="0.35">
      <c r="B50" s="49" t="s">
        <v>137</v>
      </c>
      <c r="C50" s="12"/>
      <c r="D50" s="12"/>
      <c r="E50" s="12"/>
      <c r="F50" s="66" t="s">
        <v>177</v>
      </c>
      <c r="G50" s="189"/>
      <c r="H50" s="93">
        <f>H49*4</f>
        <v>0</v>
      </c>
    </row>
    <row r="51" spans="2:8" x14ac:dyDescent="0.35">
      <c r="B51" s="4"/>
      <c r="C51" s="4"/>
      <c r="D51" s="4"/>
      <c r="E51" s="4"/>
      <c r="F51" s="4"/>
      <c r="G51" s="4"/>
      <c r="H51" s="186"/>
    </row>
    <row r="52" spans="2:8" x14ac:dyDescent="0.35">
      <c r="B52" s="4" t="s">
        <v>142</v>
      </c>
      <c r="C52" s="4"/>
      <c r="D52" s="4"/>
      <c r="E52" s="4"/>
      <c r="F52" s="4"/>
      <c r="G52" s="4"/>
      <c r="H52" s="186"/>
    </row>
    <row r="53" spans="2:8" ht="42.5" x14ac:dyDescent="0.35">
      <c r="B53" s="57" t="s">
        <v>175</v>
      </c>
      <c r="C53" s="58" t="s">
        <v>129</v>
      </c>
      <c r="D53" s="58" t="s">
        <v>130</v>
      </c>
      <c r="E53" s="59" t="s">
        <v>131</v>
      </c>
      <c r="F53" s="59" t="s">
        <v>132</v>
      </c>
      <c r="G53" s="67" t="s">
        <v>176</v>
      </c>
      <c r="H53" s="59" t="s">
        <v>47</v>
      </c>
    </row>
    <row r="54" spans="2:8" ht="37.5" x14ac:dyDescent="0.35">
      <c r="B54" s="60">
        <v>20</v>
      </c>
      <c r="C54" s="61"/>
      <c r="D54" s="62">
        <f>B54*C54</f>
        <v>0</v>
      </c>
      <c r="E54" s="179" t="s">
        <v>141</v>
      </c>
      <c r="F54" s="64" t="s">
        <v>134</v>
      </c>
      <c r="G54" s="190">
        <v>2</v>
      </c>
      <c r="H54" s="18">
        <f>D54*G54</f>
        <v>0</v>
      </c>
    </row>
    <row r="55" spans="2:8" ht="37.5" x14ac:dyDescent="0.35">
      <c r="B55" s="60">
        <v>20</v>
      </c>
      <c r="C55" s="61"/>
      <c r="D55" s="62">
        <f>B55*C55</f>
        <v>0</v>
      </c>
      <c r="E55" s="179" t="s">
        <v>184</v>
      </c>
      <c r="F55" s="64" t="s">
        <v>134</v>
      </c>
      <c r="G55" s="190">
        <v>2</v>
      </c>
      <c r="H55" s="18">
        <f t="shared" ref="H55" si="3">D55*G55</f>
        <v>0</v>
      </c>
    </row>
    <row r="56" spans="2:8" ht="15" thickBot="1" x14ac:dyDescent="0.4">
      <c r="B56" s="54" t="s">
        <v>136</v>
      </c>
      <c r="C56" s="55"/>
      <c r="D56" s="56">
        <f>SUM(D54:D55)</f>
        <v>0</v>
      </c>
      <c r="E56" s="4"/>
      <c r="F56" s="65" t="s">
        <v>174</v>
      </c>
      <c r="G56" s="191"/>
      <c r="H56" s="18">
        <f>SUM(H54:H55)</f>
        <v>0</v>
      </c>
    </row>
    <row r="57" spans="2:8" ht="15" thickTop="1" x14ac:dyDescent="0.35">
      <c r="B57" s="47" t="s">
        <v>137</v>
      </c>
      <c r="C57" s="4"/>
      <c r="D57" s="4"/>
      <c r="E57" s="4"/>
      <c r="F57" s="66" t="s">
        <v>177</v>
      </c>
      <c r="G57" s="191"/>
      <c r="H57" s="93">
        <f>H56*4</f>
        <v>0</v>
      </c>
    </row>
    <row r="58" spans="2:8" x14ac:dyDescent="0.35">
      <c r="B58" s="47"/>
      <c r="C58" s="4"/>
      <c r="D58" s="4"/>
      <c r="E58" s="4"/>
      <c r="F58" s="4"/>
      <c r="G58" s="4"/>
      <c r="H58" s="186"/>
    </row>
    <row r="59" spans="2:8" x14ac:dyDescent="0.35">
      <c r="B59" s="4" t="s">
        <v>143</v>
      </c>
      <c r="C59" s="4"/>
      <c r="D59" s="4"/>
      <c r="E59" s="4"/>
      <c r="F59" s="4"/>
      <c r="G59" s="4"/>
      <c r="H59" s="186"/>
    </row>
    <row r="60" spans="2:8" ht="42.5" x14ac:dyDescent="0.35">
      <c r="B60" s="57" t="s">
        <v>175</v>
      </c>
      <c r="C60" s="58" t="s">
        <v>129</v>
      </c>
      <c r="D60" s="58" t="s">
        <v>130</v>
      </c>
      <c r="E60" s="59" t="s">
        <v>131</v>
      </c>
      <c r="F60" s="59" t="s">
        <v>132</v>
      </c>
      <c r="G60" s="67" t="s">
        <v>176</v>
      </c>
      <c r="H60" s="59" t="s">
        <v>47</v>
      </c>
    </row>
    <row r="61" spans="2:8" ht="50" x14ac:dyDescent="0.35">
      <c r="B61" s="60">
        <v>3</v>
      </c>
      <c r="C61" s="61"/>
      <c r="D61" s="62">
        <f>B61*C61</f>
        <v>0</v>
      </c>
      <c r="E61" s="179" t="s">
        <v>144</v>
      </c>
      <c r="F61" s="64" t="s">
        <v>134</v>
      </c>
      <c r="G61" s="190">
        <v>2</v>
      </c>
      <c r="H61" s="18">
        <f>D61*G61</f>
        <v>0</v>
      </c>
    </row>
    <row r="62" spans="2:8" ht="37.5" x14ac:dyDescent="0.35">
      <c r="B62" s="60">
        <v>3</v>
      </c>
      <c r="C62" s="61"/>
      <c r="D62" s="62">
        <f>B62*C62</f>
        <v>0</v>
      </c>
      <c r="E62" s="179" t="s">
        <v>184</v>
      </c>
      <c r="F62" s="64" t="s">
        <v>134</v>
      </c>
      <c r="G62" s="190">
        <v>2</v>
      </c>
      <c r="H62" s="18">
        <f t="shared" ref="H62" si="4">D62*G62</f>
        <v>0</v>
      </c>
    </row>
    <row r="63" spans="2:8" ht="15" thickBot="1" x14ac:dyDescent="0.4">
      <c r="B63" s="54" t="s">
        <v>136</v>
      </c>
      <c r="C63" s="55"/>
      <c r="D63" s="56">
        <f>SUM(D61:D62)</f>
        <v>0</v>
      </c>
      <c r="E63" s="4"/>
      <c r="F63" s="65" t="s">
        <v>174</v>
      </c>
      <c r="G63" s="191"/>
      <c r="H63" s="18">
        <f>SUM(H61:H62)</f>
        <v>0</v>
      </c>
    </row>
    <row r="64" spans="2:8" ht="15" thickTop="1" x14ac:dyDescent="0.35">
      <c r="B64" s="47" t="s">
        <v>137</v>
      </c>
      <c r="C64" s="4"/>
      <c r="D64" s="4"/>
      <c r="E64" s="4"/>
      <c r="F64" s="66" t="s">
        <v>177</v>
      </c>
      <c r="G64" s="191"/>
      <c r="H64" s="93">
        <f>H63*4</f>
        <v>0</v>
      </c>
    </row>
    <row r="65" spans="2:8" x14ac:dyDescent="0.35">
      <c r="B65" s="47"/>
      <c r="C65" s="4"/>
      <c r="D65" s="4"/>
      <c r="E65" s="4"/>
      <c r="F65" s="4"/>
      <c r="G65" s="4"/>
      <c r="H65" s="186"/>
    </row>
    <row r="66" spans="2:8" x14ac:dyDescent="0.35">
      <c r="B66" s="4" t="s">
        <v>145</v>
      </c>
      <c r="C66" s="4"/>
      <c r="D66" s="4"/>
      <c r="E66" s="4"/>
      <c r="F66" s="4"/>
      <c r="G66" s="4"/>
      <c r="H66" s="186"/>
    </row>
    <row r="67" spans="2:8" ht="42.5" x14ac:dyDescent="0.35">
      <c r="B67" s="57" t="s">
        <v>175</v>
      </c>
      <c r="C67" s="58" t="s">
        <v>129</v>
      </c>
      <c r="D67" s="58" t="s">
        <v>130</v>
      </c>
      <c r="E67" s="59" t="s">
        <v>131</v>
      </c>
      <c r="F67" s="59" t="s">
        <v>132</v>
      </c>
      <c r="G67" s="67" t="s">
        <v>176</v>
      </c>
      <c r="H67" s="59" t="s">
        <v>47</v>
      </c>
    </row>
    <row r="68" spans="2:8" ht="50" x14ac:dyDescent="0.35">
      <c r="B68" s="60">
        <v>5</v>
      </c>
      <c r="C68" s="61"/>
      <c r="D68" s="62">
        <f>B68*C68</f>
        <v>0</v>
      </c>
      <c r="E68" s="179" t="s">
        <v>146</v>
      </c>
      <c r="F68" s="64" t="s">
        <v>134</v>
      </c>
      <c r="G68" s="190">
        <v>2</v>
      </c>
      <c r="H68" s="18">
        <f>D68*G68</f>
        <v>0</v>
      </c>
    </row>
    <row r="69" spans="2:8" ht="37.5" x14ac:dyDescent="0.35">
      <c r="B69" s="60">
        <v>5</v>
      </c>
      <c r="C69" s="61"/>
      <c r="D69" s="62">
        <f>B69*C69</f>
        <v>0</v>
      </c>
      <c r="E69" s="179" t="s">
        <v>185</v>
      </c>
      <c r="F69" s="64" t="s">
        <v>134</v>
      </c>
      <c r="G69" s="190">
        <v>2</v>
      </c>
      <c r="H69" s="18">
        <f t="shared" ref="H69" si="5">D69*G69</f>
        <v>0</v>
      </c>
    </row>
    <row r="70" spans="2:8" ht="15" thickBot="1" x14ac:dyDescent="0.4">
      <c r="B70" s="54" t="s">
        <v>136</v>
      </c>
      <c r="C70" s="55"/>
      <c r="D70" s="56">
        <f>SUM(D68:D69)</f>
        <v>0</v>
      </c>
      <c r="E70" s="4"/>
      <c r="F70" s="65" t="s">
        <v>174</v>
      </c>
      <c r="G70" s="191"/>
      <c r="H70" s="18">
        <f>SUM(H68:H69)</f>
        <v>0</v>
      </c>
    </row>
    <row r="71" spans="2:8" ht="15" thickTop="1" x14ac:dyDescent="0.35">
      <c r="B71" s="47" t="s">
        <v>137</v>
      </c>
      <c r="C71" s="4"/>
      <c r="D71" s="50"/>
      <c r="E71" s="4"/>
      <c r="F71" s="66" t="s">
        <v>177</v>
      </c>
      <c r="G71" s="191"/>
      <c r="H71" s="93">
        <f>H70*4</f>
        <v>0</v>
      </c>
    </row>
    <row r="72" spans="2:8" ht="10.5" customHeight="1" x14ac:dyDescent="0.35">
      <c r="B72" s="4"/>
      <c r="C72" s="4"/>
      <c r="D72" s="4"/>
      <c r="E72" s="4"/>
      <c r="F72" s="4"/>
      <c r="G72" s="4"/>
      <c r="H72" s="186"/>
    </row>
    <row r="73" spans="2:8" x14ac:dyDescent="0.35">
      <c r="B73" s="4" t="s">
        <v>147</v>
      </c>
      <c r="C73" s="4"/>
      <c r="D73" s="4"/>
      <c r="E73" s="4"/>
      <c r="F73" s="4"/>
      <c r="G73" s="4"/>
      <c r="H73" s="186"/>
    </row>
    <row r="74" spans="2:8" ht="42.5" x14ac:dyDescent="0.35">
      <c r="B74" s="57" t="s">
        <v>175</v>
      </c>
      <c r="C74" s="58" t="s">
        <v>129</v>
      </c>
      <c r="D74" s="58" t="s">
        <v>130</v>
      </c>
      <c r="E74" s="59" t="s">
        <v>131</v>
      </c>
      <c r="F74" s="59" t="s">
        <v>132</v>
      </c>
      <c r="G74" s="67" t="s">
        <v>176</v>
      </c>
      <c r="H74" s="59" t="s">
        <v>47</v>
      </c>
    </row>
    <row r="75" spans="2:8" ht="37.5" x14ac:dyDescent="0.35">
      <c r="B75" s="60">
        <v>32</v>
      </c>
      <c r="C75" s="81"/>
      <c r="D75" s="82">
        <f>B75*C75</f>
        <v>0</v>
      </c>
      <c r="E75" s="179" t="s">
        <v>148</v>
      </c>
      <c r="F75" s="64" t="s">
        <v>134</v>
      </c>
      <c r="G75" s="190">
        <v>2</v>
      </c>
      <c r="H75" s="18">
        <f>D75*G75</f>
        <v>0</v>
      </c>
    </row>
    <row r="76" spans="2:8" ht="37.5" x14ac:dyDescent="0.35">
      <c r="B76" s="60">
        <v>32</v>
      </c>
      <c r="C76" s="81"/>
      <c r="D76" s="82">
        <f>B76*C76</f>
        <v>0</v>
      </c>
      <c r="E76" s="179" t="s">
        <v>184</v>
      </c>
      <c r="F76" s="64" t="s">
        <v>134</v>
      </c>
      <c r="G76" s="190">
        <v>2</v>
      </c>
      <c r="H76" s="18">
        <f t="shared" ref="H76:H77" si="6">D76*G76</f>
        <v>0</v>
      </c>
    </row>
    <row r="77" spans="2:8" ht="27" customHeight="1" x14ac:dyDescent="0.35">
      <c r="B77" s="60">
        <v>30</v>
      </c>
      <c r="C77" s="81"/>
      <c r="D77" s="82">
        <f>B77*C77</f>
        <v>0</v>
      </c>
      <c r="E77" s="182" t="s">
        <v>135</v>
      </c>
      <c r="F77" s="64" t="s">
        <v>134</v>
      </c>
      <c r="G77" s="190">
        <v>2</v>
      </c>
      <c r="H77" s="18">
        <f t="shared" si="6"/>
        <v>0</v>
      </c>
    </row>
    <row r="78" spans="2:8" ht="15" thickBot="1" x14ac:dyDescent="0.4">
      <c r="B78" s="54" t="s">
        <v>136</v>
      </c>
      <c r="C78" s="79"/>
      <c r="D78" s="80">
        <f>SUM(D75:D77)</f>
        <v>0</v>
      </c>
      <c r="E78" s="4"/>
      <c r="F78" s="65" t="s">
        <v>174</v>
      </c>
      <c r="G78" s="191"/>
      <c r="H78" s="18">
        <f>SUM(H75:H77)</f>
        <v>0</v>
      </c>
    </row>
    <row r="79" spans="2:8" ht="15" thickTop="1" x14ac:dyDescent="0.35">
      <c r="B79" s="47" t="s">
        <v>137</v>
      </c>
      <c r="C79" s="4"/>
      <c r="D79" s="4"/>
      <c r="E79" s="4"/>
      <c r="F79" s="66" t="s">
        <v>177</v>
      </c>
      <c r="G79" s="189"/>
      <c r="H79" s="93">
        <f>H78*4</f>
        <v>0</v>
      </c>
    </row>
    <row r="80" spans="2:8" x14ac:dyDescent="0.35">
      <c r="B80" s="47"/>
      <c r="C80" s="4"/>
      <c r="D80" s="4"/>
      <c r="E80" s="4"/>
      <c r="F80" s="4"/>
      <c r="G80" s="4"/>
      <c r="H80" s="186"/>
    </row>
    <row r="81" spans="2:8" x14ac:dyDescent="0.35">
      <c r="B81" s="4" t="s">
        <v>149</v>
      </c>
      <c r="C81" s="4"/>
      <c r="D81" s="4"/>
      <c r="E81" s="4"/>
      <c r="F81" s="4"/>
      <c r="G81" s="4"/>
      <c r="H81" s="186"/>
    </row>
    <row r="82" spans="2:8" ht="42.5" x14ac:dyDescent="0.35">
      <c r="B82" s="57" t="s">
        <v>175</v>
      </c>
      <c r="C82" s="58" t="s">
        <v>129</v>
      </c>
      <c r="D82" s="58" t="s">
        <v>130</v>
      </c>
      <c r="E82" s="59" t="s">
        <v>131</v>
      </c>
      <c r="F82" s="59" t="s">
        <v>132</v>
      </c>
      <c r="G82" s="67" t="s">
        <v>176</v>
      </c>
      <c r="H82" s="59" t="s">
        <v>47</v>
      </c>
    </row>
    <row r="83" spans="2:8" ht="42" x14ac:dyDescent="0.35">
      <c r="B83" s="60">
        <v>29.11</v>
      </c>
      <c r="C83" s="81"/>
      <c r="D83" s="82">
        <f>B83*C83</f>
        <v>0</v>
      </c>
      <c r="E83" s="63" t="s">
        <v>148</v>
      </c>
      <c r="F83" s="64" t="s">
        <v>134</v>
      </c>
      <c r="G83" s="190">
        <v>2</v>
      </c>
      <c r="H83" s="18">
        <f>D83*G83</f>
        <v>0</v>
      </c>
    </row>
    <row r="84" spans="2:8" ht="42" x14ac:dyDescent="0.35">
      <c r="B84" s="60">
        <v>29.11</v>
      </c>
      <c r="C84" s="81"/>
      <c r="D84" s="82">
        <f>B84*C84</f>
        <v>0</v>
      </c>
      <c r="E84" s="63" t="s">
        <v>178</v>
      </c>
      <c r="F84" s="64" t="s">
        <v>134</v>
      </c>
      <c r="G84" s="190">
        <v>2</v>
      </c>
      <c r="H84" s="18">
        <f>D84*G84</f>
        <v>0</v>
      </c>
    </row>
    <row r="85" spans="2:8" ht="33.75" customHeight="1" x14ac:dyDescent="0.35">
      <c r="B85" s="60">
        <v>100</v>
      </c>
      <c r="C85" s="81"/>
      <c r="D85" s="82">
        <f>B85*C85</f>
        <v>0</v>
      </c>
      <c r="E85" s="83" t="s">
        <v>150</v>
      </c>
      <c r="F85" s="64" t="s">
        <v>134</v>
      </c>
      <c r="G85" s="190">
        <v>2</v>
      </c>
      <c r="H85" s="18">
        <f t="shared" ref="H85" si="7">D85*G85</f>
        <v>0</v>
      </c>
    </row>
    <row r="86" spans="2:8" ht="15" thickBot="1" x14ac:dyDescent="0.4">
      <c r="B86" s="54" t="s">
        <v>136</v>
      </c>
      <c r="C86" s="79"/>
      <c r="D86" s="80">
        <f>SUM(D83:D85)</f>
        <v>0</v>
      </c>
      <c r="E86" s="4"/>
      <c r="F86" s="65" t="s">
        <v>174</v>
      </c>
      <c r="G86" s="191"/>
      <c r="H86" s="18">
        <f>SUM(H83:H85)</f>
        <v>0</v>
      </c>
    </row>
    <row r="87" spans="2:8" ht="15" thickTop="1" x14ac:dyDescent="0.35">
      <c r="B87" s="47" t="s">
        <v>137</v>
      </c>
      <c r="C87" s="4"/>
      <c r="D87" s="4"/>
      <c r="E87" s="4"/>
      <c r="F87" s="66" t="s">
        <v>177</v>
      </c>
      <c r="G87" s="189"/>
      <c r="H87" s="93">
        <f>H86*4</f>
        <v>0</v>
      </c>
    </row>
    <row r="88" spans="2:8" x14ac:dyDescent="0.35">
      <c r="B88" s="47"/>
      <c r="C88" s="4"/>
      <c r="D88" s="4"/>
      <c r="E88" s="4"/>
      <c r="F88" s="4"/>
      <c r="G88" s="4"/>
      <c r="H88" s="186"/>
    </row>
    <row r="89" spans="2:8" x14ac:dyDescent="0.35">
      <c r="B89" s="47"/>
      <c r="C89" s="4"/>
      <c r="D89" s="4"/>
      <c r="E89" s="4"/>
      <c r="F89" s="4"/>
      <c r="G89" s="4"/>
      <c r="H89" s="186"/>
    </row>
    <row r="90" spans="2:8" x14ac:dyDescent="0.35">
      <c r="B90" s="151" t="s">
        <v>151</v>
      </c>
      <c r="C90" s="151"/>
      <c r="D90" s="151"/>
      <c r="E90" s="151"/>
      <c r="F90" s="151"/>
      <c r="G90" s="4"/>
      <c r="H90" s="186"/>
    </row>
    <row r="91" spans="2:8" ht="42.5" x14ac:dyDescent="0.35">
      <c r="B91" s="57" t="s">
        <v>175</v>
      </c>
      <c r="C91" s="58" t="s">
        <v>129</v>
      </c>
      <c r="D91" s="58" t="s">
        <v>130</v>
      </c>
      <c r="E91" s="59" t="s">
        <v>131</v>
      </c>
      <c r="F91" s="59" t="s">
        <v>132</v>
      </c>
      <c r="G91" s="67" t="s">
        <v>176</v>
      </c>
      <c r="H91" s="59" t="s">
        <v>47</v>
      </c>
    </row>
    <row r="92" spans="2:8" ht="25" x14ac:dyDescent="0.35">
      <c r="B92" s="85">
        <v>312</v>
      </c>
      <c r="C92" s="86"/>
      <c r="D92" s="87">
        <f>B92*C92</f>
        <v>0</v>
      </c>
      <c r="E92" s="179" t="s">
        <v>152</v>
      </c>
      <c r="F92" s="64" t="s">
        <v>134</v>
      </c>
      <c r="G92" s="190">
        <v>2</v>
      </c>
      <c r="H92" s="18">
        <f>D92*G92</f>
        <v>0</v>
      </c>
    </row>
    <row r="93" spans="2:8" x14ac:dyDescent="0.35">
      <c r="B93" s="85">
        <v>42</v>
      </c>
      <c r="C93" s="86"/>
      <c r="D93" s="87">
        <f>B93*C93</f>
        <v>0</v>
      </c>
      <c r="E93" s="179" t="s">
        <v>153</v>
      </c>
      <c r="F93" s="64" t="s">
        <v>134</v>
      </c>
      <c r="G93" s="190">
        <v>2</v>
      </c>
      <c r="H93" s="18">
        <f t="shared" ref="H93:H94" si="8">D93*G93</f>
        <v>0</v>
      </c>
    </row>
    <row r="94" spans="2:8" x14ac:dyDescent="0.35">
      <c r="B94" s="85">
        <v>970</v>
      </c>
      <c r="C94" s="86"/>
      <c r="D94" s="87">
        <f>B94*C94</f>
        <v>0</v>
      </c>
      <c r="E94" s="179" t="s">
        <v>154</v>
      </c>
      <c r="F94" s="64" t="s">
        <v>134</v>
      </c>
      <c r="G94" s="190">
        <v>2</v>
      </c>
      <c r="H94" s="18">
        <f t="shared" si="8"/>
        <v>0</v>
      </c>
    </row>
    <row r="95" spans="2:8" ht="15" thickBot="1" x14ac:dyDescent="0.4">
      <c r="B95" s="54" t="s">
        <v>136</v>
      </c>
      <c r="C95" s="84"/>
      <c r="D95" s="80">
        <f>SUM(D92:D94)</f>
        <v>0</v>
      </c>
      <c r="E95" s="4"/>
      <c r="F95" s="65" t="s">
        <v>174</v>
      </c>
      <c r="G95" s="191"/>
      <c r="H95" s="18">
        <f>SUM(H92:H94)</f>
        <v>0</v>
      </c>
    </row>
    <row r="96" spans="2:8" ht="15" thickTop="1" x14ac:dyDescent="0.35">
      <c r="B96" s="4"/>
      <c r="C96" s="4">
        <v>0</v>
      </c>
      <c r="D96" s="4"/>
      <c r="E96" s="4"/>
      <c r="F96" s="66" t="s">
        <v>177</v>
      </c>
      <c r="G96" s="189"/>
      <c r="H96" s="93">
        <f>H95*4</f>
        <v>0</v>
      </c>
    </row>
    <row r="97" spans="2:8" x14ac:dyDescent="0.35">
      <c r="B97" s="4"/>
      <c r="C97" s="4"/>
      <c r="D97" s="4"/>
      <c r="E97" s="4"/>
      <c r="F97" s="4"/>
      <c r="G97" s="4"/>
      <c r="H97" s="186"/>
    </row>
    <row r="98" spans="2:8" x14ac:dyDescent="0.35">
      <c r="B98" s="151" t="s">
        <v>155</v>
      </c>
      <c r="C98" s="151"/>
      <c r="D98" s="151"/>
      <c r="E98" s="151"/>
      <c r="F98" s="151"/>
      <c r="G98" s="12"/>
      <c r="H98" s="192"/>
    </row>
    <row r="99" spans="2:8" ht="42.5" x14ac:dyDescent="0.35">
      <c r="B99" s="88" t="s">
        <v>179</v>
      </c>
      <c r="C99" s="88" t="s">
        <v>129</v>
      </c>
      <c r="D99" s="58" t="s">
        <v>130</v>
      </c>
      <c r="E99" s="88" t="s">
        <v>156</v>
      </c>
      <c r="F99" s="88" t="s">
        <v>132</v>
      </c>
      <c r="G99" s="67" t="s">
        <v>176</v>
      </c>
      <c r="H99" s="59" t="s">
        <v>47</v>
      </c>
    </row>
    <row r="100" spans="2:8" x14ac:dyDescent="0.35">
      <c r="B100" s="52">
        <v>605</v>
      </c>
      <c r="C100" s="51"/>
      <c r="D100" s="52">
        <f t="shared" ref="D100:D110" si="9">C100*B100</f>
        <v>0</v>
      </c>
      <c r="E100" s="53" t="s">
        <v>157</v>
      </c>
      <c r="F100" s="16" t="s">
        <v>158</v>
      </c>
      <c r="G100" s="13">
        <v>2</v>
      </c>
      <c r="H100" s="18">
        <f>G100*D100</f>
        <v>0</v>
      </c>
    </row>
    <row r="101" spans="2:8" x14ac:dyDescent="0.35">
      <c r="B101" s="52">
        <v>184</v>
      </c>
      <c r="C101" s="51"/>
      <c r="D101" s="52">
        <f t="shared" si="9"/>
        <v>0</v>
      </c>
      <c r="E101" s="53" t="s">
        <v>159</v>
      </c>
      <c r="F101" s="16" t="s">
        <v>158</v>
      </c>
      <c r="G101" s="13">
        <v>2</v>
      </c>
      <c r="H101" s="18">
        <f t="shared" ref="H101:H110" si="10">G101*D101</f>
        <v>0</v>
      </c>
    </row>
    <row r="102" spans="2:8" x14ac:dyDescent="0.35">
      <c r="B102" s="89">
        <v>68</v>
      </c>
      <c r="C102" s="51"/>
      <c r="D102" s="52">
        <f t="shared" si="9"/>
        <v>0</v>
      </c>
      <c r="E102" s="53" t="s">
        <v>160</v>
      </c>
      <c r="F102" s="90" t="s">
        <v>161</v>
      </c>
      <c r="G102" s="13">
        <v>24</v>
      </c>
      <c r="H102" s="18">
        <f t="shared" si="10"/>
        <v>0</v>
      </c>
    </row>
    <row r="103" spans="2:8" x14ac:dyDescent="0.35">
      <c r="B103" s="89">
        <v>70</v>
      </c>
      <c r="C103" s="51"/>
      <c r="D103" s="52">
        <f t="shared" si="9"/>
        <v>0</v>
      </c>
      <c r="E103" s="53" t="s">
        <v>162</v>
      </c>
      <c r="F103" s="90" t="s">
        <v>163</v>
      </c>
      <c r="G103" s="13">
        <v>12</v>
      </c>
      <c r="H103" s="18">
        <f t="shared" si="10"/>
        <v>0</v>
      </c>
    </row>
    <row r="104" spans="2:8" x14ac:dyDescent="0.35">
      <c r="B104" s="89">
        <v>56</v>
      </c>
      <c r="C104" s="51"/>
      <c r="D104" s="52">
        <f t="shared" si="9"/>
        <v>0</v>
      </c>
      <c r="E104" s="53" t="s">
        <v>164</v>
      </c>
      <c r="F104" s="90" t="s">
        <v>163</v>
      </c>
      <c r="G104" s="13">
        <v>12</v>
      </c>
      <c r="H104" s="18">
        <f t="shared" si="10"/>
        <v>0</v>
      </c>
    </row>
    <row r="105" spans="2:8" x14ac:dyDescent="0.35">
      <c r="B105" s="89">
        <v>58</v>
      </c>
      <c r="C105" s="51"/>
      <c r="D105" s="52">
        <f t="shared" si="9"/>
        <v>0</v>
      </c>
      <c r="E105" s="53" t="s">
        <v>165</v>
      </c>
      <c r="F105" s="90" t="s">
        <v>163</v>
      </c>
      <c r="G105" s="13">
        <v>12</v>
      </c>
      <c r="H105" s="18">
        <f t="shared" si="10"/>
        <v>0</v>
      </c>
    </row>
    <row r="106" spans="2:8" x14ac:dyDescent="0.35">
      <c r="B106" s="89">
        <v>18</v>
      </c>
      <c r="C106" s="51"/>
      <c r="D106" s="52">
        <f t="shared" si="9"/>
        <v>0</v>
      </c>
      <c r="E106" s="53" t="s">
        <v>166</v>
      </c>
      <c r="F106" s="90" t="s">
        <v>163</v>
      </c>
      <c r="G106" s="13">
        <v>12</v>
      </c>
      <c r="H106" s="18">
        <f t="shared" si="10"/>
        <v>0</v>
      </c>
    </row>
    <row r="107" spans="2:8" x14ac:dyDescent="0.35">
      <c r="B107" s="89">
        <v>120</v>
      </c>
      <c r="C107" s="51"/>
      <c r="D107" s="52">
        <f t="shared" si="9"/>
        <v>0</v>
      </c>
      <c r="E107" s="53" t="s">
        <v>165</v>
      </c>
      <c r="F107" s="90" t="s">
        <v>163</v>
      </c>
      <c r="G107" s="13">
        <v>12</v>
      </c>
      <c r="H107" s="18">
        <f t="shared" si="10"/>
        <v>0</v>
      </c>
    </row>
    <row r="108" spans="2:8" x14ac:dyDescent="0.35">
      <c r="B108" s="89">
        <v>92</v>
      </c>
      <c r="C108" s="51"/>
      <c r="D108" s="52">
        <f t="shared" si="9"/>
        <v>0</v>
      </c>
      <c r="E108" s="53" t="s">
        <v>167</v>
      </c>
      <c r="F108" s="90" t="s">
        <v>163</v>
      </c>
      <c r="G108" s="13">
        <v>12</v>
      </c>
      <c r="H108" s="18">
        <f t="shared" si="10"/>
        <v>0</v>
      </c>
    </row>
    <row r="109" spans="2:8" x14ac:dyDescent="0.35">
      <c r="B109" s="89">
        <v>34</v>
      </c>
      <c r="C109" s="51"/>
      <c r="D109" s="52">
        <f t="shared" si="9"/>
        <v>0</v>
      </c>
      <c r="E109" s="53" t="s">
        <v>168</v>
      </c>
      <c r="F109" s="90" t="s">
        <v>163</v>
      </c>
      <c r="G109" s="13">
        <v>12</v>
      </c>
      <c r="H109" s="18">
        <f t="shared" si="10"/>
        <v>0</v>
      </c>
    </row>
    <row r="110" spans="2:8" x14ac:dyDescent="0.35">
      <c r="B110" s="89">
        <v>200</v>
      </c>
      <c r="C110" s="51"/>
      <c r="D110" s="52">
        <f t="shared" si="9"/>
        <v>0</v>
      </c>
      <c r="E110" s="53" t="s">
        <v>169</v>
      </c>
      <c r="F110" s="90" t="s">
        <v>163</v>
      </c>
      <c r="G110" s="13">
        <v>12</v>
      </c>
      <c r="H110" s="18">
        <f t="shared" si="10"/>
        <v>0</v>
      </c>
    </row>
    <row r="111" spans="2:8" x14ac:dyDescent="0.35">
      <c r="B111" s="186"/>
      <c r="C111" s="186"/>
      <c r="D111" s="186"/>
      <c r="E111" s="186"/>
      <c r="F111" s="65" t="s">
        <v>174</v>
      </c>
      <c r="G111" s="191"/>
      <c r="H111" s="18">
        <f>SUM(H100:H110)</f>
        <v>0</v>
      </c>
    </row>
    <row r="112" spans="2:8" x14ac:dyDescent="0.35">
      <c r="B112" s="186"/>
      <c r="C112" s="186"/>
      <c r="D112" s="186"/>
      <c r="E112" s="186"/>
      <c r="F112" s="66" t="s">
        <v>177</v>
      </c>
      <c r="G112" s="189"/>
      <c r="H112" s="93">
        <f>H111*4</f>
        <v>0</v>
      </c>
    </row>
    <row r="113" spans="2:8" x14ac:dyDescent="0.35">
      <c r="B113" s="186"/>
      <c r="C113" s="186"/>
      <c r="D113" s="186"/>
      <c r="E113" s="186"/>
      <c r="F113" s="186"/>
      <c r="G113" s="186"/>
      <c r="H113" s="186"/>
    </row>
    <row r="114" spans="2:8" x14ac:dyDescent="0.35">
      <c r="B114" s="143" t="s">
        <v>180</v>
      </c>
      <c r="C114" s="144"/>
      <c r="D114" s="144"/>
      <c r="E114" s="144"/>
      <c r="F114" s="145"/>
      <c r="G114" s="193">
        <f>H112+H96+H87+H79+H71+H64+H57+H50+H42+H33</f>
        <v>0</v>
      </c>
      <c r="H114" s="186"/>
    </row>
    <row r="115" spans="2:8" x14ac:dyDescent="0.35">
      <c r="B115" s="186"/>
      <c r="C115" s="186"/>
      <c r="D115" s="186"/>
      <c r="E115" s="186"/>
      <c r="F115" s="186"/>
      <c r="G115" s="186"/>
      <c r="H115" s="186"/>
    </row>
    <row r="116" spans="2:8" x14ac:dyDescent="0.35">
      <c r="B116" s="186"/>
      <c r="C116" s="186"/>
      <c r="D116" s="186"/>
      <c r="E116" s="186"/>
      <c r="F116" s="186"/>
      <c r="G116" s="186"/>
      <c r="H116" s="186"/>
    </row>
    <row r="117" spans="2:8" ht="28.5" x14ac:dyDescent="0.35">
      <c r="B117" s="126" t="s">
        <v>38</v>
      </c>
      <c r="C117" s="126"/>
      <c r="D117" s="126"/>
      <c r="E117" s="16" t="s">
        <v>39</v>
      </c>
      <c r="F117" s="16" t="s">
        <v>40</v>
      </c>
      <c r="G117" s="16" t="s">
        <v>36</v>
      </c>
      <c r="H117" s="186"/>
    </row>
    <row r="118" spans="2:8" x14ac:dyDescent="0.35">
      <c r="B118" s="146" t="s">
        <v>18</v>
      </c>
      <c r="C118" s="146"/>
      <c r="D118" s="146"/>
      <c r="E118" s="16">
        <v>200</v>
      </c>
      <c r="F118" s="98"/>
      <c r="G118" s="17">
        <f>F118*E118</f>
        <v>0</v>
      </c>
      <c r="H118" s="186"/>
    </row>
    <row r="119" spans="2:8" x14ac:dyDescent="0.35">
      <c r="B119" s="147" t="s">
        <v>19</v>
      </c>
      <c r="C119" s="147"/>
      <c r="D119" s="147"/>
      <c r="E119" s="16">
        <v>200</v>
      </c>
      <c r="F119" s="98"/>
      <c r="G119" s="17">
        <f>F119*E119</f>
        <v>0</v>
      </c>
      <c r="H119" s="186"/>
    </row>
    <row r="120" spans="2:8" ht="28.5" x14ac:dyDescent="0.35">
      <c r="B120" s="105"/>
      <c r="C120" s="105"/>
      <c r="D120" s="105"/>
      <c r="E120" s="16" t="s">
        <v>181</v>
      </c>
      <c r="F120" s="16" t="s">
        <v>182</v>
      </c>
      <c r="G120" s="17"/>
      <c r="H120" s="186"/>
    </row>
    <row r="121" spans="2:8" ht="33.75" customHeight="1" thickBot="1" x14ac:dyDescent="0.4">
      <c r="B121" s="167" t="s">
        <v>17</v>
      </c>
      <c r="C121" s="194"/>
      <c r="D121" s="195"/>
      <c r="E121" s="91">
        <v>1000</v>
      </c>
      <c r="F121" s="99"/>
      <c r="G121" s="25">
        <f>E121*F121</f>
        <v>0</v>
      </c>
      <c r="H121" s="186"/>
    </row>
    <row r="122" spans="2:8" ht="15" thickTop="1" x14ac:dyDescent="0.35">
      <c r="B122" s="148" t="s">
        <v>44</v>
      </c>
      <c r="C122" s="149"/>
      <c r="D122" s="149"/>
      <c r="E122" s="149"/>
      <c r="F122" s="150"/>
      <c r="G122" s="44">
        <f>G118+G119+G121</f>
        <v>0</v>
      </c>
      <c r="H122" s="186"/>
    </row>
    <row r="123" spans="2:8" ht="15" thickBot="1" x14ac:dyDescent="0.4">
      <c r="B123" s="183" t="s">
        <v>45</v>
      </c>
      <c r="C123" s="184"/>
      <c r="D123" s="184"/>
      <c r="E123" s="184"/>
      <c r="F123" s="185"/>
      <c r="G123" s="196">
        <f>G122*4</f>
        <v>0</v>
      </c>
      <c r="H123" s="186"/>
    </row>
    <row r="124" spans="2:8" ht="26.25" customHeight="1" thickTop="1" x14ac:dyDescent="0.35">
      <c r="B124" s="128" t="s">
        <v>20</v>
      </c>
      <c r="C124" s="129"/>
      <c r="D124" s="129"/>
      <c r="E124" s="129"/>
      <c r="F124" s="130"/>
      <c r="G124" s="33">
        <f>G123+G114+G24</f>
        <v>0</v>
      </c>
      <c r="H124" s="186"/>
    </row>
    <row r="125" spans="2:8" x14ac:dyDescent="0.35">
      <c r="B125" s="4"/>
      <c r="C125" s="4"/>
      <c r="D125" s="4"/>
      <c r="E125" s="4"/>
      <c r="F125" s="4"/>
      <c r="G125" s="4"/>
      <c r="H125" s="186"/>
    </row>
    <row r="126" spans="2:8" x14ac:dyDescent="0.35">
      <c r="B126" s="4"/>
      <c r="C126" s="4"/>
      <c r="D126" s="4"/>
      <c r="E126" s="4"/>
      <c r="F126" s="4"/>
      <c r="G126" s="4"/>
      <c r="H126" s="186"/>
    </row>
    <row r="127" spans="2:8" x14ac:dyDescent="0.35">
      <c r="B127" s="8" t="s">
        <v>0</v>
      </c>
      <c r="C127" s="8"/>
      <c r="D127" s="30" t="s">
        <v>1</v>
      </c>
      <c r="E127" s="8"/>
      <c r="F127" s="30" t="s">
        <v>2</v>
      </c>
      <c r="G127" s="8"/>
      <c r="H127" s="186"/>
    </row>
    <row r="128" spans="2:8" x14ac:dyDescent="0.35">
      <c r="B128" s="100"/>
      <c r="C128" s="100"/>
      <c r="D128" s="100"/>
      <c r="E128" s="100"/>
      <c r="F128" s="100"/>
      <c r="G128" s="100"/>
      <c r="H128" s="186"/>
    </row>
    <row r="129" spans="2:8" x14ac:dyDescent="0.35">
      <c r="B129" s="100"/>
      <c r="C129" s="100"/>
      <c r="D129" s="100"/>
      <c r="E129" s="100"/>
      <c r="F129" s="100"/>
      <c r="G129" s="100"/>
      <c r="H129" s="186"/>
    </row>
  </sheetData>
  <sheetProtection algorithmName="SHA-512" hashValue="LkTV+ZwfDjRWLdOFna3JioxNZb2ryQjgNTCAYYSQLeWRMuVPDOKlhBjeogUUGsJ6Z3DiS+udV14uDSzGBGTOQA==" saltValue="xtBb9deeU9onRPQpSZ35Hg==" spinCount="100000" sheet="1" objects="1" scenarios="1" formatCells="0" formatColumns="0" formatRows="0" selectLockedCells="1"/>
  <mergeCells count="32">
    <mergeCell ref="B15:C15"/>
    <mergeCell ref="B2:E2"/>
    <mergeCell ref="F2:G2"/>
    <mergeCell ref="B4:F4"/>
    <mergeCell ref="B5:F5"/>
    <mergeCell ref="B6:F6"/>
    <mergeCell ref="B7:F7"/>
    <mergeCell ref="B10:C10"/>
    <mergeCell ref="B11:C11"/>
    <mergeCell ref="B12:C12"/>
    <mergeCell ref="B13:C13"/>
    <mergeCell ref="B14:C14"/>
    <mergeCell ref="B98:F98"/>
    <mergeCell ref="B16:C16"/>
    <mergeCell ref="B17:C17"/>
    <mergeCell ref="B18:C18"/>
    <mergeCell ref="B19:C19"/>
    <mergeCell ref="B20:C20"/>
    <mergeCell ref="B21:C21"/>
    <mergeCell ref="B23:F23"/>
    <mergeCell ref="B24:F24"/>
    <mergeCell ref="B27:F27"/>
    <mergeCell ref="B44:F44"/>
    <mergeCell ref="B90:F90"/>
    <mergeCell ref="B123:F123"/>
    <mergeCell ref="B124:F124"/>
    <mergeCell ref="B114:F114"/>
    <mergeCell ref="B117:D117"/>
    <mergeCell ref="B118:D118"/>
    <mergeCell ref="B119:D119"/>
    <mergeCell ref="B122:F122"/>
    <mergeCell ref="B121:D1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&amp;C&amp;P</oddFooter>
  </headerFooter>
  <rowBreaks count="3" manualBreakCount="3">
    <brk id="25" max="16383" man="1"/>
    <brk id="43" max="16383" man="1"/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topLeftCell="A13" zoomScale="85" zoomScaleNormal="85" workbookViewId="0">
      <selection activeCell="F15" sqref="F15"/>
    </sheetView>
  </sheetViews>
  <sheetFormatPr defaultRowHeight="14.5" x14ac:dyDescent="0.35"/>
  <cols>
    <col min="1" max="1" width="3" customWidth="1"/>
    <col min="2" max="2" width="38.453125" bestFit="1" customWidth="1"/>
    <col min="3" max="3" width="16.7265625" customWidth="1"/>
    <col min="4" max="4" width="11.7265625" customWidth="1"/>
    <col min="5" max="5" width="17.54296875" customWidth="1"/>
    <col min="6" max="6" width="19.7265625" customWidth="1"/>
    <col min="7" max="7" width="14.81640625" customWidth="1"/>
    <col min="9" max="9" width="12.54296875" customWidth="1"/>
    <col min="10" max="10" width="10.453125" customWidth="1"/>
  </cols>
  <sheetData>
    <row r="2" spans="2:7" x14ac:dyDescent="0.35">
      <c r="B2" s="107" t="s">
        <v>8</v>
      </c>
      <c r="C2" s="108"/>
      <c r="D2" s="108"/>
      <c r="E2" s="108"/>
      <c r="F2" s="156" t="s">
        <v>14</v>
      </c>
      <c r="G2" s="157"/>
    </row>
    <row r="3" spans="2:7" x14ac:dyDescent="0.35">
      <c r="B3" s="27"/>
      <c r="C3" s="27"/>
      <c r="D3" s="27"/>
      <c r="E3" s="27"/>
      <c r="F3" s="27"/>
      <c r="G3" s="4"/>
    </row>
    <row r="4" spans="2:7" x14ac:dyDescent="0.35">
      <c r="B4" s="117" t="s">
        <v>10</v>
      </c>
      <c r="C4" s="117"/>
      <c r="D4" s="117"/>
      <c r="E4" s="117"/>
      <c r="F4" s="117"/>
      <c r="G4" s="8"/>
    </row>
    <row r="5" spans="2:7" ht="19.5" customHeight="1" x14ac:dyDescent="0.35">
      <c r="B5" s="109" t="s">
        <v>11</v>
      </c>
      <c r="C5" s="109"/>
      <c r="D5" s="109"/>
      <c r="E5" s="109"/>
      <c r="F5" s="109"/>
      <c r="G5" s="8"/>
    </row>
    <row r="6" spans="2:7" ht="20.5" customHeight="1" x14ac:dyDescent="0.35">
      <c r="B6" s="159" t="s">
        <v>67</v>
      </c>
      <c r="C6" s="159"/>
      <c r="D6" s="159"/>
      <c r="E6" s="159"/>
      <c r="F6" s="159"/>
      <c r="G6" s="8"/>
    </row>
    <row r="7" spans="2:7" ht="20.149999999999999" customHeight="1" x14ac:dyDescent="0.35">
      <c r="B7" s="118" t="s">
        <v>12</v>
      </c>
      <c r="C7" s="117"/>
      <c r="D7" s="117"/>
      <c r="E7" s="117"/>
      <c r="F7" s="117"/>
      <c r="G7" s="8"/>
    </row>
    <row r="8" spans="2:7" x14ac:dyDescent="0.35">
      <c r="B8" s="3"/>
      <c r="C8" s="28"/>
      <c r="D8" s="28"/>
      <c r="E8" s="28"/>
      <c r="F8" s="28"/>
      <c r="G8" s="4"/>
    </row>
    <row r="9" spans="2:7" x14ac:dyDescent="0.35">
      <c r="B9" s="31" t="s">
        <v>28</v>
      </c>
      <c r="C9" s="4"/>
      <c r="D9" s="4"/>
      <c r="E9" s="4"/>
      <c r="F9" s="92"/>
      <c r="G9" s="4"/>
    </row>
    <row r="10" spans="2:7" ht="28.5" x14ac:dyDescent="0.35">
      <c r="B10" s="119" t="s">
        <v>53</v>
      </c>
      <c r="C10" s="119"/>
      <c r="D10" s="11" t="s">
        <v>21</v>
      </c>
      <c r="E10" s="14" t="s">
        <v>22</v>
      </c>
      <c r="F10" s="15" t="s">
        <v>41</v>
      </c>
      <c r="G10" s="15" t="s">
        <v>33</v>
      </c>
    </row>
    <row r="11" spans="2:7" x14ac:dyDescent="0.35">
      <c r="B11" s="120" t="s">
        <v>54</v>
      </c>
      <c r="C11" s="120"/>
      <c r="D11" s="19">
        <v>1</v>
      </c>
      <c r="E11" s="19">
        <v>48</v>
      </c>
      <c r="F11" s="95"/>
      <c r="G11" s="18">
        <f>F11*D11</f>
        <v>0</v>
      </c>
    </row>
    <row r="12" spans="2:7" x14ac:dyDescent="0.35">
      <c r="B12" s="120" t="s">
        <v>55</v>
      </c>
      <c r="C12" s="120"/>
      <c r="D12" s="19">
        <v>1</v>
      </c>
      <c r="E12" s="19">
        <v>48</v>
      </c>
      <c r="F12" s="95"/>
      <c r="G12" s="18">
        <f t="shared" ref="G12:G13" si="0">F12*D12</f>
        <v>0</v>
      </c>
    </row>
    <row r="13" spans="2:7" ht="15" thickBot="1" x14ac:dyDescent="0.4">
      <c r="B13" s="121" t="s">
        <v>56</v>
      </c>
      <c r="C13" s="121"/>
      <c r="D13" s="20">
        <v>1</v>
      </c>
      <c r="E13" s="20">
        <v>48</v>
      </c>
      <c r="F13" s="96"/>
      <c r="G13" s="23">
        <f t="shared" si="0"/>
        <v>0</v>
      </c>
    </row>
    <row r="14" spans="2:7" ht="29" thickTop="1" x14ac:dyDescent="0.35">
      <c r="B14" s="116" t="s">
        <v>57</v>
      </c>
      <c r="C14" s="116"/>
      <c r="D14" s="21" t="s">
        <v>21</v>
      </c>
      <c r="E14" s="21" t="s">
        <v>22</v>
      </c>
      <c r="F14" s="22" t="s">
        <v>41</v>
      </c>
      <c r="G14" s="22" t="s">
        <v>32</v>
      </c>
    </row>
    <row r="15" spans="2:7" ht="18.649999999999999" customHeight="1" thickBot="1" x14ac:dyDescent="0.4">
      <c r="B15" s="104" t="s">
        <v>66</v>
      </c>
      <c r="C15" s="106"/>
      <c r="D15" s="19">
        <v>1</v>
      </c>
      <c r="E15" s="19">
        <v>48</v>
      </c>
      <c r="F15" s="95"/>
      <c r="G15" s="23">
        <f>D15*F15</f>
        <v>0</v>
      </c>
    </row>
    <row r="16" spans="2:7" ht="15" thickTop="1" x14ac:dyDescent="0.35">
      <c r="B16" s="123" t="s">
        <v>13</v>
      </c>
      <c r="C16" s="124"/>
      <c r="D16" s="124"/>
      <c r="E16" s="124"/>
      <c r="F16" s="125"/>
      <c r="G16" s="42">
        <f>G11+G12+G13+G15</f>
        <v>0</v>
      </c>
    </row>
    <row r="17" spans="2:10" x14ac:dyDescent="0.35">
      <c r="B17" s="111" t="s">
        <v>31</v>
      </c>
      <c r="C17" s="112"/>
      <c r="D17" s="112"/>
      <c r="E17" s="112"/>
      <c r="F17" s="113"/>
      <c r="G17" s="93">
        <f>G16*48</f>
        <v>0</v>
      </c>
    </row>
    <row r="18" spans="2:10" x14ac:dyDescent="0.35">
      <c r="B18" s="29"/>
      <c r="C18" s="29"/>
      <c r="D18" s="29"/>
      <c r="E18" s="29"/>
      <c r="F18" s="29"/>
      <c r="G18" s="187"/>
    </row>
    <row r="19" spans="2:10" x14ac:dyDescent="0.35">
      <c r="B19" s="31" t="s">
        <v>16</v>
      </c>
      <c r="C19" s="12"/>
      <c r="D19" s="12"/>
      <c r="E19" s="12"/>
      <c r="F19" s="12"/>
      <c r="G19" s="12"/>
    </row>
    <row r="20" spans="2:10" ht="56.5" x14ac:dyDescent="0.35">
      <c r="B20" s="127" t="s">
        <v>58</v>
      </c>
      <c r="C20" s="127"/>
      <c r="D20" s="16" t="s">
        <v>34</v>
      </c>
      <c r="E20" s="16" t="s">
        <v>114</v>
      </c>
      <c r="F20" s="16" t="s">
        <v>35</v>
      </c>
      <c r="G20" s="16" t="s">
        <v>47</v>
      </c>
    </row>
    <row r="21" spans="2:10" ht="33" customHeight="1" x14ac:dyDescent="0.35">
      <c r="B21" s="172" t="s">
        <v>59</v>
      </c>
      <c r="C21" s="173"/>
      <c r="D21" s="17">
        <v>2500</v>
      </c>
      <c r="E21" s="98"/>
      <c r="F21" s="13">
        <v>2</v>
      </c>
      <c r="G21" s="17">
        <f t="shared" ref="G21:G25" si="1">F21*E21</f>
        <v>0</v>
      </c>
    </row>
    <row r="22" spans="2:10" ht="48" customHeight="1" x14ac:dyDescent="0.35">
      <c r="B22" s="172" t="s">
        <v>60</v>
      </c>
      <c r="C22" s="173"/>
      <c r="D22" s="17">
        <v>200</v>
      </c>
      <c r="E22" s="98"/>
      <c r="F22" s="13">
        <v>12</v>
      </c>
      <c r="G22" s="17">
        <f t="shared" si="1"/>
        <v>0</v>
      </c>
    </row>
    <row r="23" spans="2:10" ht="19" customHeight="1" x14ac:dyDescent="0.35">
      <c r="B23" s="172" t="s">
        <v>61</v>
      </c>
      <c r="C23" s="173"/>
      <c r="D23" s="17">
        <v>140</v>
      </c>
      <c r="E23" s="98"/>
      <c r="F23" s="13">
        <v>1</v>
      </c>
      <c r="G23" s="17">
        <f t="shared" si="1"/>
        <v>0</v>
      </c>
    </row>
    <row r="24" spans="2:10" ht="62.15" customHeight="1" x14ac:dyDescent="0.35">
      <c r="B24" s="202" t="s">
        <v>62</v>
      </c>
      <c r="C24" s="203"/>
      <c r="D24" s="17">
        <v>170</v>
      </c>
      <c r="E24" s="98"/>
      <c r="F24" s="13">
        <v>12</v>
      </c>
      <c r="G24" s="17">
        <f t="shared" si="1"/>
        <v>0</v>
      </c>
    </row>
    <row r="25" spans="2:10" ht="46" customHeight="1" x14ac:dyDescent="0.35">
      <c r="B25" s="172" t="s">
        <v>63</v>
      </c>
      <c r="C25" s="173"/>
      <c r="D25" s="17">
        <v>2200</v>
      </c>
      <c r="E25" s="98"/>
      <c r="F25" s="13">
        <v>2</v>
      </c>
      <c r="G25" s="17">
        <f t="shared" si="1"/>
        <v>0</v>
      </c>
    </row>
    <row r="26" spans="2:10" ht="21" customHeight="1" x14ac:dyDescent="0.35">
      <c r="B26" s="172" t="s">
        <v>64</v>
      </c>
      <c r="C26" s="204"/>
      <c r="D26" s="34">
        <v>90</v>
      </c>
      <c r="E26" s="205"/>
      <c r="F26" s="35">
        <v>12</v>
      </c>
      <c r="G26" s="17">
        <f>F26*E26</f>
        <v>0</v>
      </c>
    </row>
    <row r="27" spans="2:10" ht="16.5" customHeight="1" x14ac:dyDescent="0.35">
      <c r="B27" s="172" t="s">
        <v>115</v>
      </c>
      <c r="C27" s="173"/>
      <c r="D27" s="34">
        <v>800</v>
      </c>
      <c r="E27" s="205"/>
      <c r="F27" s="35">
        <v>2</v>
      </c>
      <c r="G27" s="17">
        <f t="shared" ref="G27:G28" si="2">F27*E27</f>
        <v>0</v>
      </c>
    </row>
    <row r="28" spans="2:10" ht="16" customHeight="1" x14ac:dyDescent="0.35">
      <c r="B28" s="172" t="s">
        <v>51</v>
      </c>
      <c r="C28" s="173"/>
      <c r="D28" s="34">
        <v>90</v>
      </c>
      <c r="E28" s="205"/>
      <c r="F28" s="35">
        <v>2</v>
      </c>
      <c r="G28" s="17">
        <f t="shared" si="2"/>
        <v>0</v>
      </c>
    </row>
    <row r="29" spans="2:10" ht="21" customHeight="1" thickBot="1" x14ac:dyDescent="0.4">
      <c r="B29" s="170" t="s">
        <v>65</v>
      </c>
      <c r="C29" s="170"/>
      <c r="D29" s="25">
        <v>1200</v>
      </c>
      <c r="E29" s="99"/>
      <c r="F29" s="26">
        <v>1</v>
      </c>
      <c r="G29" s="25">
        <f>F29*E29</f>
        <v>0</v>
      </c>
      <c r="I29" s="36"/>
      <c r="J29" s="2"/>
    </row>
    <row r="30" spans="2:10" ht="20.149999999999999" customHeight="1" thickTop="1" x14ac:dyDescent="0.35">
      <c r="B30" s="123" t="s">
        <v>42</v>
      </c>
      <c r="C30" s="124"/>
      <c r="D30" s="124"/>
      <c r="E30" s="124"/>
      <c r="F30" s="125"/>
      <c r="G30" s="44">
        <f>SUM(G21:G29)</f>
        <v>0</v>
      </c>
      <c r="I30" s="2"/>
      <c r="J30" s="2"/>
    </row>
    <row r="31" spans="2:10" ht="19.5" customHeight="1" x14ac:dyDescent="0.35">
      <c r="B31" s="158" t="s">
        <v>43</v>
      </c>
      <c r="C31" s="158"/>
      <c r="D31" s="158"/>
      <c r="E31" s="158"/>
      <c r="F31" s="158"/>
      <c r="G31" s="93">
        <f>G30*4</f>
        <v>0</v>
      </c>
      <c r="I31" s="37"/>
      <c r="J31" s="2"/>
    </row>
    <row r="32" spans="2:10" ht="19.5" customHeight="1" x14ac:dyDescent="0.35">
      <c r="B32" s="38"/>
      <c r="C32" s="38"/>
      <c r="D32" s="38"/>
      <c r="E32" s="38"/>
      <c r="F32" s="38"/>
      <c r="G32" s="187"/>
      <c r="I32" s="37"/>
      <c r="J32" s="2"/>
    </row>
    <row r="33" spans="2:10" ht="28.5" x14ac:dyDescent="0.35">
      <c r="B33" s="126" t="s">
        <v>38</v>
      </c>
      <c r="C33" s="126"/>
      <c r="D33" s="126"/>
      <c r="E33" s="16" t="s">
        <v>39</v>
      </c>
      <c r="F33" s="16" t="s">
        <v>40</v>
      </c>
      <c r="G33" s="16" t="s">
        <v>36</v>
      </c>
      <c r="I33" s="37"/>
      <c r="J33" s="2"/>
    </row>
    <row r="34" spans="2:10" ht="30" customHeight="1" x14ac:dyDescent="0.35">
      <c r="B34" s="137" t="s">
        <v>18</v>
      </c>
      <c r="C34" s="138"/>
      <c r="D34" s="139"/>
      <c r="E34" s="16">
        <v>100</v>
      </c>
      <c r="F34" s="98"/>
      <c r="G34" s="17">
        <f>F34*E34</f>
        <v>0</v>
      </c>
    </row>
    <row r="35" spans="2:10" ht="20.5" customHeight="1" thickBot="1" x14ac:dyDescent="0.4">
      <c r="B35" s="140" t="s">
        <v>19</v>
      </c>
      <c r="C35" s="141"/>
      <c r="D35" s="142"/>
      <c r="E35" s="16">
        <v>100</v>
      </c>
      <c r="F35" s="98"/>
      <c r="G35" s="25">
        <f>F35*E35</f>
        <v>0</v>
      </c>
    </row>
    <row r="36" spans="2:10" ht="18.649999999999999" customHeight="1" thickTop="1" x14ac:dyDescent="0.35">
      <c r="B36" s="123" t="s">
        <v>44</v>
      </c>
      <c r="C36" s="124"/>
      <c r="D36" s="124"/>
      <c r="E36" s="124"/>
      <c r="F36" s="125"/>
      <c r="G36" s="44">
        <f>G34+G35</f>
        <v>0</v>
      </c>
    </row>
    <row r="37" spans="2:10" ht="17.149999999999999" customHeight="1" thickBot="1" x14ac:dyDescent="0.4">
      <c r="B37" s="134" t="s">
        <v>45</v>
      </c>
      <c r="C37" s="135"/>
      <c r="D37" s="135"/>
      <c r="E37" s="135"/>
      <c r="F37" s="136"/>
      <c r="G37" s="94">
        <f>G36*4</f>
        <v>0</v>
      </c>
    </row>
    <row r="38" spans="2:10" ht="27" customHeight="1" thickTop="1" x14ac:dyDescent="0.35">
      <c r="B38" s="128" t="s">
        <v>20</v>
      </c>
      <c r="C38" s="129"/>
      <c r="D38" s="129"/>
      <c r="E38" s="129"/>
      <c r="F38" s="130"/>
      <c r="G38" s="33">
        <f>G37+G31+G17</f>
        <v>0</v>
      </c>
    </row>
    <row r="39" spans="2:10" x14ac:dyDescent="0.35">
      <c r="B39" s="4"/>
      <c r="C39" s="4"/>
      <c r="D39" s="4"/>
      <c r="E39" s="4"/>
      <c r="F39" s="4"/>
      <c r="G39" s="4"/>
    </row>
    <row r="40" spans="2:10" x14ac:dyDescent="0.35">
      <c r="B40" s="4"/>
      <c r="C40" s="4"/>
      <c r="D40" s="4"/>
      <c r="E40" s="4"/>
      <c r="F40" s="4"/>
      <c r="G40" s="4"/>
    </row>
    <row r="41" spans="2:10" x14ac:dyDescent="0.35">
      <c r="B41" s="8"/>
      <c r="C41" s="8"/>
      <c r="D41" s="8"/>
      <c r="E41" s="8"/>
      <c r="F41" s="8"/>
      <c r="G41" s="8"/>
    </row>
    <row r="42" spans="2:10" x14ac:dyDescent="0.35">
      <c r="B42" s="8" t="s">
        <v>0</v>
      </c>
      <c r="C42" s="8"/>
      <c r="D42" s="30" t="s">
        <v>1</v>
      </c>
      <c r="E42" s="8"/>
      <c r="F42" s="30" t="s">
        <v>2</v>
      </c>
      <c r="G42" s="8"/>
    </row>
    <row r="43" spans="2:10" x14ac:dyDescent="0.35">
      <c r="B43" s="100"/>
      <c r="C43" s="100"/>
      <c r="D43" s="100"/>
      <c r="E43" s="100"/>
      <c r="F43" s="100"/>
      <c r="G43" s="100"/>
    </row>
  </sheetData>
  <sheetProtection algorithmName="SHA-512" hashValue="Lmw7FM1VNP03CWxhxKQiQzM0ErAM4r0g7WFfa/gsOXwMBJJxBDd4BF5kLdE5Q/htXwwYPQjtFiuyeTvk3J3ufw==" saltValue="iaFlOPEEg0rsZ+ZAr8y6Mw==" spinCount="100000" sheet="1" objects="1" scenarios="1" formatCells="0" formatColumns="0" formatRows="0" selectLockedCells="1"/>
  <mergeCells count="31">
    <mergeCell ref="B38:F38"/>
    <mergeCell ref="B25:C25"/>
    <mergeCell ref="B27:C27"/>
    <mergeCell ref="B28:C28"/>
    <mergeCell ref="B29:C29"/>
    <mergeCell ref="B30:F30"/>
    <mergeCell ref="B31:F31"/>
    <mergeCell ref="B26:C26"/>
    <mergeCell ref="B33:D33"/>
    <mergeCell ref="B34:D34"/>
    <mergeCell ref="B35:D35"/>
    <mergeCell ref="B36:F36"/>
    <mergeCell ref="B37:F37"/>
    <mergeCell ref="B24:C24"/>
    <mergeCell ref="B10:C10"/>
    <mergeCell ref="B11:C11"/>
    <mergeCell ref="B12:C12"/>
    <mergeCell ref="B13:C13"/>
    <mergeCell ref="B14:C14"/>
    <mergeCell ref="B16:F16"/>
    <mergeCell ref="B17:F17"/>
    <mergeCell ref="B20:C20"/>
    <mergeCell ref="B21:C21"/>
    <mergeCell ref="B22:C22"/>
    <mergeCell ref="B23:C23"/>
    <mergeCell ref="B7:F7"/>
    <mergeCell ref="B2:E2"/>
    <mergeCell ref="F2:G2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5"/>
  <sheetViews>
    <sheetView topLeftCell="A19" zoomScale="85" zoomScaleNormal="85" workbookViewId="0">
      <selection activeCell="E59" sqref="E59"/>
    </sheetView>
  </sheetViews>
  <sheetFormatPr defaultRowHeight="14.5" x14ac:dyDescent="0.35"/>
  <cols>
    <col min="1" max="1" width="4.54296875" customWidth="1"/>
    <col min="2" max="2" width="56.81640625" customWidth="1"/>
    <col min="4" max="4" width="13" customWidth="1"/>
    <col min="5" max="5" width="18.26953125" customWidth="1"/>
    <col min="6" max="6" width="18.54296875" customWidth="1"/>
    <col min="7" max="7" width="18.1796875" customWidth="1"/>
  </cols>
  <sheetData>
    <row r="2" spans="2:7" x14ac:dyDescent="0.35">
      <c r="B2" s="107" t="s">
        <v>8</v>
      </c>
      <c r="C2" s="108"/>
      <c r="D2" s="108"/>
      <c r="E2" s="108"/>
      <c r="F2" s="156" t="s">
        <v>113</v>
      </c>
      <c r="G2" s="157"/>
    </row>
    <row r="3" spans="2:7" x14ac:dyDescent="0.35">
      <c r="B3" s="27"/>
      <c r="C3" s="27"/>
      <c r="D3" s="27"/>
      <c r="E3" s="27"/>
      <c r="F3" s="27"/>
      <c r="G3" s="4"/>
    </row>
    <row r="4" spans="2:7" x14ac:dyDescent="0.35">
      <c r="B4" s="117" t="s">
        <v>10</v>
      </c>
      <c r="C4" s="117"/>
      <c r="D4" s="117"/>
      <c r="E4" s="117"/>
      <c r="F4" s="117"/>
      <c r="G4" s="8"/>
    </row>
    <row r="5" spans="2:7" ht="19.5" customHeight="1" x14ac:dyDescent="0.35">
      <c r="B5" s="109" t="s">
        <v>11</v>
      </c>
      <c r="C5" s="109"/>
      <c r="D5" s="109"/>
      <c r="E5" s="109"/>
      <c r="F5" s="109"/>
      <c r="G5" s="8"/>
    </row>
    <row r="6" spans="2:7" ht="22.5" customHeight="1" x14ac:dyDescent="0.35">
      <c r="B6" s="159" t="s">
        <v>116</v>
      </c>
      <c r="C6" s="159"/>
      <c r="D6" s="159"/>
      <c r="E6" s="159"/>
      <c r="F6" s="159"/>
      <c r="G6" s="8"/>
    </row>
    <row r="7" spans="2:7" ht="23.25" customHeight="1" x14ac:dyDescent="0.35">
      <c r="B7" s="118" t="s">
        <v>12</v>
      </c>
      <c r="C7" s="117"/>
      <c r="D7" s="117"/>
      <c r="E7" s="117"/>
      <c r="F7" s="117"/>
      <c r="G7" s="8"/>
    </row>
    <row r="8" spans="2:7" x14ac:dyDescent="0.35">
      <c r="B8" s="3"/>
      <c r="C8" s="28"/>
      <c r="D8" s="28"/>
      <c r="E8" s="28"/>
      <c r="F8" s="28"/>
      <c r="G8" s="4"/>
    </row>
    <row r="9" spans="2:7" x14ac:dyDescent="0.35">
      <c r="B9" s="31" t="s">
        <v>28</v>
      </c>
      <c r="C9" s="4"/>
      <c r="D9" s="4"/>
      <c r="E9" s="4"/>
      <c r="F9" s="92"/>
      <c r="G9" s="4"/>
    </row>
    <row r="10" spans="2:7" ht="28.5" x14ac:dyDescent="0.35">
      <c r="B10" s="119" t="s">
        <v>84</v>
      </c>
      <c r="C10" s="119"/>
      <c r="D10" s="11" t="s">
        <v>21</v>
      </c>
      <c r="E10" s="14" t="s">
        <v>22</v>
      </c>
      <c r="F10" s="15" t="s">
        <v>41</v>
      </c>
      <c r="G10" s="15" t="s">
        <v>33</v>
      </c>
    </row>
    <row r="11" spans="2:7" x14ac:dyDescent="0.35">
      <c r="B11" s="120" t="s">
        <v>85</v>
      </c>
      <c r="C11" s="120"/>
      <c r="D11" s="19">
        <v>1</v>
      </c>
      <c r="E11" s="19">
        <v>48</v>
      </c>
      <c r="F11" s="95"/>
      <c r="G11" s="18">
        <f>F11*D11</f>
        <v>0</v>
      </c>
    </row>
    <row r="12" spans="2:7" ht="15" thickBot="1" x14ac:dyDescent="0.4">
      <c r="B12" s="121" t="s">
        <v>86</v>
      </c>
      <c r="C12" s="121"/>
      <c r="D12" s="20">
        <v>2</v>
      </c>
      <c r="E12" s="20">
        <v>48</v>
      </c>
      <c r="F12" s="96"/>
      <c r="G12" s="23">
        <f>F12*D12</f>
        <v>0</v>
      </c>
    </row>
    <row r="13" spans="2:7" ht="29" thickTop="1" x14ac:dyDescent="0.35">
      <c r="B13" s="116" t="s">
        <v>87</v>
      </c>
      <c r="C13" s="116"/>
      <c r="D13" s="21" t="s">
        <v>21</v>
      </c>
      <c r="E13" s="21" t="s">
        <v>22</v>
      </c>
      <c r="F13" s="22" t="s">
        <v>41</v>
      </c>
      <c r="G13" s="22" t="s">
        <v>32</v>
      </c>
    </row>
    <row r="14" spans="2:7" x14ac:dyDescent="0.35">
      <c r="B14" s="115" t="s">
        <v>88</v>
      </c>
      <c r="C14" s="162"/>
      <c r="D14" s="19">
        <v>1</v>
      </c>
      <c r="E14" s="19">
        <v>48</v>
      </c>
      <c r="F14" s="95"/>
      <c r="G14" s="18">
        <f>D14*F14</f>
        <v>0</v>
      </c>
    </row>
    <row r="15" spans="2:7" ht="15" thickBot="1" x14ac:dyDescent="0.4">
      <c r="B15" s="115" t="s">
        <v>89</v>
      </c>
      <c r="C15" s="162"/>
      <c r="D15" s="20">
        <v>1</v>
      </c>
      <c r="E15" s="20">
        <v>48</v>
      </c>
      <c r="F15" s="96"/>
      <c r="G15" s="23">
        <f>D15*F15</f>
        <v>0</v>
      </c>
    </row>
    <row r="16" spans="2:7" ht="29" thickTop="1" x14ac:dyDescent="0.35">
      <c r="B16" s="163" t="s">
        <v>90</v>
      </c>
      <c r="C16" s="164"/>
      <c r="D16" s="24" t="s">
        <v>21</v>
      </c>
      <c r="E16" s="24" t="s">
        <v>22</v>
      </c>
      <c r="F16" s="22" t="s">
        <v>41</v>
      </c>
      <c r="G16" s="22" t="s">
        <v>32</v>
      </c>
    </row>
    <row r="17" spans="2:7" x14ac:dyDescent="0.35">
      <c r="B17" s="160" t="s">
        <v>91</v>
      </c>
      <c r="C17" s="161"/>
      <c r="D17" s="19">
        <v>1</v>
      </c>
      <c r="E17" s="19">
        <v>48</v>
      </c>
      <c r="F17" s="95"/>
      <c r="G17" s="18">
        <f>F17*D17</f>
        <v>0</v>
      </c>
    </row>
    <row r="18" spans="2:7" x14ac:dyDescent="0.35">
      <c r="B18" s="160" t="s">
        <v>92</v>
      </c>
      <c r="C18" s="161"/>
      <c r="D18" s="19">
        <v>1</v>
      </c>
      <c r="E18" s="19">
        <v>48</v>
      </c>
      <c r="F18" s="95"/>
      <c r="G18" s="18">
        <f>F18*D18</f>
        <v>0</v>
      </c>
    </row>
    <row r="19" spans="2:7" ht="15" thickBot="1" x14ac:dyDescent="0.4">
      <c r="B19" s="165" t="s">
        <v>93</v>
      </c>
      <c r="C19" s="166"/>
      <c r="D19" s="39">
        <v>1</v>
      </c>
      <c r="E19" s="39">
        <v>48</v>
      </c>
      <c r="F19" s="97"/>
      <c r="G19" s="40">
        <f t="shared" ref="G19" si="0">D19*F19</f>
        <v>0</v>
      </c>
    </row>
    <row r="20" spans="2:7" ht="29" thickTop="1" x14ac:dyDescent="0.35">
      <c r="B20" s="163" t="s">
        <v>94</v>
      </c>
      <c r="C20" s="164"/>
      <c r="D20" s="24" t="s">
        <v>21</v>
      </c>
      <c r="E20" s="24" t="s">
        <v>22</v>
      </c>
      <c r="F20" s="22" t="s">
        <v>41</v>
      </c>
      <c r="G20" s="22" t="s">
        <v>32</v>
      </c>
    </row>
    <row r="21" spans="2:7" ht="15" thickBot="1" x14ac:dyDescent="0.4">
      <c r="B21" s="160" t="s">
        <v>95</v>
      </c>
      <c r="C21" s="161"/>
      <c r="D21" s="19">
        <v>1</v>
      </c>
      <c r="E21" s="19">
        <v>48</v>
      </c>
      <c r="F21" s="95"/>
      <c r="G21" s="23">
        <f>F21*D21</f>
        <v>0</v>
      </c>
    </row>
    <row r="22" spans="2:7" ht="15" thickTop="1" x14ac:dyDescent="0.35">
      <c r="B22" s="123" t="s">
        <v>13</v>
      </c>
      <c r="C22" s="124"/>
      <c r="D22" s="124"/>
      <c r="E22" s="124"/>
      <c r="F22" s="125"/>
      <c r="G22" s="42">
        <f>G21+G19+G18+G17+G15+G14+G12+G11</f>
        <v>0</v>
      </c>
    </row>
    <row r="23" spans="2:7" x14ac:dyDescent="0.35">
      <c r="B23" s="111" t="s">
        <v>31</v>
      </c>
      <c r="C23" s="112"/>
      <c r="D23" s="112"/>
      <c r="E23" s="112"/>
      <c r="F23" s="113"/>
      <c r="G23" s="93">
        <f>G22*48</f>
        <v>0</v>
      </c>
    </row>
    <row r="24" spans="2:7" x14ac:dyDescent="0.35">
      <c r="B24" s="7"/>
      <c r="C24" s="5"/>
      <c r="D24" s="6"/>
      <c r="E24" s="5"/>
      <c r="F24" s="5"/>
      <c r="G24" s="4"/>
    </row>
    <row r="25" spans="2:7" x14ac:dyDescent="0.35">
      <c r="B25" s="31" t="s">
        <v>16</v>
      </c>
      <c r="C25" s="12"/>
      <c r="D25" s="12"/>
      <c r="E25" s="12"/>
      <c r="F25" s="12"/>
      <c r="G25" s="12"/>
    </row>
    <row r="26" spans="2:7" ht="56.5" x14ac:dyDescent="0.35">
      <c r="B26" s="127" t="s">
        <v>96</v>
      </c>
      <c r="C26" s="127"/>
      <c r="D26" s="16" t="s">
        <v>34</v>
      </c>
      <c r="E26" s="16" t="s">
        <v>114</v>
      </c>
      <c r="F26" s="16" t="s">
        <v>35</v>
      </c>
      <c r="G26" s="16" t="s">
        <v>47</v>
      </c>
    </row>
    <row r="27" spans="2:7" ht="47.25" customHeight="1" x14ac:dyDescent="0.35">
      <c r="B27" s="169" t="s">
        <v>17</v>
      </c>
      <c r="C27" s="169"/>
      <c r="D27" s="17">
        <v>434</v>
      </c>
      <c r="E27" s="98"/>
      <c r="F27" s="13">
        <v>2</v>
      </c>
      <c r="G27" s="17">
        <f>F27*E27</f>
        <v>0</v>
      </c>
    </row>
    <row r="28" spans="2:7" x14ac:dyDescent="0.35">
      <c r="B28" s="169" t="s">
        <v>97</v>
      </c>
      <c r="C28" s="169"/>
      <c r="D28" s="17">
        <v>218.72</v>
      </c>
      <c r="E28" s="98"/>
      <c r="F28" s="13">
        <v>2</v>
      </c>
      <c r="G28" s="17">
        <f>F28*E28</f>
        <v>0</v>
      </c>
    </row>
    <row r="29" spans="2:7" ht="15" thickBot="1" x14ac:dyDescent="0.4">
      <c r="B29" s="170" t="s">
        <v>98</v>
      </c>
      <c r="C29" s="170"/>
      <c r="D29" s="25">
        <v>218.72</v>
      </c>
      <c r="E29" s="99"/>
      <c r="F29" s="26">
        <v>2</v>
      </c>
      <c r="G29" s="25">
        <f>F29*E29</f>
        <v>0</v>
      </c>
    </row>
    <row r="30" spans="2:7" ht="57" thickTop="1" x14ac:dyDescent="0.35">
      <c r="B30" s="171" t="s">
        <v>99</v>
      </c>
      <c r="C30" s="171"/>
      <c r="D30" s="32" t="s">
        <v>34</v>
      </c>
      <c r="E30" s="32" t="s">
        <v>114</v>
      </c>
      <c r="F30" s="32" t="s">
        <v>35</v>
      </c>
      <c r="G30" s="32" t="s">
        <v>47</v>
      </c>
    </row>
    <row r="31" spans="2:7" ht="48.75" customHeight="1" x14ac:dyDescent="0.35">
      <c r="B31" s="169" t="s">
        <v>17</v>
      </c>
      <c r="C31" s="169"/>
      <c r="D31" s="17">
        <v>137.82</v>
      </c>
      <c r="E31" s="98"/>
      <c r="F31" s="13">
        <v>2</v>
      </c>
      <c r="G31" s="17">
        <f>E31*F31</f>
        <v>0</v>
      </c>
    </row>
    <row r="32" spans="2:7" ht="15" thickBot="1" x14ac:dyDescent="0.4">
      <c r="B32" s="170" t="s">
        <v>97</v>
      </c>
      <c r="C32" s="170"/>
      <c r="D32" s="25">
        <v>22.85</v>
      </c>
      <c r="E32" s="99"/>
      <c r="F32" s="26">
        <v>2</v>
      </c>
      <c r="G32" s="25">
        <f>E32*F32</f>
        <v>0</v>
      </c>
    </row>
    <row r="33" spans="2:7" ht="57" thickTop="1" x14ac:dyDescent="0.35">
      <c r="B33" s="171" t="s">
        <v>90</v>
      </c>
      <c r="C33" s="171"/>
      <c r="D33" s="32" t="s">
        <v>34</v>
      </c>
      <c r="E33" s="32" t="s">
        <v>114</v>
      </c>
      <c r="F33" s="32" t="s">
        <v>35</v>
      </c>
      <c r="G33" s="32" t="s">
        <v>47</v>
      </c>
    </row>
    <row r="34" spans="2:7" ht="46.5" customHeight="1" x14ac:dyDescent="0.35">
      <c r="B34" s="169" t="s">
        <v>17</v>
      </c>
      <c r="C34" s="169"/>
      <c r="D34" s="17">
        <v>370</v>
      </c>
      <c r="E34" s="98"/>
      <c r="F34" s="13">
        <v>2</v>
      </c>
      <c r="G34" s="17">
        <f>F34*E34</f>
        <v>0</v>
      </c>
    </row>
    <row r="35" spans="2:7" ht="15" thickBot="1" x14ac:dyDescent="0.4">
      <c r="B35" s="167" t="s">
        <v>97</v>
      </c>
      <c r="C35" s="168"/>
      <c r="D35" s="25">
        <v>40</v>
      </c>
      <c r="E35" s="99"/>
      <c r="F35" s="26">
        <v>2</v>
      </c>
      <c r="G35" s="25">
        <f>F35*E35</f>
        <v>0</v>
      </c>
    </row>
    <row r="36" spans="2:7" ht="57" thickTop="1" x14ac:dyDescent="0.35">
      <c r="B36" s="127" t="s">
        <v>100</v>
      </c>
      <c r="C36" s="127"/>
      <c r="D36" s="16" t="s">
        <v>34</v>
      </c>
      <c r="E36" s="16" t="s">
        <v>114</v>
      </c>
      <c r="F36" s="16" t="s">
        <v>35</v>
      </c>
      <c r="G36" s="32" t="s">
        <v>47</v>
      </c>
    </row>
    <row r="37" spans="2:7" ht="48.75" customHeight="1" thickBot="1" x14ac:dyDescent="0.4">
      <c r="B37" s="172" t="s">
        <v>17</v>
      </c>
      <c r="C37" s="173"/>
      <c r="D37" s="25">
        <v>50</v>
      </c>
      <c r="E37" s="99"/>
      <c r="F37" s="26">
        <v>2</v>
      </c>
      <c r="G37" s="25">
        <f>E37*F37</f>
        <v>0</v>
      </c>
    </row>
    <row r="38" spans="2:7" ht="57" thickTop="1" x14ac:dyDescent="0.35">
      <c r="B38" s="174" t="s">
        <v>101</v>
      </c>
      <c r="C38" s="175"/>
      <c r="D38" s="32" t="s">
        <v>34</v>
      </c>
      <c r="E38" s="32" t="s">
        <v>114</v>
      </c>
      <c r="F38" s="32" t="s">
        <v>35</v>
      </c>
      <c r="G38" s="32" t="s">
        <v>47</v>
      </c>
    </row>
    <row r="39" spans="2:7" ht="48" customHeight="1" x14ac:dyDescent="0.35">
      <c r="B39" s="172" t="s">
        <v>17</v>
      </c>
      <c r="C39" s="173"/>
      <c r="D39" s="17">
        <v>1071</v>
      </c>
      <c r="E39" s="98"/>
      <c r="F39" s="13">
        <v>2</v>
      </c>
      <c r="G39" s="17">
        <f>F39*E39</f>
        <v>0</v>
      </c>
    </row>
    <row r="40" spans="2:7" x14ac:dyDescent="0.35">
      <c r="B40" s="172" t="s">
        <v>102</v>
      </c>
      <c r="C40" s="173"/>
      <c r="D40" s="17">
        <v>272.86</v>
      </c>
      <c r="E40" s="98"/>
      <c r="F40" s="13">
        <v>2</v>
      </c>
      <c r="G40" s="17">
        <f t="shared" ref="G40:G47" si="1">F40*E40</f>
        <v>0</v>
      </c>
    </row>
    <row r="41" spans="2:7" x14ac:dyDescent="0.35">
      <c r="B41" s="172" t="s">
        <v>6</v>
      </c>
      <c r="C41" s="173"/>
      <c r="D41" s="17">
        <v>966.84</v>
      </c>
      <c r="E41" s="98"/>
      <c r="F41" s="13">
        <v>2</v>
      </c>
      <c r="G41" s="17">
        <f>F41*E41</f>
        <v>0</v>
      </c>
    </row>
    <row r="42" spans="2:7" ht="31.5" customHeight="1" x14ac:dyDescent="0.35">
      <c r="B42" s="172" t="s">
        <v>183</v>
      </c>
      <c r="C42" s="173"/>
      <c r="D42" s="17">
        <v>72</v>
      </c>
      <c r="E42" s="98"/>
      <c r="F42" s="13">
        <v>2</v>
      </c>
      <c r="G42" s="17">
        <f>E42*F42</f>
        <v>0</v>
      </c>
    </row>
    <row r="43" spans="2:7" x14ac:dyDescent="0.35">
      <c r="B43" s="172" t="s">
        <v>103</v>
      </c>
      <c r="C43" s="173"/>
      <c r="D43" s="17">
        <v>60</v>
      </c>
      <c r="E43" s="98"/>
      <c r="F43" s="13">
        <v>2</v>
      </c>
      <c r="G43" s="17">
        <f t="shared" si="1"/>
        <v>0</v>
      </c>
    </row>
    <row r="44" spans="2:7" x14ac:dyDescent="0.35">
      <c r="B44" s="172" t="s">
        <v>104</v>
      </c>
      <c r="C44" s="173"/>
      <c r="D44" s="17">
        <v>70</v>
      </c>
      <c r="E44" s="98"/>
      <c r="F44" s="13">
        <v>1</v>
      </c>
      <c r="G44" s="17">
        <f t="shared" si="1"/>
        <v>0</v>
      </c>
    </row>
    <row r="45" spans="2:7" x14ac:dyDescent="0.35">
      <c r="B45" s="172" t="s">
        <v>105</v>
      </c>
      <c r="C45" s="173"/>
      <c r="D45" s="17">
        <v>270</v>
      </c>
      <c r="E45" s="98"/>
      <c r="F45" s="13">
        <v>2</v>
      </c>
      <c r="G45" s="17">
        <f t="shared" si="1"/>
        <v>0</v>
      </c>
    </row>
    <row r="46" spans="2:7" x14ac:dyDescent="0.35">
      <c r="B46" s="172" t="s">
        <v>106</v>
      </c>
      <c r="C46" s="173"/>
      <c r="D46" s="17">
        <v>99</v>
      </c>
      <c r="E46" s="98"/>
      <c r="F46" s="13">
        <v>2</v>
      </c>
      <c r="G46" s="17">
        <f t="shared" si="1"/>
        <v>0</v>
      </c>
    </row>
    <row r="47" spans="2:7" ht="15" thickBot="1" x14ac:dyDescent="0.4">
      <c r="B47" s="167" t="s">
        <v>107</v>
      </c>
      <c r="C47" s="168"/>
      <c r="D47" s="25">
        <v>356.64</v>
      </c>
      <c r="E47" s="99"/>
      <c r="F47" s="26">
        <v>2</v>
      </c>
      <c r="G47" s="25">
        <f t="shared" si="1"/>
        <v>0</v>
      </c>
    </row>
    <row r="48" spans="2:7" ht="57" thickTop="1" x14ac:dyDescent="0.35">
      <c r="B48" s="171" t="s">
        <v>108</v>
      </c>
      <c r="C48" s="171"/>
      <c r="D48" s="32" t="s">
        <v>34</v>
      </c>
      <c r="E48" s="32" t="s">
        <v>114</v>
      </c>
      <c r="F48" s="32" t="s">
        <v>35</v>
      </c>
      <c r="G48" s="32" t="s">
        <v>47</v>
      </c>
    </row>
    <row r="49" spans="2:7" ht="51" customHeight="1" x14ac:dyDescent="0.35">
      <c r="B49" s="172" t="s">
        <v>17</v>
      </c>
      <c r="C49" s="173"/>
      <c r="D49" s="17">
        <v>530</v>
      </c>
      <c r="E49" s="98"/>
      <c r="F49" s="13">
        <v>1</v>
      </c>
      <c r="G49" s="17">
        <f>E49*F49</f>
        <v>0</v>
      </c>
    </row>
    <row r="50" spans="2:7" x14ac:dyDescent="0.35">
      <c r="B50" s="172" t="s">
        <v>102</v>
      </c>
      <c r="C50" s="173"/>
      <c r="D50" s="17">
        <v>50</v>
      </c>
      <c r="E50" s="98"/>
      <c r="F50" s="13">
        <v>1</v>
      </c>
      <c r="G50" s="17">
        <f t="shared" ref="G50:G51" si="2">E50*F50</f>
        <v>0</v>
      </c>
    </row>
    <row r="51" spans="2:7" ht="15" thickBot="1" x14ac:dyDescent="0.4">
      <c r="B51" s="167" t="s">
        <v>104</v>
      </c>
      <c r="C51" s="168"/>
      <c r="D51" s="25">
        <v>60</v>
      </c>
      <c r="E51" s="99"/>
      <c r="F51" s="26">
        <v>1</v>
      </c>
      <c r="G51" s="25">
        <f t="shared" si="2"/>
        <v>0</v>
      </c>
    </row>
    <row r="52" spans="2:7" ht="57" thickTop="1" x14ac:dyDescent="0.35">
      <c r="B52" s="171" t="s">
        <v>109</v>
      </c>
      <c r="C52" s="171"/>
      <c r="D52" s="32" t="s">
        <v>34</v>
      </c>
      <c r="E52" s="32" t="s">
        <v>114</v>
      </c>
      <c r="F52" s="32" t="s">
        <v>35</v>
      </c>
      <c r="G52" s="32" t="s">
        <v>47</v>
      </c>
    </row>
    <row r="53" spans="2:7" ht="45" customHeight="1" x14ac:dyDescent="0.35">
      <c r="B53" s="172" t="s">
        <v>17</v>
      </c>
      <c r="C53" s="173"/>
      <c r="D53" s="17">
        <v>730</v>
      </c>
      <c r="E53" s="98"/>
      <c r="F53" s="13">
        <v>1</v>
      </c>
      <c r="G53" s="17">
        <f>E53*F53</f>
        <v>0</v>
      </c>
    </row>
    <row r="54" spans="2:7" x14ac:dyDescent="0.35">
      <c r="B54" s="172" t="s">
        <v>102</v>
      </c>
      <c r="C54" s="173"/>
      <c r="D54" s="17">
        <v>30</v>
      </c>
      <c r="E54" s="98"/>
      <c r="F54" s="13">
        <v>1</v>
      </c>
      <c r="G54" s="17">
        <f t="shared" ref="G54:G55" si="3">E54*F54</f>
        <v>0</v>
      </c>
    </row>
    <row r="55" spans="2:7" ht="15" thickBot="1" x14ac:dyDescent="0.4">
      <c r="B55" s="167" t="s">
        <v>104</v>
      </c>
      <c r="C55" s="168"/>
      <c r="D55" s="25">
        <v>50</v>
      </c>
      <c r="E55" s="99"/>
      <c r="F55" s="26">
        <v>1</v>
      </c>
      <c r="G55" s="25">
        <f t="shared" si="3"/>
        <v>0</v>
      </c>
    </row>
    <row r="56" spans="2:7" ht="57" thickTop="1" x14ac:dyDescent="0.35">
      <c r="B56" s="171" t="s">
        <v>110</v>
      </c>
      <c r="C56" s="171"/>
      <c r="D56" s="32" t="s">
        <v>34</v>
      </c>
      <c r="E56" s="32" t="s">
        <v>114</v>
      </c>
      <c r="F56" s="32" t="s">
        <v>35</v>
      </c>
      <c r="G56" s="32" t="s">
        <v>47</v>
      </c>
    </row>
    <row r="57" spans="2:7" ht="15" thickBot="1" x14ac:dyDescent="0.4">
      <c r="B57" s="167" t="s">
        <v>111</v>
      </c>
      <c r="C57" s="168"/>
      <c r="D57" s="25">
        <v>25</v>
      </c>
      <c r="E57" s="99"/>
      <c r="F57" s="26">
        <v>2</v>
      </c>
      <c r="G57" s="25">
        <f>E57*F57</f>
        <v>0</v>
      </c>
    </row>
    <row r="58" spans="2:7" ht="57" thickTop="1" x14ac:dyDescent="0.35">
      <c r="B58" s="171" t="s">
        <v>112</v>
      </c>
      <c r="C58" s="171"/>
      <c r="D58" s="32" t="s">
        <v>34</v>
      </c>
      <c r="E58" s="32" t="s">
        <v>114</v>
      </c>
      <c r="F58" s="32" t="s">
        <v>35</v>
      </c>
      <c r="G58" s="32" t="s">
        <v>47</v>
      </c>
    </row>
    <row r="59" spans="2:7" ht="15" thickBot="1" x14ac:dyDescent="0.4">
      <c r="B59" s="167" t="s">
        <v>111</v>
      </c>
      <c r="C59" s="168"/>
      <c r="D59" s="25">
        <v>35</v>
      </c>
      <c r="E59" s="99"/>
      <c r="F59" s="26">
        <v>2</v>
      </c>
      <c r="G59" s="25">
        <f>E59*F59</f>
        <v>0</v>
      </c>
    </row>
    <row r="60" spans="2:7" ht="19.5" customHeight="1" thickTop="1" x14ac:dyDescent="0.35">
      <c r="B60" s="148" t="s">
        <v>42</v>
      </c>
      <c r="C60" s="149"/>
      <c r="D60" s="149"/>
      <c r="E60" s="149"/>
      <c r="F60" s="150"/>
      <c r="G60" s="44">
        <f>G55+G54+G53+G51+G50+G49+G47+G46+G45+G44+G41+G40+G39+G37+G35+G34+G32+G31+G29+G28+G27+G57+G59+G43+G42</f>
        <v>0</v>
      </c>
    </row>
    <row r="61" spans="2:7" ht="16.5" customHeight="1" x14ac:dyDescent="0.35">
      <c r="B61" s="131" t="s">
        <v>43</v>
      </c>
      <c r="C61" s="132"/>
      <c r="D61" s="132"/>
      <c r="E61" s="132"/>
      <c r="F61" s="133"/>
      <c r="G61" s="93">
        <f>G60*4</f>
        <v>0</v>
      </c>
    </row>
    <row r="62" spans="2:7" x14ac:dyDescent="0.35">
      <c r="B62" s="9"/>
      <c r="C62" s="9"/>
      <c r="D62" s="9"/>
      <c r="E62" s="9"/>
      <c r="F62" s="10"/>
      <c r="G62" s="4"/>
    </row>
    <row r="63" spans="2:7" ht="28.5" x14ac:dyDescent="0.35">
      <c r="B63" s="176" t="s">
        <v>38</v>
      </c>
      <c r="C63" s="177"/>
      <c r="D63" s="178"/>
      <c r="E63" s="16" t="s">
        <v>39</v>
      </c>
      <c r="F63" s="16" t="s">
        <v>40</v>
      </c>
      <c r="G63" s="16" t="s">
        <v>36</v>
      </c>
    </row>
    <row r="64" spans="2:7" ht="33.75" customHeight="1" x14ac:dyDescent="0.35">
      <c r="B64" s="137" t="s">
        <v>18</v>
      </c>
      <c r="C64" s="138"/>
      <c r="D64" s="139"/>
      <c r="E64" s="16">
        <v>150</v>
      </c>
      <c r="F64" s="98"/>
      <c r="G64" s="17">
        <f>F64*E64</f>
        <v>0</v>
      </c>
    </row>
    <row r="65" spans="2:7" ht="17.25" customHeight="1" thickBot="1" x14ac:dyDescent="0.4">
      <c r="B65" s="140" t="s">
        <v>19</v>
      </c>
      <c r="C65" s="141"/>
      <c r="D65" s="142"/>
      <c r="E65" s="16">
        <v>70</v>
      </c>
      <c r="F65" s="98"/>
      <c r="G65" s="25">
        <f>F65*E65</f>
        <v>0</v>
      </c>
    </row>
    <row r="66" spans="2:7" ht="19.5" customHeight="1" thickTop="1" x14ac:dyDescent="0.35">
      <c r="B66" s="123" t="s">
        <v>44</v>
      </c>
      <c r="C66" s="124"/>
      <c r="D66" s="124"/>
      <c r="E66" s="124"/>
      <c r="F66" s="125"/>
      <c r="G66" s="44">
        <f>G64+G65</f>
        <v>0</v>
      </c>
    </row>
    <row r="67" spans="2:7" ht="20.25" customHeight="1" thickBot="1" x14ac:dyDescent="0.4">
      <c r="B67" s="134" t="s">
        <v>45</v>
      </c>
      <c r="C67" s="135"/>
      <c r="D67" s="135"/>
      <c r="E67" s="135"/>
      <c r="F67" s="136"/>
      <c r="G67" s="94">
        <f>G66*4</f>
        <v>0</v>
      </c>
    </row>
    <row r="68" spans="2:7" ht="20.25" customHeight="1" thickTop="1" x14ac:dyDescent="0.35">
      <c r="B68" s="128" t="s">
        <v>20</v>
      </c>
      <c r="C68" s="129"/>
      <c r="D68" s="129"/>
      <c r="E68" s="129"/>
      <c r="F68" s="130"/>
      <c r="G68" s="33">
        <f>G67+G61+G23</f>
        <v>0</v>
      </c>
    </row>
    <row r="69" spans="2:7" x14ac:dyDescent="0.35">
      <c r="B69" s="4"/>
      <c r="C69" s="4"/>
      <c r="D69" s="4"/>
      <c r="E69" s="4"/>
      <c r="F69" s="4"/>
      <c r="G69" s="4"/>
    </row>
    <row r="70" spans="2:7" x14ac:dyDescent="0.35">
      <c r="B70" s="8"/>
      <c r="C70" s="8"/>
      <c r="D70" s="8"/>
      <c r="E70" s="8"/>
      <c r="F70" s="8"/>
      <c r="G70" s="8"/>
    </row>
    <row r="71" spans="2:7" x14ac:dyDescent="0.35">
      <c r="B71" s="8"/>
      <c r="C71" s="8"/>
      <c r="D71" s="8"/>
      <c r="E71" s="8"/>
      <c r="F71" s="8"/>
      <c r="G71" s="8"/>
    </row>
    <row r="72" spans="2:7" x14ac:dyDescent="0.35">
      <c r="B72" s="8" t="s">
        <v>0</v>
      </c>
      <c r="C72" s="8"/>
      <c r="D72" s="30" t="s">
        <v>1</v>
      </c>
      <c r="E72" s="8"/>
      <c r="F72" s="30" t="s">
        <v>2</v>
      </c>
      <c r="G72" s="8"/>
    </row>
    <row r="73" spans="2:7" x14ac:dyDescent="0.35">
      <c r="B73" s="100"/>
      <c r="C73" s="100"/>
      <c r="D73" s="100"/>
      <c r="E73" s="100"/>
      <c r="F73" s="100"/>
      <c r="G73" s="100"/>
    </row>
    <row r="74" spans="2:7" x14ac:dyDescent="0.35">
      <c r="B74" s="100"/>
      <c r="C74" s="100"/>
      <c r="D74" s="100"/>
      <c r="E74" s="100"/>
      <c r="F74" s="100"/>
      <c r="G74" s="100"/>
    </row>
    <row r="75" spans="2:7" x14ac:dyDescent="0.35">
      <c r="B75" s="100"/>
      <c r="C75" s="100"/>
      <c r="D75" s="100"/>
      <c r="E75" s="100"/>
      <c r="F75" s="100"/>
      <c r="G75" s="100"/>
    </row>
  </sheetData>
  <sheetProtection algorithmName="SHA-512" hashValue="fVmQblRHjm2hmk/Ap7Eho5wqB36Wqt7jM7OqZIdw+PQBFhjIu7LLXsiYRiDa+/tLwM6vZH5yrONUvJuXh+2klQ==" saltValue="ektXVVEKun4wQ53yCrPLkA==" spinCount="100000" sheet="1" objects="1" scenarios="1" formatCells="0" formatColumns="0" selectLockedCells="1"/>
  <mergeCells count="62">
    <mergeCell ref="B67:F67"/>
    <mergeCell ref="B68:F68"/>
    <mergeCell ref="B60:F60"/>
    <mergeCell ref="B61:F61"/>
    <mergeCell ref="B63:D63"/>
    <mergeCell ref="B64:D64"/>
    <mergeCell ref="B65:D65"/>
    <mergeCell ref="B66:F66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2:F22"/>
    <mergeCell ref="B23:F2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7:F7"/>
    <mergeCell ref="B2:E2"/>
    <mergeCell ref="F2:G2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1"/>
  <sheetViews>
    <sheetView zoomScale="85" zoomScaleNormal="85" workbookViewId="0">
      <selection activeCell="F41" sqref="F41"/>
    </sheetView>
  </sheetViews>
  <sheetFormatPr defaultRowHeight="14.5" x14ac:dyDescent="0.35"/>
  <cols>
    <col min="1" max="1" width="2.453125" customWidth="1"/>
    <col min="2" max="3" width="30.453125" customWidth="1"/>
    <col min="4" max="4" width="15.54296875" customWidth="1"/>
    <col min="5" max="5" width="16.1796875" customWidth="1"/>
    <col min="6" max="6" width="18.54296875" customWidth="1"/>
    <col min="7" max="7" width="17.54296875" customWidth="1"/>
  </cols>
  <sheetData>
    <row r="2" spans="2:7" ht="20.25" customHeight="1" x14ac:dyDescent="0.35">
      <c r="B2" s="107" t="s">
        <v>8</v>
      </c>
      <c r="C2" s="108"/>
      <c r="D2" s="108"/>
      <c r="E2" s="108"/>
      <c r="F2" s="107" t="s">
        <v>15</v>
      </c>
      <c r="G2" s="110"/>
    </row>
    <row r="3" spans="2:7" x14ac:dyDescent="0.35">
      <c r="B3" s="27"/>
      <c r="C3" s="27"/>
      <c r="D3" s="27"/>
      <c r="E3" s="27"/>
      <c r="F3" s="27"/>
      <c r="G3" s="4"/>
    </row>
    <row r="4" spans="2:7" x14ac:dyDescent="0.35">
      <c r="B4" s="117" t="s">
        <v>10</v>
      </c>
      <c r="C4" s="117"/>
      <c r="D4" s="117"/>
      <c r="E4" s="117"/>
      <c r="F4" s="117"/>
      <c r="G4" s="8"/>
    </row>
    <row r="5" spans="2:7" ht="20.25" customHeight="1" x14ac:dyDescent="0.35">
      <c r="B5" s="109" t="s">
        <v>11</v>
      </c>
      <c r="C5" s="109"/>
      <c r="D5" s="109"/>
      <c r="E5" s="109"/>
      <c r="F5" s="109"/>
      <c r="G5" s="8"/>
    </row>
    <row r="6" spans="2:7" ht="24.75" customHeight="1" x14ac:dyDescent="0.35">
      <c r="B6" s="159" t="s">
        <v>83</v>
      </c>
      <c r="C6" s="159"/>
      <c r="D6" s="159"/>
      <c r="E6" s="159"/>
      <c r="F6" s="159"/>
      <c r="G6" s="8"/>
    </row>
    <row r="7" spans="2:7" ht="25.5" customHeight="1" x14ac:dyDescent="0.35">
      <c r="B7" s="118" t="s">
        <v>12</v>
      </c>
      <c r="C7" s="117"/>
      <c r="D7" s="117"/>
      <c r="E7" s="117"/>
      <c r="F7" s="117"/>
      <c r="G7" s="8"/>
    </row>
    <row r="8" spans="2:7" x14ac:dyDescent="0.35">
      <c r="B8" s="3"/>
      <c r="C8" s="28"/>
      <c r="D8" s="28"/>
      <c r="E8" s="28"/>
      <c r="F8" s="28"/>
      <c r="G8" s="4"/>
    </row>
    <row r="9" spans="2:7" ht="21" customHeight="1" x14ac:dyDescent="0.35">
      <c r="B9" s="31" t="s">
        <v>28</v>
      </c>
      <c r="C9" s="4"/>
      <c r="D9" s="4"/>
      <c r="E9" s="4"/>
      <c r="F9" s="92"/>
      <c r="G9" s="4"/>
    </row>
    <row r="10" spans="2:7" ht="30.65" customHeight="1" x14ac:dyDescent="0.35">
      <c r="B10" s="119" t="s">
        <v>68</v>
      </c>
      <c r="C10" s="119"/>
      <c r="D10" s="11" t="s">
        <v>21</v>
      </c>
      <c r="E10" s="14" t="s">
        <v>22</v>
      </c>
      <c r="F10" s="15" t="s">
        <v>41</v>
      </c>
      <c r="G10" s="15" t="s">
        <v>33</v>
      </c>
    </row>
    <row r="11" spans="2:7" ht="16.5" customHeight="1" x14ac:dyDescent="0.35">
      <c r="B11" s="120" t="s">
        <v>69</v>
      </c>
      <c r="C11" s="120"/>
      <c r="D11" s="19">
        <v>1</v>
      </c>
      <c r="E11" s="19">
        <v>48</v>
      </c>
      <c r="F11" s="95"/>
      <c r="G11" s="18">
        <f>F11*D11</f>
        <v>0</v>
      </c>
    </row>
    <row r="12" spans="2:7" ht="30.65" customHeight="1" x14ac:dyDescent="0.35">
      <c r="B12" s="116" t="s">
        <v>70</v>
      </c>
      <c r="C12" s="116"/>
      <c r="D12" s="21" t="s">
        <v>21</v>
      </c>
      <c r="E12" s="21" t="s">
        <v>22</v>
      </c>
      <c r="F12" s="22" t="s">
        <v>41</v>
      </c>
      <c r="G12" s="22" t="s">
        <v>32</v>
      </c>
    </row>
    <row r="13" spans="2:7" x14ac:dyDescent="0.35">
      <c r="B13" s="104" t="s">
        <v>23</v>
      </c>
      <c r="C13" s="106"/>
      <c r="D13" s="19">
        <v>1</v>
      </c>
      <c r="E13" s="19">
        <v>48</v>
      </c>
      <c r="F13" s="95"/>
      <c r="G13" s="18">
        <f>F13*D13</f>
        <v>0</v>
      </c>
    </row>
    <row r="14" spans="2:7" ht="15" thickBot="1" x14ac:dyDescent="0.4">
      <c r="B14" s="114" t="s">
        <v>69</v>
      </c>
      <c r="C14" s="198"/>
      <c r="D14" s="20">
        <v>1</v>
      </c>
      <c r="E14" s="20">
        <v>48</v>
      </c>
      <c r="F14" s="96"/>
      <c r="G14" s="23">
        <f>F14*D14</f>
        <v>0</v>
      </c>
    </row>
    <row r="15" spans="2:7" ht="21.65" customHeight="1" thickTop="1" x14ac:dyDescent="0.35">
      <c r="B15" s="116" t="s">
        <v>71</v>
      </c>
      <c r="C15" s="116"/>
      <c r="D15" s="41"/>
      <c r="E15" s="41"/>
      <c r="F15" s="42"/>
      <c r="G15" s="42"/>
    </row>
    <row r="16" spans="2:7" ht="36.75" customHeight="1" x14ac:dyDescent="0.35">
      <c r="B16" s="122" t="s">
        <v>72</v>
      </c>
      <c r="C16" s="199"/>
      <c r="D16" s="14" t="s">
        <v>21</v>
      </c>
      <c r="E16" s="14" t="s">
        <v>22</v>
      </c>
      <c r="F16" s="15" t="s">
        <v>41</v>
      </c>
      <c r="G16" s="15" t="s">
        <v>32</v>
      </c>
    </row>
    <row r="17" spans="2:7" ht="15" thickBot="1" x14ac:dyDescent="0.4">
      <c r="B17" s="114" t="s">
        <v>73</v>
      </c>
      <c r="C17" s="198"/>
      <c r="D17" s="20">
        <v>1</v>
      </c>
      <c r="E17" s="20">
        <v>48</v>
      </c>
      <c r="F17" s="96"/>
      <c r="G17" s="23">
        <f>F17*D17</f>
        <v>0</v>
      </c>
    </row>
    <row r="18" spans="2:7" ht="29" thickTop="1" x14ac:dyDescent="0.35">
      <c r="B18" s="122" t="s">
        <v>74</v>
      </c>
      <c r="C18" s="199"/>
      <c r="D18" s="24" t="s">
        <v>21</v>
      </c>
      <c r="E18" s="24" t="s">
        <v>22</v>
      </c>
      <c r="F18" s="22" t="s">
        <v>41</v>
      </c>
      <c r="G18" s="22" t="s">
        <v>32</v>
      </c>
    </row>
    <row r="19" spans="2:7" ht="15" thickBot="1" x14ac:dyDescent="0.4">
      <c r="B19" s="115" t="s">
        <v>73</v>
      </c>
      <c r="C19" s="162"/>
      <c r="D19" s="19">
        <v>1</v>
      </c>
      <c r="E19" s="19">
        <v>48</v>
      </c>
      <c r="F19" s="95"/>
      <c r="G19" s="23">
        <f>F19*D19</f>
        <v>0</v>
      </c>
    </row>
    <row r="20" spans="2:7" ht="21.75" customHeight="1" thickTop="1" x14ac:dyDescent="0.35">
      <c r="B20" s="123" t="s">
        <v>13</v>
      </c>
      <c r="C20" s="124"/>
      <c r="D20" s="124"/>
      <c r="E20" s="124"/>
      <c r="F20" s="125"/>
      <c r="G20" s="42">
        <f>G11+G13+G14+G17+G19</f>
        <v>0</v>
      </c>
    </row>
    <row r="21" spans="2:7" ht="19.5" customHeight="1" x14ac:dyDescent="0.35">
      <c r="B21" s="111" t="s">
        <v>31</v>
      </c>
      <c r="C21" s="112"/>
      <c r="D21" s="112"/>
      <c r="E21" s="112"/>
      <c r="F21" s="113"/>
      <c r="G21" s="93">
        <f>G20*48</f>
        <v>0</v>
      </c>
    </row>
    <row r="22" spans="2:7" ht="18.75" customHeight="1" x14ac:dyDescent="0.35">
      <c r="B22" s="7"/>
      <c r="C22" s="5"/>
      <c r="D22" s="6"/>
      <c r="E22" s="5"/>
      <c r="F22" s="5"/>
      <c r="G22" s="4"/>
    </row>
    <row r="23" spans="2:7" ht="19.5" customHeight="1" x14ac:dyDescent="0.35">
      <c r="B23" s="31" t="s">
        <v>16</v>
      </c>
      <c r="C23" s="12"/>
      <c r="D23" s="12"/>
      <c r="E23" s="12"/>
      <c r="F23" s="12"/>
      <c r="G23" s="12"/>
    </row>
    <row r="24" spans="2:7" ht="63" customHeight="1" x14ac:dyDescent="0.35">
      <c r="B24" s="127" t="s">
        <v>75</v>
      </c>
      <c r="C24" s="127"/>
      <c r="D24" s="16" t="s">
        <v>34</v>
      </c>
      <c r="E24" s="16" t="s">
        <v>114</v>
      </c>
      <c r="F24" s="16" t="s">
        <v>35</v>
      </c>
      <c r="G24" s="16" t="s">
        <v>47</v>
      </c>
    </row>
    <row r="25" spans="2:7" ht="45" customHeight="1" x14ac:dyDescent="0.35">
      <c r="B25" s="169" t="s">
        <v>76</v>
      </c>
      <c r="C25" s="169"/>
      <c r="D25" s="17">
        <v>878</v>
      </c>
      <c r="E25" s="98"/>
      <c r="F25" s="13">
        <v>2</v>
      </c>
      <c r="G25" s="17">
        <f>F25*E25</f>
        <v>0</v>
      </c>
    </row>
    <row r="26" spans="2:7" ht="18" customHeight="1" x14ac:dyDescent="0.35">
      <c r="B26" s="169" t="s">
        <v>77</v>
      </c>
      <c r="C26" s="169"/>
      <c r="D26" s="17">
        <v>220</v>
      </c>
      <c r="E26" s="98"/>
      <c r="F26" s="13">
        <v>2</v>
      </c>
      <c r="G26" s="17">
        <f t="shared" ref="G26:G27" si="0">F26*E26</f>
        <v>0</v>
      </c>
    </row>
    <row r="27" spans="2:7" ht="18" customHeight="1" thickBot="1" x14ac:dyDescent="0.4">
      <c r="B27" s="200" t="s">
        <v>78</v>
      </c>
      <c r="C27" s="200"/>
      <c r="D27" s="25">
        <v>80</v>
      </c>
      <c r="E27" s="99"/>
      <c r="F27" s="26">
        <v>2</v>
      </c>
      <c r="G27" s="25">
        <f t="shared" si="0"/>
        <v>0</v>
      </c>
    </row>
    <row r="28" spans="2:7" ht="65.25" customHeight="1" thickTop="1" x14ac:dyDescent="0.35">
      <c r="B28" s="171" t="s">
        <v>70</v>
      </c>
      <c r="C28" s="171"/>
      <c r="D28" s="32" t="s">
        <v>34</v>
      </c>
      <c r="E28" s="32" t="s">
        <v>114</v>
      </c>
      <c r="F28" s="32" t="s">
        <v>35</v>
      </c>
      <c r="G28" s="32" t="s">
        <v>47</v>
      </c>
    </row>
    <row r="29" spans="2:7" ht="47.25" customHeight="1" x14ac:dyDescent="0.35">
      <c r="B29" s="169" t="s">
        <v>76</v>
      </c>
      <c r="C29" s="169"/>
      <c r="D29" s="17">
        <v>3455</v>
      </c>
      <c r="E29" s="98"/>
      <c r="F29" s="13">
        <v>2</v>
      </c>
      <c r="G29" s="17">
        <f>F29*E29</f>
        <v>0</v>
      </c>
    </row>
    <row r="30" spans="2:7" ht="18" customHeight="1" thickBot="1" x14ac:dyDescent="0.4">
      <c r="B30" s="170" t="s">
        <v>77</v>
      </c>
      <c r="C30" s="170"/>
      <c r="D30" s="25">
        <v>1673</v>
      </c>
      <c r="E30" s="99"/>
      <c r="F30" s="26">
        <v>2</v>
      </c>
      <c r="G30" s="25">
        <f>F30*E30</f>
        <v>0</v>
      </c>
    </row>
    <row r="31" spans="2:7" ht="67.5" customHeight="1" thickTop="1" x14ac:dyDescent="0.35">
      <c r="B31" s="171" t="s">
        <v>79</v>
      </c>
      <c r="C31" s="171"/>
      <c r="D31" s="32" t="s">
        <v>34</v>
      </c>
      <c r="E31" s="32" t="s">
        <v>46</v>
      </c>
      <c r="F31" s="32" t="s">
        <v>35</v>
      </c>
      <c r="G31" s="32" t="s">
        <v>47</v>
      </c>
    </row>
    <row r="32" spans="2:7" ht="45.75" customHeight="1" x14ac:dyDescent="0.35">
      <c r="B32" s="169" t="s">
        <v>76</v>
      </c>
      <c r="C32" s="169"/>
      <c r="D32" s="17">
        <v>208</v>
      </c>
      <c r="E32" s="98"/>
      <c r="F32" s="13">
        <v>2</v>
      </c>
      <c r="G32" s="17">
        <f>F32*E32</f>
        <v>0</v>
      </c>
    </row>
    <row r="33" spans="2:7" ht="18.649999999999999" customHeight="1" thickBot="1" x14ac:dyDescent="0.4">
      <c r="B33" s="169" t="s">
        <v>77</v>
      </c>
      <c r="C33" s="169"/>
      <c r="D33" s="17">
        <v>73</v>
      </c>
      <c r="E33" s="98"/>
      <c r="F33" s="13">
        <v>2</v>
      </c>
      <c r="G33" s="25">
        <f>F33*E33</f>
        <v>0</v>
      </c>
    </row>
    <row r="34" spans="2:7" ht="24" customHeight="1" thickTop="1" x14ac:dyDescent="0.35">
      <c r="B34" s="123" t="s">
        <v>42</v>
      </c>
      <c r="C34" s="124"/>
      <c r="D34" s="124"/>
      <c r="E34" s="124"/>
      <c r="F34" s="125"/>
      <c r="G34" s="44">
        <f>G33+G32+G30+G29+G26+G25</f>
        <v>0</v>
      </c>
    </row>
    <row r="35" spans="2:7" ht="19.5" customHeight="1" x14ac:dyDescent="0.35">
      <c r="B35" s="131" t="s">
        <v>43</v>
      </c>
      <c r="C35" s="132"/>
      <c r="D35" s="132"/>
      <c r="E35" s="132"/>
      <c r="F35" s="133"/>
      <c r="G35" s="93">
        <f>G34*4</f>
        <v>0</v>
      </c>
    </row>
    <row r="36" spans="2:7" ht="12" customHeight="1" x14ac:dyDescent="0.35">
      <c r="B36" s="9"/>
      <c r="C36" s="9"/>
      <c r="D36" s="9"/>
      <c r="E36" s="9"/>
      <c r="F36" s="10"/>
      <c r="G36" s="4"/>
    </row>
    <row r="37" spans="2:7" ht="45" customHeight="1" x14ac:dyDescent="0.35">
      <c r="B37" s="126" t="s">
        <v>38</v>
      </c>
      <c r="C37" s="126"/>
      <c r="D37" s="126"/>
      <c r="E37" s="16" t="s">
        <v>39</v>
      </c>
      <c r="F37" s="16" t="s">
        <v>40</v>
      </c>
      <c r="G37" s="16" t="s">
        <v>36</v>
      </c>
    </row>
    <row r="38" spans="2:7" ht="33.75" customHeight="1" x14ac:dyDescent="0.35">
      <c r="B38" s="137" t="s">
        <v>18</v>
      </c>
      <c r="C38" s="138"/>
      <c r="D38" s="139"/>
      <c r="E38" s="43">
        <v>100</v>
      </c>
      <c r="F38" s="98"/>
      <c r="G38" s="17">
        <f>F38*E38</f>
        <v>0</v>
      </c>
    </row>
    <row r="39" spans="2:7" ht="33.75" customHeight="1" x14ac:dyDescent="0.35">
      <c r="B39" s="140" t="s">
        <v>19</v>
      </c>
      <c r="C39" s="141"/>
      <c r="D39" s="142"/>
      <c r="E39" s="43">
        <v>100</v>
      </c>
      <c r="F39" s="98"/>
      <c r="G39" s="17">
        <f>F39*E39</f>
        <v>0</v>
      </c>
    </row>
    <row r="40" spans="2:7" ht="33.75" customHeight="1" x14ac:dyDescent="0.35">
      <c r="B40" s="101" t="s">
        <v>80</v>
      </c>
      <c r="C40" s="102"/>
      <c r="D40" s="103"/>
      <c r="E40" s="43">
        <v>10</v>
      </c>
      <c r="F40" s="98"/>
      <c r="G40" s="17">
        <f t="shared" ref="G40:G41" si="1">F40*E40</f>
        <v>0</v>
      </c>
    </row>
    <row r="41" spans="2:7" ht="23.15" customHeight="1" thickBot="1" x14ac:dyDescent="0.4">
      <c r="B41" s="140" t="s">
        <v>81</v>
      </c>
      <c r="C41" s="141"/>
      <c r="D41" s="142"/>
      <c r="E41" s="16">
        <v>182</v>
      </c>
      <c r="F41" s="201"/>
      <c r="G41" s="25">
        <f t="shared" si="1"/>
        <v>0</v>
      </c>
    </row>
    <row r="42" spans="2:7" ht="22.5" customHeight="1" thickTop="1" x14ac:dyDescent="0.35">
      <c r="B42" s="123" t="s">
        <v>82</v>
      </c>
      <c r="C42" s="124"/>
      <c r="D42" s="124"/>
      <c r="E42" s="124"/>
      <c r="F42" s="125"/>
      <c r="G42" s="44">
        <f>G38+G39+G40+G41</f>
        <v>0</v>
      </c>
    </row>
    <row r="43" spans="2:7" ht="24" customHeight="1" thickBot="1" x14ac:dyDescent="0.4">
      <c r="B43" s="134" t="s">
        <v>45</v>
      </c>
      <c r="C43" s="135"/>
      <c r="D43" s="135"/>
      <c r="E43" s="135"/>
      <c r="F43" s="136"/>
      <c r="G43" s="94">
        <f>G42*4</f>
        <v>0</v>
      </c>
    </row>
    <row r="44" spans="2:7" ht="33.75" customHeight="1" thickTop="1" x14ac:dyDescent="0.35">
      <c r="B44" s="128" t="s">
        <v>20</v>
      </c>
      <c r="C44" s="129"/>
      <c r="D44" s="129"/>
      <c r="E44" s="129"/>
      <c r="F44" s="130"/>
      <c r="G44" s="33">
        <f>G43+G35+G21</f>
        <v>0</v>
      </c>
    </row>
    <row r="45" spans="2:7" x14ac:dyDescent="0.35">
      <c r="B45" s="4"/>
      <c r="C45" s="4"/>
      <c r="D45" s="4"/>
      <c r="E45" s="4"/>
      <c r="F45" s="4"/>
      <c r="G45" s="4"/>
    </row>
    <row r="46" spans="2:7" x14ac:dyDescent="0.35">
      <c r="B46" s="4"/>
      <c r="C46" s="4"/>
      <c r="D46" s="4"/>
      <c r="E46" s="4"/>
      <c r="F46" s="4"/>
      <c r="G46" s="4"/>
    </row>
    <row r="47" spans="2:7" x14ac:dyDescent="0.35">
      <c r="B47" s="4"/>
      <c r="C47" s="4"/>
      <c r="D47" s="4"/>
      <c r="E47" s="4"/>
      <c r="F47" s="4"/>
      <c r="G47" s="4"/>
    </row>
    <row r="48" spans="2:7" x14ac:dyDescent="0.35">
      <c r="B48" s="4" t="s">
        <v>0</v>
      </c>
      <c r="C48" s="4"/>
      <c r="D48" s="197" t="s">
        <v>1</v>
      </c>
      <c r="E48" s="4"/>
      <c r="F48" s="197" t="s">
        <v>2</v>
      </c>
      <c r="G48" s="4"/>
    </row>
    <row r="49" spans="2:7" x14ac:dyDescent="0.35">
      <c r="B49" s="4"/>
      <c r="C49" s="4"/>
      <c r="D49" s="4"/>
      <c r="E49" s="4"/>
      <c r="F49" s="4"/>
      <c r="G49" s="4"/>
    </row>
    <row r="50" spans="2:7" x14ac:dyDescent="0.35">
      <c r="B50" s="4"/>
      <c r="C50" s="4"/>
      <c r="D50" s="4"/>
      <c r="E50" s="4"/>
      <c r="F50" s="4"/>
      <c r="G50" s="4"/>
    </row>
    <row r="51" spans="2:7" x14ac:dyDescent="0.35">
      <c r="B51" s="4"/>
      <c r="C51" s="4"/>
      <c r="D51" s="4"/>
      <c r="E51" s="4"/>
      <c r="F51" s="4"/>
      <c r="G51" s="4"/>
    </row>
  </sheetData>
  <sheetProtection algorithmName="SHA-512" hashValue="hnaPoUHWRqPMizRd0RsqCLw8GjKcOCJA8eZWnIwp4U7xox80LlIYCBNpcJzed/2hbv9KfUZay3fXIb95m53KsQ==" saltValue="nppMCX9oMlLd3nKC6AqO/Q==" spinCount="100000" sheet="1" objects="1" scenarios="1" formatCells="0" formatColumns="0" formatRows="0" selectLockedCells="1"/>
  <mergeCells count="35">
    <mergeCell ref="B44:F44"/>
    <mergeCell ref="B31:C31"/>
    <mergeCell ref="B32:C32"/>
    <mergeCell ref="B33:C33"/>
    <mergeCell ref="B34:F34"/>
    <mergeCell ref="B35:F35"/>
    <mergeCell ref="B37:D37"/>
    <mergeCell ref="B38:D38"/>
    <mergeCell ref="B39:D39"/>
    <mergeCell ref="B41:D41"/>
    <mergeCell ref="B42:F42"/>
    <mergeCell ref="B43:F43"/>
    <mergeCell ref="B30:C30"/>
    <mergeCell ref="B16:C16"/>
    <mergeCell ref="B17:C17"/>
    <mergeCell ref="B18:C18"/>
    <mergeCell ref="B19:C19"/>
    <mergeCell ref="B20:F20"/>
    <mergeCell ref="B21:F21"/>
    <mergeCell ref="B24:C24"/>
    <mergeCell ref="B25:C25"/>
    <mergeCell ref="B26:C26"/>
    <mergeCell ref="B28:C28"/>
    <mergeCell ref="B29:C29"/>
    <mergeCell ref="B15:C15"/>
    <mergeCell ref="B2:E2"/>
    <mergeCell ref="F2:G2"/>
    <mergeCell ref="B4:F4"/>
    <mergeCell ref="B5:F5"/>
    <mergeCell ref="B6:F6"/>
    <mergeCell ref="B7:F7"/>
    <mergeCell ref="B10:C10"/>
    <mergeCell ref="B11:C11"/>
    <mergeCell ref="B12:C12"/>
    <mergeCell ref="B14:C1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&amp;C&amp;P</oddFooter>
  </headerFooter>
  <rowBreaks count="2" manualBreakCount="2">
    <brk id="22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Sklop št. 1 JPE</vt:lpstr>
      <vt:lpstr>Sklop št. 2 VKS</vt:lpstr>
      <vt:lpstr>Sklop št. 3 LPP</vt:lpstr>
      <vt:lpstr>Sklop št. 4 LPT</vt:lpstr>
      <vt:lpstr>Sklop št. 5 ŽALE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2020-12-20T18:57:38Z</cp:lastPrinted>
  <dcterms:created xsi:type="dcterms:W3CDTF">2014-06-02T08:08:06Z</dcterms:created>
  <dcterms:modified xsi:type="dcterms:W3CDTF">2020-12-20T19:01:05Z</dcterms:modified>
</cp:coreProperties>
</file>